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ivotTables/pivotTable1.xml" ContentType="application/vnd.openxmlformats-officedocument.spreadsheetml.pivot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ivotTables/pivotTable2.xml" ContentType="application/vnd.openxmlformats-officedocument.spreadsheetml.pivotTable+xml"/>
  <Override PartName="/xl/drawings/drawing1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ynth\OneDrive\Escritorio\3.DIPLOMADO CIENCIA DE DATOS\1. Excel\1 Introducción al Análisis de Datos y Microsoft Excel\"/>
    </mc:Choice>
  </mc:AlternateContent>
  <bookViews>
    <workbookView xWindow="0" yWindow="0" windowWidth="23040" windowHeight="9072" firstSheet="20" activeTab="20"/>
  </bookViews>
  <sheets>
    <sheet name="Terminología básica" sheetId="41" r:id="rId1"/>
    <sheet name="Tipos de datos" sheetId="32" r:id="rId2"/>
    <sheet name="Operadores" sheetId="34" r:id="rId3"/>
    <sheet name="Funciones básicas" sheetId="2" r:id="rId4"/>
    <sheet name="Herramientas de auditoria" sheetId="17" r:id="rId5"/>
    <sheet name="Datos Aleatorios" sheetId="18" r:id="rId6"/>
    <sheet name="Teoría Referencias" sheetId="35" r:id="rId7"/>
    <sheet name="Referencias" sheetId="36" r:id="rId8"/>
    <sheet name="Referencias - repaso" sheetId="9" r:id="rId9"/>
    <sheet name="Formato condicional" sheetId="5" r:id="rId10"/>
    <sheet name="BUSCARV" sheetId="21" r:id="rId11"/>
    <sheet name="BuscarV II" sheetId="6" r:id="rId12"/>
    <sheet name="Referencias - BuscarV II" sheetId="7" r:id="rId13"/>
    <sheet name="BUSCARV III" sheetId="10" r:id="rId14"/>
    <sheet name="BUSCARV - repaso" sheetId="37" r:id="rId15"/>
    <sheet name="BUSCARV-Referencia" sheetId="38" r:id="rId16"/>
    <sheet name="Hoja1" sheetId="42" r:id="rId17"/>
    <sheet name="Tabla Dinámica" sheetId="26" r:id="rId18"/>
    <sheet name="Tabla dinámica - repaso" sheetId="39" r:id="rId19"/>
    <sheet name="Hoja2" sheetId="47" r:id="rId20"/>
    <sheet name="Gráficos" sheetId="31" r:id="rId21"/>
    <sheet name="Filtros, Orden y Reemplazos" sheetId="33" r:id="rId22"/>
    <sheet name="Análisis de Eventos" sheetId="22" r:id="rId23"/>
    <sheet name="Funciones de fecha y hora" sheetId="28" r:id="rId24"/>
    <sheet name="Funciones de Texto" sheetId="20" r:id="rId25"/>
    <sheet name="Funciones de Texto - repaso" sheetId="40" r:id="rId26"/>
    <sheet name="Funciones lógicas" sheetId="19" r:id="rId27"/>
    <sheet name="Funciones de agregación" sheetId="12" r:id="rId28"/>
    <sheet name="INDICE Y COINCIDIR" sheetId="11" r:id="rId29"/>
  </sheets>
  <externalReferences>
    <externalReference r:id="rId30"/>
  </externalReferences>
  <definedNames>
    <definedName name="_xlnm._FilterDatabase" localSheetId="22" hidden="1">'Análisis de Eventos'!$A$1:$H$4115</definedName>
    <definedName name="_xlnm._FilterDatabase" localSheetId="14" hidden="1">'BUSCARV - repaso'!$A$1:$Z$1000</definedName>
    <definedName name="_xlnm._FilterDatabase" localSheetId="11" hidden="1">'BuscarV II'!$A$1:$F$205</definedName>
    <definedName name="_xlnm._FilterDatabase" localSheetId="21" hidden="1">'Filtros, Orden y Reemplazos'!$B$5:$G$24</definedName>
    <definedName name="_xlnm._FilterDatabase" localSheetId="24" hidden="1">'Funciones de Texto'!$A$1:$P$500</definedName>
    <definedName name="_xlnm._FilterDatabase" localSheetId="20" hidden="1">Gráficos!$A$1:$B$11</definedName>
    <definedName name="_xlnm._FilterDatabase" localSheetId="18" hidden="1">'Tabla dinámica - repaso'!$A$1:$K$214</definedName>
    <definedName name="Ben">[1]CONTAR.SI!$B$2:$B$26</definedName>
    <definedName name="celda">#REF!</definedName>
    <definedName name="Jerry">[1]CONTAR.SI!$D$2:$D$26</definedName>
    <definedName name="rango1">'Terminología básica'!$C$3:$F$9</definedName>
    <definedName name="Rango2">BUSCARV!$E$3:$G$7</definedName>
    <definedName name="scrollindex">#REF!</definedName>
    <definedName name="TEXTOOO">OFFSET(#REF!,scrollindex,0,'Funciones de Texto - repaso'!zoomindex,1)</definedName>
    <definedName name="Xvalues" localSheetId="14">OFFSET(#REF!,scrollindex,0,'BUSCARV - repaso'!zoomindex,1)</definedName>
    <definedName name="Xvalues" localSheetId="15">OFFSET(#REF!,scrollindex,0,'BUSCARV-Referencia'!zoomindex,1)</definedName>
    <definedName name="Xvalues" localSheetId="23">OFFSET(#REF!,scrollindex,0,zoomindex,1)</definedName>
    <definedName name="Xvalues" localSheetId="25">OFFSET(#REF!,scrollindex,0,'Funciones de Texto - repaso'!zoomindex,1)</definedName>
    <definedName name="Xvalues" localSheetId="28">OFFSET(#REF!,scrollindex,0,zoomindex,1)</definedName>
    <definedName name="Xvalues" localSheetId="18">OFFSET(#REF!,scrollindex,0,'Tabla dinámica - repaso'!zoomindex,1)</definedName>
    <definedName name="Xvalues">OFFSET(#REF!,scrollindex,0,zoomindex,1)</definedName>
    <definedName name="YValues" localSheetId="14">OFFSET(#REF!,scrollindex,0,'BUSCARV - repaso'!zoomindex,1)</definedName>
    <definedName name="YValues" localSheetId="15">OFFSET(#REF!,scrollindex,0,'BUSCARV-Referencia'!zoomindex,1)</definedName>
    <definedName name="YValues" localSheetId="23">OFFSET(#REF!,scrollindex,0,zoomindex,1)</definedName>
    <definedName name="YValues" localSheetId="25">OFFSET(#REF!,scrollindex,0,'Funciones de Texto - repaso'!zoomindex,1)</definedName>
    <definedName name="YValues" localSheetId="28">OFFSET(#REF!,scrollindex,0,zoomindex,1)</definedName>
    <definedName name="YValues" localSheetId="18">OFFSET(#REF!,scrollindex,0,'Tabla dinámica - repaso'!zoomindex,1)</definedName>
    <definedName name="YValues">OFFSET(#REF!,scrollindex,0,zoomindex,1)</definedName>
    <definedName name="zoomindex" localSheetId="14">#REF!</definedName>
    <definedName name="zoomindex" localSheetId="15">#REF!</definedName>
    <definedName name="zoomindex" localSheetId="25">#REF!</definedName>
    <definedName name="zoomindex" localSheetId="18">#REF!</definedName>
    <definedName name="zoomindex">#REF!</definedName>
  </definedNames>
  <calcPr calcId="162913"/>
  <pivotCaches>
    <pivotCache cacheId="1" r:id="rId31"/>
    <pivotCache cacheId="2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1" l="1"/>
  <c r="I9" i="12"/>
  <c r="I10" i="12"/>
  <c r="I8" i="12"/>
  <c r="H9" i="12"/>
  <c r="H10" i="12"/>
  <c r="H8" i="12"/>
  <c r="H5" i="12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666" i="19"/>
  <c r="K667" i="19"/>
  <c r="K668" i="19"/>
  <c r="K669" i="19"/>
  <c r="K670" i="19"/>
  <c r="K671" i="19"/>
  <c r="K672" i="19"/>
  <c r="K673" i="19"/>
  <c r="K674" i="19"/>
  <c r="K675" i="19"/>
  <c r="K676" i="19"/>
  <c r="K677" i="19"/>
  <c r="K678" i="19"/>
  <c r="K679" i="19"/>
  <c r="K680" i="19"/>
  <c r="K681" i="19"/>
  <c r="K682" i="19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K703" i="19"/>
  <c r="K704" i="19"/>
  <c r="K705" i="19"/>
  <c r="K706" i="19"/>
  <c r="K707" i="19"/>
  <c r="K708" i="19"/>
  <c r="K709" i="19"/>
  <c r="K710" i="19"/>
  <c r="K711" i="19"/>
  <c r="K712" i="19"/>
  <c r="K713" i="19"/>
  <c r="K714" i="19"/>
  <c r="K715" i="19"/>
  <c r="K716" i="19"/>
  <c r="K717" i="19"/>
  <c r="K718" i="19"/>
  <c r="K719" i="19"/>
  <c r="K720" i="19"/>
  <c r="K721" i="19"/>
  <c r="K722" i="19"/>
  <c r="K723" i="19"/>
  <c r="K724" i="19"/>
  <c r="K725" i="19"/>
  <c r="K726" i="19"/>
  <c r="K727" i="19"/>
  <c r="K728" i="19"/>
  <c r="K729" i="19"/>
  <c r="K730" i="19"/>
  <c r="K731" i="19"/>
  <c r="K732" i="19"/>
  <c r="K733" i="19"/>
  <c r="K734" i="19"/>
  <c r="K735" i="19"/>
  <c r="K736" i="19"/>
  <c r="K737" i="19"/>
  <c r="K738" i="19"/>
  <c r="K739" i="19"/>
  <c r="K740" i="19"/>
  <c r="K741" i="19"/>
  <c r="K742" i="19"/>
  <c r="K743" i="19"/>
  <c r="K744" i="19"/>
  <c r="K745" i="19"/>
  <c r="K746" i="19"/>
  <c r="K747" i="19"/>
  <c r="K748" i="19"/>
  <c r="K749" i="19"/>
  <c r="K750" i="19"/>
  <c r="K751" i="19"/>
  <c r="K752" i="19"/>
  <c r="K753" i="19"/>
  <c r="K754" i="19"/>
  <c r="K755" i="19"/>
  <c r="K756" i="19"/>
  <c r="K757" i="19"/>
  <c r="K758" i="19"/>
  <c r="K759" i="19"/>
  <c r="K760" i="19"/>
  <c r="K761" i="19"/>
  <c r="K762" i="19"/>
  <c r="K763" i="19"/>
  <c r="K764" i="19"/>
  <c r="K765" i="19"/>
  <c r="K766" i="19"/>
  <c r="K767" i="19"/>
  <c r="K768" i="19"/>
  <c r="K769" i="19"/>
  <c r="K770" i="19"/>
  <c r="K771" i="19"/>
  <c r="K772" i="19"/>
  <c r="K773" i="19"/>
  <c r="K774" i="19"/>
  <c r="K775" i="19"/>
  <c r="K776" i="19"/>
  <c r="K777" i="19"/>
  <c r="K778" i="19"/>
  <c r="K779" i="19"/>
  <c r="K780" i="19"/>
  <c r="K781" i="19"/>
  <c r="K782" i="19"/>
  <c r="K783" i="19"/>
  <c r="K784" i="19"/>
  <c r="K785" i="19"/>
  <c r="K786" i="19"/>
  <c r="K787" i="19"/>
  <c r="K788" i="19"/>
  <c r="K789" i="19"/>
  <c r="K790" i="19"/>
  <c r="K791" i="19"/>
  <c r="K792" i="19"/>
  <c r="K793" i="19"/>
  <c r="K794" i="19"/>
  <c r="K795" i="19"/>
  <c r="K796" i="19"/>
  <c r="K797" i="19"/>
  <c r="K798" i="19"/>
  <c r="K799" i="19"/>
  <c r="K800" i="19"/>
  <c r="K801" i="19"/>
  <c r="K802" i="19"/>
  <c r="K803" i="19"/>
  <c r="K804" i="19"/>
  <c r="K805" i="19"/>
  <c r="K806" i="19"/>
  <c r="K807" i="19"/>
  <c r="K808" i="19"/>
  <c r="K809" i="19"/>
  <c r="K810" i="19"/>
  <c r="K811" i="19"/>
  <c r="K812" i="19"/>
  <c r="K813" i="19"/>
  <c r="K814" i="19"/>
  <c r="K815" i="19"/>
  <c r="K816" i="19"/>
  <c r="K817" i="19"/>
  <c r="K818" i="19"/>
  <c r="K819" i="19"/>
  <c r="K820" i="19"/>
  <c r="K821" i="19"/>
  <c r="K822" i="19"/>
  <c r="K823" i="19"/>
  <c r="K824" i="19"/>
  <c r="K825" i="19"/>
  <c r="K826" i="19"/>
  <c r="K827" i="19"/>
  <c r="K828" i="19"/>
  <c r="K829" i="19"/>
  <c r="K830" i="19"/>
  <c r="K831" i="19"/>
  <c r="K832" i="19"/>
  <c r="K833" i="19"/>
  <c r="K834" i="19"/>
  <c r="K835" i="19"/>
  <c r="K836" i="19"/>
  <c r="K837" i="19"/>
  <c r="K838" i="19"/>
  <c r="K839" i="19"/>
  <c r="K840" i="19"/>
  <c r="K841" i="19"/>
  <c r="K842" i="19"/>
  <c r="K843" i="19"/>
  <c r="K844" i="19"/>
  <c r="K845" i="19"/>
  <c r="K846" i="19"/>
  <c r="K847" i="19"/>
  <c r="K848" i="19"/>
  <c r="K849" i="19"/>
  <c r="K850" i="19"/>
  <c r="K851" i="19"/>
  <c r="K852" i="19"/>
  <c r="K853" i="19"/>
  <c r="K854" i="19"/>
  <c r="K855" i="19"/>
  <c r="K856" i="19"/>
  <c r="K857" i="19"/>
  <c r="K858" i="19"/>
  <c r="K859" i="19"/>
  <c r="K860" i="19"/>
  <c r="K861" i="19"/>
  <c r="K862" i="19"/>
  <c r="K863" i="19"/>
  <c r="K864" i="19"/>
  <c r="K865" i="19"/>
  <c r="K866" i="19"/>
  <c r="K867" i="19"/>
  <c r="K868" i="19"/>
  <c r="K869" i="19"/>
  <c r="K870" i="19"/>
  <c r="K871" i="19"/>
  <c r="K872" i="19"/>
  <c r="K873" i="19"/>
  <c r="K874" i="19"/>
  <c r="K875" i="19"/>
  <c r="K876" i="19"/>
  <c r="K877" i="19"/>
  <c r="K878" i="19"/>
  <c r="K879" i="19"/>
  <c r="K880" i="19"/>
  <c r="K881" i="19"/>
  <c r="K882" i="19"/>
  <c r="K883" i="19"/>
  <c r="K884" i="19"/>
  <c r="K885" i="19"/>
  <c r="K886" i="19"/>
  <c r="K887" i="19"/>
  <c r="K888" i="19"/>
  <c r="K889" i="19"/>
  <c r="K890" i="19"/>
  <c r="K891" i="19"/>
  <c r="K892" i="19"/>
  <c r="K893" i="19"/>
  <c r="K894" i="19"/>
  <c r="K895" i="19"/>
  <c r="K896" i="19"/>
  <c r="K897" i="19"/>
  <c r="K898" i="19"/>
  <c r="K899" i="19"/>
  <c r="K900" i="19"/>
  <c r="K901" i="19"/>
  <c r="K902" i="19"/>
  <c r="K903" i="19"/>
  <c r="K904" i="19"/>
  <c r="K905" i="19"/>
  <c r="K906" i="19"/>
  <c r="K907" i="19"/>
  <c r="K908" i="19"/>
  <c r="K909" i="19"/>
  <c r="K910" i="19"/>
  <c r="K911" i="19"/>
  <c r="K912" i="19"/>
  <c r="K913" i="19"/>
  <c r="K914" i="19"/>
  <c r="K915" i="19"/>
  <c r="K916" i="19"/>
  <c r="K917" i="19"/>
  <c r="K918" i="19"/>
  <c r="K919" i="19"/>
  <c r="K920" i="19"/>
  <c r="K921" i="19"/>
  <c r="K922" i="19"/>
  <c r="K923" i="19"/>
  <c r="K924" i="19"/>
  <c r="K925" i="19"/>
  <c r="K926" i="19"/>
  <c r="K927" i="19"/>
  <c r="K928" i="19"/>
  <c r="K929" i="19"/>
  <c r="K930" i="19"/>
  <c r="K931" i="19"/>
  <c r="K932" i="19"/>
  <c r="K933" i="19"/>
  <c r="K934" i="19"/>
  <c r="K935" i="19"/>
  <c r="K936" i="19"/>
  <c r="K937" i="19"/>
  <c r="K938" i="19"/>
  <c r="K939" i="19"/>
  <c r="K940" i="19"/>
  <c r="K941" i="19"/>
  <c r="K942" i="19"/>
  <c r="K943" i="19"/>
  <c r="K944" i="19"/>
  <c r="K945" i="19"/>
  <c r="K946" i="19"/>
  <c r="K947" i="19"/>
  <c r="K948" i="19"/>
  <c r="K949" i="19"/>
  <c r="K950" i="19"/>
  <c r="K951" i="19"/>
  <c r="K952" i="19"/>
  <c r="K953" i="19"/>
  <c r="K954" i="19"/>
  <c r="K955" i="19"/>
  <c r="K956" i="19"/>
  <c r="K957" i="19"/>
  <c r="K958" i="19"/>
  <c r="K959" i="19"/>
  <c r="K960" i="19"/>
  <c r="K961" i="19"/>
  <c r="K962" i="19"/>
  <c r="K963" i="19"/>
  <c r="K964" i="19"/>
  <c r="K965" i="19"/>
  <c r="K966" i="19"/>
  <c r="K967" i="19"/>
  <c r="K968" i="19"/>
  <c r="K969" i="19"/>
  <c r="K970" i="19"/>
  <c r="K971" i="19"/>
  <c r="K972" i="19"/>
  <c r="K973" i="19"/>
  <c r="K974" i="19"/>
  <c r="K975" i="19"/>
  <c r="K976" i="19"/>
  <c r="K977" i="19"/>
  <c r="K978" i="19"/>
  <c r="K979" i="19"/>
  <c r="K980" i="19"/>
  <c r="K981" i="19"/>
  <c r="K982" i="19"/>
  <c r="K983" i="19"/>
  <c r="K984" i="19"/>
  <c r="K985" i="19"/>
  <c r="K986" i="19"/>
  <c r="K987" i="19"/>
  <c r="K988" i="19"/>
  <c r="K989" i="19"/>
  <c r="K990" i="19"/>
  <c r="K991" i="19"/>
  <c r="K992" i="19"/>
  <c r="K993" i="19"/>
  <c r="K994" i="19"/>
  <c r="K995" i="19"/>
  <c r="K996" i="19"/>
  <c r="K997" i="19"/>
  <c r="K998" i="19"/>
  <c r="K999" i="19"/>
  <c r="K1000" i="19"/>
  <c r="K1001" i="19"/>
  <c r="K1002" i="19"/>
  <c r="K1003" i="19"/>
  <c r="K1004" i="19"/>
  <c r="K1005" i="19"/>
  <c r="K1006" i="19"/>
  <c r="K1007" i="19"/>
  <c r="K1008" i="19"/>
  <c r="K1009" i="19"/>
  <c r="K1010" i="19"/>
  <c r="K1011" i="19"/>
  <c r="K1012" i="19"/>
  <c r="K1013" i="19"/>
  <c r="K1014" i="19"/>
  <c r="K1015" i="19"/>
  <c r="K1016" i="19"/>
  <c r="K1017" i="19"/>
  <c r="K1018" i="19"/>
  <c r="K1019" i="19"/>
  <c r="K1020" i="19"/>
  <c r="K1021" i="19"/>
  <c r="K1022" i="19"/>
  <c r="K1023" i="19"/>
  <c r="K1024" i="19"/>
  <c r="K1025" i="19"/>
  <c r="K1026" i="19"/>
  <c r="K1027" i="19"/>
  <c r="K1028" i="19"/>
  <c r="K1029" i="19"/>
  <c r="K1030" i="19"/>
  <c r="K1031" i="19"/>
  <c r="K1032" i="19"/>
  <c r="K1033" i="19"/>
  <c r="K1034" i="19"/>
  <c r="K1035" i="19"/>
  <c r="K1036" i="19"/>
  <c r="K1037" i="19"/>
  <c r="K1038" i="19"/>
  <c r="K1039" i="19"/>
  <c r="K1040" i="19"/>
  <c r="K1041" i="19"/>
  <c r="K1042" i="19"/>
  <c r="K1043" i="19"/>
  <c r="K1044" i="19"/>
  <c r="K1045" i="19"/>
  <c r="K1046" i="19"/>
  <c r="K1047" i="19"/>
  <c r="K1048" i="19"/>
  <c r="K1049" i="19"/>
  <c r="K1050" i="19"/>
  <c r="K1051" i="19"/>
  <c r="K1052" i="19"/>
  <c r="K1053" i="19"/>
  <c r="K1054" i="19"/>
  <c r="K1055" i="19"/>
  <c r="K1056" i="19"/>
  <c r="K1057" i="19"/>
  <c r="K1058" i="19"/>
  <c r="K1059" i="19"/>
  <c r="K1060" i="19"/>
  <c r="K1061" i="19"/>
  <c r="K1062" i="19"/>
  <c r="K1063" i="19"/>
  <c r="K1064" i="19"/>
  <c r="K1065" i="19"/>
  <c r="K1066" i="19"/>
  <c r="K1067" i="19"/>
  <c r="K1068" i="19"/>
  <c r="K1069" i="19"/>
  <c r="K1070" i="19"/>
  <c r="K1071" i="19"/>
  <c r="K1072" i="19"/>
  <c r="K1073" i="19"/>
  <c r="K1074" i="19"/>
  <c r="K1075" i="19"/>
  <c r="K1076" i="19"/>
  <c r="K1077" i="19"/>
  <c r="K1078" i="19"/>
  <c r="K1079" i="19"/>
  <c r="K1080" i="19"/>
  <c r="K1081" i="19"/>
  <c r="K1082" i="19"/>
  <c r="K1083" i="19"/>
  <c r="K1084" i="19"/>
  <c r="K1085" i="19"/>
  <c r="K1086" i="19"/>
  <c r="K1087" i="19"/>
  <c r="K1088" i="19"/>
  <c r="K1089" i="19"/>
  <c r="K1090" i="19"/>
  <c r="K1091" i="19"/>
  <c r="K1092" i="19"/>
  <c r="K1093" i="19"/>
  <c r="K1094" i="19"/>
  <c r="K1095" i="19"/>
  <c r="K1096" i="19"/>
  <c r="K1097" i="19"/>
  <c r="K1098" i="19"/>
  <c r="K1099" i="19"/>
  <c r="K1100" i="19"/>
  <c r="K1101" i="19"/>
  <c r="K1102" i="19"/>
  <c r="K1103" i="19"/>
  <c r="K1104" i="19"/>
  <c r="K1105" i="19"/>
  <c r="K1106" i="19"/>
  <c r="K1107" i="19"/>
  <c r="K1108" i="19"/>
  <c r="K1109" i="19"/>
  <c r="K1110" i="19"/>
  <c r="K1111" i="19"/>
  <c r="K1112" i="19"/>
  <c r="K1113" i="19"/>
  <c r="K1114" i="19"/>
  <c r="K1115" i="19"/>
  <c r="K1116" i="19"/>
  <c r="K1117" i="19"/>
  <c r="K1118" i="19"/>
  <c r="K1119" i="19"/>
  <c r="K1120" i="19"/>
  <c r="K1121" i="19"/>
  <c r="K1122" i="19"/>
  <c r="K1123" i="19"/>
  <c r="K1124" i="19"/>
  <c r="K1125" i="19"/>
  <c r="K1126" i="19"/>
  <c r="K1127" i="19"/>
  <c r="K1128" i="19"/>
  <c r="K1129" i="19"/>
  <c r="K1130" i="19"/>
  <c r="K1131" i="19"/>
  <c r="K1132" i="19"/>
  <c r="K1133" i="19"/>
  <c r="K1134" i="19"/>
  <c r="K1135" i="19"/>
  <c r="K1136" i="19"/>
  <c r="K1137" i="19"/>
  <c r="K1138" i="19"/>
  <c r="K1139" i="19"/>
  <c r="K1140" i="19"/>
  <c r="K1141" i="19"/>
  <c r="K1142" i="19"/>
  <c r="K1143" i="19"/>
  <c r="K1144" i="19"/>
  <c r="K1145" i="19"/>
  <c r="K1146" i="19"/>
  <c r="K1147" i="19"/>
  <c r="K1148" i="19"/>
  <c r="K1149" i="19"/>
  <c r="K1150" i="19"/>
  <c r="K1151" i="19"/>
  <c r="K1152" i="19"/>
  <c r="K1153" i="19"/>
  <c r="K1154" i="19"/>
  <c r="K1155" i="19"/>
  <c r="K1156" i="19"/>
  <c r="K1157" i="19"/>
  <c r="K1158" i="19"/>
  <c r="K1159" i="19"/>
  <c r="K1160" i="19"/>
  <c r="K1161" i="19"/>
  <c r="K1162" i="19"/>
  <c r="K1163" i="19"/>
  <c r="K1164" i="19"/>
  <c r="K1165" i="19"/>
  <c r="K1166" i="19"/>
  <c r="K1167" i="19"/>
  <c r="K1168" i="19"/>
  <c r="K1169" i="19"/>
  <c r="K1170" i="19"/>
  <c r="K1171" i="19"/>
  <c r="K1172" i="19"/>
  <c r="K1173" i="19"/>
  <c r="K1174" i="19"/>
  <c r="K1175" i="19"/>
  <c r="K1176" i="19"/>
  <c r="K1177" i="19"/>
  <c r="K1178" i="19"/>
  <c r="K1179" i="19"/>
  <c r="K1180" i="19"/>
  <c r="K1181" i="19"/>
  <c r="K1182" i="19"/>
  <c r="K1183" i="19"/>
  <c r="K1184" i="19"/>
  <c r="K1185" i="19"/>
  <c r="K1186" i="19"/>
  <c r="K1187" i="19"/>
  <c r="K1188" i="19"/>
  <c r="K1189" i="19"/>
  <c r="K1190" i="19"/>
  <c r="K1191" i="19"/>
  <c r="K1192" i="19"/>
  <c r="K1193" i="19"/>
  <c r="K1194" i="19"/>
  <c r="K1195" i="19"/>
  <c r="K1196" i="19"/>
  <c r="K1197" i="19"/>
  <c r="K1198" i="19"/>
  <c r="K1199" i="19"/>
  <c r="K1200" i="19"/>
  <c r="K1201" i="19"/>
  <c r="K1202" i="19"/>
  <c r="K1203" i="19"/>
  <c r="K1204" i="19"/>
  <c r="K1205" i="19"/>
  <c r="K1206" i="19"/>
  <c r="K1207" i="19"/>
  <c r="K1208" i="19"/>
  <c r="K1209" i="19"/>
  <c r="K1210" i="19"/>
  <c r="K1211" i="19"/>
  <c r="K1212" i="19"/>
  <c r="K1213" i="19"/>
  <c r="K1214" i="19"/>
  <c r="K1215" i="19"/>
  <c r="K1216" i="19"/>
  <c r="K1217" i="19"/>
  <c r="K1218" i="19"/>
  <c r="K1219" i="19"/>
  <c r="K1220" i="19"/>
  <c r="K1221" i="19"/>
  <c r="K1222" i="19"/>
  <c r="K1223" i="19"/>
  <c r="K1224" i="19"/>
  <c r="K1225" i="19"/>
  <c r="K1226" i="19"/>
  <c r="K1227" i="19"/>
  <c r="K1228" i="19"/>
  <c r="K1229" i="19"/>
  <c r="K1230" i="19"/>
  <c r="K1231" i="19"/>
  <c r="K1232" i="19"/>
  <c r="K1233" i="19"/>
  <c r="K1234" i="19"/>
  <c r="K1235" i="19"/>
  <c r="K1236" i="19"/>
  <c r="K1237" i="19"/>
  <c r="K1238" i="19"/>
  <c r="K1239" i="19"/>
  <c r="K1240" i="19"/>
  <c r="K1241" i="19"/>
  <c r="K1242" i="19"/>
  <c r="K1243" i="19"/>
  <c r="K1244" i="19"/>
  <c r="K1245" i="19"/>
  <c r="K1246" i="19"/>
  <c r="K1247" i="19"/>
  <c r="K1248" i="19"/>
  <c r="K1249" i="19"/>
  <c r="K1250" i="19"/>
  <c r="K1251" i="19"/>
  <c r="K1252" i="19"/>
  <c r="K1253" i="19"/>
  <c r="K1254" i="19"/>
  <c r="K1255" i="19"/>
  <c r="K1256" i="19"/>
  <c r="K1257" i="19"/>
  <c r="K1258" i="19"/>
  <c r="K1259" i="19"/>
  <c r="K1260" i="19"/>
  <c r="K1261" i="19"/>
  <c r="K1262" i="19"/>
  <c r="K1263" i="19"/>
  <c r="K1264" i="19"/>
  <c r="K1265" i="19"/>
  <c r="K1266" i="19"/>
  <c r="K1267" i="19"/>
  <c r="K1268" i="19"/>
  <c r="K1269" i="19"/>
  <c r="K1270" i="19"/>
  <c r="K1271" i="19"/>
  <c r="K1272" i="19"/>
  <c r="K1273" i="19"/>
  <c r="K1274" i="19"/>
  <c r="K1275" i="19"/>
  <c r="K1276" i="19"/>
  <c r="K1277" i="19"/>
  <c r="K1278" i="19"/>
  <c r="K1279" i="19"/>
  <c r="K1280" i="19"/>
  <c r="K1281" i="19"/>
  <c r="K1282" i="19"/>
  <c r="K1283" i="19"/>
  <c r="K1284" i="19"/>
  <c r="K1285" i="19"/>
  <c r="K1286" i="19"/>
  <c r="K1287" i="19"/>
  <c r="K1288" i="19"/>
  <c r="K1289" i="19"/>
  <c r="K1290" i="19"/>
  <c r="K1291" i="19"/>
  <c r="K1292" i="19"/>
  <c r="K1293" i="19"/>
  <c r="K1294" i="19"/>
  <c r="K1295" i="19"/>
  <c r="K1296" i="19"/>
  <c r="K1297" i="19"/>
  <c r="K1298" i="19"/>
  <c r="K1299" i="19"/>
  <c r="K1300" i="19"/>
  <c r="K1301" i="19"/>
  <c r="K1302" i="19"/>
  <c r="K1303" i="19"/>
  <c r="K1304" i="19"/>
  <c r="K1305" i="19"/>
  <c r="K1306" i="19"/>
  <c r="K1307" i="19"/>
  <c r="K1308" i="19"/>
  <c r="K1309" i="19"/>
  <c r="K1310" i="19"/>
  <c r="K1311" i="19"/>
  <c r="K1312" i="19"/>
  <c r="K1313" i="19"/>
  <c r="K1314" i="19"/>
  <c r="K1315" i="19"/>
  <c r="K1316" i="19"/>
  <c r="K1317" i="19"/>
  <c r="K1318" i="19"/>
  <c r="K1319" i="19"/>
  <c r="K1320" i="19"/>
  <c r="K1321" i="19"/>
  <c r="K1322" i="19"/>
  <c r="K1323" i="19"/>
  <c r="K1324" i="19"/>
  <c r="K1325" i="19"/>
  <c r="K1326" i="19"/>
  <c r="K1327" i="19"/>
  <c r="K1328" i="19"/>
  <c r="K1329" i="19"/>
  <c r="K1330" i="19"/>
  <c r="K1331" i="19"/>
  <c r="K1332" i="19"/>
  <c r="K1333" i="19"/>
  <c r="K1334" i="19"/>
  <c r="K1335" i="19"/>
  <c r="K1336" i="19"/>
  <c r="K1337" i="19"/>
  <c r="K1338" i="19"/>
  <c r="K1339" i="19"/>
  <c r="K1340" i="19"/>
  <c r="K1341" i="19"/>
  <c r="K1342" i="19"/>
  <c r="K1343" i="19"/>
  <c r="K1344" i="19"/>
  <c r="K1345" i="19"/>
  <c r="K1346" i="19"/>
  <c r="K1347" i="19"/>
  <c r="K1348" i="19"/>
  <c r="K1349" i="19"/>
  <c r="K1350" i="19"/>
  <c r="K1351" i="19"/>
  <c r="K1352" i="19"/>
  <c r="K1353" i="19"/>
  <c r="K1354" i="19"/>
  <c r="K1355" i="19"/>
  <c r="K1356" i="19"/>
  <c r="K1357" i="19"/>
  <c r="K1358" i="19"/>
  <c r="K1359" i="19"/>
  <c r="K1360" i="19"/>
  <c r="K1361" i="19"/>
  <c r="K1362" i="19"/>
  <c r="K1363" i="19"/>
  <c r="K1364" i="19"/>
  <c r="K1365" i="19"/>
  <c r="K1366" i="19"/>
  <c r="K1367" i="19"/>
  <c r="K1368" i="19"/>
  <c r="K1369" i="19"/>
  <c r="K1370" i="19"/>
  <c r="K1371" i="19"/>
  <c r="K1372" i="19"/>
  <c r="K1373" i="19"/>
  <c r="K1374" i="19"/>
  <c r="K1375" i="19"/>
  <c r="K1376" i="19"/>
  <c r="K1377" i="19"/>
  <c r="K1378" i="19"/>
  <c r="K1379" i="19"/>
  <c r="K1380" i="19"/>
  <c r="K1381" i="19"/>
  <c r="K1382" i="19"/>
  <c r="K1383" i="19"/>
  <c r="K1384" i="19"/>
  <c r="K1385" i="19"/>
  <c r="K1386" i="19"/>
  <c r="K1387" i="19"/>
  <c r="K1388" i="19"/>
  <c r="K1389" i="19"/>
  <c r="K1390" i="19"/>
  <c r="K1391" i="19"/>
  <c r="K1392" i="19"/>
  <c r="K1393" i="19"/>
  <c r="K1394" i="19"/>
  <c r="K1395" i="19"/>
  <c r="K1396" i="19"/>
  <c r="K1397" i="19"/>
  <c r="K1398" i="19"/>
  <c r="K1399" i="19"/>
  <c r="K1400" i="19"/>
  <c r="K1401" i="19"/>
  <c r="K1402" i="19"/>
  <c r="K1403" i="19"/>
  <c r="K1404" i="19"/>
  <c r="K1405" i="19"/>
  <c r="K1406" i="19"/>
  <c r="K1407" i="19"/>
  <c r="K1408" i="19"/>
  <c r="K1409" i="19"/>
  <c r="K1410" i="19"/>
  <c r="K1411" i="19"/>
  <c r="K1412" i="19"/>
  <c r="K1413" i="19"/>
  <c r="K1414" i="19"/>
  <c r="K1415" i="19"/>
  <c r="K1416" i="19"/>
  <c r="K1417" i="19"/>
  <c r="K1418" i="19"/>
  <c r="K1419" i="19"/>
  <c r="K1420" i="19"/>
  <c r="K1421" i="19"/>
  <c r="K1422" i="19"/>
  <c r="K1423" i="19"/>
  <c r="K1424" i="19"/>
  <c r="K1425" i="19"/>
  <c r="K1426" i="19"/>
  <c r="K1427" i="19"/>
  <c r="K1428" i="19"/>
  <c r="K1429" i="19"/>
  <c r="K1430" i="19"/>
  <c r="K1431" i="19"/>
  <c r="K1432" i="19"/>
  <c r="K1433" i="19"/>
  <c r="K1434" i="19"/>
  <c r="K1435" i="19"/>
  <c r="K1436" i="19"/>
  <c r="K1437" i="19"/>
  <c r="K1438" i="19"/>
  <c r="K1439" i="19"/>
  <c r="K1440" i="19"/>
  <c r="K1441" i="19"/>
  <c r="K1442" i="19"/>
  <c r="K1443" i="19"/>
  <c r="K1444" i="19"/>
  <c r="K1445" i="19"/>
  <c r="K1446" i="19"/>
  <c r="K1447" i="19"/>
  <c r="K1448" i="19"/>
  <c r="K1449" i="19"/>
  <c r="K1450" i="19"/>
  <c r="K1451" i="19"/>
  <c r="K1452" i="19"/>
  <c r="K1453" i="19"/>
  <c r="K1454" i="19"/>
  <c r="K1455" i="19"/>
  <c r="K1456" i="19"/>
  <c r="K1457" i="19"/>
  <c r="K1458" i="19"/>
  <c r="K1459" i="19"/>
  <c r="K1460" i="19"/>
  <c r="K1461" i="19"/>
  <c r="K1462" i="19"/>
  <c r="K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2" i="19"/>
  <c r="I3" i="40"/>
  <c r="I4" i="40"/>
  <c r="I5" i="40"/>
  <c r="I6" i="40"/>
  <c r="I7" i="40"/>
  <c r="I8" i="40"/>
  <c r="I9" i="40"/>
  <c r="I10" i="40"/>
  <c r="I11" i="40"/>
  <c r="I12" i="40"/>
  <c r="I13" i="40"/>
  <c r="I14" i="40"/>
  <c r="I15" i="40"/>
  <c r="I2" i="40"/>
  <c r="H3" i="40"/>
  <c r="H4" i="40"/>
  <c r="H5" i="40"/>
  <c r="H6" i="40"/>
  <c r="H7" i="40"/>
  <c r="H8" i="40"/>
  <c r="H9" i="40"/>
  <c r="H10" i="40"/>
  <c r="H11" i="40"/>
  <c r="H12" i="40"/>
  <c r="H13" i="40"/>
  <c r="H14" i="40"/>
  <c r="H15" i="40"/>
  <c r="H2" i="40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2" i="40"/>
  <c r="E3" i="40"/>
  <c r="E4" i="40"/>
  <c r="E5" i="40"/>
  <c r="E6" i="40"/>
  <c r="E7" i="40"/>
  <c r="E8" i="40"/>
  <c r="E9" i="40"/>
  <c r="E10" i="40"/>
  <c r="E11" i="40"/>
  <c r="E12" i="40"/>
  <c r="E13" i="40"/>
  <c r="E14" i="40"/>
  <c r="E15" i="40"/>
  <c r="E2" i="40"/>
  <c r="L2" i="20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2" i="4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2" i="20"/>
  <c r="F7" i="28"/>
  <c r="C3" i="28"/>
  <c r="C8" i="28" s="1"/>
  <c r="C2" i="28"/>
  <c r="C5" i="28" s="1"/>
  <c r="F6" i="28" l="1"/>
  <c r="F5" i="28"/>
  <c r="C10" i="28"/>
  <c r="C9" i="28"/>
  <c r="C7" i="28"/>
  <c r="D7" i="28" s="1"/>
  <c r="C6" i="28"/>
  <c r="D6" i="28" s="1"/>
  <c r="C3" i="31"/>
  <c r="A15" i="31"/>
  <c r="C4" i="31" s="1"/>
  <c r="F3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2" i="37"/>
  <c r="D2" i="37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2" i="37"/>
  <c r="D3" i="37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" i="10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" i="6"/>
  <c r="C3" i="21"/>
  <c r="C4" i="21"/>
  <c r="C5" i="21"/>
  <c r="C6" i="21"/>
  <c r="C7" i="21"/>
  <c r="C8" i="21"/>
  <c r="C9" i="21"/>
  <c r="C10" i="21"/>
  <c r="C11" i="21"/>
  <c r="C2" i="21"/>
  <c r="B3" i="21"/>
  <c r="B4" i="21"/>
  <c r="B5" i="21"/>
  <c r="B6" i="21"/>
  <c r="B7" i="21"/>
  <c r="B8" i="21"/>
  <c r="B9" i="21"/>
  <c r="B10" i="21"/>
  <c r="B11" i="21"/>
  <c r="B2" i="21"/>
  <c r="I21" i="39"/>
  <c r="I20" i="39"/>
  <c r="I19" i="39"/>
  <c r="I18" i="39"/>
  <c r="I17" i="39"/>
  <c r="I16" i="39"/>
  <c r="I15" i="39"/>
  <c r="I14" i="39"/>
  <c r="C11" i="31" l="1"/>
  <c r="C10" i="31"/>
  <c r="C9" i="31"/>
  <c r="C2" i="31"/>
  <c r="C8" i="31"/>
  <c r="C7" i="31"/>
  <c r="C6" i="31"/>
  <c r="C5" i="31"/>
  <c r="F5" i="9"/>
  <c r="G5" i="9" s="1"/>
  <c r="H5" i="9" s="1"/>
  <c r="I5" i="9" s="1"/>
  <c r="J5" i="9" s="1"/>
  <c r="K5" i="9" s="1"/>
  <c r="L5" i="9" s="1"/>
  <c r="M5" i="9" s="1"/>
  <c r="N5" i="9" s="1"/>
  <c r="F6" i="9"/>
  <c r="G6" i="9" s="1"/>
  <c r="H6" i="9" s="1"/>
  <c r="I6" i="9" s="1"/>
  <c r="J6" i="9" s="1"/>
  <c r="K6" i="9" s="1"/>
  <c r="L6" i="9" s="1"/>
  <c r="M6" i="9" s="1"/>
  <c r="N6" i="9" s="1"/>
  <c r="E6" i="9"/>
  <c r="E5" i="9"/>
  <c r="K4" i="9"/>
  <c r="L4" i="9" s="1"/>
  <c r="M4" i="9" s="1"/>
  <c r="N4" i="9" s="1"/>
  <c r="F4" i="9"/>
  <c r="G4" i="9"/>
  <c r="H4" i="9"/>
  <c r="I4" i="9"/>
  <c r="J4" i="9"/>
  <c r="E4" i="9"/>
  <c r="C29" i="36"/>
  <c r="D29" i="36"/>
  <c r="E29" i="36"/>
  <c r="F29" i="36"/>
  <c r="C30" i="36"/>
  <c r="D30" i="36"/>
  <c r="E30" i="36"/>
  <c r="F30" i="36"/>
  <c r="C31" i="36"/>
  <c r="D31" i="36"/>
  <c r="E31" i="36"/>
  <c r="F31" i="36"/>
  <c r="C32" i="36"/>
  <c r="D32" i="36"/>
  <c r="E32" i="36"/>
  <c r="F32" i="36"/>
  <c r="C33" i="36"/>
  <c r="D33" i="36"/>
  <c r="E33" i="36"/>
  <c r="F33" i="36"/>
  <c r="D28" i="36"/>
  <c r="E28" i="36"/>
  <c r="F28" i="36"/>
  <c r="C28" i="36"/>
  <c r="H13" i="36"/>
  <c r="D13" i="36"/>
  <c r="E13" i="36"/>
  <c r="F13" i="36"/>
  <c r="G13" i="36"/>
  <c r="C13" i="36"/>
  <c r="C6" i="36"/>
  <c r="C7" i="36"/>
  <c r="C8" i="36"/>
  <c r="C9" i="36"/>
  <c r="C10" i="36"/>
  <c r="C5" i="36"/>
  <c r="B2" i="36"/>
  <c r="L4" i="36"/>
  <c r="C43" i="35"/>
  <c r="C44" i="35"/>
  <c r="C45" i="35"/>
  <c r="C46" i="35"/>
  <c r="C47" i="35"/>
  <c r="C48" i="35"/>
  <c r="C49" i="35"/>
  <c r="C50" i="35"/>
  <c r="C51" i="35"/>
  <c r="C42" i="35"/>
  <c r="B43" i="35"/>
  <c r="B47" i="35" s="1"/>
  <c r="B51" i="35" s="1"/>
  <c r="B44" i="35"/>
  <c r="B45" i="35"/>
  <c r="B46" i="35"/>
  <c r="B48" i="35"/>
  <c r="B49" i="35"/>
  <c r="B50" i="35"/>
  <c r="B42" i="35"/>
  <c r="B38" i="35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E13" i="17"/>
  <c r="E10" i="17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2" i="2"/>
  <c r="B26" i="2"/>
  <c r="B25" i="2"/>
  <c r="B24" i="2"/>
  <c r="B2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2" i="2"/>
  <c r="C6" i="18"/>
  <c r="C2" i="18"/>
  <c r="C3" i="18"/>
  <c r="C4" i="18"/>
  <c r="C5" i="18"/>
  <c r="C7" i="18"/>
  <c r="C8" i="18"/>
  <c r="C9" i="18"/>
  <c r="C10" i="18"/>
  <c r="C11" i="18"/>
  <c r="C12" i="18"/>
  <c r="C13" i="18"/>
  <c r="C1" i="18"/>
  <c r="A2" i="18"/>
  <c r="A3" i="18"/>
  <c r="A4" i="18"/>
  <c r="A5" i="18"/>
  <c r="A6" i="18"/>
  <c r="A7" i="18"/>
  <c r="A8" i="18"/>
  <c r="A9" i="18"/>
  <c r="A10" i="18"/>
  <c r="A11" i="18"/>
  <c r="A12" i="18"/>
  <c r="A13" i="18"/>
  <c r="A1" i="18"/>
  <c r="E3" i="17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2" i="2"/>
  <c r="E11" i="41"/>
  <c r="G16" i="2"/>
  <c r="G8" i="2"/>
  <c r="G13" i="2"/>
  <c r="G7" i="2"/>
  <c r="G12" i="2"/>
  <c r="G9" i="2"/>
  <c r="G3" i="2"/>
  <c r="G11" i="2"/>
  <c r="G10" i="2"/>
  <c r="G15" i="2"/>
  <c r="G6" i="2"/>
  <c r="G4" i="2"/>
  <c r="G2" i="2"/>
  <c r="G5" i="2"/>
  <c r="G14" i="2"/>
  <c r="A13" i="38" l="1"/>
  <c r="A14" i="38" s="1"/>
  <c r="A15" i="38" s="1"/>
  <c r="A16" i="38" s="1"/>
  <c r="A17" i="38" s="1"/>
  <c r="A18" i="38" s="1"/>
  <c r="A11" i="38"/>
  <c r="A10" i="38"/>
  <c r="A9" i="38"/>
  <c r="A8" i="38"/>
  <c r="A7" i="38"/>
  <c r="A6" i="38"/>
  <c r="A5" i="38"/>
  <c r="A4" i="38"/>
  <c r="A3" i="38"/>
  <c r="C11" i="17" l="1"/>
  <c r="D190" i="7" l="1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D25" i="5"/>
  <c r="F25" i="5" s="1"/>
  <c r="F24" i="5"/>
  <c r="D24" i="5"/>
  <c r="D23" i="5"/>
  <c r="F23" i="5" s="1"/>
  <c r="F22" i="5"/>
  <c r="D21" i="5"/>
  <c r="F21" i="5" s="1"/>
  <c r="F20" i="5"/>
  <c r="D19" i="5"/>
  <c r="F19" i="5" s="1"/>
  <c r="D18" i="5"/>
  <c r="F18" i="5" s="1"/>
  <c r="D17" i="5"/>
  <c r="F17" i="5" s="1"/>
  <c r="D16" i="5"/>
  <c r="F16" i="5" s="1"/>
  <c r="D15" i="5"/>
  <c r="F15" i="5" s="1"/>
  <c r="D14" i="5"/>
  <c r="F14" i="5" s="1"/>
  <c r="D13" i="5"/>
  <c r="F13" i="5" s="1"/>
  <c r="D12" i="5"/>
  <c r="F12" i="5" s="1"/>
  <c r="D11" i="5"/>
  <c r="F11" i="5" s="1"/>
  <c r="D10" i="5"/>
  <c r="F10" i="5" s="1"/>
  <c r="D9" i="5"/>
  <c r="F9" i="5" s="1"/>
  <c r="D8" i="5"/>
  <c r="F8" i="5" s="1"/>
  <c r="D7" i="5"/>
  <c r="F7" i="5" s="1"/>
  <c r="D6" i="5"/>
  <c r="F6" i="5" s="1"/>
  <c r="D5" i="5"/>
  <c r="F5" i="5" s="1"/>
  <c r="D4" i="5"/>
  <c r="F4" i="5" s="1"/>
  <c r="F3" i="5"/>
  <c r="D2" i="5"/>
  <c r="F2" i="5" s="1"/>
</calcChain>
</file>

<file path=xl/comments1.xml><?xml version="1.0" encoding="utf-8"?>
<comments xmlns="http://schemas.openxmlformats.org/spreadsheetml/2006/main">
  <authors>
    <author>Agustina</author>
  </authors>
  <commentList>
    <comment ref="I1" authorId="0" shapeId="0">
      <text>
        <r>
          <rPr>
            <b/>
            <sz val="9"/>
            <color rgb="FF000000"/>
            <rFont val="Tahoma"/>
            <family val="2"/>
          </rPr>
          <t>Agustina: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Una fracción es la expresión matemática que se utiliza para representar las partes de un todo.</t>
        </r>
      </text>
    </comment>
    <comment ref="J1" authorId="0" shapeId="0">
      <text>
        <r>
          <rPr>
            <b/>
            <sz val="9"/>
            <color rgb="FF000000"/>
            <rFont val="Tahoma"/>
            <family val="2"/>
          </rPr>
          <t>Agustina: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Texto son secuencias que pueden contener palabras, números y símbolos</t>
        </r>
      </text>
    </comment>
  </commentList>
</comments>
</file>

<file path=xl/sharedStrings.xml><?xml version="1.0" encoding="utf-8"?>
<sst xmlns="http://schemas.openxmlformats.org/spreadsheetml/2006/main" count="41093" uniqueCount="14052">
  <si>
    <t>M</t>
  </si>
  <si>
    <t>Tim</t>
  </si>
  <si>
    <t>F</t>
  </si>
  <si>
    <t>Michelle</t>
  </si>
  <si>
    <t>Meghan</t>
  </si>
  <si>
    <t>Lori</t>
  </si>
  <si>
    <t>Jake</t>
  </si>
  <si>
    <t>Steve</t>
  </si>
  <si>
    <t>Valorie</t>
  </si>
  <si>
    <t>Jamie</t>
  </si>
  <si>
    <t>Chris</t>
  </si>
  <si>
    <t>Sally</t>
  </si>
  <si>
    <t>George</t>
  </si>
  <si>
    <t>Alan</t>
  </si>
  <si>
    <t>Brittany</t>
  </si>
  <si>
    <t>Tom</t>
  </si>
  <si>
    <t>Jill</t>
  </si>
  <si>
    <t>Estudiante</t>
  </si>
  <si>
    <t>Primera parcial</t>
  </si>
  <si>
    <t>Segunda parcial</t>
  </si>
  <si>
    <t>Promedio</t>
  </si>
  <si>
    <t>Género</t>
  </si>
  <si>
    <t>Datos de toda la clase:</t>
  </si>
  <si>
    <t xml:space="preserve">Promedio </t>
  </si>
  <si>
    <t>Mediana</t>
  </si>
  <si>
    <t>Máxima calificación</t>
  </si>
  <si>
    <t>Minima calificación</t>
  </si>
  <si>
    <t>id</t>
  </si>
  <si>
    <t>Precio</t>
  </si>
  <si>
    <t>Aprobado/Reprobado</t>
  </si>
  <si>
    <t>Valor</t>
  </si>
  <si>
    <t>Premio</t>
  </si>
  <si>
    <t>Apparel</t>
  </si>
  <si>
    <t>Electronics</t>
  </si>
  <si>
    <t>Kids</t>
  </si>
  <si>
    <t>Fecha</t>
  </si>
  <si>
    <t>Ingresos</t>
  </si>
  <si>
    <t>Costo</t>
  </si>
  <si>
    <t>Ganancia</t>
  </si>
  <si>
    <t>Margen de ganancia</t>
  </si>
  <si>
    <t>Categoria de producto</t>
  </si>
  <si>
    <t>Alabama</t>
  </si>
  <si>
    <t>Alaska</t>
  </si>
  <si>
    <t>Arizona</t>
  </si>
  <si>
    <t>Arkansas</t>
  </si>
  <si>
    <t>California</t>
  </si>
  <si>
    <t>Colorado</t>
  </si>
  <si>
    <t>Connecticut</t>
  </si>
  <si>
    <t>D.C.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</si>
  <si>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</si>
  <si>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</si>
  <si>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</si>
  <si>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</si>
  <si>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</si>
  <si>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</si>
  <si>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</si>
  <si>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</si>
  <si>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</si>
  <si>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</si>
  <si>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</si>
  <si>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</si>
  <si>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</si>
  <si>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</si>
  <si>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</si>
  <si>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</si>
  <si>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</si>
  <si>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</si>
  <si>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</si>
  <si>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</si>
  <si>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</si>
  <si>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</si>
  <si>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</si>
  <si>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</si>
  <si>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</si>
  <si>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</si>
  <si>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</si>
  <si>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</si>
  <si>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</si>
  <si>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</si>
  <si>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</si>
  <si>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</si>
  <si>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</si>
  <si>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</si>
  <si>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</si>
  <si>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</si>
  <si>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</si>
  <si>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</si>
  <si>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</si>
  <si>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</si>
  <si>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</si>
  <si>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</si>
  <si>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</si>
  <si>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</si>
  <si>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</si>
  <si>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</si>
  <si>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</si>
  <si>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</si>
  <si>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</si>
  <si>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</si>
  <si>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</si>
  <si>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</si>
  <si>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</si>
  <si>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</si>
  <si>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</si>
  <si>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</si>
  <si>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</si>
  <si>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</si>
  <si>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</si>
  <si>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</si>
  <si>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</si>
  <si>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</si>
  <si>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</si>
  <si>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</si>
  <si>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</si>
  <si>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</si>
  <si>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</si>
  <si>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</si>
  <si>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</si>
  <si>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</si>
  <si>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</si>
  <si>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</si>
  <si>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</si>
  <si>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</si>
  <si>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</si>
  <si>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</si>
  <si>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</si>
  <si>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</si>
  <si>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</si>
  <si>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</si>
  <si>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</si>
  <si>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</si>
  <si>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</si>
  <si>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</si>
  <si>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</si>
  <si>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</si>
  <si>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</si>
  <si>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</si>
  <si>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</si>
  <si>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</si>
  <si>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</si>
  <si>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</si>
  <si>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</si>
  <si>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</si>
  <si>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 xml:space="preserve">ID </t>
  </si>
  <si>
    <t>Estado</t>
  </si>
  <si>
    <t>Año</t>
  </si>
  <si>
    <t>Población</t>
  </si>
  <si>
    <t>Estado Abreviado</t>
  </si>
  <si>
    <t>Ingresos per capita</t>
  </si>
  <si>
    <t>Ingresos Per Cápita</t>
  </si>
  <si>
    <t>=</t>
  </si>
  <si>
    <t>Tasa de crecimiento proyectada</t>
  </si>
  <si>
    <t>Saldo Inicial</t>
  </si>
  <si>
    <t>Proyección financiera a 10 años</t>
  </si>
  <si>
    <t xml:space="preserve">Año 1 </t>
  </si>
  <si>
    <t>Año 2</t>
  </si>
  <si>
    <t>Año 3</t>
  </si>
  <si>
    <t>Año 4</t>
  </si>
  <si>
    <t>Año 5</t>
  </si>
  <si>
    <t>Año 6</t>
  </si>
  <si>
    <t>Año 7</t>
  </si>
  <si>
    <t>Año 8</t>
  </si>
  <si>
    <t>Año 9</t>
  </si>
  <si>
    <t>Año 10</t>
  </si>
  <si>
    <t>Activo A</t>
  </si>
  <si>
    <t>Activo B</t>
  </si>
  <si>
    <t>Activo C</t>
  </si>
  <si>
    <t>$0 - $24.99</t>
  </si>
  <si>
    <t>$25 - $49.99</t>
  </si>
  <si>
    <t>$50 - $99.99</t>
  </si>
  <si>
    <t>$100+</t>
  </si>
  <si>
    <t>Importe</t>
  </si>
  <si>
    <t>ID de orden</t>
  </si>
  <si>
    <t>Descuento %</t>
  </si>
  <si>
    <t>Importe de la orden</t>
  </si>
  <si>
    <t>Minimo de importe</t>
  </si>
  <si>
    <t>Descuento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</si>
  <si>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</si>
  <si>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</si>
  <si>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</si>
  <si>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</si>
  <si>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</si>
  <si>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</si>
  <si>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</si>
  <si>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</si>
  <si>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</si>
  <si>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</si>
  <si>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</si>
  <si>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</si>
  <si>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</si>
  <si>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Apparel &amp; Accessories</t>
  </si>
  <si>
    <t>Boston</t>
  </si>
  <si>
    <t>Food &amp; Beverage</t>
  </si>
  <si>
    <t>Consumer Electronics</t>
  </si>
  <si>
    <t>Health &amp; Beauty</t>
  </si>
  <si>
    <t>Chicago</t>
  </si>
  <si>
    <t>Impressions</t>
  </si>
  <si>
    <t>DAY</t>
  </si>
  <si>
    <t>Nombre</t>
  </si>
  <si>
    <t>Teléfono</t>
  </si>
  <si>
    <t>618-376-3064</t>
  </si>
  <si>
    <t>530-289-3807</t>
  </si>
  <si>
    <t>908-264-1670</t>
  </si>
  <si>
    <t>540-644-7658</t>
  </si>
  <si>
    <t>225-274-4802</t>
  </si>
  <si>
    <t>503-402-2075</t>
  </si>
  <si>
    <t>512-633-7667</t>
  </si>
  <si>
    <t>334-725-7343</t>
  </si>
  <si>
    <t>347-626-0700</t>
  </si>
  <si>
    <t>518-431-7602</t>
  </si>
  <si>
    <t>979-814-1664</t>
  </si>
  <si>
    <t>254-488-3212</t>
  </si>
  <si>
    <t>401-222-2097</t>
  </si>
  <si>
    <t>609-412-4268</t>
  </si>
  <si>
    <t>Costo de la propiedad</t>
  </si>
  <si>
    <t>Cierre:</t>
  </si>
  <si>
    <t>Precio de compra</t>
  </si>
  <si>
    <t>Impuestos</t>
  </si>
  <si>
    <t>Préstamo</t>
  </si>
  <si>
    <t>Depósito %</t>
  </si>
  <si>
    <t>Tasa de interés</t>
  </si>
  <si>
    <t>Gastos mensuales:</t>
  </si>
  <si>
    <t>Duración (años)</t>
  </si>
  <si>
    <t>Monto del préstamo</t>
  </si>
  <si>
    <t>Costo de cierre-estimado</t>
  </si>
  <si>
    <t>Gastos fijos</t>
  </si>
  <si>
    <t>Hipoteca</t>
  </si>
  <si>
    <t>Impuesto a la propiedad</t>
  </si>
  <si>
    <t>Utilidades</t>
  </si>
  <si>
    <t>Seguro</t>
  </si>
  <si>
    <t>Estación</t>
  </si>
  <si>
    <t>Nombre_Estación</t>
  </si>
  <si>
    <t>LAT</t>
  </si>
  <si>
    <t>LONG</t>
  </si>
  <si>
    <t>Mes</t>
  </si>
  <si>
    <t>TEMP (F)</t>
  </si>
  <si>
    <t>PRCP (mm)</t>
  </si>
  <si>
    <t>Congelado?</t>
  </si>
  <si>
    <t>Clima</t>
  </si>
  <si>
    <t xml:space="preserve">Tipo de PRCP </t>
  </si>
  <si>
    <t>Faltan datos?</t>
  </si>
  <si>
    <t>GHCND:USW00014739</t>
  </si>
  <si>
    <t>BOSTON LOGAN AIRPORT</t>
  </si>
  <si>
    <t>Apellido</t>
  </si>
  <si>
    <t>Nombre Completo</t>
  </si>
  <si>
    <t>Calle</t>
  </si>
  <si>
    <t>Ciudad</t>
  </si>
  <si>
    <t>Código Postal</t>
  </si>
  <si>
    <t>Domicilio Completo</t>
  </si>
  <si>
    <t>E-mail</t>
  </si>
  <si>
    <t>Usuario</t>
  </si>
  <si>
    <t>Código de Área</t>
  </si>
  <si>
    <t>Prefijo</t>
  </si>
  <si>
    <t>Linea de teléfono</t>
  </si>
  <si>
    <t xml:space="preserve">JENNIFER </t>
  </si>
  <si>
    <t>MCGRATH</t>
  </si>
  <si>
    <t>985 Eagle Street</t>
  </si>
  <si>
    <t>Fieldon</t>
  </si>
  <si>
    <t>JenniferJMcGrath@gmail.com</t>
  </si>
  <si>
    <t>CHAD</t>
  </si>
  <si>
    <t xml:space="preserve">LEWIS </t>
  </si>
  <si>
    <t>267 Francis Mine</t>
  </si>
  <si>
    <t>Downieville</t>
  </si>
  <si>
    <t>ChadSLewis@aol.com</t>
  </si>
  <si>
    <t>SUSAN</t>
  </si>
  <si>
    <t>RODRIGUEZ</t>
  </si>
  <si>
    <t>4620 Williams Mine Road</t>
  </si>
  <si>
    <t>Maplewood</t>
  </si>
  <si>
    <t>SusanSRodriguez@hotmail.com</t>
  </si>
  <si>
    <t xml:space="preserve">WAYNE </t>
  </si>
  <si>
    <t>NIELSON</t>
  </si>
  <si>
    <t>1829 White Pine Lane</t>
  </si>
  <si>
    <t>Dahlgren</t>
  </si>
  <si>
    <t>WayneMNielson@aol.com</t>
  </si>
  <si>
    <t>JOHN</t>
  </si>
  <si>
    <t xml:space="preserve">DEPAUL </t>
  </si>
  <si>
    <t>1165 Victoria Street</t>
  </si>
  <si>
    <t>Baton Rouge</t>
  </si>
  <si>
    <t>JohnDDepaul@gmail.com</t>
  </si>
  <si>
    <t>JOSEPH</t>
  </si>
  <si>
    <t>MARTINEZ</t>
  </si>
  <si>
    <t>3866 Mattson Street</t>
  </si>
  <si>
    <t>Portland</t>
  </si>
  <si>
    <t>JosephJMartinez@aol.com</t>
  </si>
  <si>
    <t>DIANE</t>
  </si>
  <si>
    <t xml:space="preserve">HENRY </t>
  </si>
  <si>
    <t>3902 Valley Lane</t>
  </si>
  <si>
    <t>Austin</t>
  </si>
  <si>
    <t>DianeKHenry@gmail.com</t>
  </si>
  <si>
    <t>VERONICA</t>
  </si>
  <si>
    <t>COMERFORD</t>
  </si>
  <si>
    <t>3932 Franklin Street</t>
  </si>
  <si>
    <t>Tuskegee</t>
  </si>
  <si>
    <t>VeronicaMComerford@gmail.com</t>
  </si>
  <si>
    <t>BEVERLY</t>
  </si>
  <si>
    <t>NIXON</t>
  </si>
  <si>
    <t>3480 Dancing Dove Lane</t>
  </si>
  <si>
    <t>Long Island City</t>
  </si>
  <si>
    <t>BeverlyDNixon@aol.com</t>
  </si>
  <si>
    <t>IVAN</t>
  </si>
  <si>
    <t>LAYTON</t>
  </si>
  <si>
    <t>211 Hardesty Street</t>
  </si>
  <si>
    <t>Albany</t>
  </si>
  <si>
    <t>IvanSLayton@gmail.com</t>
  </si>
  <si>
    <t>SHANNON</t>
  </si>
  <si>
    <t>FORD</t>
  </si>
  <si>
    <t>4430 Colonial Drive</t>
  </si>
  <si>
    <t>Bryan</t>
  </si>
  <si>
    <t>ShannonHFord@aol.com</t>
  </si>
  <si>
    <t>DEBRA</t>
  </si>
  <si>
    <t>PONCE</t>
  </si>
  <si>
    <t>4418 Sussex Court</t>
  </si>
  <si>
    <t>Dallas</t>
  </si>
  <si>
    <t>DebraFPonce@gmail.com</t>
  </si>
  <si>
    <t>MARGARET</t>
  </si>
  <si>
    <t>BRYNER</t>
  </si>
  <si>
    <t>738 Melm Street</t>
  </si>
  <si>
    <t>Providence</t>
  </si>
  <si>
    <t>MargaretRBryner@aol.com</t>
  </si>
  <si>
    <t>BARBARA</t>
  </si>
  <si>
    <t>SMITH</t>
  </si>
  <si>
    <t>352 Lake Road</t>
  </si>
  <si>
    <t>Egg Harbor</t>
  </si>
  <si>
    <t>BarbaraESmith@hotmail.com</t>
  </si>
  <si>
    <t>MARK</t>
  </si>
  <si>
    <t>FLORES</t>
  </si>
  <si>
    <t>42 Mount Street</t>
  </si>
  <si>
    <t>Saginaw</t>
  </si>
  <si>
    <t>MarkSFlores@aol.com</t>
  </si>
  <si>
    <t>989-669-4705</t>
  </si>
  <si>
    <t>JULIE</t>
  </si>
  <si>
    <t>PURINGTON</t>
  </si>
  <si>
    <t>4953 Mahlon Street</t>
  </si>
  <si>
    <t>Piscataway</t>
  </si>
  <si>
    <t>JulieBPurington@hotmail.com</t>
  </si>
  <si>
    <t>732-981-4756</t>
  </si>
  <si>
    <t>DEBBIE</t>
  </si>
  <si>
    <t>SCHULER</t>
  </si>
  <si>
    <t>673 Mapleview Drive</t>
  </si>
  <si>
    <t>Bolivar</t>
  </si>
  <si>
    <t>DebbieJSchuler@hotmail.com</t>
  </si>
  <si>
    <t>731-228-0270</t>
  </si>
  <si>
    <t>GRACE</t>
  </si>
  <si>
    <t>RENNINGER</t>
  </si>
  <si>
    <t>2363 Oakmound Road</t>
  </si>
  <si>
    <t>GraceCRenninger@gmail.com</t>
  </si>
  <si>
    <t>773-250-4788</t>
  </si>
  <si>
    <t>JAMES</t>
  </si>
  <si>
    <t>WEISS</t>
  </si>
  <si>
    <t>1278 Cemetery Street</t>
  </si>
  <si>
    <t>Houston</t>
  </si>
  <si>
    <t>JamesCWeiss@aol.com</t>
  </si>
  <si>
    <t>832-232-4190</t>
  </si>
  <si>
    <t>ADDIE</t>
  </si>
  <si>
    <t>STEVENSON</t>
  </si>
  <si>
    <t>336 Alpha Avenue</t>
  </si>
  <si>
    <t>Jacksonville</t>
  </si>
  <si>
    <t>AddieJStevenson@gmail.com</t>
  </si>
  <si>
    <t>904-248-2500</t>
  </si>
  <si>
    <t>PATRICK</t>
  </si>
  <si>
    <t>MCCURDY</t>
  </si>
  <si>
    <t>2166 North Avenue</t>
  </si>
  <si>
    <t>Kenesaw</t>
  </si>
  <si>
    <t>PatrickRMcCurdy@hotmail.com</t>
  </si>
  <si>
    <t>402-752-6280</t>
  </si>
  <si>
    <t>LAURA</t>
  </si>
  <si>
    <t>HAILEY</t>
  </si>
  <si>
    <t>3684 North Street</t>
  </si>
  <si>
    <t>Ephraim</t>
  </si>
  <si>
    <t>LauraAHailey@aol.com</t>
  </si>
  <si>
    <t>435-283-1109</t>
  </si>
  <si>
    <t>DANIEL</t>
  </si>
  <si>
    <t>GIRARD</t>
  </si>
  <si>
    <t>1678 Kelly Drive</t>
  </si>
  <si>
    <t>Shepherdstown</t>
  </si>
  <si>
    <t>DanielMGirard@aol.com</t>
  </si>
  <si>
    <t>304-870-4512</t>
  </si>
  <si>
    <t>QUEEN</t>
  </si>
  <si>
    <t>WATSON</t>
  </si>
  <si>
    <t>1697 Fincham Road</t>
  </si>
  <si>
    <t>Los Angeles</t>
  </si>
  <si>
    <t>QueenRWatson@gmail.com</t>
  </si>
  <si>
    <t>760-488-9781</t>
  </si>
  <si>
    <t>LISA</t>
  </si>
  <si>
    <t>TAYLOR</t>
  </si>
  <si>
    <t>3132 Deans Lane</t>
  </si>
  <si>
    <t>White Plains</t>
  </si>
  <si>
    <t>LisaMTaylor@gmail.com</t>
  </si>
  <si>
    <t>914-890-1038</t>
  </si>
  <si>
    <t>EFRAIN</t>
  </si>
  <si>
    <t>BARRICK</t>
  </si>
  <si>
    <t>3277 Elk Creek Road</t>
  </si>
  <si>
    <t>Dunwoody</t>
  </si>
  <si>
    <t>EfrainDBarrick@aol.com</t>
  </si>
  <si>
    <t>770-522-8310</t>
  </si>
  <si>
    <t>ROBERT</t>
  </si>
  <si>
    <t>SALADIN</t>
  </si>
  <si>
    <t>2840 Yorkshire Circle</t>
  </si>
  <si>
    <t>Wilson</t>
  </si>
  <si>
    <t>RobertZSaladin@aol.com</t>
  </si>
  <si>
    <t>252-296-0325</t>
  </si>
  <si>
    <t>CYNTHIA</t>
  </si>
  <si>
    <t>REYES</t>
  </si>
  <si>
    <t>4409 Kovar Road</t>
  </si>
  <si>
    <t>Easton</t>
  </si>
  <si>
    <t>CynthiaWReyes@hotmail.com</t>
  </si>
  <si>
    <t>508-565-7448</t>
  </si>
  <si>
    <t>PATRICIA</t>
  </si>
  <si>
    <t>ALDERETE</t>
  </si>
  <si>
    <t>3503 Hannah Street</t>
  </si>
  <si>
    <t>Charlotte</t>
  </si>
  <si>
    <t>PatriciaVAlderete@gmail.com</t>
  </si>
  <si>
    <t>828-426-4327</t>
  </si>
  <si>
    <t>CYRSTAL</t>
  </si>
  <si>
    <t>REID</t>
  </si>
  <si>
    <t>205 Red Dog Road</t>
  </si>
  <si>
    <t>CyrstalRReid@aol.com</t>
  </si>
  <si>
    <t>704-330-8800</t>
  </si>
  <si>
    <t>JONATHAN</t>
  </si>
  <si>
    <t>TUBBS</t>
  </si>
  <si>
    <t>4339 Oakridge Lane</t>
  </si>
  <si>
    <t>JonathanCTubbs@gmail.com</t>
  </si>
  <si>
    <t>469-916-2924</t>
  </si>
  <si>
    <t>VONDA</t>
  </si>
  <si>
    <t>ORBISON</t>
  </si>
  <si>
    <t>791 Levy Court</t>
  </si>
  <si>
    <t>VondaCOrbison@hotmail.com</t>
  </si>
  <si>
    <t>978-709-5147</t>
  </si>
  <si>
    <t>PAULA</t>
  </si>
  <si>
    <t>OSBORN</t>
  </si>
  <si>
    <t>3544 Old House Drive</t>
  </si>
  <si>
    <t>Columbus</t>
  </si>
  <si>
    <t>PaulaTOsborn@hotmail.com</t>
  </si>
  <si>
    <t>740-879-2454</t>
  </si>
  <si>
    <t>LILLIE</t>
  </si>
  <si>
    <t>BOHANON</t>
  </si>
  <si>
    <t>1899 Stonepot Road</t>
  </si>
  <si>
    <t>Newark</t>
  </si>
  <si>
    <t>LillieRBohanon@hotmail.com</t>
  </si>
  <si>
    <t>908-458-6834</t>
  </si>
  <si>
    <t>JANE</t>
  </si>
  <si>
    <t>TAPIA</t>
  </si>
  <si>
    <t>3257 Lunetta Street</t>
  </si>
  <si>
    <t>Fort Myers</t>
  </si>
  <si>
    <t>JaneJTapia@hotmail.com</t>
  </si>
  <si>
    <t>941-326-9242</t>
  </si>
  <si>
    <t>GENE</t>
  </si>
  <si>
    <t>VAUGHN</t>
  </si>
  <si>
    <t>3811 Eagle Lane</t>
  </si>
  <si>
    <t>GeneEVaughn@aol.com</t>
  </si>
  <si>
    <t>218-741-8941</t>
  </si>
  <si>
    <t>MICHELE</t>
  </si>
  <si>
    <t>RICHARD</t>
  </si>
  <si>
    <t>4227 Poplar Chase Lane</t>
  </si>
  <si>
    <t>Spokane</t>
  </si>
  <si>
    <t>MicheleARichard@aol.com</t>
  </si>
  <si>
    <t>208-305-3790</t>
  </si>
  <si>
    <t>ANTHONY</t>
  </si>
  <si>
    <t>RICHMOND</t>
  </si>
  <si>
    <t>4845 Rardin Drive</t>
  </si>
  <si>
    <t>Millbrae</t>
  </si>
  <si>
    <t>AnthonyDRichmond@aol.com</t>
  </si>
  <si>
    <t>650-652-2518</t>
  </si>
  <si>
    <t>GEORGE</t>
  </si>
  <si>
    <t>BARNES</t>
  </si>
  <si>
    <t>3428 Irving Place</t>
  </si>
  <si>
    <t>Saint Louis</t>
  </si>
  <si>
    <t>GeorgeLBarnes@aol.com</t>
  </si>
  <si>
    <t>636-243-3984</t>
  </si>
  <si>
    <t>CRAIG</t>
  </si>
  <si>
    <t>LOWE</t>
  </si>
  <si>
    <t>726 Fort Street</t>
  </si>
  <si>
    <t>Greenville</t>
  </si>
  <si>
    <t>CraigLLowe@aol.com</t>
  </si>
  <si>
    <t>252-902-3809</t>
  </si>
  <si>
    <t>JENNIFER</t>
  </si>
  <si>
    <t>NGUYEN</t>
  </si>
  <si>
    <t>4709 Brannon Street</t>
  </si>
  <si>
    <t>JenniferJNguyen@gmail.com</t>
  </si>
  <si>
    <t>213-303-6605</t>
  </si>
  <si>
    <t>KEITH</t>
  </si>
  <si>
    <t>KIZER</t>
  </si>
  <si>
    <t>977 East Avenue</t>
  </si>
  <si>
    <t>Mesa</t>
  </si>
  <si>
    <t>KeithGKizer@hotmail.com</t>
  </si>
  <si>
    <t>480-325-0082</t>
  </si>
  <si>
    <t>APODACA</t>
  </si>
  <si>
    <t>1792 Queens Lane</t>
  </si>
  <si>
    <t>Palmyra</t>
  </si>
  <si>
    <t>JosephFApodaca@hotmail.com</t>
  </si>
  <si>
    <t>434-591-6520</t>
  </si>
  <si>
    <t>MELISSA</t>
  </si>
  <si>
    <t>4416 Woodstock Drive</t>
  </si>
  <si>
    <t>MelissaJRodriguez@hotmail.com</t>
  </si>
  <si>
    <t>626-549-9751</t>
  </si>
  <si>
    <t>DENT</t>
  </si>
  <si>
    <t>3500 Tetrick Road</t>
  </si>
  <si>
    <t>Winter Haven</t>
  </si>
  <si>
    <t>PatriciaCDent@aol.com</t>
  </si>
  <si>
    <t>863-401-8012</t>
  </si>
  <si>
    <t>GOLDIE</t>
  </si>
  <si>
    <t>CASTANEDA</t>
  </si>
  <si>
    <t>3520 Aviation Way</t>
  </si>
  <si>
    <t>GoldieDCastaneda@gmail.com</t>
  </si>
  <si>
    <t>213-968-0522</t>
  </si>
  <si>
    <t>KERA</t>
  </si>
  <si>
    <t>DAVIDSON</t>
  </si>
  <si>
    <t>4601 Hillcrest Avenue</t>
  </si>
  <si>
    <t>Cambridge</t>
  </si>
  <si>
    <t>KeraMDavidson@hotmail.com</t>
  </si>
  <si>
    <t>781-905-8246</t>
  </si>
  <si>
    <t>DONNA</t>
  </si>
  <si>
    <t>BARNETTE</t>
  </si>
  <si>
    <t>2498 Ersel Street</t>
  </si>
  <si>
    <t>DonnaBBarnette@gmail.com</t>
  </si>
  <si>
    <t>214-336-5063</t>
  </si>
  <si>
    <t>KELLIE</t>
  </si>
  <si>
    <t>BROWN</t>
  </si>
  <si>
    <t>2988 Pine Tree Lane</t>
  </si>
  <si>
    <t>Reston</t>
  </si>
  <si>
    <t>KellieABrown@hotmail.com</t>
  </si>
  <si>
    <t>240-363-9620</t>
  </si>
  <si>
    <t>VENA</t>
  </si>
  <si>
    <t>HAMILTON</t>
  </si>
  <si>
    <t>922 Brookview Drive</t>
  </si>
  <si>
    <t>Beaumont</t>
  </si>
  <si>
    <t>VenaJHamilton@hotmail.com</t>
  </si>
  <si>
    <t>409-232-1330</t>
  </si>
  <si>
    <t>PRALL</t>
  </si>
  <si>
    <t>2147 Lords Way</t>
  </si>
  <si>
    <t>Union City</t>
  </si>
  <si>
    <t>JulieFPrall@aol.com</t>
  </si>
  <si>
    <t>731-884-2771</t>
  </si>
  <si>
    <t>VICTOR</t>
  </si>
  <si>
    <t>WILLIAMS</t>
  </si>
  <si>
    <t>816 Glory Road</t>
  </si>
  <si>
    <t>Nashville</t>
  </si>
  <si>
    <t>VictorBWilliams@gmail.com</t>
  </si>
  <si>
    <t>931-735-0448</t>
  </si>
  <si>
    <t>GRACIE</t>
  </si>
  <si>
    <t>GONZALEZ</t>
  </si>
  <si>
    <t>292 Sweetwood Drive</t>
  </si>
  <si>
    <t>Denver</t>
  </si>
  <si>
    <t>GracieRGonzalez@aol.com</t>
  </si>
  <si>
    <t>303-376-7959</t>
  </si>
  <si>
    <t>LEONILA</t>
  </si>
  <si>
    <t>BOMBARD</t>
  </si>
  <si>
    <t>1997 Willis Avenue</t>
  </si>
  <si>
    <t>Port Orange</t>
  </si>
  <si>
    <t>LeonilaSBombard@hotmail.com</t>
  </si>
  <si>
    <t>386-562-8256</t>
  </si>
  <si>
    <t>CHRISTINA</t>
  </si>
  <si>
    <t>RICHTER</t>
  </si>
  <si>
    <t>3169 Wilkinson Court</t>
  </si>
  <si>
    <t>ChristinaMRichter@hotmail.com</t>
  </si>
  <si>
    <t>239-633-4155</t>
  </si>
  <si>
    <t>BRENDA</t>
  </si>
  <si>
    <t>HODGES</t>
  </si>
  <si>
    <t>1795 Fraggle Drive</t>
  </si>
  <si>
    <t>BrendaKHodges@aol.com</t>
  </si>
  <si>
    <t>630-354-1426</t>
  </si>
  <si>
    <t>CARMELO</t>
  </si>
  <si>
    <t>PREUSS</t>
  </si>
  <si>
    <t>2545 Lang Avenue</t>
  </si>
  <si>
    <t>Ticaboo</t>
  </si>
  <si>
    <t>CarmeloAPreuss@aol.com</t>
  </si>
  <si>
    <t>435-788-1677</t>
  </si>
  <si>
    <t>DAVID</t>
  </si>
  <si>
    <t>SISCO</t>
  </si>
  <si>
    <t>3552 Buckhannan Avenue</t>
  </si>
  <si>
    <t>Syracuse</t>
  </si>
  <si>
    <t>DavidCSisco@gmail.com</t>
  </si>
  <si>
    <t>315-479-9958</t>
  </si>
  <si>
    <t>TERRY</t>
  </si>
  <si>
    <t>GILBERT</t>
  </si>
  <si>
    <t>1787 Hornor Avenue</t>
  </si>
  <si>
    <t>Hallett</t>
  </si>
  <si>
    <t>TerryJGilbert@hotmail.com</t>
  </si>
  <si>
    <t>918-356-3119</t>
  </si>
  <si>
    <t>HOMER</t>
  </si>
  <si>
    <t>LATHAM</t>
  </si>
  <si>
    <t>2930 Hartway Street</t>
  </si>
  <si>
    <t>Goodwin</t>
  </si>
  <si>
    <t>HomerRLatham@aol.com</t>
  </si>
  <si>
    <t>605-795-1731</t>
  </si>
  <si>
    <t>ARGENTINA</t>
  </si>
  <si>
    <t>CLARK</t>
  </si>
  <si>
    <t>4249 Orphan Road</t>
  </si>
  <si>
    <t>Cheektowaga</t>
  </si>
  <si>
    <t>ArgentinaLClark@hotmail.com</t>
  </si>
  <si>
    <t>716-228-4814</t>
  </si>
  <si>
    <t>RAYMOND</t>
  </si>
  <si>
    <t>377 Warner Street</t>
  </si>
  <si>
    <t>Ft Lauderdale</t>
  </si>
  <si>
    <t>RaymondMTaylor@gmail.com</t>
  </si>
  <si>
    <t>305-965-4543</t>
  </si>
  <si>
    <t>HARRISON</t>
  </si>
  <si>
    <t>4023 Smithfield Avenue</t>
  </si>
  <si>
    <t>Amarillo</t>
  </si>
  <si>
    <t>PatriciaCHarrison@hotmail.com</t>
  </si>
  <si>
    <t>806-664-5258</t>
  </si>
  <si>
    <t>KING</t>
  </si>
  <si>
    <t>3737 Stratford Park</t>
  </si>
  <si>
    <t>Vincennes</t>
  </si>
  <si>
    <t>RobertKKing@hotmail.com</t>
  </si>
  <si>
    <t>812-881-5928</t>
  </si>
  <si>
    <t>PEDRO</t>
  </si>
  <si>
    <t>PADGETT</t>
  </si>
  <si>
    <t>1636 Lake Road</t>
  </si>
  <si>
    <t>Camden</t>
  </si>
  <si>
    <t>PedroMPadgett@hotmail.com</t>
  </si>
  <si>
    <t>609-326-3881</t>
  </si>
  <si>
    <t>MCLAUGHLIN</t>
  </si>
  <si>
    <t>2751 Walnut Street</t>
  </si>
  <si>
    <t>Buckatunna</t>
  </si>
  <si>
    <t>JohnRMcLaughlin@hotmail.com</t>
  </si>
  <si>
    <t>601-648-9349</t>
  </si>
  <si>
    <t>LAKESHA</t>
  </si>
  <si>
    <t>JOHNSON</t>
  </si>
  <si>
    <t>4832 Harley Brook Lane</t>
  </si>
  <si>
    <t>Patton</t>
  </si>
  <si>
    <t>LakeshaTJohnson@hotmail.com</t>
  </si>
  <si>
    <t>814-674-1968</t>
  </si>
  <si>
    <t>LUCINDA</t>
  </si>
  <si>
    <t>GRIBBLE</t>
  </si>
  <si>
    <t>2075 Gore Street</t>
  </si>
  <si>
    <t>LucindaRGribble@aol.com</t>
  </si>
  <si>
    <t>713-609-8148</t>
  </si>
  <si>
    <t>MILDRED</t>
  </si>
  <si>
    <t>GREENE</t>
  </si>
  <si>
    <t>2538 Laurel Lane</t>
  </si>
  <si>
    <t>Terminal</t>
  </si>
  <si>
    <t>MildredDGreene@aol.com</t>
  </si>
  <si>
    <t>432-495-7060</t>
  </si>
  <si>
    <t>SALLY</t>
  </si>
  <si>
    <t>HAYES</t>
  </si>
  <si>
    <t>3782 Southern Avenue</t>
  </si>
  <si>
    <t>Mason City</t>
  </si>
  <si>
    <t>SallyDHayes@hotmail.com</t>
  </si>
  <si>
    <t>641-422-1921</t>
  </si>
  <si>
    <t>AUGUSTINE</t>
  </si>
  <si>
    <t>1956 Thunder Road</t>
  </si>
  <si>
    <t>Burlingame</t>
  </si>
  <si>
    <t>AugustineKTaylor@aol.com</t>
  </si>
  <si>
    <t>650-548-4339</t>
  </si>
  <si>
    <t>EDWARD</t>
  </si>
  <si>
    <t>KELLEY</t>
  </si>
  <si>
    <t>4711 Wiseman Street</t>
  </si>
  <si>
    <t>Knoxville</t>
  </si>
  <si>
    <t>EdwardJKelley@aol.com</t>
  </si>
  <si>
    <t>865-377-0614</t>
  </si>
  <si>
    <t>MEI</t>
  </si>
  <si>
    <t>LOPEZ</t>
  </si>
  <si>
    <t>2992 Frank Avenue</t>
  </si>
  <si>
    <t>Pittsburgh</t>
  </si>
  <si>
    <t>MeiRLopez@hotmail.com</t>
  </si>
  <si>
    <t>412-978-6619</t>
  </si>
  <si>
    <t>KATHERINE</t>
  </si>
  <si>
    <t>KENNEDY</t>
  </si>
  <si>
    <t>89 Bates Brothers Road</t>
  </si>
  <si>
    <t>KatherineCKennedy@hotmail.com</t>
  </si>
  <si>
    <t>614-245-0377</t>
  </si>
  <si>
    <t>TREVINO</t>
  </si>
  <si>
    <t>1950 Eagles Nest Drive</t>
  </si>
  <si>
    <t>Placerville</t>
  </si>
  <si>
    <t>JenniferLTrevino@aol.com</t>
  </si>
  <si>
    <t>530-621-7352</t>
  </si>
  <si>
    <t>MOORE</t>
  </si>
  <si>
    <t>3751 Webster Street</t>
  </si>
  <si>
    <t>New Brunswick</t>
  </si>
  <si>
    <t>JamesMMoore@aol.com</t>
  </si>
  <si>
    <t>732-628-4048</t>
  </si>
  <si>
    <t>WEATHERLY</t>
  </si>
  <si>
    <t>4034 May Street</t>
  </si>
  <si>
    <t>Ewing</t>
  </si>
  <si>
    <t>DanielMWeatherly@hotmail.com</t>
  </si>
  <si>
    <t>606-267-0391</t>
  </si>
  <si>
    <t>CHRISTINE</t>
  </si>
  <si>
    <t>STAFF</t>
  </si>
  <si>
    <t>2560 Happy Hollow Road</t>
  </si>
  <si>
    <t>Wilmington</t>
  </si>
  <si>
    <t>ChristineWStaff@gmail.com</t>
  </si>
  <si>
    <t>910-617-0285</t>
  </si>
  <si>
    <t>MARY</t>
  </si>
  <si>
    <t>CASTLE</t>
  </si>
  <si>
    <t>4337 Arbutus Drive</t>
  </si>
  <si>
    <t>Miami Springs</t>
  </si>
  <si>
    <t>MarySCastle@aol.com</t>
  </si>
  <si>
    <t>305-886-6290</t>
  </si>
  <si>
    <t>ANTONIO</t>
  </si>
  <si>
    <t>EDER</t>
  </si>
  <si>
    <t>4113 University Hill Road</t>
  </si>
  <si>
    <t>Witt</t>
  </si>
  <si>
    <t>AntonioKEder@gmail.com</t>
  </si>
  <si>
    <t>217-594-5606</t>
  </si>
  <si>
    <t>ELDREDGE</t>
  </si>
  <si>
    <t>2384 Penn Street</t>
  </si>
  <si>
    <t>Columbia</t>
  </si>
  <si>
    <t>RobertCEldredge@hotmail.com</t>
  </si>
  <si>
    <t>573-304-9439</t>
  </si>
  <si>
    <t>ABERNATHY</t>
  </si>
  <si>
    <t>2731 Mount Street</t>
  </si>
  <si>
    <t>Merrill</t>
  </si>
  <si>
    <t>TerryAAbernathy@aol.com</t>
  </si>
  <si>
    <t>989-643-6862</t>
  </si>
  <si>
    <t>OLIVER</t>
  </si>
  <si>
    <t>345 Turnpike Drive</t>
  </si>
  <si>
    <t>Birmingham</t>
  </si>
  <si>
    <t>MaryLOliver@gmail.com</t>
  </si>
  <si>
    <t>256-375-9210</t>
  </si>
  <si>
    <t>SYLVIA</t>
  </si>
  <si>
    <t>PROVENCHER</t>
  </si>
  <si>
    <t>2563 Oak Drive</t>
  </si>
  <si>
    <t>Indian Lake</t>
  </si>
  <si>
    <t>SylviaPProvencher@hotmail.com</t>
  </si>
  <si>
    <t>518-648-2133</t>
  </si>
  <si>
    <t>MICHAEL</t>
  </si>
  <si>
    <t>BUTTERS</t>
  </si>
  <si>
    <t>1700 Glenwood Avenue</t>
  </si>
  <si>
    <t>Cleveland</t>
  </si>
  <si>
    <t>MichaelJButters@aol.com</t>
  </si>
  <si>
    <t>216-357-0590</t>
  </si>
  <si>
    <t>EDUARDO</t>
  </si>
  <si>
    <t>HARRIS</t>
  </si>
  <si>
    <t>880 Columbia Boulevard</t>
  </si>
  <si>
    <t>Baltimore</t>
  </si>
  <si>
    <t>EduardoMHarris@gmail.com</t>
  </si>
  <si>
    <t>410-403-8606</t>
  </si>
  <si>
    <t>JANET</t>
  </si>
  <si>
    <t>GODFREY</t>
  </si>
  <si>
    <t>4249 Johnson Street</t>
  </si>
  <si>
    <t>Raleigh</t>
  </si>
  <si>
    <t>JanetBGodfrey@hotmail.com</t>
  </si>
  <si>
    <t>919-860-7881</t>
  </si>
  <si>
    <t>THELMA</t>
  </si>
  <si>
    <t>MCCARTHY</t>
  </si>
  <si>
    <t>1722 Romano Street</t>
  </si>
  <si>
    <t>Woburn</t>
  </si>
  <si>
    <t>ThelmaRMcCarthy@hotmail.com</t>
  </si>
  <si>
    <t>781-405-0924</t>
  </si>
  <si>
    <t>FRAN</t>
  </si>
  <si>
    <t>RITCHIE</t>
  </si>
  <si>
    <t>4518 Old Dear Lane</t>
  </si>
  <si>
    <t>Milton</t>
  </si>
  <si>
    <t>FranMRitchie@hotmail.com</t>
  </si>
  <si>
    <t>845-795-1923</t>
  </si>
  <si>
    <t>THOMPSON</t>
  </si>
  <si>
    <t>210 Heather Sees Way</t>
  </si>
  <si>
    <t>Muskogee</t>
  </si>
  <si>
    <t>LisaDThompson@hotmail.com</t>
  </si>
  <si>
    <t>918-684-5481</t>
  </si>
  <si>
    <t>GREGGS</t>
  </si>
  <si>
    <t>2906 Cost Avenue</t>
  </si>
  <si>
    <t>Hyattsville</t>
  </si>
  <si>
    <t>GeorgeLGreggs@aol.com</t>
  </si>
  <si>
    <t>301-403-7868</t>
  </si>
  <si>
    <t>DORA</t>
  </si>
  <si>
    <t>BURRIS</t>
  </si>
  <si>
    <t>4692 Clarence Court</t>
  </si>
  <si>
    <t>DoraSBurris@gmail.com</t>
  </si>
  <si>
    <t>909-960-4178</t>
  </si>
  <si>
    <t>WANDA</t>
  </si>
  <si>
    <t>SCHULTZ</t>
  </si>
  <si>
    <t>2161 Delaware Avenue</t>
  </si>
  <si>
    <t>San Francisco</t>
  </si>
  <si>
    <t>WandaDSchultz@hotmail.com</t>
  </si>
  <si>
    <t>415-239-2560</t>
  </si>
  <si>
    <t>JASON</t>
  </si>
  <si>
    <t>PAVON</t>
  </si>
  <si>
    <t>4012 Zappia Drive</t>
  </si>
  <si>
    <t>Winchester</t>
  </si>
  <si>
    <t>JasonLPavon@hotmail.com</t>
  </si>
  <si>
    <t>859-319-0659</t>
  </si>
  <si>
    <t>JANNETTE</t>
  </si>
  <si>
    <t>900 Green Avenue</t>
  </si>
  <si>
    <t>Berkeley</t>
  </si>
  <si>
    <t>JannetteJAnthony@gmail.com</t>
  </si>
  <si>
    <t>510-849-5795</t>
  </si>
  <si>
    <t>KATRINA</t>
  </si>
  <si>
    <t>STULL</t>
  </si>
  <si>
    <t>4489 Isaacs Creek Road</t>
  </si>
  <si>
    <t>Springfield</t>
  </si>
  <si>
    <t>KatrinaRStull@hotmail.com</t>
  </si>
  <si>
    <t>217-470-3255</t>
  </si>
  <si>
    <t>RUSSELL</t>
  </si>
  <si>
    <t>LOFTON</t>
  </si>
  <si>
    <t>321 Wines Lane</t>
  </si>
  <si>
    <t>RussellJLofton@aol.com</t>
  </si>
  <si>
    <t>832-265-2122</t>
  </si>
  <si>
    <t>MAY</t>
  </si>
  <si>
    <t>361 Tator Patch Road</t>
  </si>
  <si>
    <t>JohnBMay@hotmail.com</t>
  </si>
  <si>
    <t>312-826-8635</t>
  </si>
  <si>
    <t>ANN</t>
  </si>
  <si>
    <t>TILTON</t>
  </si>
  <si>
    <t>2721 Peck Street</t>
  </si>
  <si>
    <t>Marlboro</t>
  </si>
  <si>
    <t>AnnCTilton@hotmail.com</t>
  </si>
  <si>
    <t>603-876-8330</t>
  </si>
  <si>
    <t>ERIC</t>
  </si>
  <si>
    <t>YOUNG</t>
  </si>
  <si>
    <t>4267 Duck Creek Road</t>
  </si>
  <si>
    <t>Brisbane</t>
  </si>
  <si>
    <t>EricTYoung@hotmail.com</t>
  </si>
  <si>
    <t>650-776-7291</t>
  </si>
  <si>
    <t>FRIAR</t>
  </si>
  <si>
    <t>4778 Hannah Street</t>
  </si>
  <si>
    <t>Asheville</t>
  </si>
  <si>
    <t>JamesFFriar@aol.com</t>
  </si>
  <si>
    <t>828-377-2478</t>
  </si>
  <si>
    <t>CRUM</t>
  </si>
  <si>
    <t>1604 Woodbridge Lane</t>
  </si>
  <si>
    <t>Detroit</t>
  </si>
  <si>
    <t>DavidDCrum@gmail.com</t>
  </si>
  <si>
    <t>313-577-3173</t>
  </si>
  <si>
    <t>GLORIA</t>
  </si>
  <si>
    <t>TORRES</t>
  </si>
  <si>
    <t>1576 Jerry Toth Drive</t>
  </si>
  <si>
    <t>Anchorage</t>
  </si>
  <si>
    <t>GloriaSTorres@gmail.com</t>
  </si>
  <si>
    <t>907-563-9002</t>
  </si>
  <si>
    <t>DERRICK</t>
  </si>
  <si>
    <t>2359 Turkey Pen Lane</t>
  </si>
  <si>
    <t>Holtville</t>
  </si>
  <si>
    <t>DerrickNBrown@gmail.com</t>
  </si>
  <si>
    <t>334-569-9587</t>
  </si>
  <si>
    <t>ALLEN</t>
  </si>
  <si>
    <t>3143 Hardman Road</t>
  </si>
  <si>
    <t>Brattleboro</t>
  </si>
  <si>
    <t>DavidCAllen@hotmail.com</t>
  </si>
  <si>
    <t>802-817-4962</t>
  </si>
  <si>
    <t>TRACIE</t>
  </si>
  <si>
    <t>SELLERS</t>
  </si>
  <si>
    <t>472 Fort Street</t>
  </si>
  <si>
    <t>Kinston</t>
  </si>
  <si>
    <t>TracieBSellers@hotmail.com</t>
  </si>
  <si>
    <t>252-939-9519</t>
  </si>
  <si>
    <t>ROCKY</t>
  </si>
  <si>
    <t>WEATHERSPOON</t>
  </si>
  <si>
    <t>850 Stanley Avenue</t>
  </si>
  <si>
    <t>Hicksville</t>
  </si>
  <si>
    <t>RockyCWeatherspoon@hotmail.com</t>
  </si>
  <si>
    <t>516-545-5590</t>
  </si>
  <si>
    <t>KEVIN</t>
  </si>
  <si>
    <t>GIBSON</t>
  </si>
  <si>
    <t>4577 Zimmerman Lane</t>
  </si>
  <si>
    <t>KevinMGibson@hotmail.com</t>
  </si>
  <si>
    <t>213-517-4820</t>
  </si>
  <si>
    <t>ELAINE</t>
  </si>
  <si>
    <t>CUNNINGHAM</t>
  </si>
  <si>
    <t>4941 Viking Drive</t>
  </si>
  <si>
    <t>Worthington</t>
  </si>
  <si>
    <t>ElaineBCunningham@gmail.com</t>
  </si>
  <si>
    <t>740-721-7555</t>
  </si>
  <si>
    <t>CHARLES</t>
  </si>
  <si>
    <t>CASTRO</t>
  </si>
  <si>
    <t>2165 Michigan Avenue</t>
  </si>
  <si>
    <t>New Stanton</t>
  </si>
  <si>
    <t>CharlesSCastro@gmail.com</t>
  </si>
  <si>
    <t>724-696-9820</t>
  </si>
  <si>
    <t>LES</t>
  </si>
  <si>
    <t>LAWHON</t>
  </si>
  <si>
    <t>3075 Westwood Avenue</t>
  </si>
  <si>
    <t>LesNLawhon@hotmail.com</t>
  </si>
  <si>
    <t>516-802-1216</t>
  </si>
  <si>
    <t>RONALD</t>
  </si>
  <si>
    <t>GORDON</t>
  </si>
  <si>
    <t>4048 Courtright Street</t>
  </si>
  <si>
    <t>Minneapolis</t>
  </si>
  <si>
    <t>RonaldEGordon@gmail.com</t>
  </si>
  <si>
    <t>701-555-3444</t>
  </si>
  <si>
    <t>KENNETH</t>
  </si>
  <si>
    <t>1634 Patterson Fork Road</t>
  </si>
  <si>
    <t>KennethIHarris@hotmail.com</t>
  </si>
  <si>
    <t>312-675-4767</t>
  </si>
  <si>
    <t>NICOLE</t>
  </si>
  <si>
    <t>PEREZ</t>
  </si>
  <si>
    <t>3673 Weekley Street</t>
  </si>
  <si>
    <t>San Antonio</t>
  </si>
  <si>
    <t>NicoleBPerez@aol.com</t>
  </si>
  <si>
    <t>210-332-7713</t>
  </si>
  <si>
    <t>MICHELLE</t>
  </si>
  <si>
    <t>KEOWN</t>
  </si>
  <si>
    <t>1993 Tipple Road</t>
  </si>
  <si>
    <t>Philadelphia</t>
  </si>
  <si>
    <t>MichelleCKeown@gmail.com</t>
  </si>
  <si>
    <t>215-790-4399</t>
  </si>
  <si>
    <t>SUE</t>
  </si>
  <si>
    <t>DOUCETTE</t>
  </si>
  <si>
    <t>3416 Tyler Avenue</t>
  </si>
  <si>
    <t>SueJDoucette@hotmail.com</t>
  </si>
  <si>
    <t>305-308-0272</t>
  </si>
  <si>
    <t>LILLIAN</t>
  </si>
  <si>
    <t>KLINE</t>
  </si>
  <si>
    <t>4188 Sun Valley Road</t>
  </si>
  <si>
    <t>Yakima</t>
  </si>
  <si>
    <t>LillianJKline@hotmail.com</t>
  </si>
  <si>
    <t>509-790-0804</t>
  </si>
  <si>
    <t>LINDA</t>
  </si>
  <si>
    <t>CHASSE</t>
  </si>
  <si>
    <t>4155 Kembery Drive</t>
  </si>
  <si>
    <t>Schaumburg</t>
  </si>
  <si>
    <t>LindaHChasse@aol.com</t>
  </si>
  <si>
    <t>630-602-5913</t>
  </si>
  <si>
    <t>JEAN</t>
  </si>
  <si>
    <t>GARCIA</t>
  </si>
  <si>
    <t>4646 Lynn Street</t>
  </si>
  <si>
    <t>JeanRGarcia@hotmail.com</t>
  </si>
  <si>
    <t>617-226-8333</t>
  </si>
  <si>
    <t>SEAN</t>
  </si>
  <si>
    <t>BALTES</t>
  </si>
  <si>
    <t>2545 Calvin Street</t>
  </si>
  <si>
    <t>SeanCBaltes@aol.com</t>
  </si>
  <si>
    <t>443-425-0071</t>
  </si>
  <si>
    <t>BENJAMIN</t>
  </si>
  <si>
    <t>725 Poe Lane</t>
  </si>
  <si>
    <t>Mission</t>
  </si>
  <si>
    <t>BenjaminRCastaneda@aol.com</t>
  </si>
  <si>
    <t>913-424-4228</t>
  </si>
  <si>
    <t>JERRY</t>
  </si>
  <si>
    <t>MILLS</t>
  </si>
  <si>
    <t>1083 Grove Avenue</t>
  </si>
  <si>
    <t>Bessie</t>
  </si>
  <si>
    <t>JerryMMills@gmail.com</t>
  </si>
  <si>
    <t>580-373-5226</t>
  </si>
  <si>
    <t>DOUGLAS</t>
  </si>
  <si>
    <t>WRIGHT</t>
  </si>
  <si>
    <t>210 Adams Avenue</t>
  </si>
  <si>
    <t>Upper Marlboro</t>
  </si>
  <si>
    <t>DouglasMWright@hotmail.com</t>
  </si>
  <si>
    <t>301-627-9555</t>
  </si>
  <si>
    <t>CHRISTOPHER</t>
  </si>
  <si>
    <t>LANE</t>
  </si>
  <si>
    <t>2191 Bloomfield Way</t>
  </si>
  <si>
    <t>Embden Lake</t>
  </si>
  <si>
    <t>ChristopherBLane@aol.com</t>
  </si>
  <si>
    <t>207-566-8114</t>
  </si>
  <si>
    <t>MONTE</t>
  </si>
  <si>
    <t>MELLOTT</t>
  </si>
  <si>
    <t>1756 Seth Street</t>
  </si>
  <si>
    <t>London</t>
  </si>
  <si>
    <t>MonteKMellott@aol.com</t>
  </si>
  <si>
    <t>325-475-8182</t>
  </si>
  <si>
    <t>LEIGHANN</t>
  </si>
  <si>
    <t>MCCORKLE</t>
  </si>
  <si>
    <t>3840 Zimmerman Lane</t>
  </si>
  <si>
    <t>Santa Ana</t>
  </si>
  <si>
    <t>LeighannJMcCorkle@hotmail.com</t>
  </si>
  <si>
    <t>213-471-6747</t>
  </si>
  <si>
    <t>LESTER</t>
  </si>
  <si>
    <t>BAER</t>
  </si>
  <si>
    <t>1239 Lang Avenue</t>
  </si>
  <si>
    <t>Logan</t>
  </si>
  <si>
    <t>LesterJBaer@aol.com</t>
  </si>
  <si>
    <t>435-757-3720</t>
  </si>
  <si>
    <t>SHANI</t>
  </si>
  <si>
    <t>4856 Pinnickinick Street</t>
  </si>
  <si>
    <t>Kelso</t>
  </si>
  <si>
    <t>ShaniMHamilton@hotmail.com</t>
  </si>
  <si>
    <t>360-749-8772</t>
  </si>
  <si>
    <t>LEROY</t>
  </si>
  <si>
    <t>CARROLL</t>
  </si>
  <si>
    <t>269 Rogers Street</t>
  </si>
  <si>
    <t>Cincinnati</t>
  </si>
  <si>
    <t>LeroyRCarroll@aol.com</t>
  </si>
  <si>
    <t>513-579-4638</t>
  </si>
  <si>
    <t>TERESA</t>
  </si>
  <si>
    <t>BATTIN</t>
  </si>
  <si>
    <t>702 Woodhill Avenue</t>
  </si>
  <si>
    <t>TeresaABattin@aol.com</t>
  </si>
  <si>
    <t>410-820-1785</t>
  </si>
  <si>
    <t>GREGORY</t>
  </si>
  <si>
    <t>856 Everette Alley</t>
  </si>
  <si>
    <t>Fort Lauderdale</t>
  </si>
  <si>
    <t>GregoryVMoore@gmail.com</t>
  </si>
  <si>
    <t>954-762-9105</t>
  </si>
  <si>
    <t>FAITH</t>
  </si>
  <si>
    <t>HAGANS</t>
  </si>
  <si>
    <t>1491 Tecumsah Lane</t>
  </si>
  <si>
    <t>Waterloo</t>
  </si>
  <si>
    <t>FaithJHagans@hotmail.com</t>
  </si>
  <si>
    <t>319-236-0382</t>
  </si>
  <si>
    <t>LOGSDON</t>
  </si>
  <si>
    <t>3225 Libby Street</t>
  </si>
  <si>
    <t>MichaelALogsdon@aol.com</t>
  </si>
  <si>
    <t>310-313-9536</t>
  </si>
  <si>
    <t>CHAVEZ</t>
  </si>
  <si>
    <t>4494 Flinderation Road</t>
  </si>
  <si>
    <t>Arlington Heights</t>
  </si>
  <si>
    <t>AnthonyDChavez@aol.com</t>
  </si>
  <si>
    <t>708-398-9663</t>
  </si>
  <si>
    <t>AMANDA</t>
  </si>
  <si>
    <t>MILANO</t>
  </si>
  <si>
    <t>3070 Bubby Drive</t>
  </si>
  <si>
    <t>AmandaCMilano@aol.com</t>
  </si>
  <si>
    <t>512-439-0332</t>
  </si>
  <si>
    <t>SHAYNA</t>
  </si>
  <si>
    <t>GERMAN</t>
  </si>
  <si>
    <t>854 Primrose Lane</t>
  </si>
  <si>
    <t>Madison</t>
  </si>
  <si>
    <t>ShaynaBGerman@aol.com</t>
  </si>
  <si>
    <t>608-646-8991</t>
  </si>
  <si>
    <t>HANSEN</t>
  </si>
  <si>
    <t>3561 Sunburst Drive</t>
  </si>
  <si>
    <t>BarbaraRHansen@aol.com</t>
  </si>
  <si>
    <t>239-331-9668</t>
  </si>
  <si>
    <t>KIRBY</t>
  </si>
  <si>
    <t>4459 B Street</t>
  </si>
  <si>
    <t>KennethVKirby@hotmail.com</t>
  </si>
  <si>
    <t>651-691-3565</t>
  </si>
  <si>
    <t>PETTIGREW</t>
  </si>
  <si>
    <t>2694 Owagner Lane</t>
  </si>
  <si>
    <t>Burien</t>
  </si>
  <si>
    <t>JamesLPettigrew@gmail.com</t>
  </si>
  <si>
    <t>206-244-9336</t>
  </si>
  <si>
    <t>ROGER</t>
  </si>
  <si>
    <t>GREEN</t>
  </si>
  <si>
    <t>3689 Still Pastures Drive</t>
  </si>
  <si>
    <t>Holly Hill</t>
  </si>
  <si>
    <t>RogerMGreen@hotmail.com</t>
  </si>
  <si>
    <t>803-496-2792</t>
  </si>
  <si>
    <t>ROBERTS</t>
  </si>
  <si>
    <t>87 Nuzum Court</t>
  </si>
  <si>
    <t>Angola</t>
  </si>
  <si>
    <t>JosephCRoberts@aol.com</t>
  </si>
  <si>
    <t>716-549-1195</t>
  </si>
  <si>
    <t>HEIDI</t>
  </si>
  <si>
    <t>SINQUEFIELD</t>
  </si>
  <si>
    <t>4929 Elk Rd Little</t>
  </si>
  <si>
    <t>Tucson</t>
  </si>
  <si>
    <t>HeidiGSinquefield@gmail.com</t>
  </si>
  <si>
    <t>520-226-6462</t>
  </si>
  <si>
    <t>SAM</t>
  </si>
  <si>
    <t>HUGHES</t>
  </si>
  <si>
    <t>1097 Still Pastures Drive</t>
  </si>
  <si>
    <t>Chester</t>
  </si>
  <si>
    <t>SamKHughes@gmail.com</t>
  </si>
  <si>
    <t>803-377-7264</t>
  </si>
  <si>
    <t>MILTON</t>
  </si>
  <si>
    <t>4245 Irving Place</t>
  </si>
  <si>
    <t>Belleville</t>
  </si>
  <si>
    <t>MiltonTBrown@aol.com</t>
  </si>
  <si>
    <t>636-323-3267</t>
  </si>
  <si>
    <t>AUDREY</t>
  </si>
  <si>
    <t>3779 Dale Avenue</t>
  </si>
  <si>
    <t>Tacoma</t>
  </si>
  <si>
    <t>AudreyMMilton@gmail.com</t>
  </si>
  <si>
    <t>253-732-8965</t>
  </si>
  <si>
    <t>DIANA</t>
  </si>
  <si>
    <t>HANCOCK</t>
  </si>
  <si>
    <t>1173 Mapleview Drive</t>
  </si>
  <si>
    <t>Trimble</t>
  </si>
  <si>
    <t>DianaJHancock@hotmail.com</t>
  </si>
  <si>
    <t>731-297-1255</t>
  </si>
  <si>
    <t>CARMELLA</t>
  </si>
  <si>
    <t>MORA</t>
  </si>
  <si>
    <t>2824 Wilson Avenue</t>
  </si>
  <si>
    <t>Garland</t>
  </si>
  <si>
    <t>CarmellaCMora@aol.com</t>
  </si>
  <si>
    <t>972-485-7316</t>
  </si>
  <si>
    <t>ALLISON</t>
  </si>
  <si>
    <t>PATTON</t>
  </si>
  <si>
    <t>1879 Pine Street</t>
  </si>
  <si>
    <t>Crafton</t>
  </si>
  <si>
    <t>AllisonIPatton@aol.com</t>
  </si>
  <si>
    <t>724-263-7131</t>
  </si>
  <si>
    <t>THURMAN</t>
  </si>
  <si>
    <t>2396 Howard Street</t>
  </si>
  <si>
    <t>RobertSThurman@aol.com</t>
  </si>
  <si>
    <t>616-510-1257</t>
  </si>
  <si>
    <t>MEREDITH</t>
  </si>
  <si>
    <t>BAILEY</t>
  </si>
  <si>
    <t>4273 Douglas Dairy Road</t>
  </si>
  <si>
    <t>Wytheville</t>
  </si>
  <si>
    <t>MeredithJBailey@gmail.com</t>
  </si>
  <si>
    <t>276-617-4436</t>
  </si>
  <si>
    <t>MARIA</t>
  </si>
  <si>
    <t>NEAL</t>
  </si>
  <si>
    <t>4040 McDonald Avenue</t>
  </si>
  <si>
    <t>Longwood</t>
  </si>
  <si>
    <t>MariaFNeal@hotmail.com</t>
  </si>
  <si>
    <t>407-832-6664</t>
  </si>
  <si>
    <t>PABLO</t>
  </si>
  <si>
    <t>BREEDLOVE</t>
  </si>
  <si>
    <t>2246 Leroy Lane</t>
  </si>
  <si>
    <t>Watertown</t>
  </si>
  <si>
    <t>PabloJBreedlove@hotmail.com</t>
  </si>
  <si>
    <t>605-882-7735</t>
  </si>
  <si>
    <t>4286 Timbercrest Road</t>
  </si>
  <si>
    <t>Chugiak</t>
  </si>
  <si>
    <t>MelissaJFlores@aol.com</t>
  </si>
  <si>
    <t>907-688-3323</t>
  </si>
  <si>
    <t>NELSON</t>
  </si>
  <si>
    <t>3206 University Hill Road</t>
  </si>
  <si>
    <t>Mattoon</t>
  </si>
  <si>
    <t>RobertBNelson@hotmail.com</t>
  </si>
  <si>
    <t>217-603-5699</t>
  </si>
  <si>
    <t>2264 Tyler Avenue</t>
  </si>
  <si>
    <t>JerrySTorres@aol.com</t>
  </si>
  <si>
    <t>305-336-9391</t>
  </si>
  <si>
    <t>THEDA</t>
  </si>
  <si>
    <t>MATHIS</t>
  </si>
  <si>
    <t>4689 Cityview Drive</t>
  </si>
  <si>
    <t>Eagleville</t>
  </si>
  <si>
    <t>ThedaNMathis@hotmail.com</t>
  </si>
  <si>
    <t>610-476-5230</t>
  </si>
  <si>
    <t>LESLIE</t>
  </si>
  <si>
    <t>FOGLE</t>
  </si>
  <si>
    <t>2406 Arron Smith Drive</t>
  </si>
  <si>
    <t>Honolulu</t>
  </si>
  <si>
    <t>LeslieJFogle@hotmail.com</t>
  </si>
  <si>
    <t>808-467-6020</t>
  </si>
  <si>
    <t>BEATRICE</t>
  </si>
  <si>
    <t>SANCHEZ</t>
  </si>
  <si>
    <t>3708 Rafe Lane</t>
  </si>
  <si>
    <t>Tupelo</t>
  </si>
  <si>
    <t>BeatriceKSanchez@hotmail.com</t>
  </si>
  <si>
    <t>662-691-0811</t>
  </si>
  <si>
    <t>HARTLEY</t>
  </si>
  <si>
    <t>3582 Echo Lane</t>
  </si>
  <si>
    <t>Grand Rapids</t>
  </si>
  <si>
    <t>JamesRHartley@gmail.com</t>
  </si>
  <si>
    <t>269-815-1770</t>
  </si>
  <si>
    <t>SCOTT</t>
  </si>
  <si>
    <t>BULL</t>
  </si>
  <si>
    <t>666 Berkley Street</t>
  </si>
  <si>
    <t>Collegeville</t>
  </si>
  <si>
    <t>ScottWBull@aol.com</t>
  </si>
  <si>
    <t>484-902-6607</t>
  </si>
  <si>
    <t>GABRIELA</t>
  </si>
  <si>
    <t>JACKSON</t>
  </si>
  <si>
    <t>4588 Pallet Street</t>
  </si>
  <si>
    <t>GabrielaBJackson@aol.com</t>
  </si>
  <si>
    <t>914-315-5689</t>
  </si>
  <si>
    <t>AGNES</t>
  </si>
  <si>
    <t>SCHMIDT</t>
  </si>
  <si>
    <t>876 Logan Lane</t>
  </si>
  <si>
    <t>AgnesMSchmidt@aol.com</t>
  </si>
  <si>
    <t>303-285-1449</t>
  </si>
  <si>
    <t>TROY</t>
  </si>
  <si>
    <t>CASTELLANOS</t>
  </si>
  <si>
    <t>4622 Hillhaven Drive</t>
  </si>
  <si>
    <t>Long Beach</t>
  </si>
  <si>
    <t>TroyJCastellanos@gmail.com</t>
  </si>
  <si>
    <t>323-904-6802</t>
  </si>
  <si>
    <t>CONCETTA</t>
  </si>
  <si>
    <t>WOODRUFF</t>
  </si>
  <si>
    <t>4968 Fairmont Avenue</t>
  </si>
  <si>
    <t>Lexington</t>
  </si>
  <si>
    <t>ConcettaBWoodruff@aol.com</t>
  </si>
  <si>
    <t>660-259-4549</t>
  </si>
  <si>
    <t>TRACY</t>
  </si>
  <si>
    <t>BERRY</t>
  </si>
  <si>
    <t>1078 Spring Avenue</t>
  </si>
  <si>
    <t>TracyRBerry@hotmail.com</t>
  </si>
  <si>
    <t>267-715-9830</t>
  </si>
  <si>
    <t>TABER</t>
  </si>
  <si>
    <t>3787 Pin Oak Drive</t>
  </si>
  <si>
    <t>Guttenberg</t>
  </si>
  <si>
    <t>DavidHTaber@hotmail.com</t>
  </si>
  <si>
    <t>563-252-9377</t>
  </si>
  <si>
    <t>ANITA</t>
  </si>
  <si>
    <t>SACHS</t>
  </si>
  <si>
    <t>677 Brighton Circle Road</t>
  </si>
  <si>
    <t>Hutchinson</t>
  </si>
  <si>
    <t>AnitaJSachs@hotmail.com</t>
  </si>
  <si>
    <t>320-552-4063</t>
  </si>
  <si>
    <t>XAVIER</t>
  </si>
  <si>
    <t>1993 Lucy Lane</t>
  </si>
  <si>
    <t>Butlerville</t>
  </si>
  <si>
    <t>XavierMBrown@hotmail.com</t>
  </si>
  <si>
    <t>812-458-6289</t>
  </si>
  <si>
    <t>KATHY</t>
  </si>
  <si>
    <t>HUTTO</t>
  </si>
  <si>
    <t>4029 Everette Alley</t>
  </si>
  <si>
    <t>Miami</t>
  </si>
  <si>
    <t>KathyRHutto@aol.com</t>
  </si>
  <si>
    <t>954-738-6457</t>
  </si>
  <si>
    <t>EVELYNE</t>
  </si>
  <si>
    <t>4459 McKinley Avenue</t>
  </si>
  <si>
    <t>EvelyneEWilliams@aol.com</t>
  </si>
  <si>
    <t>303-765-8535</t>
  </si>
  <si>
    <t>WALTERS</t>
  </si>
  <si>
    <t>3762 Abner Road</t>
  </si>
  <si>
    <t>Stratford</t>
  </si>
  <si>
    <t>DavidMWalters@aol.com</t>
  </si>
  <si>
    <t>715-391-1204</t>
  </si>
  <si>
    <t>ROSEMARY</t>
  </si>
  <si>
    <t>QUINN</t>
  </si>
  <si>
    <t>4743 Felosa Drive</t>
  </si>
  <si>
    <t>Santa Fe Springs</t>
  </si>
  <si>
    <t>RosemaryJQuinn@gmail.com</t>
  </si>
  <si>
    <t>323-972-5350</t>
  </si>
  <si>
    <t>LUPE</t>
  </si>
  <si>
    <t>HEATH</t>
  </si>
  <si>
    <t>4758 Cunningham Court</t>
  </si>
  <si>
    <t>Westland</t>
  </si>
  <si>
    <t>LupeKHeath@hotmail.com</t>
  </si>
  <si>
    <t>248-670-1284</t>
  </si>
  <si>
    <t>DANIELLE</t>
  </si>
  <si>
    <t>PALMER</t>
  </si>
  <si>
    <t>398 Valley Drive</t>
  </si>
  <si>
    <t>Plymouth Meeting</t>
  </si>
  <si>
    <t>DanielleTPalmer@hotmail.com</t>
  </si>
  <si>
    <t>267-374-3082</t>
  </si>
  <si>
    <t>WHITAKER</t>
  </si>
  <si>
    <t>673 Hall Valley Drive</t>
  </si>
  <si>
    <t>Sophia</t>
  </si>
  <si>
    <t>LesliePWhitaker@hotmail.com</t>
  </si>
  <si>
    <t>304-683-1108</t>
  </si>
  <si>
    <t>TERRANCE</t>
  </si>
  <si>
    <t>1346 Pinewood Drive</t>
  </si>
  <si>
    <t>Wheeling</t>
  </si>
  <si>
    <t>TerranceVJohnson@hotmail.com</t>
  </si>
  <si>
    <t>847-861-0967</t>
  </si>
  <si>
    <t>JESSE</t>
  </si>
  <si>
    <t>CATLIN</t>
  </si>
  <si>
    <t>1291 Pheasant Ridge Road</t>
  </si>
  <si>
    <t>JesseJCatlin@aol.com</t>
  </si>
  <si>
    <t>215-525-3830</t>
  </si>
  <si>
    <t>KINSLEY</t>
  </si>
  <si>
    <t>4699 Alexander Drive</t>
  </si>
  <si>
    <t>Byers</t>
  </si>
  <si>
    <t>MariaAKinsley@gmail.com</t>
  </si>
  <si>
    <t>940-529-0323</t>
  </si>
  <si>
    <t>WILLIAM</t>
  </si>
  <si>
    <t>POTTS</t>
  </si>
  <si>
    <t>511 Fleming Way</t>
  </si>
  <si>
    <t>Richmond</t>
  </si>
  <si>
    <t>WilliamBPotts@gmail.com</t>
  </si>
  <si>
    <t>804-724-5205</t>
  </si>
  <si>
    <t>MAGNUSSON</t>
  </si>
  <si>
    <t>1592 Euclid Avenue</t>
  </si>
  <si>
    <t>Los Alamos</t>
  </si>
  <si>
    <t>DanielleHMagnusson@aol.com</t>
  </si>
  <si>
    <t>805-344-2705</t>
  </si>
  <si>
    <t>WOODY</t>
  </si>
  <si>
    <t>2927 Saint James Drive</t>
  </si>
  <si>
    <t>Dillsburg</t>
  </si>
  <si>
    <t>HeidiRWoody@aol.com</t>
  </si>
  <si>
    <t>717-502-2596</t>
  </si>
  <si>
    <t>REYNOLDS</t>
  </si>
  <si>
    <t>342 Heritage Road</t>
  </si>
  <si>
    <t>Fresno</t>
  </si>
  <si>
    <t>GeorgeAReynolds@hotmail.com</t>
  </si>
  <si>
    <t>559-750-6863</t>
  </si>
  <si>
    <t>MARLIN</t>
  </si>
  <si>
    <t>CAMBRIDGE</t>
  </si>
  <si>
    <t>4128 Still Street</t>
  </si>
  <si>
    <t>MarlinFCambridge@gmail.com</t>
  </si>
  <si>
    <t>419-696-7169</t>
  </si>
  <si>
    <t>LUCY</t>
  </si>
  <si>
    <t>MURRAY</t>
  </si>
  <si>
    <t>4983 Clay Lick Road</t>
  </si>
  <si>
    <t>LucyWMurray@hotmail.com</t>
  </si>
  <si>
    <t>720-530-1785</t>
  </si>
  <si>
    <t>NUMBERS</t>
  </si>
  <si>
    <t>1046 Saints Alley</t>
  </si>
  <si>
    <t>Tampa</t>
  </si>
  <si>
    <t>MarkMNumbers@hotmail.com</t>
  </si>
  <si>
    <t>813-774-9998</t>
  </si>
  <si>
    <t>GROVER</t>
  </si>
  <si>
    <t>MANNING</t>
  </si>
  <si>
    <t>2958 Harron Drive</t>
  </si>
  <si>
    <t>GroverLManning@gmail.com</t>
  </si>
  <si>
    <t>443-441-3108</t>
  </si>
  <si>
    <t>SIMMONS</t>
  </si>
  <si>
    <t>1074 Quiet Valley Lane</t>
  </si>
  <si>
    <t>Calabasas</t>
  </si>
  <si>
    <t>PatriciaASimmons@hotmail.com</t>
  </si>
  <si>
    <t>818-871-5647</t>
  </si>
  <si>
    <t>VIVIAN</t>
  </si>
  <si>
    <t>ROSARIO</t>
  </si>
  <si>
    <t>3892 Lunetta Street</t>
  </si>
  <si>
    <t>Port Charlotte</t>
  </si>
  <si>
    <t>VivianJRosario@hotmail.com</t>
  </si>
  <si>
    <t>941-235-5999</t>
  </si>
  <si>
    <t>FOLTZ</t>
  </si>
  <si>
    <t>4096 Diamond Cove</t>
  </si>
  <si>
    <t>MaryMFoltz@gmail.com</t>
  </si>
  <si>
    <t>401-350-1932</t>
  </si>
  <si>
    <t>MARTIN</t>
  </si>
  <si>
    <t>SCHAAL</t>
  </si>
  <si>
    <t>2501 Libby Street</t>
  </si>
  <si>
    <t>Santa Monica</t>
  </si>
  <si>
    <t>MartinTSchaal@hotmail.com</t>
  </si>
  <si>
    <t>310-267-5199</t>
  </si>
  <si>
    <t>KILE</t>
  </si>
  <si>
    <t>3832 Selah Way</t>
  </si>
  <si>
    <t>East Fairfield</t>
  </si>
  <si>
    <t>JohnCKile@hotmail.com</t>
  </si>
  <si>
    <t>802-664-2037</t>
  </si>
  <si>
    <t>JOAN</t>
  </si>
  <si>
    <t>WILLINGHAM</t>
  </si>
  <si>
    <t>4558 Richison Drive</t>
  </si>
  <si>
    <t>Kalispell</t>
  </si>
  <si>
    <t>JoanJWillingham@hotmail.com</t>
  </si>
  <si>
    <t>406-257-3839</t>
  </si>
  <si>
    <t>2975 Sun Valley Road</t>
  </si>
  <si>
    <t>Granger</t>
  </si>
  <si>
    <t>BarbaraLLong@hotmail.com</t>
  </si>
  <si>
    <t>509-854-4493</t>
  </si>
  <si>
    <t>STUART</t>
  </si>
  <si>
    <t>485 Hog Camp Road</t>
  </si>
  <si>
    <t>DavidNStuart@hotmail.com</t>
  </si>
  <si>
    <t>708-525-4749</t>
  </si>
  <si>
    <t>EASLEY</t>
  </si>
  <si>
    <t>2669 Diane Street</t>
  </si>
  <si>
    <t>Thousand Oaks</t>
  </si>
  <si>
    <t>RonaldAEasley@aol.com</t>
  </si>
  <si>
    <t>805-373-3889</t>
  </si>
  <si>
    <t>SHARON</t>
  </si>
  <si>
    <t>GRAHAM</t>
  </si>
  <si>
    <t>1017 Redbud Drive</t>
  </si>
  <si>
    <t>SharonRGraham@aol.com</t>
  </si>
  <si>
    <t>347-697-5792</t>
  </si>
  <si>
    <t>DARRYL</t>
  </si>
  <si>
    <t>RAMIREZ</t>
  </si>
  <si>
    <t>2860 Midway Road</t>
  </si>
  <si>
    <t>Fort Smith</t>
  </si>
  <si>
    <t>DarrylERamirez@aol.com</t>
  </si>
  <si>
    <t>479-466-7147</t>
  </si>
  <si>
    <t>ANNE</t>
  </si>
  <si>
    <t>ZAMORA</t>
  </si>
  <si>
    <t>2415 Willison Street</t>
  </si>
  <si>
    <t>AnneDZamora@gmail.com</t>
  </si>
  <si>
    <t>763-232-7639</t>
  </si>
  <si>
    <t>ISAIAH</t>
  </si>
  <si>
    <t>BUCKNER</t>
  </si>
  <si>
    <t>1812 Armbrester Drive</t>
  </si>
  <si>
    <t>IsaiahLBuckner@gmail.com</t>
  </si>
  <si>
    <t>310-458-2929</t>
  </si>
  <si>
    <t>ANGIE</t>
  </si>
  <si>
    <t>GLASSMAN</t>
  </si>
  <si>
    <t>4886 Edwards Street</t>
  </si>
  <si>
    <t>New Bern</t>
  </si>
  <si>
    <t>AngieCGlassman@hotmail.com</t>
  </si>
  <si>
    <t>252-636-3151</t>
  </si>
  <si>
    <t>STEPHEN</t>
  </si>
  <si>
    <t>BERNIER</t>
  </si>
  <si>
    <t>547 Saints Alley</t>
  </si>
  <si>
    <t>Plant City</t>
  </si>
  <si>
    <t>StephenDBernier@hotmail.com</t>
  </si>
  <si>
    <t>813-545-6399</t>
  </si>
  <si>
    <t>DOROTHY</t>
  </si>
  <si>
    <t>RANSOM</t>
  </si>
  <si>
    <t>2933 Argonne Street</t>
  </si>
  <si>
    <t>New Castle</t>
  </si>
  <si>
    <t>DorothyGRansom@aol.com</t>
  </si>
  <si>
    <t>302-328-5806</t>
  </si>
  <si>
    <t>GENEVIEVE</t>
  </si>
  <si>
    <t>TARANTO</t>
  </si>
  <si>
    <t>4477 Marshall Street</t>
  </si>
  <si>
    <t>Berlin</t>
  </si>
  <si>
    <t>GenevieveWTaranto@gmail.com</t>
  </si>
  <si>
    <t>410-629-0583</t>
  </si>
  <si>
    <t>KINNER</t>
  </si>
  <si>
    <t>518 Midway Road</t>
  </si>
  <si>
    <t>EdwardEKinner@aol.com</t>
  </si>
  <si>
    <t>479-461-1718</t>
  </si>
  <si>
    <t>FIGUEROA</t>
  </si>
  <si>
    <t>4050 Perine Street</t>
  </si>
  <si>
    <t>Mclean</t>
  </si>
  <si>
    <t>DianeJFigueroa@aol.com</t>
  </si>
  <si>
    <t>703-762-0541</t>
  </si>
  <si>
    <t>PHYLLIS</t>
  </si>
  <si>
    <t>2236 Massachusetts Avenue</t>
  </si>
  <si>
    <t>PhyllisCBrown@hotmail.com</t>
  </si>
  <si>
    <t>202-686-6356</t>
  </si>
  <si>
    <t>TODD</t>
  </si>
  <si>
    <t>HOOKER</t>
  </si>
  <si>
    <t>3164 Collins Avenue</t>
  </si>
  <si>
    <t>ToddLHooker@gmail.com</t>
  </si>
  <si>
    <t>614-782-6925</t>
  </si>
  <si>
    <t>RHEA</t>
  </si>
  <si>
    <t>DICK</t>
  </si>
  <si>
    <t>3813 Prudence Street</t>
  </si>
  <si>
    <t>Southfield</t>
  </si>
  <si>
    <t>RheaTDick@hotmail.com</t>
  </si>
  <si>
    <t>313-321-8117</t>
  </si>
  <si>
    <t>PAYNE</t>
  </si>
  <si>
    <t>3200 Melody Lane</t>
  </si>
  <si>
    <t>Glen Allen</t>
  </si>
  <si>
    <t>TeresaTPayne@aol.com</t>
  </si>
  <si>
    <t>804-349-2459</t>
  </si>
  <si>
    <t>SHAWN</t>
  </si>
  <si>
    <t>SOLOMON</t>
  </si>
  <si>
    <t>258 Confederate Drive</t>
  </si>
  <si>
    <t>New Woodstock</t>
  </si>
  <si>
    <t>ShawnMSolomon@gmail.com</t>
  </si>
  <si>
    <t>315-662-5924</t>
  </si>
  <si>
    <t>LEONARD</t>
  </si>
  <si>
    <t>CONNOLLY</t>
  </si>
  <si>
    <t>1601 Quincy Street</t>
  </si>
  <si>
    <t>Warminster</t>
  </si>
  <si>
    <t>LeonardVConnolly@gmail.com</t>
  </si>
  <si>
    <t>267-497-5517</t>
  </si>
  <si>
    <t>BEULAH</t>
  </si>
  <si>
    <t>GARNETT</t>
  </si>
  <si>
    <t>3843 Musgrave Street</t>
  </si>
  <si>
    <t>Oklahoma City</t>
  </si>
  <si>
    <t>BeulahMGarnett@gmail.com</t>
  </si>
  <si>
    <t>405-232-5203</t>
  </si>
  <si>
    <t>YELLE</t>
  </si>
  <si>
    <t>3303 Woodridge Lane</t>
  </si>
  <si>
    <t>Memphis</t>
  </si>
  <si>
    <t>GeneTYelle@gmail.com</t>
  </si>
  <si>
    <t>901-312-4432</t>
  </si>
  <si>
    <t>AKERS</t>
  </si>
  <si>
    <t>4823 Simpson Square</t>
  </si>
  <si>
    <t>Guymon</t>
  </si>
  <si>
    <t>ShannonGAkers@hotmail.com</t>
  </si>
  <si>
    <t>580-643-5025</t>
  </si>
  <si>
    <t>MCCUE</t>
  </si>
  <si>
    <t>844 Argonne Street</t>
  </si>
  <si>
    <t>JamesDMcCue@aol.com</t>
  </si>
  <si>
    <t>302-323-7123</t>
  </si>
  <si>
    <t>FERNANDO</t>
  </si>
  <si>
    <t>WEST</t>
  </si>
  <si>
    <t>3195 Davis Avenue</t>
  </si>
  <si>
    <t>Oakland</t>
  </si>
  <si>
    <t>FernandoJWest@hotmail.com</t>
  </si>
  <si>
    <t>707-710-1679</t>
  </si>
  <si>
    <t>DELLA</t>
  </si>
  <si>
    <t>QUILLEN</t>
  </si>
  <si>
    <t>10 Pursglove Court</t>
  </si>
  <si>
    <t>Dayton</t>
  </si>
  <si>
    <t>DellaJQuillen@hotmail.com</t>
  </si>
  <si>
    <t>937-334-4086</t>
  </si>
  <si>
    <t>DILLON</t>
  </si>
  <si>
    <t>2622 Rhode Island Avenue</t>
  </si>
  <si>
    <t>DillonPWilliams@aol.com</t>
  </si>
  <si>
    <t>202-383-0909</t>
  </si>
  <si>
    <t>PAUL</t>
  </si>
  <si>
    <t>4339 Michigan Avenue</t>
  </si>
  <si>
    <t>Claysville</t>
  </si>
  <si>
    <t>PaulSJohnson@hotmail.com</t>
  </si>
  <si>
    <t>724-663-1197</t>
  </si>
  <si>
    <t>NICHOLAS</t>
  </si>
  <si>
    <t>STICE</t>
  </si>
  <si>
    <t>2973 Mulberry Lane</t>
  </si>
  <si>
    <t>West Palm Beach</t>
  </si>
  <si>
    <t>NicholasJStice@aol.com</t>
  </si>
  <si>
    <t>561-751-6293</t>
  </si>
  <si>
    <t>DANNY</t>
  </si>
  <si>
    <t>QUESADA</t>
  </si>
  <si>
    <t>2249 Elliot Avenue</t>
  </si>
  <si>
    <t>Seattle</t>
  </si>
  <si>
    <t>DannyMQuesada@hotmail.com</t>
  </si>
  <si>
    <t>206-632-7520</t>
  </si>
  <si>
    <t>3033 Hickory Ridge Drive</t>
  </si>
  <si>
    <t>Las Vegas</t>
  </si>
  <si>
    <t>PatrickCJohnson@gmail.com</t>
  </si>
  <si>
    <t>702-646-7948</t>
  </si>
  <si>
    <t>WHITE</t>
  </si>
  <si>
    <t>4305 Parkview Drive</t>
  </si>
  <si>
    <t>Anaheim</t>
  </si>
  <si>
    <t>ChristopherJWhite@gmail.com</t>
  </si>
  <si>
    <t>714-227-7227</t>
  </si>
  <si>
    <t>WASHINGTON</t>
  </si>
  <si>
    <t>1523 Melrose Street</t>
  </si>
  <si>
    <t>Ellensburg</t>
  </si>
  <si>
    <t>JamesKWashington@gmail.com</t>
  </si>
  <si>
    <t>509-929-2283</t>
  </si>
  <si>
    <t>PIERCE</t>
  </si>
  <si>
    <t>509 Coburn Hollow Road</t>
  </si>
  <si>
    <t>Minier</t>
  </si>
  <si>
    <t>ChristineTPierce@gmail.com</t>
  </si>
  <si>
    <t>309-392-0556</t>
  </si>
  <si>
    <t>MARIE</t>
  </si>
  <si>
    <t>240 Locust Street</t>
  </si>
  <si>
    <t>Thomasville</t>
  </si>
  <si>
    <t>MarieDWilliams@gmail.com</t>
  </si>
  <si>
    <t>229-672-6963</t>
  </si>
  <si>
    <t>4591 Hurry Street</t>
  </si>
  <si>
    <t>Roanoke</t>
  </si>
  <si>
    <t>SharonAHamilton@aol.com</t>
  </si>
  <si>
    <t>540-344-8487</t>
  </si>
  <si>
    <t>LANDON</t>
  </si>
  <si>
    <t>BRYAN</t>
  </si>
  <si>
    <t>1069 Mount Tabor</t>
  </si>
  <si>
    <t>Westbury</t>
  </si>
  <si>
    <t>LandonSBryan@aol.com</t>
  </si>
  <si>
    <t>914-573-4676</t>
  </si>
  <si>
    <t>GARRISON</t>
  </si>
  <si>
    <t>4372 Neville Street</t>
  </si>
  <si>
    <t>Bloomington</t>
  </si>
  <si>
    <t>MarkPGarrison@gmail.com</t>
  </si>
  <si>
    <t>812-581-1981</t>
  </si>
  <si>
    <t>JEREMY</t>
  </si>
  <si>
    <t>3597 Creekside Lane</t>
  </si>
  <si>
    <t>San Luis Obispo</t>
  </si>
  <si>
    <t>JeremyAWhitaker@aol.com</t>
  </si>
  <si>
    <t>805-710-2361</t>
  </si>
  <si>
    <t>MATTHEW</t>
  </si>
  <si>
    <t>DUPRE</t>
  </si>
  <si>
    <t>2943 Stiles Street</t>
  </si>
  <si>
    <t>Bridgeville</t>
  </si>
  <si>
    <t>MatthewMDupre@gmail.com</t>
  </si>
  <si>
    <t>412-585-3743</t>
  </si>
  <si>
    <t>CARLSON</t>
  </si>
  <si>
    <t>4434 Pinewood Avenue</t>
  </si>
  <si>
    <t>Marquette</t>
  </si>
  <si>
    <t>StephenLCarlson@hotmail.com</t>
  </si>
  <si>
    <t>906-731-6381</t>
  </si>
  <si>
    <t>BIVONA</t>
  </si>
  <si>
    <t>198 Spadafore Drive</t>
  </si>
  <si>
    <t>Tionesta</t>
  </si>
  <si>
    <t>RichardNBivona@gmail.com</t>
  </si>
  <si>
    <t>814-755-0549</t>
  </si>
  <si>
    <t>THERESA</t>
  </si>
  <si>
    <t>WYNN</t>
  </si>
  <si>
    <t>227 Brown Avenue</t>
  </si>
  <si>
    <t>TheresaGWynn@gmail.com</t>
  </si>
  <si>
    <t>865-245-1971</t>
  </si>
  <si>
    <t>SCHELL</t>
  </si>
  <si>
    <t>3950 Sarah Drive</t>
  </si>
  <si>
    <t>Lake Charles</t>
  </si>
  <si>
    <t>GeorgeWSchell@aol.com</t>
  </si>
  <si>
    <t>337-474-8383</t>
  </si>
  <si>
    <t>DENISE</t>
  </si>
  <si>
    <t>3938 Maxwell Street</t>
  </si>
  <si>
    <t>Stamford</t>
  </si>
  <si>
    <t>DeniseDBrown@hotmail.com</t>
  </si>
  <si>
    <t>860-760-6015</t>
  </si>
  <si>
    <t>PHILIP</t>
  </si>
  <si>
    <t>PHILLIPS</t>
  </si>
  <si>
    <t>3414 Fowler Avenue</t>
  </si>
  <si>
    <t>Norcross</t>
  </si>
  <si>
    <t>PhilipGPhillips@aol.com</t>
  </si>
  <si>
    <t>770-245-3087</t>
  </si>
  <si>
    <t>PENDLETON</t>
  </si>
  <si>
    <t>2126 Petunia Way</t>
  </si>
  <si>
    <t>DavidDPendleton@gmail.com</t>
  </si>
  <si>
    <t>205-889-7735</t>
  </si>
  <si>
    <t>1178 Elkview Drive</t>
  </si>
  <si>
    <t>Hialeah</t>
  </si>
  <si>
    <t>ShannonJGreen@aol.com</t>
  </si>
  <si>
    <t>772-268-6487</t>
  </si>
  <si>
    <t>DAVE</t>
  </si>
  <si>
    <t>SPEARS</t>
  </si>
  <si>
    <t>2832 Doctors Drive</t>
  </si>
  <si>
    <t>DaveBSpears@aol.com</t>
  </si>
  <si>
    <t>310-401-9353</t>
  </si>
  <si>
    <t>TURNER</t>
  </si>
  <si>
    <t>2504 Grant View Drive</t>
  </si>
  <si>
    <t>Milwaukee</t>
  </si>
  <si>
    <t>DavidJTurner@gmail.com</t>
  </si>
  <si>
    <t>414-377-6047</t>
  </si>
  <si>
    <t>DWYER</t>
  </si>
  <si>
    <t>1562 Twin Willow Lane</t>
  </si>
  <si>
    <t>DanielHDwyer@aol.com</t>
  </si>
  <si>
    <t>910-412-9036</t>
  </si>
  <si>
    <t>DARLENE</t>
  </si>
  <si>
    <t>WARD</t>
  </si>
  <si>
    <t>4525 Rardin Drive</t>
  </si>
  <si>
    <t>DarleneDWard@aol.com</t>
  </si>
  <si>
    <t>650-696-0121</t>
  </si>
  <si>
    <t>WALTER</t>
  </si>
  <si>
    <t>GAVIN</t>
  </si>
  <si>
    <t>4463 Garrett Street</t>
  </si>
  <si>
    <t>WalterRGavin@aol.com</t>
  </si>
  <si>
    <t>269-268-1166</t>
  </si>
  <si>
    <t>GLASPIE</t>
  </si>
  <si>
    <t>3123 Diamond Cove</t>
  </si>
  <si>
    <t>MaryDGlaspie@gmail.com</t>
  </si>
  <si>
    <t>401-313-0452</t>
  </si>
  <si>
    <t>FRANK</t>
  </si>
  <si>
    <t>SANTOS</t>
  </si>
  <si>
    <t>3255 Snowbird Lane</t>
  </si>
  <si>
    <t>Barneston</t>
  </si>
  <si>
    <t>FrankJSantos@aol.com</t>
  </si>
  <si>
    <t>402-674-6125</t>
  </si>
  <si>
    <t>ARIAS</t>
  </si>
  <si>
    <t>3502 Joyce Street</t>
  </si>
  <si>
    <t>Frankville</t>
  </si>
  <si>
    <t>KevinSArias@gmail.com</t>
  </si>
  <si>
    <t>251-754-8822</t>
  </si>
  <si>
    <t>FOSTER</t>
  </si>
  <si>
    <t>2429 School Street</t>
  </si>
  <si>
    <t>JamesKFoster@hotmail.com</t>
  </si>
  <si>
    <t>202-889-1944</t>
  </si>
  <si>
    <t>RANDY</t>
  </si>
  <si>
    <t>1252 Boggess Street</t>
  </si>
  <si>
    <t>Wichita Falls</t>
  </si>
  <si>
    <t>RandyNHarrison@aol.com</t>
  </si>
  <si>
    <t>940-228-9302</t>
  </si>
  <si>
    <t>GRAY</t>
  </si>
  <si>
    <t>1172 Pooh Bear Lane</t>
  </si>
  <si>
    <t>Greenwood</t>
  </si>
  <si>
    <t>BarbaraRGray@gmail.com</t>
  </si>
  <si>
    <t>864-725-0784</t>
  </si>
  <si>
    <t>MITCHELL</t>
  </si>
  <si>
    <t>3108 Wilkinson Street</t>
  </si>
  <si>
    <t>ChadMMitchell@hotmail.com</t>
  </si>
  <si>
    <t>615-426-6227</t>
  </si>
  <si>
    <t>LAUREN</t>
  </si>
  <si>
    <t>KEESE</t>
  </si>
  <si>
    <t>2705 Trainer Avenue</t>
  </si>
  <si>
    <t>Osco</t>
  </si>
  <si>
    <t>LaurenJKeese@hotmail.com</t>
  </si>
  <si>
    <t>309-522-5188</t>
  </si>
  <si>
    <t>HERNANDEZ</t>
  </si>
  <si>
    <t>908 Bruce Street</t>
  </si>
  <si>
    <t>MaryCHernandez@aol.com</t>
  </si>
  <si>
    <t>314-340-4113</t>
  </si>
  <si>
    <t>VEST</t>
  </si>
  <si>
    <t>222 Middleville Road</t>
  </si>
  <si>
    <t>VictorHVest@gmail.com</t>
  </si>
  <si>
    <t>626-320-5237</t>
  </si>
  <si>
    <t>SHIRLEY</t>
  </si>
  <si>
    <t>DAVENPORT</t>
  </si>
  <si>
    <t>2863 Modoc Alley</t>
  </si>
  <si>
    <t>Meridian</t>
  </si>
  <si>
    <t>ShirleyJDavenport@hotmail.com</t>
  </si>
  <si>
    <t>208-846-4255</t>
  </si>
  <si>
    <t>THOMAS</t>
  </si>
  <si>
    <t>MILLER</t>
  </si>
  <si>
    <t>4598 Asylum Avenue</t>
  </si>
  <si>
    <t>Waterbury</t>
  </si>
  <si>
    <t>ThomasTMiller@aol.com</t>
  </si>
  <si>
    <t>203-756-4654</t>
  </si>
  <si>
    <t>BOBBY</t>
  </si>
  <si>
    <t>PETERSON</t>
  </si>
  <si>
    <t>3420 Glory Road</t>
  </si>
  <si>
    <t>BobbyPPeterson@gmail.com</t>
  </si>
  <si>
    <t>931-903-7838</t>
  </si>
  <si>
    <t>CECELIA</t>
  </si>
  <si>
    <t>MANISCALCO</t>
  </si>
  <si>
    <t>208 Hornor Avenue</t>
  </si>
  <si>
    <t>Bartlesville</t>
  </si>
  <si>
    <t>CeceliaDManiscalco@gmail.com</t>
  </si>
  <si>
    <t>918-327-4974</t>
  </si>
  <si>
    <t>CURRY</t>
  </si>
  <si>
    <t>3950 Bryan Street</t>
  </si>
  <si>
    <t>Greensboro</t>
  </si>
  <si>
    <t>DorothyMCurry@hotmail.com</t>
  </si>
  <si>
    <t>336-272-7849</t>
  </si>
  <si>
    <t>SUTTER</t>
  </si>
  <si>
    <t>3879 Rocket Drive</t>
  </si>
  <si>
    <t>JohnESutter@hotmail.com</t>
  </si>
  <si>
    <t>612-802-7642</t>
  </si>
  <si>
    <t>SACKETT</t>
  </si>
  <si>
    <t>1250 James Avenue</t>
  </si>
  <si>
    <t>Fair Haven (Cayuga)</t>
  </si>
  <si>
    <t>MichaelBSackett@gmail.com</t>
  </si>
  <si>
    <t>315-947-9213</t>
  </si>
  <si>
    <t>COOK</t>
  </si>
  <si>
    <t>1225 Rosewood Court</t>
  </si>
  <si>
    <t>Iona</t>
  </si>
  <si>
    <t>PaulCCook@aol.com</t>
  </si>
  <si>
    <t>507-264-9162</t>
  </si>
  <si>
    <t>BEHRENS</t>
  </si>
  <si>
    <t>714 Rosewood Lane</t>
  </si>
  <si>
    <t>RobertDBehrens@gmail.com</t>
  </si>
  <si>
    <t>212-923-0087</t>
  </si>
  <si>
    <t>CHESTER</t>
  </si>
  <si>
    <t>ROBINSON</t>
  </si>
  <si>
    <t>202 Pritchard Court</t>
  </si>
  <si>
    <t>Mankato</t>
  </si>
  <si>
    <t>ChesterSRobinson@hotmail.com</t>
  </si>
  <si>
    <t>507-380-7249</t>
  </si>
  <si>
    <t>FREDRICK</t>
  </si>
  <si>
    <t>KIRST</t>
  </si>
  <si>
    <t>3617 Pickens Way</t>
  </si>
  <si>
    <t>Longview</t>
  </si>
  <si>
    <t>FredrickVKirst@hotmail.com</t>
  </si>
  <si>
    <t>903-330-0685</t>
  </si>
  <si>
    <t>RANDALL</t>
  </si>
  <si>
    <t>BEATY</t>
  </si>
  <si>
    <t>860 Davis Street</t>
  </si>
  <si>
    <t>Athens</t>
  </si>
  <si>
    <t>RandallDBeaty@hotmail.com</t>
  </si>
  <si>
    <t>706-389-3066</t>
  </si>
  <si>
    <t>2354 Walt Nuzum Farm Road</t>
  </si>
  <si>
    <t>Canandaigua</t>
  </si>
  <si>
    <t>LindaRHernandez@gmail.com</t>
  </si>
  <si>
    <t>585-396-9512</t>
  </si>
  <si>
    <t>JEROME</t>
  </si>
  <si>
    <t>PERRY</t>
  </si>
  <si>
    <t>440 Harley Brook Lane</t>
  </si>
  <si>
    <t>Johnstown</t>
  </si>
  <si>
    <t>JeromeLPerry@hotmail.com</t>
  </si>
  <si>
    <t>814-599-6725</t>
  </si>
  <si>
    <t>PITTMAN</t>
  </si>
  <si>
    <t>3874 Tea Berry Lane</t>
  </si>
  <si>
    <t>Stevens Point</t>
  </si>
  <si>
    <t>RichardMPittman@aol.com</t>
  </si>
  <si>
    <t>715-722-0751</t>
  </si>
  <si>
    <t>HELEN</t>
  </si>
  <si>
    <t>OLSON</t>
  </si>
  <si>
    <t>2493 Oak Street</t>
  </si>
  <si>
    <t>East Syracuse</t>
  </si>
  <si>
    <t>HelenDOlson@gmail.com</t>
  </si>
  <si>
    <t>315-405-8099</t>
  </si>
  <si>
    <t>RUTH</t>
  </si>
  <si>
    <t>2706 Adamsville Road</t>
  </si>
  <si>
    <t>Harlingen</t>
  </si>
  <si>
    <t>RuthGWard@hotmail.com</t>
  </si>
  <si>
    <t>956-707-0282</t>
  </si>
  <si>
    <t>READ</t>
  </si>
  <si>
    <t>208 Liberty Street</t>
  </si>
  <si>
    <t>GregoryJRead@hotmail.com</t>
  </si>
  <si>
    <t>214-905-1653</t>
  </si>
  <si>
    <t>SCHIRO</t>
  </si>
  <si>
    <t>2276 Clinton Street</t>
  </si>
  <si>
    <t>Norristown</t>
  </si>
  <si>
    <t>MichaelMSchiro@hotmail.com</t>
  </si>
  <si>
    <t>484-979-2720</t>
  </si>
  <si>
    <t>FUMIKO</t>
  </si>
  <si>
    <t>ESTEP</t>
  </si>
  <si>
    <t>1121 Asylum Avenue</t>
  </si>
  <si>
    <t>Naugatuck</t>
  </si>
  <si>
    <t>FumikoAEstep@aol.com</t>
  </si>
  <si>
    <t>203-720-8403</t>
  </si>
  <si>
    <t>PINNEY</t>
  </si>
  <si>
    <t>3149 Stanley Avenue</t>
  </si>
  <si>
    <t>Garden City</t>
  </si>
  <si>
    <t>MichaelDPinney@aol.com</t>
  </si>
  <si>
    <t>516-534-2203</t>
  </si>
  <si>
    <t>JESSICA</t>
  </si>
  <si>
    <t>CHAUDHRY</t>
  </si>
  <si>
    <t>4111 Prospect Street</t>
  </si>
  <si>
    <t>Pennsville</t>
  </si>
  <si>
    <t>JessicaBChaudhry@aol.com</t>
  </si>
  <si>
    <t>856-678-0016</t>
  </si>
  <si>
    <t>EMILIA</t>
  </si>
  <si>
    <t>1962 Camden Place</t>
  </si>
  <si>
    <t>Dillon</t>
  </si>
  <si>
    <t>EmiliaKBrown@aol.com</t>
  </si>
  <si>
    <t>843-841-0937</t>
  </si>
  <si>
    <t>1522 Pineview Drive</t>
  </si>
  <si>
    <t>Estherville</t>
  </si>
  <si>
    <t>KennethBHughes@hotmail.com</t>
  </si>
  <si>
    <t>507-862-7634</t>
  </si>
  <si>
    <t>MCCARY</t>
  </si>
  <si>
    <t>1882 Hilltop Street</t>
  </si>
  <si>
    <t>JanetBMcCary@gmail.com</t>
  </si>
  <si>
    <t>413-612-2907</t>
  </si>
  <si>
    <t>ALMANZA</t>
  </si>
  <si>
    <t>4594 Diane Street</t>
  </si>
  <si>
    <t>Camarillo</t>
  </si>
  <si>
    <t>JasonVAlmanza@aol.com</t>
  </si>
  <si>
    <t>805-386-5275</t>
  </si>
  <si>
    <t>PETERS</t>
  </si>
  <si>
    <t>3778 Poe Road</t>
  </si>
  <si>
    <t>Scranton</t>
  </si>
  <si>
    <t>AntonioMPeters@aol.com</t>
  </si>
  <si>
    <t>843-210-7921</t>
  </si>
  <si>
    <t>TRIPP</t>
  </si>
  <si>
    <t>1719 Green Gate Lane</t>
  </si>
  <si>
    <t>Armiger</t>
  </si>
  <si>
    <t>JoanBTripp@aol.com</t>
  </si>
  <si>
    <t>443-770-5360</t>
  </si>
  <si>
    <t>BRADLEY</t>
  </si>
  <si>
    <t>1779 Rosewood Lane</t>
  </si>
  <si>
    <t>JohnMBradley@hotmail.com</t>
  </si>
  <si>
    <t>212-906-5369</t>
  </si>
  <si>
    <t>MEDLIN</t>
  </si>
  <si>
    <t>1772 Myra Street</t>
  </si>
  <si>
    <t>LauraDMedlin@gmail.com</t>
  </si>
  <si>
    <t>401-456-4014</t>
  </si>
  <si>
    <t>IOLA</t>
  </si>
  <si>
    <t>DECKARD</t>
  </si>
  <si>
    <t>498 New York Avenue</t>
  </si>
  <si>
    <t>IolaEDeckard@gmail.com</t>
  </si>
  <si>
    <t>818-224-9755</t>
  </si>
  <si>
    <t>CHARLENE</t>
  </si>
  <si>
    <t>BERLANGA</t>
  </si>
  <si>
    <t>4602 Marshall Street</t>
  </si>
  <si>
    <t>Rising Sun</t>
  </si>
  <si>
    <t>CharleneJBerlanga@aol.com</t>
  </si>
  <si>
    <t>410-658-2837</t>
  </si>
  <si>
    <t>MAXINE</t>
  </si>
  <si>
    <t>4183 Park Street</t>
  </si>
  <si>
    <t>San Jose</t>
  </si>
  <si>
    <t>MaxineJThomas@gmail.com</t>
  </si>
  <si>
    <t>925-498-1439</t>
  </si>
  <si>
    <t>COLLIER</t>
  </si>
  <si>
    <t>1312 Scheuvront Drive</t>
  </si>
  <si>
    <t>Longmont</t>
  </si>
  <si>
    <t>JenniferLCollier@gmail.com</t>
  </si>
  <si>
    <t>303-485-3220</t>
  </si>
  <si>
    <t>HAROLD</t>
  </si>
  <si>
    <t>SHIFLETT</t>
  </si>
  <si>
    <t>3289 Woodland Terrace</t>
  </si>
  <si>
    <t>Sacramento</t>
  </si>
  <si>
    <t>HaroldDShiflett@aol.com</t>
  </si>
  <si>
    <t>916-915-4042</t>
  </si>
  <si>
    <t>SANTIBANEZ</t>
  </si>
  <si>
    <t>3215 Wayside Lane</t>
  </si>
  <si>
    <t>Hayward</t>
  </si>
  <si>
    <t>MelissaNSantibanez@hotmail.com</t>
  </si>
  <si>
    <t>510-293-5989</t>
  </si>
  <si>
    <t>SALVADOR</t>
  </si>
  <si>
    <t>JACQUEZ</t>
  </si>
  <si>
    <t>3383 Holden Street</t>
  </si>
  <si>
    <t>Goreville</t>
  </si>
  <si>
    <t>SalvadorEJacquez@hotmail.com</t>
  </si>
  <si>
    <t>618-995-1946</t>
  </si>
  <si>
    <t>CAROL</t>
  </si>
  <si>
    <t>KONOPKA</t>
  </si>
  <si>
    <t>3168 Dogwood Road</t>
  </si>
  <si>
    <t>Phoenix</t>
  </si>
  <si>
    <t>CarolBKonopka@aol.com</t>
  </si>
  <si>
    <t>602-658-8508</t>
  </si>
  <si>
    <t>JULIET</t>
  </si>
  <si>
    <t>SAVOIE</t>
  </si>
  <si>
    <t>2973 Carolyns Circle</t>
  </si>
  <si>
    <t>Plano</t>
  </si>
  <si>
    <t>JulietDSavoie@gmail.com</t>
  </si>
  <si>
    <t>214-758-3149</t>
  </si>
  <si>
    <t>KENDRA</t>
  </si>
  <si>
    <t>HUFF</t>
  </si>
  <si>
    <t>4238 Nash Street</t>
  </si>
  <si>
    <t>KendraDHuff@aol.com</t>
  </si>
  <si>
    <t>313-244-2334</t>
  </si>
  <si>
    <t>BETTY</t>
  </si>
  <si>
    <t>MORGAN</t>
  </si>
  <si>
    <t>92 Kerry Way</t>
  </si>
  <si>
    <t>Pico Rivera</t>
  </si>
  <si>
    <t>BettyMMorgan@hotmail.com</t>
  </si>
  <si>
    <t>562-801-5030</t>
  </si>
  <si>
    <t>CARTER</t>
  </si>
  <si>
    <t>254 Gregory Lane</t>
  </si>
  <si>
    <t>Louisville</t>
  </si>
  <si>
    <t>DianeHCarter@gmail.com</t>
  </si>
  <si>
    <t>502-482-5966</t>
  </si>
  <si>
    <t>JOHNIE</t>
  </si>
  <si>
    <t>HALL</t>
  </si>
  <si>
    <t>1057 Oakridge Farm Lane</t>
  </si>
  <si>
    <t>JohnieTHall@hotmail.com</t>
  </si>
  <si>
    <t>262-298-6085</t>
  </si>
  <si>
    <t>STAINBROOK</t>
  </si>
  <si>
    <t>3807 Keyser Ridge Road</t>
  </si>
  <si>
    <t>MildredJStainbrook@hotmail.com</t>
  </si>
  <si>
    <t>336-458-1243</t>
  </si>
  <si>
    <t>ROSENBLUM</t>
  </si>
  <si>
    <t>1227 Red Bud Lane</t>
  </si>
  <si>
    <t>Teterboro</t>
  </si>
  <si>
    <t>RonaldKRosenblum@aol.com</t>
  </si>
  <si>
    <t>862-223-2412</t>
  </si>
  <si>
    <t>MONICA</t>
  </si>
  <si>
    <t>FAULKNER</t>
  </si>
  <si>
    <t>4170 Wilmar Farm Road</t>
  </si>
  <si>
    <t>MonicaDFaulkner@aol.com</t>
  </si>
  <si>
    <t>240-358-7903</t>
  </si>
  <si>
    <t>CLAYTON</t>
  </si>
  <si>
    <t>OLIVO</t>
  </si>
  <si>
    <t>2503 Rafe Lane</t>
  </si>
  <si>
    <t>ClaytonTOlivo@aol.com</t>
  </si>
  <si>
    <t>662-654-6800</t>
  </si>
  <si>
    <t>OLIVERA</t>
  </si>
  <si>
    <t>950 Brownton Road</t>
  </si>
  <si>
    <t>MatthewBOlivera@aol.com</t>
  </si>
  <si>
    <t>662-364-1041</t>
  </si>
  <si>
    <t>JUAN</t>
  </si>
  <si>
    <t>PARISI</t>
  </si>
  <si>
    <t>2356 Fairway Drive</t>
  </si>
  <si>
    <t>Vacaville</t>
  </si>
  <si>
    <t>JuanMParisi@hotmail.com</t>
  </si>
  <si>
    <t>707-451-5021</t>
  </si>
  <si>
    <t>CECILIA</t>
  </si>
  <si>
    <t>WATTS</t>
  </si>
  <si>
    <t>2349 Roosevelt Road</t>
  </si>
  <si>
    <t>Mcpherson</t>
  </si>
  <si>
    <t>CeciliaMWatts@hotmail.com</t>
  </si>
  <si>
    <t>620-242-3192</t>
  </si>
  <si>
    <t>DENNIS</t>
  </si>
  <si>
    <t>1280 Massachusetts Avenue</t>
  </si>
  <si>
    <t>DennisMWright@aol.com</t>
  </si>
  <si>
    <t>202-812-2226</t>
  </si>
  <si>
    <t>404 Reppert Coal Road</t>
  </si>
  <si>
    <t>MonteSSmith@gmail.com</t>
  </si>
  <si>
    <t>586-912-1768</t>
  </si>
  <si>
    <t>HURST</t>
  </si>
  <si>
    <t>594 Red Hawk Road</t>
  </si>
  <si>
    <t>Orlando</t>
  </si>
  <si>
    <t>GloriaJHurst@hotmail.com</t>
  </si>
  <si>
    <t>321-204-3633</t>
  </si>
  <si>
    <t>1357 Mulberry Street</t>
  </si>
  <si>
    <t>JoanTWilliams@hotmail.com</t>
  </si>
  <si>
    <t>936-629-0267</t>
  </si>
  <si>
    <t>ALTON</t>
  </si>
  <si>
    <t>2977 Grey Fox Farm Road</t>
  </si>
  <si>
    <t>AltonJHarris@aol.com</t>
  </si>
  <si>
    <t>281-792-2244</t>
  </si>
  <si>
    <t>HAZEL</t>
  </si>
  <si>
    <t>GLEASON</t>
  </si>
  <si>
    <t>1064 Skips Lane</t>
  </si>
  <si>
    <t>Tempe</t>
  </si>
  <si>
    <t>HazelJGleason@gmail.com</t>
  </si>
  <si>
    <t>928-550-9235</t>
  </si>
  <si>
    <t>THAMES</t>
  </si>
  <si>
    <t>1883 Oakwood Avenue</t>
  </si>
  <si>
    <t>ChristopherRThames@hotmail.com</t>
  </si>
  <si>
    <t>212-646-6179</t>
  </si>
  <si>
    <t>CARL</t>
  </si>
  <si>
    <t>2972 Longview Avenue</t>
  </si>
  <si>
    <t>Staten Island</t>
  </si>
  <si>
    <t>CarlCGreen@gmail.com</t>
  </si>
  <si>
    <t>718-556-0176</t>
  </si>
  <si>
    <t>HANS</t>
  </si>
  <si>
    <t>MCDANIEL</t>
  </si>
  <si>
    <t>3456 Pine Garden Lane</t>
  </si>
  <si>
    <t>Atlanta</t>
  </si>
  <si>
    <t>HansJMcDaniel@aol.com</t>
  </si>
  <si>
    <t>770-681-2104</t>
  </si>
  <si>
    <t>IRA</t>
  </si>
  <si>
    <t>KOCHER</t>
  </si>
  <si>
    <t>1092 Allison Avenue</t>
  </si>
  <si>
    <t>Chesapeake</t>
  </si>
  <si>
    <t>IraSKocher@gmail.com</t>
  </si>
  <si>
    <t>757-645-6505</t>
  </si>
  <si>
    <t>CORY</t>
  </si>
  <si>
    <t>1241 Terry Lane</t>
  </si>
  <si>
    <t>Titusville</t>
  </si>
  <si>
    <t>CoryKJackson@aol.com</t>
  </si>
  <si>
    <t>321-268-3967</t>
  </si>
  <si>
    <t>CEDRIC</t>
  </si>
  <si>
    <t>3377 Clarksburg Park Road</t>
  </si>
  <si>
    <t>Tuba City</t>
  </si>
  <si>
    <t>CedricEBarnes@hotmail.com</t>
  </si>
  <si>
    <t>928-283-4581</t>
  </si>
  <si>
    <t>EVANS</t>
  </si>
  <si>
    <t>3205 Lucy Lane</t>
  </si>
  <si>
    <t>Evansville</t>
  </si>
  <si>
    <t>GeorgeMEvans@gmail.com</t>
  </si>
  <si>
    <t>812-464-4262</t>
  </si>
  <si>
    <t>LEE</t>
  </si>
  <si>
    <t>MCMEANS</t>
  </si>
  <si>
    <t>4833 Jerome Avenue</t>
  </si>
  <si>
    <t>LeeCMcMeans@gmail.com</t>
  </si>
  <si>
    <t>956-223-1990</t>
  </si>
  <si>
    <t>AMY</t>
  </si>
  <si>
    <t>RANGEL</t>
  </si>
  <si>
    <t>950 Pallet Street</t>
  </si>
  <si>
    <t>AmySRangel@aol.com</t>
  </si>
  <si>
    <t>914-325-9356</t>
  </si>
  <si>
    <t>NAOMI</t>
  </si>
  <si>
    <t>MARSHALL</t>
  </si>
  <si>
    <t>3957 Sycamore Circle</t>
  </si>
  <si>
    <t>NaomiRMarshall@hotmail.com</t>
  </si>
  <si>
    <t>682-558-0129</t>
  </si>
  <si>
    <t>NANCY</t>
  </si>
  <si>
    <t>MORRIS</t>
  </si>
  <si>
    <t>2631 Emeral Dreams Drive</t>
  </si>
  <si>
    <t>Rockford</t>
  </si>
  <si>
    <t>NancyKMorris@aol.com</t>
  </si>
  <si>
    <t>815-242-9508</t>
  </si>
  <si>
    <t>KUHLMAN</t>
  </si>
  <si>
    <t>4493 Middleville Road</t>
  </si>
  <si>
    <t>La Puente</t>
  </si>
  <si>
    <t>RandyFKuhlman@hotmail.com</t>
  </si>
  <si>
    <t>626-369-7009</t>
  </si>
  <si>
    <t>ROUSH</t>
  </si>
  <si>
    <t>2639 Dovetail Estates</t>
  </si>
  <si>
    <t>Lawton</t>
  </si>
  <si>
    <t>HelenDRoush@aol.com</t>
  </si>
  <si>
    <t>580-917-4142</t>
  </si>
  <si>
    <t>WOOD</t>
  </si>
  <si>
    <t>2776 Patterson Fork Road</t>
  </si>
  <si>
    <t>Elmhurst</t>
  </si>
  <si>
    <t>MichaelJWood@gmail.com</t>
  </si>
  <si>
    <t>312-656-9476</t>
  </si>
  <si>
    <t>JAHNKE</t>
  </si>
  <si>
    <t>1608 Davis Lane</t>
  </si>
  <si>
    <t>Greenwood Village</t>
  </si>
  <si>
    <t>JenniferMJahnke@gmail.com</t>
  </si>
  <si>
    <t>720-330-2061</t>
  </si>
  <si>
    <t>TERRI</t>
  </si>
  <si>
    <t>OGRADY</t>
  </si>
  <si>
    <t>2966 Meadow View Drive</t>
  </si>
  <si>
    <t>Hartford</t>
  </si>
  <si>
    <t>TerriLOgrady@hotmail.com</t>
  </si>
  <si>
    <t>860-473-6593</t>
  </si>
  <si>
    <t>TALBOT</t>
  </si>
  <si>
    <t>414 Crestview Manor</t>
  </si>
  <si>
    <t>Indianapolis</t>
  </si>
  <si>
    <t>CharlesLTalbot@aol.com</t>
  </si>
  <si>
    <t>317-239-9935</t>
  </si>
  <si>
    <t>KELLIHER</t>
  </si>
  <si>
    <t>4185 Spring Haven Trail</t>
  </si>
  <si>
    <t>Rochelle Park</t>
  </si>
  <si>
    <t>ChristineWKelliher@aol.com</t>
  </si>
  <si>
    <t>973-727-8214</t>
  </si>
  <si>
    <t>SEBASTIAN</t>
  </si>
  <si>
    <t>4546 Cherry Camp Road</t>
  </si>
  <si>
    <t>SebastianETaylor@hotmail.com</t>
  </si>
  <si>
    <t>773-521-9276</t>
  </si>
  <si>
    <t>SUSIE</t>
  </si>
  <si>
    <t>ROBBINS</t>
  </si>
  <si>
    <t>299 Brooklyn Street</t>
  </si>
  <si>
    <t>Eugene</t>
  </si>
  <si>
    <t>SusieDRobbins@hotmail.com</t>
  </si>
  <si>
    <t>541-236-2926</t>
  </si>
  <si>
    <t>CHAMPAGNE</t>
  </si>
  <si>
    <t>1875 Renwick Drive</t>
  </si>
  <si>
    <t>MaryHChampagne@gmail.com</t>
  </si>
  <si>
    <t>484-253-4348</t>
  </si>
  <si>
    <t>703 Tyler Avenue</t>
  </si>
  <si>
    <t>KatrinaCRamirez@aol.com</t>
  </si>
  <si>
    <t>305-275-4698</t>
  </si>
  <si>
    <t>REBECCA</t>
  </si>
  <si>
    <t>LAMOREAUX</t>
  </si>
  <si>
    <t>249 Court Street</t>
  </si>
  <si>
    <t>Maryland Heights</t>
  </si>
  <si>
    <t>RebeccaMLamoreaux@gmail.com</t>
  </si>
  <si>
    <t>636-794-2632</t>
  </si>
  <si>
    <t>GLENN</t>
  </si>
  <si>
    <t>SHARP</t>
  </si>
  <si>
    <t>825 North Avenue</t>
  </si>
  <si>
    <t>Grand Island</t>
  </si>
  <si>
    <t>GlennLSharp@hotmail.com</t>
  </si>
  <si>
    <t>402-851-3045</t>
  </si>
  <si>
    <t>DAREN</t>
  </si>
  <si>
    <t>JACOBS</t>
  </si>
  <si>
    <t>3276 Cook Hill Road</t>
  </si>
  <si>
    <t>Port Chester</t>
  </si>
  <si>
    <t>DarenLJacobs@aol.com</t>
  </si>
  <si>
    <t>203-531-9965</t>
  </si>
  <si>
    <t>REBEKAH</t>
  </si>
  <si>
    <t>SPARLING</t>
  </si>
  <si>
    <t>4338 Dark Hollow Road</t>
  </si>
  <si>
    <t>RebekahRSparling@aol.com</t>
  </si>
  <si>
    <t>609-235-2740</t>
  </si>
  <si>
    <t>IRENE</t>
  </si>
  <si>
    <t>3547 Morris Street</t>
  </si>
  <si>
    <t>Pleasanton</t>
  </si>
  <si>
    <t>IreneGGreen@gmail.com</t>
  </si>
  <si>
    <t>830-275-3683</t>
  </si>
  <si>
    <t>LYNN</t>
  </si>
  <si>
    <t>CASS</t>
  </si>
  <si>
    <t>3597 Perry Street</t>
  </si>
  <si>
    <t>Clio</t>
  </si>
  <si>
    <t>LynnYCass@gmail.com</t>
  </si>
  <si>
    <t>810-687-4690</t>
  </si>
  <si>
    <t>ROJAS</t>
  </si>
  <si>
    <t>349 Confederate Drive</t>
  </si>
  <si>
    <t>SueJRojas@hotmail.com</t>
  </si>
  <si>
    <t>315-703-0136</t>
  </si>
  <si>
    <t>EULALIA</t>
  </si>
  <si>
    <t>653 Cabell Avenue</t>
  </si>
  <si>
    <t>EulaliaRMiller@aol.com</t>
  </si>
  <si>
    <t>703-579-7053</t>
  </si>
  <si>
    <t>SANDRA</t>
  </si>
  <si>
    <t>SPINKS</t>
  </si>
  <si>
    <t>4444 James Street</t>
  </si>
  <si>
    <t>Corfu</t>
  </si>
  <si>
    <t>SandraASpinks@hotmail.com</t>
  </si>
  <si>
    <t>585-599-9996</t>
  </si>
  <si>
    <t>MIRANDA</t>
  </si>
  <si>
    <t>242 Edwards Street</t>
  </si>
  <si>
    <t>MirandaVJohnson@hotmail.com</t>
  </si>
  <si>
    <t>252-796-7464</t>
  </si>
  <si>
    <t>EILAND</t>
  </si>
  <si>
    <t>2540 Masonic Hill Road</t>
  </si>
  <si>
    <t>Little Rock</t>
  </si>
  <si>
    <t>RobertKEiland@gmail.com</t>
  </si>
  <si>
    <t>501-615-9324</t>
  </si>
  <si>
    <t>CATHERINE</t>
  </si>
  <si>
    <t>SAPPINGTON</t>
  </si>
  <si>
    <t>131 Juniper Drive</t>
  </si>
  <si>
    <t>Bay City</t>
  </si>
  <si>
    <t>CatherineJSappington@hotmail.com</t>
  </si>
  <si>
    <t>989-894-4769</t>
  </si>
  <si>
    <t>BRIANNA</t>
  </si>
  <si>
    <t>HIGGINS</t>
  </si>
  <si>
    <t>4887 Post Avenue</t>
  </si>
  <si>
    <t>BriannaDHiggins@hotmail.com</t>
  </si>
  <si>
    <t>219-308-7382</t>
  </si>
  <si>
    <t>LUIS</t>
  </si>
  <si>
    <t>STOKES</t>
  </si>
  <si>
    <t>4284 West Drive</t>
  </si>
  <si>
    <t>LuisKStokes@aol.com</t>
  </si>
  <si>
    <t>312-432-5580</t>
  </si>
  <si>
    <t>RUSS</t>
  </si>
  <si>
    <t>MORRISON</t>
  </si>
  <si>
    <t>3892 Hanover Street</t>
  </si>
  <si>
    <t>RussGMorrison@aol.com</t>
  </si>
  <si>
    <t>917-678-5295</t>
  </si>
  <si>
    <t>CARLOTTA</t>
  </si>
  <si>
    <t>CHAMBERLAIN</t>
  </si>
  <si>
    <t>89 Beechwood Drive</t>
  </si>
  <si>
    <t>CarlottaCChamberlain@hotmail.com</t>
  </si>
  <si>
    <t>412-216-9115</t>
  </si>
  <si>
    <t>STANLEY</t>
  </si>
  <si>
    <t>VINSON</t>
  </si>
  <si>
    <t>2548 Sarah Drive</t>
  </si>
  <si>
    <t>StanleyAVinson@aol.com</t>
  </si>
  <si>
    <t>337-505-6275</t>
  </si>
  <si>
    <t>VERN</t>
  </si>
  <si>
    <t>RIPPLE</t>
  </si>
  <si>
    <t>4135 Hickory Ridge Drive</t>
  </si>
  <si>
    <t>VernGRipple@gmail.com</t>
  </si>
  <si>
    <t>702-681-1168</t>
  </si>
  <si>
    <t>KATHLEEN</t>
  </si>
  <si>
    <t>4692 Tipple Road</t>
  </si>
  <si>
    <t>KathleenHWalters@aol.com</t>
  </si>
  <si>
    <t>215-751-3031</t>
  </si>
  <si>
    <t>BUSHMAN</t>
  </si>
  <si>
    <t>2346 Spadafore Drive</t>
  </si>
  <si>
    <t>Glasgow</t>
  </si>
  <si>
    <t>RobertCBushman@gmail.com</t>
  </si>
  <si>
    <t>814-687-8961</t>
  </si>
  <si>
    <t>ANDREA</t>
  </si>
  <si>
    <t>GOODE</t>
  </si>
  <si>
    <t>4928 Hurry Street</t>
  </si>
  <si>
    <t>Fredericksburg</t>
  </si>
  <si>
    <t>AndreaKGoode@aol.com</t>
  </si>
  <si>
    <t>540-368-4413</t>
  </si>
  <si>
    <t>JENNIE</t>
  </si>
  <si>
    <t>TELLEZ</t>
  </si>
  <si>
    <t>4465 Brannon Avenue</t>
  </si>
  <si>
    <t>St Augustine</t>
  </si>
  <si>
    <t>JennieSTellez@aol.com</t>
  </si>
  <si>
    <t>904-824-8057</t>
  </si>
  <si>
    <t>3445 Stadium Drive</t>
  </si>
  <si>
    <t>Westborough</t>
  </si>
  <si>
    <t>JamesCFord@gmail.com</t>
  </si>
  <si>
    <t>508-254-4835</t>
  </si>
  <si>
    <t>GARETT</t>
  </si>
  <si>
    <t>3615 Kelly Drive</t>
  </si>
  <si>
    <t>Glen Daniel</t>
  </si>
  <si>
    <t>GraceBGarett@gmail.com</t>
  </si>
  <si>
    <t>304-934-4291</t>
  </si>
  <si>
    <t>AMELIA</t>
  </si>
  <si>
    <t>1004 Parkway Street</t>
  </si>
  <si>
    <t>Barstow</t>
  </si>
  <si>
    <t>AmeliaDRamirez@gmail.com</t>
  </si>
  <si>
    <t>760-252-2755</t>
  </si>
  <si>
    <t>CRYSTAL</t>
  </si>
  <si>
    <t>1058 Bryan Avenue</t>
  </si>
  <si>
    <t>Saint Paul</t>
  </si>
  <si>
    <t>CrystalWHansen@aol.com</t>
  </si>
  <si>
    <t>651-310-5786</t>
  </si>
  <si>
    <t>PARR</t>
  </si>
  <si>
    <t>775 Stonecoal Road</t>
  </si>
  <si>
    <t>Toledo</t>
  </si>
  <si>
    <t>ThelmaBParr@aol.com</t>
  </si>
  <si>
    <t>419-534-0285</t>
  </si>
  <si>
    <t>DONNY</t>
  </si>
  <si>
    <t>CLEMENS</t>
  </si>
  <si>
    <t>147 Trymore Road</t>
  </si>
  <si>
    <t>Dakota</t>
  </si>
  <si>
    <t>DonnyMClemens@aol.com</t>
  </si>
  <si>
    <t>507-643-6453</t>
  </si>
  <si>
    <t>KIMBERLY</t>
  </si>
  <si>
    <t>WARNER</t>
  </si>
  <si>
    <t>468 Sand Fork Road</t>
  </si>
  <si>
    <t>Culver</t>
  </si>
  <si>
    <t>KimberlyGWarner@gmail.com</t>
  </si>
  <si>
    <t>574-842-3766</t>
  </si>
  <si>
    <t>MIDDLETON</t>
  </si>
  <si>
    <t>3692 Hog Camp Road</t>
  </si>
  <si>
    <t>Burr Ridge</t>
  </si>
  <si>
    <t>DavidLMiddleton@gmail.com</t>
  </si>
  <si>
    <t>708-440-1717</t>
  </si>
  <si>
    <t>1671 Angie Drive</t>
  </si>
  <si>
    <t>Burbank</t>
  </si>
  <si>
    <t>RobertJMartin@gmail.com</t>
  </si>
  <si>
    <t>714-932-0522</t>
  </si>
  <si>
    <t>GIL</t>
  </si>
  <si>
    <t>3542 Saint Marys Avenue</t>
  </si>
  <si>
    <t>AnitaJGil@aol.com</t>
  </si>
  <si>
    <t>315-856-9029</t>
  </si>
  <si>
    <t>KENNEY</t>
  </si>
  <si>
    <t>1364 Rainy Day Drive</t>
  </si>
  <si>
    <t>Brookline</t>
  </si>
  <si>
    <t>EduardoTKenney@gmail.com</t>
  </si>
  <si>
    <t>617-975-4477</t>
  </si>
  <si>
    <t>TIMOTHY</t>
  </si>
  <si>
    <t>OSORIO</t>
  </si>
  <si>
    <t>1366 Allison Avenue</t>
  </si>
  <si>
    <t>Newport News</t>
  </si>
  <si>
    <t>TimothyTOsorio@gmail.com</t>
  </si>
  <si>
    <t>757-575-7593</t>
  </si>
  <si>
    <t>ROSE</t>
  </si>
  <si>
    <t>SAENZ</t>
  </si>
  <si>
    <t>3620 Joes Road</t>
  </si>
  <si>
    <t>RoseDSaenz@aol.com</t>
  </si>
  <si>
    <t>518-752-8401</t>
  </si>
  <si>
    <t>POLK</t>
  </si>
  <si>
    <t>508 Wexford Way</t>
  </si>
  <si>
    <t>Lancaster</t>
  </si>
  <si>
    <t>ChristopherBPolk@gmail.com</t>
  </si>
  <si>
    <t>803-273-3808</t>
  </si>
  <si>
    <t>ALVIN</t>
  </si>
  <si>
    <t>PRUETT</t>
  </si>
  <si>
    <t>4360 Richison Drive</t>
  </si>
  <si>
    <t>Townsend</t>
  </si>
  <si>
    <t>AlvinSPruett@hotmail.com</t>
  </si>
  <si>
    <t>406-266-4315</t>
  </si>
  <si>
    <t>1425 Golden Street</t>
  </si>
  <si>
    <t>Doral</t>
  </si>
  <si>
    <t>MichaelSHughes@gmail.com</t>
  </si>
  <si>
    <t>305-697-3467</t>
  </si>
  <si>
    <t>KIM</t>
  </si>
  <si>
    <t>220 Bingamon Branch Road</t>
  </si>
  <si>
    <t>DarrylMKim@hotmail.com</t>
  </si>
  <si>
    <t>847-225-1558</t>
  </si>
  <si>
    <t>LEFEBRE</t>
  </si>
  <si>
    <t>979 Columbia Road</t>
  </si>
  <si>
    <t>LeeJLefebre@aol.com</t>
  </si>
  <si>
    <t>302-930-4106</t>
  </si>
  <si>
    <t>LATRICIA</t>
  </si>
  <si>
    <t>COX</t>
  </si>
  <si>
    <t>95 Southern Street</t>
  </si>
  <si>
    <t>LatriciaDCox@aol.com</t>
  </si>
  <si>
    <t>516-620-5799</t>
  </si>
  <si>
    <t>HARDING</t>
  </si>
  <si>
    <t>2699 Bingamon Branch Road</t>
  </si>
  <si>
    <t>Wilmette</t>
  </si>
  <si>
    <t>DavidMHarding@hotmail.com</t>
  </si>
  <si>
    <t>847-256-4606</t>
  </si>
  <si>
    <t>LOVETT</t>
  </si>
  <si>
    <t>438 Wilson Avenue</t>
  </si>
  <si>
    <t>Rowlett</t>
  </si>
  <si>
    <t>PatrickJLovett@gmail.com</t>
  </si>
  <si>
    <t>972-463-1136</t>
  </si>
  <si>
    <t>2966 Doe Meadow Drive</t>
  </si>
  <si>
    <t>Bethesda</t>
  </si>
  <si>
    <t>FrankPClark@aol.com</t>
  </si>
  <si>
    <t>301-564-7600</t>
  </si>
  <si>
    <t>1696 Thomas Street</t>
  </si>
  <si>
    <t>Wood Dale</t>
  </si>
  <si>
    <t>ChesterSSmith@aol.com</t>
  </si>
  <si>
    <t>847-481-7950</t>
  </si>
  <si>
    <t>PARK</t>
  </si>
  <si>
    <t>3429 School Street</t>
  </si>
  <si>
    <t>New Haven</t>
  </si>
  <si>
    <t>WilliamJPark@aol.com</t>
  </si>
  <si>
    <t>203-764-5301</t>
  </si>
  <si>
    <t>ANDREW</t>
  </si>
  <si>
    <t>HUNTER</t>
  </si>
  <si>
    <t>4114 Godfrey Road</t>
  </si>
  <si>
    <t>AndrewHHunter@aol.com</t>
  </si>
  <si>
    <t>212-496-4350</t>
  </si>
  <si>
    <t>RICKY</t>
  </si>
  <si>
    <t>SHIELDS</t>
  </si>
  <si>
    <t>4461 Liberty Avenue</t>
  </si>
  <si>
    <t>RickyBShields@gmail.com</t>
  </si>
  <si>
    <t>714-431-2249</t>
  </si>
  <si>
    <t>WELLS</t>
  </si>
  <si>
    <t>1364 Duffy Street</t>
  </si>
  <si>
    <t>Laporte</t>
  </si>
  <si>
    <t>BobbyMWells@gmail.com</t>
  </si>
  <si>
    <t>219-851-2179</t>
  </si>
  <si>
    <t>ADAM</t>
  </si>
  <si>
    <t>4626 Oxford Court</t>
  </si>
  <si>
    <t>Grenada</t>
  </si>
  <si>
    <t>AdamVWhite@gmail.com</t>
  </si>
  <si>
    <t>662-229-2018</t>
  </si>
  <si>
    <t>HUBBARD</t>
  </si>
  <si>
    <t>1846 Wayback Lane</t>
  </si>
  <si>
    <t>MarshallJHubbard@aol.com</t>
  </si>
  <si>
    <t>631-433-2627</t>
  </si>
  <si>
    <t>671 Ross Street</t>
  </si>
  <si>
    <t>Metropolis</t>
  </si>
  <si>
    <t>JamesJPerry@aol.com</t>
  </si>
  <si>
    <t>618-280-2545</t>
  </si>
  <si>
    <t>PAULINE</t>
  </si>
  <si>
    <t>FISHER</t>
  </si>
  <si>
    <t>2642 Snowbird Lane</t>
  </si>
  <si>
    <t>Battle Creek</t>
  </si>
  <si>
    <t>PaulineRFisher@aol.com</t>
  </si>
  <si>
    <t>402-675-2093</t>
  </si>
  <si>
    <t>WILSON</t>
  </si>
  <si>
    <t>3742 Kenwood Place</t>
  </si>
  <si>
    <t>DavidJWilson@aol.com</t>
  </si>
  <si>
    <t>954-538-7145</t>
  </si>
  <si>
    <t>HINES</t>
  </si>
  <si>
    <t>2312 Marion Drive</t>
  </si>
  <si>
    <t>KimWHines@aol.com</t>
  </si>
  <si>
    <t>813-435-8079</t>
  </si>
  <si>
    <t>LOUISE</t>
  </si>
  <si>
    <t>BENNER</t>
  </si>
  <si>
    <t>2872 Sarah Drive</t>
  </si>
  <si>
    <t>LouiseEBenner@hotmail.com</t>
  </si>
  <si>
    <t>337-430-3692</t>
  </si>
  <si>
    <t>GARRY</t>
  </si>
  <si>
    <t>PANNELL</t>
  </si>
  <si>
    <t>1757 Upland Avenue</t>
  </si>
  <si>
    <t>Lima</t>
  </si>
  <si>
    <t>GarryJPannell@aol.com</t>
  </si>
  <si>
    <t>419-860-5124</t>
  </si>
  <si>
    <t>4352 Russell Street</t>
  </si>
  <si>
    <t>WilliamRKim@aol.com</t>
  </si>
  <si>
    <t>978-965-4662</t>
  </si>
  <si>
    <t>JOYCE</t>
  </si>
  <si>
    <t>MILLARD</t>
  </si>
  <si>
    <t>4105 Frederick Street</t>
  </si>
  <si>
    <t>JoyceMMillard@aol.com</t>
  </si>
  <si>
    <t>916-276-4694</t>
  </si>
  <si>
    <t>VALENTINE</t>
  </si>
  <si>
    <t>2064 Marie Street</t>
  </si>
  <si>
    <t>Reisterstown</t>
  </si>
  <si>
    <t>SusanSValentine@gmail.com</t>
  </si>
  <si>
    <t>410-861-1596</t>
  </si>
  <si>
    <t>283 Hickory Ridge Drive</t>
  </si>
  <si>
    <t>CharlesMRoberts@hotmail.com</t>
  </si>
  <si>
    <t>702-691-7861</t>
  </si>
  <si>
    <t>CARLOS</t>
  </si>
  <si>
    <t>NA</t>
  </si>
  <si>
    <t>2290 Khale Street</t>
  </si>
  <si>
    <t>Murrells Inlet</t>
  </si>
  <si>
    <t>CarlosMNa@gmail.com</t>
  </si>
  <si>
    <t>843-652-1588</t>
  </si>
  <si>
    <t>2374 Luke Lane</t>
  </si>
  <si>
    <t>TheresaJCraig@hotmail.com</t>
  </si>
  <si>
    <t>580-284-2663</t>
  </si>
  <si>
    <t>CURTIS</t>
  </si>
  <si>
    <t>3750 Simpson Square</t>
  </si>
  <si>
    <t>PaulLCurtis@aol.com</t>
  </si>
  <si>
    <t>580-565-5337</t>
  </si>
  <si>
    <t>HENRY</t>
  </si>
  <si>
    <t>ROSENBAUM</t>
  </si>
  <si>
    <t>586 Caynor Circle</t>
  </si>
  <si>
    <t>Linden</t>
  </si>
  <si>
    <t>HenryCRosenbaum@gmail.com</t>
  </si>
  <si>
    <t>908-474-4556</t>
  </si>
  <si>
    <t>BROCK</t>
  </si>
  <si>
    <t>3374 Finwood Road</t>
  </si>
  <si>
    <t>RobertRBrock@gmail.com</t>
  </si>
  <si>
    <t>732-480-7525</t>
  </si>
  <si>
    <t>JANICE</t>
  </si>
  <si>
    <t>KROUT</t>
  </si>
  <si>
    <t>4966 Highland View Drive</t>
  </si>
  <si>
    <t>Roseville</t>
  </si>
  <si>
    <t>JaniceNKrout@hotmail.com</t>
  </si>
  <si>
    <t>916-640-6029</t>
  </si>
  <si>
    <t>PEARSON</t>
  </si>
  <si>
    <t>4041 Pallet Street</t>
  </si>
  <si>
    <t>Monsey</t>
  </si>
  <si>
    <t>MaryAPearson@hotmail.com</t>
  </si>
  <si>
    <t>914-324-6344</t>
  </si>
  <si>
    <t>ATKINSON</t>
  </si>
  <si>
    <t>4723 Rhode Island Avenue</t>
  </si>
  <si>
    <t>JosephCAtkinson@aol.com</t>
  </si>
  <si>
    <t>202-420-6111</t>
  </si>
  <si>
    <t>LINDSEY</t>
  </si>
  <si>
    <t>3675 Jones Street</t>
  </si>
  <si>
    <t>LindseyRMartinez@gmail.com</t>
  </si>
  <si>
    <t>817-489-0531</t>
  </si>
  <si>
    <t>TYLER</t>
  </si>
  <si>
    <t>DEJESUS</t>
  </si>
  <si>
    <t>4128 Boone Crockett Lane</t>
  </si>
  <si>
    <t>TylerADejesus@gmail.com</t>
  </si>
  <si>
    <t>360-481-3112</t>
  </si>
  <si>
    <t>MELODY</t>
  </si>
  <si>
    <t>757 Scenic Way</t>
  </si>
  <si>
    <t>Latham</t>
  </si>
  <si>
    <t>MelodyMNelson@hotmail.com</t>
  </si>
  <si>
    <t>217-674-4591</t>
  </si>
  <si>
    <t>MADDEN</t>
  </si>
  <si>
    <t>4731 Murphy Court</t>
  </si>
  <si>
    <t>PaulaWMadden@gmail.com</t>
  </si>
  <si>
    <t>951-801-7659</t>
  </si>
  <si>
    <t>WEBER</t>
  </si>
  <si>
    <t>385 Ward Road</t>
  </si>
  <si>
    <t>RobertDWeber@gmail.com</t>
  </si>
  <si>
    <t>914-937-4898</t>
  </si>
  <si>
    <t>MONROE</t>
  </si>
  <si>
    <t>3535 McKinley Avenue</t>
  </si>
  <si>
    <t>MarkLMonroe@gmail.com</t>
  </si>
  <si>
    <t>303-848-9860</t>
  </si>
  <si>
    <t>3643 Hinkle Deegan Lake Road</t>
  </si>
  <si>
    <t>Binghamton</t>
  </si>
  <si>
    <t>RoseCGlenn@aol.com</t>
  </si>
  <si>
    <t>607-210-4364</t>
  </si>
  <si>
    <t>SIDNEY</t>
  </si>
  <si>
    <t>4292 Tanglewood Road</t>
  </si>
  <si>
    <t>Jackson</t>
  </si>
  <si>
    <t>SidneyRWilliams@gmail.com</t>
  </si>
  <si>
    <t>662-990-9028</t>
  </si>
  <si>
    <t>LOHR</t>
  </si>
  <si>
    <t>3016 Garfield Road</t>
  </si>
  <si>
    <t>New Windsor</t>
  </si>
  <si>
    <t>ScottJLohr@hotmail.com</t>
  </si>
  <si>
    <t>309-667-9596</t>
  </si>
  <si>
    <t>LATONYA</t>
  </si>
  <si>
    <t>TAGGART</t>
  </si>
  <si>
    <t>3904 Park Boulevard</t>
  </si>
  <si>
    <t>Drakesville</t>
  </si>
  <si>
    <t>LatonyaBTaggart@aol.com</t>
  </si>
  <si>
    <t>641-722-2778</t>
  </si>
  <si>
    <t>WENDLING</t>
  </si>
  <si>
    <t>2626 Charmaine Lane</t>
  </si>
  <si>
    <t>Perryton</t>
  </si>
  <si>
    <t>MichaelJWendling@aol.com</t>
  </si>
  <si>
    <t>806-434-1502</t>
  </si>
  <si>
    <t>BRISTER</t>
  </si>
  <si>
    <t>232 Hickory Lane</t>
  </si>
  <si>
    <t>Fort Washington</t>
  </si>
  <si>
    <t>DanielMBrister@hotmail.com</t>
  </si>
  <si>
    <t>202-470-8024</t>
  </si>
  <si>
    <t>HORNING</t>
  </si>
  <si>
    <t>1086 Blue Spruce Lane</t>
  </si>
  <si>
    <t>Hanover</t>
  </si>
  <si>
    <t>MichaelNHorning@hotmail.com</t>
  </si>
  <si>
    <t>410-302-4255</t>
  </si>
  <si>
    <t>EDITH</t>
  </si>
  <si>
    <t>REED</t>
  </si>
  <si>
    <t>841 Romines Mill Road</t>
  </si>
  <si>
    <t>EdithJReed@hotmail.com</t>
  </si>
  <si>
    <t>214-617-9083</t>
  </si>
  <si>
    <t>4515 Illinois Avenue</t>
  </si>
  <si>
    <t>VictorAJohnson@hotmail.com</t>
  </si>
  <si>
    <t>503-713-0992</t>
  </si>
  <si>
    <t>LYDIA</t>
  </si>
  <si>
    <t>AMOROSO</t>
  </si>
  <si>
    <t>3013 White Pine Lane</t>
  </si>
  <si>
    <t>LydiaHAmoroso@gmail.com</t>
  </si>
  <si>
    <t>540-653-0178</t>
  </si>
  <si>
    <t>ASHLEY</t>
  </si>
  <si>
    <t>2835 Aspen Court</t>
  </si>
  <si>
    <t>AshleyDJohnson@hotmail.com</t>
  </si>
  <si>
    <t>617-392-2943</t>
  </si>
  <si>
    <t>ESTHER</t>
  </si>
  <si>
    <t>LORD</t>
  </si>
  <si>
    <t>657 Williams Avenue</t>
  </si>
  <si>
    <t>Frazier Park</t>
  </si>
  <si>
    <t>EstherLLord@gmail.com</t>
  </si>
  <si>
    <t>661-245-5261</t>
  </si>
  <si>
    <t>1484 White Pine Lane</t>
  </si>
  <si>
    <t>Harrisonburg</t>
  </si>
  <si>
    <t>AmeliaTLane@aol.com</t>
  </si>
  <si>
    <t>540-689-1022</t>
  </si>
  <si>
    <t>KEEL</t>
  </si>
  <si>
    <t>3245 Harry Place</t>
  </si>
  <si>
    <t>RussellRKeel@hotmail.com</t>
  </si>
  <si>
    <t>704-770-4875</t>
  </si>
  <si>
    <t>SPARKS</t>
  </si>
  <si>
    <t>1564 Bel Meadow Drive</t>
  </si>
  <si>
    <t>RobertSSparks@hotmail.com</t>
  </si>
  <si>
    <t>909-309-5979</t>
  </si>
  <si>
    <t>FLINN</t>
  </si>
  <si>
    <t>706 Shadowmar Drive</t>
  </si>
  <si>
    <t>Metairie</t>
  </si>
  <si>
    <t>AndreaDFlinn@gmail.com</t>
  </si>
  <si>
    <t>504-832-3602</t>
  </si>
  <si>
    <t>LOWMAN</t>
  </si>
  <si>
    <t>4715 Southside Lane</t>
  </si>
  <si>
    <t>ThomasSLowman@hotmail.com</t>
  </si>
  <si>
    <t>323-691-2424</t>
  </si>
  <si>
    <t>MIKI</t>
  </si>
  <si>
    <t>GRIES</t>
  </si>
  <si>
    <t>3504 Calvin Street</t>
  </si>
  <si>
    <t>MikiCGries@gmail.com</t>
  </si>
  <si>
    <t>443-383-8083</t>
  </si>
  <si>
    <t>FRANCES</t>
  </si>
  <si>
    <t>3784 Turkey Pen Road</t>
  </si>
  <si>
    <t>FrancesCKing@gmail.com</t>
  </si>
  <si>
    <t>917-278-4105</t>
  </si>
  <si>
    <t>GILBERTO</t>
  </si>
  <si>
    <t>LAU</t>
  </si>
  <si>
    <t>3459 Lighthouse Drive</t>
  </si>
  <si>
    <t>Branson</t>
  </si>
  <si>
    <t>GilbertoSLau@gmail.com</t>
  </si>
  <si>
    <t>417-280-1772</t>
  </si>
  <si>
    <t>627 Locust View Drive</t>
  </si>
  <si>
    <t>AndrewLAtkinson@gmail.com</t>
  </si>
  <si>
    <t>415-936-3184</t>
  </si>
  <si>
    <t>JEFFREY</t>
  </si>
  <si>
    <t>DUGGINS</t>
  </si>
  <si>
    <t>3871 College Avenue</t>
  </si>
  <si>
    <t>JeffreyJDuggins@hotmail.com</t>
  </si>
  <si>
    <t>937-413-2916</t>
  </si>
  <si>
    <t>OLIVIA</t>
  </si>
  <si>
    <t>MUNSON</t>
  </si>
  <si>
    <t>3196 Charla Lane</t>
  </si>
  <si>
    <t>OliviaLMunson@gmail.com</t>
  </si>
  <si>
    <t>972-774-2663</t>
  </si>
  <si>
    <t>2091 August Lane</t>
  </si>
  <si>
    <t>Alexandria</t>
  </si>
  <si>
    <t>AmyKCarter@gmail.com</t>
  </si>
  <si>
    <t>318-463-7717</t>
  </si>
  <si>
    <t>COLDWELL</t>
  </si>
  <si>
    <t>2385 Clinton Street</t>
  </si>
  <si>
    <t>Searcy</t>
  </si>
  <si>
    <t>DianeJColdwell@aol.com</t>
  </si>
  <si>
    <t>501-278-7551</t>
  </si>
  <si>
    <t>HAYWOOD</t>
  </si>
  <si>
    <t>ALBRITTON</t>
  </si>
  <si>
    <t>1778 Kincheloe Road</t>
  </si>
  <si>
    <t>Milwaukie</t>
  </si>
  <si>
    <t>HaywoodMAlbritton@aol.com</t>
  </si>
  <si>
    <t>503-513-3931</t>
  </si>
  <si>
    <t>DEAN</t>
  </si>
  <si>
    <t>1037 Randall Drive</t>
  </si>
  <si>
    <t>DeanCDay@aol.com</t>
  </si>
  <si>
    <t>808-782-9339</t>
  </si>
  <si>
    <t>WALLACE</t>
  </si>
  <si>
    <t>662 Parrish Avenue</t>
  </si>
  <si>
    <t>SusanRWallace@gmail.com</t>
  </si>
  <si>
    <t>831-218-2456</t>
  </si>
  <si>
    <t>BRAWNER</t>
  </si>
  <si>
    <t>481 Five Points</t>
  </si>
  <si>
    <t>AnthonyDBrawner@aol.com</t>
  </si>
  <si>
    <t>443-227-9750</t>
  </si>
  <si>
    <t>MORROW</t>
  </si>
  <si>
    <t>2702 Chatham Way</t>
  </si>
  <si>
    <t>Beltsville</t>
  </si>
  <si>
    <t>JesseSMorrow@hotmail.com</t>
  </si>
  <si>
    <t>240-643-5792</t>
  </si>
  <si>
    <t>STACY</t>
  </si>
  <si>
    <t>PETERSEN</t>
  </si>
  <si>
    <t>1887 Oak Lane</t>
  </si>
  <si>
    <t>Kansas City</t>
  </si>
  <si>
    <t>StacySPetersen@gmail.com</t>
  </si>
  <si>
    <t>660-797-8359</t>
  </si>
  <si>
    <t>NORRIS</t>
  </si>
  <si>
    <t>2832 Lincoln Drive</t>
  </si>
  <si>
    <t>Harrisburg</t>
  </si>
  <si>
    <t>BrendaLNorris@gmail.com</t>
  </si>
  <si>
    <t>717-575-6752</t>
  </si>
  <si>
    <t>2180 Paul Wayne Haggerty Road</t>
  </si>
  <si>
    <t>AmyGThomas@aol.com</t>
  </si>
  <si>
    <t>504-415-5456</t>
  </si>
  <si>
    <t>VIRGINIA</t>
  </si>
  <si>
    <t>GIVENS</t>
  </si>
  <si>
    <t>3716 Fulton Street</t>
  </si>
  <si>
    <t>Princeton</t>
  </si>
  <si>
    <t>VirginiaMGivens@hotmail.com</t>
  </si>
  <si>
    <t>304-487-6096</t>
  </si>
  <si>
    <t>BALLWEG</t>
  </si>
  <si>
    <t>3532 Round Table Drive</t>
  </si>
  <si>
    <t>LeroyJBallweg@aol.com</t>
  </si>
  <si>
    <t>513-793-4303</t>
  </si>
  <si>
    <t>SAMUEL</t>
  </si>
  <si>
    <t>1518 Pooh Bear Lane</t>
  </si>
  <si>
    <t>SamuelMRobinson@gmail.com</t>
  </si>
  <si>
    <t>864-621-2834</t>
  </si>
  <si>
    <t>DEREK</t>
  </si>
  <si>
    <t>RIVERA</t>
  </si>
  <si>
    <t>2513 Maloy Court</t>
  </si>
  <si>
    <t>Wakefield</t>
  </si>
  <si>
    <t>DerekLRivera@hotmail.com</t>
  </si>
  <si>
    <t>785-461-6037</t>
  </si>
  <si>
    <t>BOLING</t>
  </si>
  <si>
    <t>1423 Hillcrest Lane</t>
  </si>
  <si>
    <t>Irvine</t>
  </si>
  <si>
    <t>SusanABoling@hotmail.com</t>
  </si>
  <si>
    <t>949-929-5020</t>
  </si>
  <si>
    <t>BAZAN</t>
  </si>
  <si>
    <t>1668 Winifred Way</t>
  </si>
  <si>
    <t>Lafayette</t>
  </si>
  <si>
    <t>KathyJBazan@gmail.com</t>
  </si>
  <si>
    <t>765-746-0191</t>
  </si>
  <si>
    <t>TARA</t>
  </si>
  <si>
    <t>EMBERTON</t>
  </si>
  <si>
    <t>3032 Anthony Avenue</t>
  </si>
  <si>
    <t>Nubia</t>
  </si>
  <si>
    <t>TaraTEmberton@gmail.com</t>
  </si>
  <si>
    <t>325-846-3787</t>
  </si>
  <si>
    <t>EARL</t>
  </si>
  <si>
    <t>AGUIRRE</t>
  </si>
  <si>
    <t>3747 McDowell Street</t>
  </si>
  <si>
    <t>EarlMAguirre@hotmail.com</t>
  </si>
  <si>
    <t>931-416-4171</t>
  </si>
  <si>
    <t>CLARENCE</t>
  </si>
  <si>
    <t>2276 Lowland Drive</t>
  </si>
  <si>
    <t>ClarenceAJoseph@gmail.com</t>
  </si>
  <si>
    <t>815-371-6613</t>
  </si>
  <si>
    <t>TEDDY</t>
  </si>
  <si>
    <t>DISHMAN</t>
  </si>
  <si>
    <t>287 Margaret Street</t>
  </si>
  <si>
    <t>Sugar Land</t>
  </si>
  <si>
    <t>TeddyWDishman@aol.com</t>
  </si>
  <si>
    <t>713-902-5769</t>
  </si>
  <si>
    <t>JACOBSEN</t>
  </si>
  <si>
    <t>527 Kelly Street</t>
  </si>
  <si>
    <t>JuanGJacobsen@gmail.com</t>
  </si>
  <si>
    <t>704-908-1546</t>
  </si>
  <si>
    <t>YU</t>
  </si>
  <si>
    <t>2237 Elk Creek Road</t>
  </si>
  <si>
    <t>JamesJYu@aol.com</t>
  </si>
  <si>
    <t>770-522-3655</t>
  </si>
  <si>
    <t>12 Canis Heights Drive</t>
  </si>
  <si>
    <t>CharlesRMarshall@hotmail.com</t>
  </si>
  <si>
    <t>213-617-3930</t>
  </si>
  <si>
    <t>DONALD</t>
  </si>
  <si>
    <t>1429 Ash Street</t>
  </si>
  <si>
    <t>Irving</t>
  </si>
  <si>
    <t>DonaldLMurray@hotmail.com</t>
  </si>
  <si>
    <t>972-871-3664</t>
  </si>
  <si>
    <t>JESUSA</t>
  </si>
  <si>
    <t>LARSEN</t>
  </si>
  <si>
    <t>2252 Crim Lane</t>
  </si>
  <si>
    <t>Mechanicsburg</t>
  </si>
  <si>
    <t>JesusaFLarsen@gmail.com</t>
  </si>
  <si>
    <t>937-834-6456</t>
  </si>
  <si>
    <t>HOWARD</t>
  </si>
  <si>
    <t>SYKES</t>
  </si>
  <si>
    <t>3845 Swick Hill Street</t>
  </si>
  <si>
    <t>New Orleans</t>
  </si>
  <si>
    <t>HowardJSykes@gmail.com</t>
  </si>
  <si>
    <t>985-255-0725</t>
  </si>
  <si>
    <t>GUY</t>
  </si>
  <si>
    <t>LENT</t>
  </si>
  <si>
    <t>3898 Arron Smith Drive</t>
  </si>
  <si>
    <t>GuyDLent@hotmail.com</t>
  </si>
  <si>
    <t>808-397-5315</t>
  </si>
  <si>
    <t>2270 Anthony Avenue</t>
  </si>
  <si>
    <t>Eldorado</t>
  </si>
  <si>
    <t>JohnSJacobs@hotmail.com</t>
  </si>
  <si>
    <t>325-853-1929</t>
  </si>
  <si>
    <t>3620 Sunny Glen Lane</t>
  </si>
  <si>
    <t>LindaRHarris@aol.com</t>
  </si>
  <si>
    <t>216-741-1378</t>
  </si>
  <si>
    <t>1515 Bird Spring Lane</t>
  </si>
  <si>
    <t>DavidJRobinson@aol.com</t>
  </si>
  <si>
    <t>281-587-3822</t>
  </si>
  <si>
    <t>LARRY</t>
  </si>
  <si>
    <t>HIGGIN</t>
  </si>
  <si>
    <t>3602 Keyser Ridge Road</t>
  </si>
  <si>
    <t>Archdale</t>
  </si>
  <si>
    <t>LarryGHiggin@hotmail.com</t>
  </si>
  <si>
    <t>336-434-5443</t>
  </si>
  <si>
    <t>BORDERS</t>
  </si>
  <si>
    <t>3103 Jerry Dove Drive</t>
  </si>
  <si>
    <t>Myrtle Beach</t>
  </si>
  <si>
    <t>MarySBorders@gmail.com</t>
  </si>
  <si>
    <t>843-424-8460</t>
  </si>
  <si>
    <t>STEPHANIE</t>
  </si>
  <si>
    <t>TIPLER</t>
  </si>
  <si>
    <t>1172 Marie Street</t>
  </si>
  <si>
    <t>StephanieCTipler@hotmail.com</t>
  </si>
  <si>
    <t>410-861-3215</t>
  </si>
  <si>
    <t>WELCH</t>
  </si>
  <si>
    <t>3019 Dale Avenue</t>
  </si>
  <si>
    <t>Kent</t>
  </si>
  <si>
    <t>DerekRWelch@hotmail.com</t>
  </si>
  <si>
    <t>253-852-4052</t>
  </si>
  <si>
    <t>SCOTTY</t>
  </si>
  <si>
    <t>HORTON</t>
  </si>
  <si>
    <t>4751 Gordon Street</t>
  </si>
  <si>
    <t>Etiwanda</t>
  </si>
  <si>
    <t>ScottyJHorton@gmail.com</t>
  </si>
  <si>
    <t>909-463-0852</t>
  </si>
  <si>
    <t>DIAZ</t>
  </si>
  <si>
    <t>2479 Turkey Pen Road</t>
  </si>
  <si>
    <t>LeeMDiaz@aol.com</t>
  </si>
  <si>
    <t>917-299-0981</t>
  </si>
  <si>
    <t>VELAZQUEZ</t>
  </si>
  <si>
    <t>4739 Tanglewood Road</t>
  </si>
  <si>
    <t>Saltillo</t>
  </si>
  <si>
    <t>BarbaraWVelazquez@gmail.com</t>
  </si>
  <si>
    <t>662-869-6312</t>
  </si>
  <si>
    <t>SARAH</t>
  </si>
  <si>
    <t>3648 Chenoweth Drive</t>
  </si>
  <si>
    <t>Clarksville</t>
  </si>
  <si>
    <t>SarahGJohnson@gmail.com</t>
  </si>
  <si>
    <t>931-503-2978</t>
  </si>
  <si>
    <t>777 College View</t>
  </si>
  <si>
    <t>Troy</t>
  </si>
  <si>
    <t>CynthiaJKizer@gmail.com</t>
  </si>
  <si>
    <t>618-667-5060</t>
  </si>
  <si>
    <t>DAWSON</t>
  </si>
  <si>
    <t>2379 Lang Avenue</t>
  </si>
  <si>
    <t>Salt Lake City</t>
  </si>
  <si>
    <t>ChristopherCDawson@gmail.com</t>
  </si>
  <si>
    <t>435-938-4989</t>
  </si>
  <si>
    <t>1049 Prospect Street</t>
  </si>
  <si>
    <t>BryanFRobinson@aol.com</t>
  </si>
  <si>
    <t>856-678-5886</t>
  </si>
  <si>
    <t>DUNSON</t>
  </si>
  <si>
    <t>3674 White Oak Drive</t>
  </si>
  <si>
    <t>PatrickCDunson@hotmail.com</t>
  </si>
  <si>
    <t>816-612-5450</t>
  </si>
  <si>
    <t>GILMAN</t>
  </si>
  <si>
    <t>591 Brannon Street</t>
  </si>
  <si>
    <t>DavidJGilman@aol.com</t>
  </si>
  <si>
    <t>213-347-9293</t>
  </si>
  <si>
    <t>SAWYER</t>
  </si>
  <si>
    <t>1477 Morningview Lane</t>
  </si>
  <si>
    <t>RonaldJSawyer@aol.com</t>
  </si>
  <si>
    <t>646-238-5360</t>
  </si>
  <si>
    <t>3294 Glenwood Avenue</t>
  </si>
  <si>
    <t>JosephBOliver@hotmail.com</t>
  </si>
  <si>
    <t>216-263-2475</t>
  </si>
  <si>
    <t>WEIS</t>
  </si>
  <si>
    <t>509 Maloy Court</t>
  </si>
  <si>
    <t>Home</t>
  </si>
  <si>
    <t>CarlJWeis@aol.com</t>
  </si>
  <si>
    <t>785-382-4302</t>
  </si>
  <si>
    <t>NORMA</t>
  </si>
  <si>
    <t>FOLDEN</t>
  </si>
  <si>
    <t>1037 Edsel Road</t>
  </si>
  <si>
    <t>NormaIFolden@hotmail.com</t>
  </si>
  <si>
    <t>818-488-1368</t>
  </si>
  <si>
    <t>BLEVINS</t>
  </si>
  <si>
    <t>1804 Camel Back Road</t>
  </si>
  <si>
    <t>Tulsa</t>
  </si>
  <si>
    <t>DonaldABlevins@aol.com</t>
  </si>
  <si>
    <t>918-581-6967</t>
  </si>
  <si>
    <t>4565 Philadelphia Avenue</t>
  </si>
  <si>
    <t>SamAPerry@hotmail.com</t>
  </si>
  <si>
    <t>801-301-3595</t>
  </si>
  <si>
    <t>COLEMAN</t>
  </si>
  <si>
    <t>2198 Pinchelone Street</t>
  </si>
  <si>
    <t>Norfolk</t>
  </si>
  <si>
    <t>FrancesSColeman@gmail.com</t>
  </si>
  <si>
    <t>757-371-8587</t>
  </si>
  <si>
    <t>1202 Freed Drive</t>
  </si>
  <si>
    <t>Stockton</t>
  </si>
  <si>
    <t>DavidSWilliams@gmail.com</t>
  </si>
  <si>
    <t>209-774-2113</t>
  </si>
  <si>
    <t>MADELINE</t>
  </si>
  <si>
    <t>HEADLEY</t>
  </si>
  <si>
    <t>844 Browning Lane</t>
  </si>
  <si>
    <t>New Berlin</t>
  </si>
  <si>
    <t>MadelineTHeadley@aol.com</t>
  </si>
  <si>
    <t>607-847-7803</t>
  </si>
  <si>
    <t>1032 Cecil Street</t>
  </si>
  <si>
    <t>GilbertEDawson@aol.com</t>
  </si>
  <si>
    <t>312-274-6550</t>
  </si>
  <si>
    <t>BARBER</t>
  </si>
  <si>
    <t>591 Tavern Place</t>
  </si>
  <si>
    <t>Lakewood</t>
  </si>
  <si>
    <t>WilliamMBarber@aol.com</t>
  </si>
  <si>
    <t>303-986-6439</t>
  </si>
  <si>
    <t>LELAND</t>
  </si>
  <si>
    <t>2636 Broad Street</t>
  </si>
  <si>
    <t>LelandJLee@aol.com</t>
  </si>
  <si>
    <t>205-442-9042</t>
  </si>
  <si>
    <t>151 Emeral Dreams Drive</t>
  </si>
  <si>
    <t>La Salle</t>
  </si>
  <si>
    <t>TaylorMYoung@gmail.com</t>
  </si>
  <si>
    <t>815-224-1168</t>
  </si>
  <si>
    <t>DELGADO</t>
  </si>
  <si>
    <t>242 Byrd Lane</t>
  </si>
  <si>
    <t>Causey</t>
  </si>
  <si>
    <t>LucyDDelgado@aol.com</t>
  </si>
  <si>
    <t>505-273-1301</t>
  </si>
  <si>
    <t>TOM</t>
  </si>
  <si>
    <t>WEBB</t>
  </si>
  <si>
    <t>2451 Richison Drive</t>
  </si>
  <si>
    <t>Reserve</t>
  </si>
  <si>
    <t>TomDWebb@gmail.com</t>
  </si>
  <si>
    <t>406-286-3178</t>
  </si>
  <si>
    <t>129 Benedum Drive</t>
  </si>
  <si>
    <t>FrankBOlson@hotmail.com</t>
  </si>
  <si>
    <t>845-367-9542</t>
  </si>
  <si>
    <t>TONG</t>
  </si>
  <si>
    <t>4750 Cedarstone Drive</t>
  </si>
  <si>
    <t>KevinMTong@gmail.com</t>
  </si>
  <si>
    <t>419-407-5401</t>
  </si>
  <si>
    <t>CARPENTER</t>
  </si>
  <si>
    <t>912 Turkey Pen Lane</t>
  </si>
  <si>
    <t>Montgomery</t>
  </si>
  <si>
    <t>AmyJCarpenter@aol.com</t>
  </si>
  <si>
    <t>334-549-8128</t>
  </si>
  <si>
    <t>3989 Crummit Lane</t>
  </si>
  <si>
    <t>Johnston</t>
  </si>
  <si>
    <t>WilliamJHall@gmail.com</t>
  </si>
  <si>
    <t>401-925-8657</t>
  </si>
  <si>
    <t>MULLEN</t>
  </si>
  <si>
    <t>2953 Coventry Court</t>
  </si>
  <si>
    <t>Biloxi</t>
  </si>
  <si>
    <t>KevinBMullen@hotmail.com</t>
  </si>
  <si>
    <t>228-222-3010</t>
  </si>
  <si>
    <t>ARTHUR</t>
  </si>
  <si>
    <t>PHARRIS</t>
  </si>
  <si>
    <t>1324 Roosevelt Road</t>
  </si>
  <si>
    <t>Wichita</t>
  </si>
  <si>
    <t>ArthurJPharris@aol.com</t>
  </si>
  <si>
    <t>620-307-0819</t>
  </si>
  <si>
    <t>WAYNE</t>
  </si>
  <si>
    <t>DRAY</t>
  </si>
  <si>
    <t>3578 Highland View Drive</t>
  </si>
  <si>
    <t>Elk Grove</t>
  </si>
  <si>
    <t>WayneRDray@aol.com</t>
  </si>
  <si>
    <t>916-688-8108</t>
  </si>
  <si>
    <t>CHANCE</t>
  </si>
  <si>
    <t>CRUMP</t>
  </si>
  <si>
    <t>762 Sarah Drive</t>
  </si>
  <si>
    <t>ChanceSCrump@hotmail.com</t>
  </si>
  <si>
    <t>337-503-6181</t>
  </si>
  <si>
    <t>ROSS</t>
  </si>
  <si>
    <t>1190 Hog Camp Road</t>
  </si>
  <si>
    <t>JulieCRoss@hotmail.com</t>
  </si>
  <si>
    <t>708-435-1491</t>
  </si>
  <si>
    <t>STACEY</t>
  </si>
  <si>
    <t>HAYNES</t>
  </si>
  <si>
    <t>3039 Briarwood Road</t>
  </si>
  <si>
    <t>Arma</t>
  </si>
  <si>
    <t>StaceyLHaynes@gmail.com</t>
  </si>
  <si>
    <t>417-769-1953</t>
  </si>
  <si>
    <t>LUCILLE</t>
  </si>
  <si>
    <t>MOSS</t>
  </si>
  <si>
    <t>1929 Beechwood Drive</t>
  </si>
  <si>
    <t>LucilleRMoss@hotmail.com</t>
  </si>
  <si>
    <t>410-972-3074</t>
  </si>
  <si>
    <t>Impresora</t>
  </si>
  <si>
    <t>HP</t>
  </si>
  <si>
    <t>Mouse</t>
  </si>
  <si>
    <t>Logitech</t>
  </si>
  <si>
    <t>Teclado</t>
  </si>
  <si>
    <t>Laptop</t>
  </si>
  <si>
    <t>Dell</t>
  </si>
  <si>
    <t>Producto</t>
  </si>
  <si>
    <t>Marca</t>
  </si>
  <si>
    <t>Objetivo</t>
  </si>
  <si>
    <t>Recaudado</t>
  </si>
  <si>
    <t>Resultado</t>
  </si>
  <si>
    <t>País</t>
  </si>
  <si>
    <t>Categoría y subcategoría</t>
  </si>
  <si>
    <t>3Doodler: The World's First 3D Printing Pen</t>
  </si>
  <si>
    <t>Exitosa</t>
  </si>
  <si>
    <t>US</t>
  </si>
  <si>
    <t>Febrero</t>
  </si>
  <si>
    <t>Tecnología/Hardware</t>
  </si>
  <si>
    <t>HALLAM new york SMART JACKET 2.0 for TRAVEL with 29 FUNCTION (Canceled)</t>
  </si>
  <si>
    <t xml:space="preserve">Cancelada </t>
  </si>
  <si>
    <t>Diciembre</t>
  </si>
  <si>
    <t>Tecnología/Vestibles</t>
  </si>
  <si>
    <t>castAR: the most versatile AR &amp; VR system</t>
  </si>
  <si>
    <t>Octubre</t>
  </si>
  <si>
    <t>Earin - The Worlds Smallest Wireless Earbuds</t>
  </si>
  <si>
    <t>GB</t>
  </si>
  <si>
    <t>Junio</t>
  </si>
  <si>
    <t>UDOO X86: The Most Powerful Maker Board Ever</t>
  </si>
  <si>
    <t>Abril</t>
  </si>
  <si>
    <t>Portal: Turbocharged WiFi</t>
  </si>
  <si>
    <t>Mayo</t>
  </si>
  <si>
    <t>Planet Money T-shirt</t>
  </si>
  <si>
    <t>Publicación/Radio</t>
  </si>
  <si>
    <t>Radio</t>
  </si>
  <si>
    <t>B9Creator - A High Resolution 3D Printer</t>
  </si>
  <si>
    <t>Lightpack 2 - Ultimate Light Orchestra For Your Living Room</t>
  </si>
  <si>
    <t>Lightpack â€” ambient backlight for your displays</t>
  </si>
  <si>
    <t>Eyes as Big as Plates</t>
  </si>
  <si>
    <t>NO</t>
  </si>
  <si>
    <t>Fotografía/Fotolibros</t>
  </si>
  <si>
    <t>FLUXO â€“ The Worldâ€™s First Truly Smart Lamp</t>
  </si>
  <si>
    <t>AT</t>
  </si>
  <si>
    <t>DAN Cases A4-SFX - The World's Smallest Gaming Tower Case</t>
  </si>
  <si>
    <t>Orison â€“ Rethink the Power of Energy</t>
  </si>
  <si>
    <t>Enero</t>
  </si>
  <si>
    <t>Oval - The First Digital HandPan</t>
  </si>
  <si>
    <t>ES</t>
  </si>
  <si>
    <t>Project Blue: A Space Telescope to Find Another Earth (Canceled)</t>
  </si>
  <si>
    <t>Noviembre</t>
  </si>
  <si>
    <t>Tecnología/Espacio</t>
  </si>
  <si>
    <t>Gramofon: Modern Cloud Jukebox</t>
  </si>
  <si>
    <t>The BIG Turtle ShellÂ®: Rugged, Wireless BoomBox &amp; Power Bank</t>
  </si>
  <si>
    <t>The Universe in a Sphere (Relaunch)</t>
  </si>
  <si>
    <t>Impression Ï€: Wireless VR+AR with Gesture+Position Tracking</t>
  </si>
  <si>
    <t>Marzo</t>
  </si>
  <si>
    <t>Gauss - Redefining Eye Protection for the Digital Age</t>
  </si>
  <si>
    <t>Julio</t>
  </si>
  <si>
    <t>Trickerion - Legends of Illusion</t>
  </si>
  <si>
    <t>Juegos/Juegos de mesa</t>
  </si>
  <si>
    <t>The Game Anywhere Table</t>
  </si>
  <si>
    <t>Clairy: The Most Amazing Natural Air Purifier</t>
  </si>
  <si>
    <t>IT</t>
  </si>
  <si>
    <t>Skybuds - truly wireless earbuds and smartphone case</t>
  </si>
  <si>
    <t>Nuimo: Seamless Smart Home Interface</t>
  </si>
  <si>
    <t>InkCase Plus: E Ink screen for Android phone</t>
  </si>
  <si>
    <t>Chronovisor:The MOST innovative watch for night time reading</t>
  </si>
  <si>
    <t>Fallida</t>
  </si>
  <si>
    <t>HK</t>
  </si>
  <si>
    <t>Tecnología/Gadgets</t>
  </si>
  <si>
    <t>Tesla vs. Edison</t>
  </si>
  <si>
    <t>Ario: Smart Lighting. Better Health.</t>
  </si>
  <si>
    <t>Battle Systemsâ„¢ Fantasy Dungeon Terrain</t>
  </si>
  <si>
    <t>Agosto</t>
  </si>
  <si>
    <t>ReSpeaker - Add Voice Control Extension To Anything You Like</t>
  </si>
  <si>
    <t>Kraut Source - Fermentation Made Simple</t>
  </si>
  <si>
    <t>Comida/Lote pequeño</t>
  </si>
  <si>
    <t>MCG Premium Sleeves &amp; Accessories</t>
  </si>
  <si>
    <t>YOUMO - Your Smart Modular Power Strip</t>
  </si>
  <si>
    <t>The World's Lightest &amp; Smartest E-Scooter  - ZAR</t>
  </si>
  <si>
    <t>Sparx Skate Sharpener - Pro Skate Sharpening. At Home.</t>
  </si>
  <si>
    <t>Unbranded</t>
  </si>
  <si>
    <t>Cine y Video/Documental</t>
  </si>
  <si>
    <t>RuuviTag - Open-Source Bluetooth Sensor Beacon</t>
  </si>
  <si>
    <t>ODIN2: Smart Projector for movies, video calls, and apps</t>
  </si>
  <si>
    <t>Build the House of Dad's!</t>
  </si>
  <si>
    <t>Septiembre</t>
  </si>
  <si>
    <t>Teatro/Espacios</t>
  </si>
  <si>
    <t>Love Letters for My Children - The Maggie Doyne Documentary.</t>
  </si>
  <si>
    <t>OpenBCI: Biosensing for Everybody</t>
  </si>
  <si>
    <t>The Practical Meter: Know your power!</t>
  </si>
  <si>
    <t>Bukobot 3D Printer - Affordable 3D with No Compromises!</t>
  </si>
  <si>
    <t>Atmoph Window - Your Room Can Be Anywhere</t>
  </si>
  <si>
    <t>BuddyGuard: Smart Home Security In One Device</t>
  </si>
  <si>
    <t>The Acro Cats Mobile Foster and Kitty Tour Bus</t>
  </si>
  <si>
    <t>abode - The Future of Home Security.</t>
  </si>
  <si>
    <t>KiÃ«n Light: Intelligent daylight at your fingertips</t>
  </si>
  <si>
    <t>WHERE IS DANIEL? The feature film</t>
  </si>
  <si>
    <t>AU</t>
  </si>
  <si>
    <t>Cine y Video/Drama</t>
  </si>
  <si>
    <t>Forcite Alpine - World's First smart helmet for snow sports</t>
  </si>
  <si>
    <t>Islam and the Future of Tolerance: The Movie</t>
  </si>
  <si>
    <t>XSHIFTER: World's First Affordable Wireless Shifting System</t>
  </si>
  <si>
    <t>DisHonesty - A Documentary Feature Film</t>
  </si>
  <si>
    <t>Idle Thumbs Video Game Podcast</t>
  </si>
  <si>
    <t>The Princess Bride Playing Cards from USPCC</t>
  </si>
  <si>
    <t>Legends Untold: As deep as an RPG, as fast as a card game!</t>
  </si>
  <si>
    <t>The Siva Cycle Atom - Powering your life one pedal at a time</t>
  </si>
  <si>
    <t>Acanvas: The cord-free art display and streaming platform</t>
  </si>
  <si>
    <t>MAID Oven - Make All Incredible Dishes</t>
  </si>
  <si>
    <t>The Food Cure</t>
  </si>
  <si>
    <t>Cmoar Virtual Reality Headset with integrated electronics</t>
  </si>
  <si>
    <t>Printeer - a 3D printer for kids &amp; schools</t>
  </si>
  <si>
    <t>Korengal Theatrical Release</t>
  </si>
  <si>
    <t>Puck.js - the ground-breaking bluetooth beacon</t>
  </si>
  <si>
    <t>Lifeclock One: The Escape from New York Inspired Smartwatch</t>
  </si>
  <si>
    <t>Rho Board</t>
  </si>
  <si>
    <t>DK</t>
  </si>
  <si>
    <t>Changing of the Gods</t>
  </si>
  <si>
    <t>Save Our Butts The Seat-quel</t>
  </si>
  <si>
    <t>Public Lab DIY Spectrometry Kit</t>
  </si>
  <si>
    <t>Space Elevator Science - Climb to the Sky - A Tethered Tower</t>
  </si>
  <si>
    <t>JeVois: Open-Source Quad-Core Smart Machine Vision Camera</t>
  </si>
  <si>
    <t>The most mysterious star in the Galaxy</t>
  </si>
  <si>
    <t>TapTap, a touch communication wristband</t>
  </si>
  <si>
    <t>ArduSat - Your Arduino Experiment in Space</t>
  </si>
  <si>
    <t>Connect. Code. Create. With SBrick Plus</t>
  </si>
  <si>
    <t>Wearsafe: Wearable technology on a mission to save lives</t>
  </si>
  <si>
    <t>TimeWatch: GUMSHOE Investigative Time Travel RPG</t>
  </si>
  <si>
    <t>Krimston TWO - Dual SIM case for iPhone</t>
  </si>
  <si>
    <t>SOSU Barrel-Aged Sriracha</t>
  </si>
  <si>
    <t>KoalaSafe -  Healthier Internet. Happier Families.</t>
  </si>
  <si>
    <t>BlodsbrÃ¶llop pÃ¥ Fredriksdal / Blood Wedding at Fredriksdal</t>
  </si>
  <si>
    <t>SE</t>
  </si>
  <si>
    <t>Teatro/Obras</t>
  </si>
  <si>
    <t>Mojo: Digital Design for the Hobbyist</t>
  </si>
  <si>
    <t>Good Bread Alley</t>
  </si>
  <si>
    <t>The Colossus Of Destiny - A Melvins Tale</t>
  </si>
  <si>
    <t>hidn tempo - a wearable stress coach</t>
  </si>
  <si>
    <t>Trebuchette - the snap-together, desktop trebuchet</t>
  </si>
  <si>
    <t>Weighitz: Weigh Smarter</t>
  </si>
  <si>
    <t>#TeamMopra - Save the Mopra Telescope &amp; Map the Milky Way</t>
  </si>
  <si>
    <t>Empire of the Dead: REQUIEM</t>
  </si>
  <si>
    <t>House of Yes</t>
  </si>
  <si>
    <t>Hydra: a triple-output power supply for electronics projects</t>
  </si>
  <si>
    <t>This is Nowhere</t>
  </si>
  <si>
    <t>Far Out Isn't Far Enough: The Tomi Ungerer Story</t>
  </si>
  <si>
    <t>Save the Larchmont Playhouse! (Canceled)</t>
  </si>
  <si>
    <t>Jumpy, The World First Edutainment Smartwatch For Kids</t>
  </si>
  <si>
    <t>TREKKAYAK</t>
  </si>
  <si>
    <t>On the Back of a Tiger</t>
  </si>
  <si>
    <t>Aladdin Lucid Dreaming Stimulator (Canceled)</t>
  </si>
  <si>
    <t>Snooperscopeâ„¢: Night Vision for Your Smartphone iPhone iPad</t>
  </si>
  <si>
    <t>John Vanderslice's DAGGER BEACH: The New Album</t>
  </si>
  <si>
    <t>Música/Indie rock</t>
  </si>
  <si>
    <t>Hercules PalmTop-Palm Size Mobile PC of Invincible Resources</t>
  </si>
  <si>
    <t>Edgar Allan Poe: Buried Alive</t>
  </si>
  <si>
    <t>[NUREN] The New Renaissance</t>
  </si>
  <si>
    <t>Música/Música electrónica</t>
  </si>
  <si>
    <t>TYLT Energi Backpack - charge your mobile devices on the go.</t>
  </si>
  <si>
    <t>The Undocumented</t>
  </si>
  <si>
    <t>Stones Dungeon Tiles</t>
  </si>
  <si>
    <t>PocketLab Voyager | Explore Science in Your World</t>
  </si>
  <si>
    <t>RAPIRO: The Humanoid Robot Kit for your Raspberry Pi</t>
  </si>
  <si>
    <t>Sofft: Blocks Stains &amp; Softens Clothes!</t>
  </si>
  <si>
    <t>Picade: The arcade cabinet kit for your mini computer</t>
  </si>
  <si>
    <t>Ion: A Music Detecting Mood Light with Bluetooth Low Energy</t>
  </si>
  <si>
    <t>The PowerPot X: Most Reliable 10-Watt Portable Generator</t>
  </si>
  <si>
    <t>CACOCO - The Drinking Chocolate Revival</t>
  </si>
  <si>
    <t>BUHEL Sunglasses &amp; headphones with bone conduction &amp; more</t>
  </si>
  <si>
    <t>Pressing On: The Letterpress Film</t>
  </si>
  <si>
    <t>Nix Color Sensor</t>
  </si>
  <si>
    <t>Astonishing Swordsmen &amp; Sorcerers of Hyperborea 2E</t>
  </si>
  <si>
    <t>Rocky Horror Saved My Life - A Fan Documentary</t>
  </si>
  <si>
    <t>Scriba - the stylus reinvented</t>
  </si>
  <si>
    <t>IE</t>
  </si>
  <si>
    <t>Slugs and Bugs - TWO "Sing the Bible" CDs!</t>
  </si>
  <si>
    <t>Vigente</t>
  </si>
  <si>
    <t>Música/Fé</t>
  </si>
  <si>
    <t>The Cancer Family Book Project</t>
  </si>
  <si>
    <t>So It Is: Vancouver</t>
  </si>
  <si>
    <t>RaceCapture and Podium: Race it. Share it. Prove it.</t>
  </si>
  <si>
    <t>Monster Mansion</t>
  </si>
  <si>
    <t>The S Word - a film that changes how we talk about suicide</t>
  </si>
  <si>
    <t>INSIDE TRACKS: Alone Across the Outback</t>
  </si>
  <si>
    <t>Sea Tea Improv's Comedy Theater in Hartford, CT</t>
  </si>
  <si>
    <t>Linkio: the $100 Smart Home Devices Solution</t>
  </si>
  <si>
    <t>NL</t>
  </si>
  <si>
    <t>LOCK8 - the World's First Smart Bike Lock</t>
  </si>
  <si>
    <t>Willy Porter - Human Kindness</t>
  </si>
  <si>
    <t>Música/Rock</t>
  </si>
  <si>
    <t>The Stage at KDHX</t>
  </si>
  <si>
    <t>Digital MPPT and Solar BMS for a Net Zero energy House</t>
  </si>
  <si>
    <t>4SeTVâ„¢ - Watch 4 TV Channels on Any Screen At Once</t>
  </si>
  <si>
    <t>HOW TO START A REVOLUTION a new documentary film</t>
  </si>
  <si>
    <t>Elbee: Wireless in-ear headphones with smart features</t>
  </si>
  <si>
    <t>Man vs Meeple Season One Kickstarter</t>
  </si>
  <si>
    <t>APOC: Mini Radiation Detector</t>
  </si>
  <si>
    <t>easyFeed Automatic Pet Feeder w/ Webcam and Amazon Delivery</t>
  </si>
  <si>
    <t>Verdigris - A Play by Jim Beaver</t>
  </si>
  <si>
    <t>THE PENGUIN COUNTERS Documentary Film</t>
  </si>
  <si>
    <t>BREAKING A MONSTER a film about the band Unlocking The Truth</t>
  </si>
  <si>
    <t>Party Monsters</t>
  </si>
  <si>
    <t>Cine y Video/Televisión</t>
  </si>
  <si>
    <t>TOP FUEL FOR LIFE - Life Lessons from a Crew Chief</t>
  </si>
  <si>
    <t>Publicación/No ficción</t>
  </si>
  <si>
    <t>ONetSwitch: Open Source Hardware for Networking</t>
  </si>
  <si>
    <t>Monster Lab</t>
  </si>
  <si>
    <t>Hy - hidden wireless earbuds you never have to take off</t>
  </si>
  <si>
    <t>Rivals: Masters of the Deep</t>
  </si>
  <si>
    <t>Shake Your Power</t>
  </si>
  <si>
    <t>Help ReNew the Rainbow Stage (&amp; office) for Future Stars</t>
  </si>
  <si>
    <t>NETIZENS - a documentary about women and online harassment</t>
  </si>
  <si>
    <t>Present and Unaccounted For: Black Women in Medicine</t>
  </si>
  <si>
    <t>Oxyana - A Feature Documentary Directed by Sean Dunne</t>
  </si>
  <si>
    <t>Nobody Knows Anything (except William Goldman)</t>
  </si>
  <si>
    <t>A bigger, better home for the New Orleans comedy scene</t>
  </si>
  <si>
    <t>Most Dangerous Man in America (WEB DuBois) by Amiri  Baraka</t>
  </si>
  <si>
    <t>Sleepman: The First Sleep Enhancement &amp; Fatigue Alert Device</t>
  </si>
  <si>
    <t>Det Andra GÃ¶teborg</t>
  </si>
  <si>
    <t>Circadium: School of Contemporary Circus - Start Up</t>
  </si>
  <si>
    <t>The Ember Days Audio/Visual Experience</t>
  </si>
  <si>
    <t>freeSoC and freeSoC Mini</t>
  </si>
  <si>
    <t>CUBAN FOOD STORIES - A Feature Documentary</t>
  </si>
  <si>
    <t>"The Rock History Through J.S.Fuck" ExtremeRock Double Album</t>
  </si>
  <si>
    <t>"Angus O'Callaghan. Melbourne." 1968 - 1971</t>
  </si>
  <si>
    <t>Spinward Traveller (T.V. Pilot)</t>
  </si>
  <si>
    <t>PiDrive: Low-power, mSATA SSD for the Raspberry Pi</t>
  </si>
  <si>
    <t>SmartQuad 4-Port (9.6 Amps / 48W) Travel USB Charger</t>
  </si>
  <si>
    <t>Launch Bitch's new project BEACH: violin indie-electro rock</t>
  </si>
  <si>
    <t>The Local Global Mashup Show</t>
  </si>
  <si>
    <t>Help fund research of dual action compression breast pump</t>
  </si>
  <si>
    <t>Hubble Laser Cutter: Affordable, Versatile &amp; Open Source</t>
  </si>
  <si>
    <t>A 4-year-old's Portrait of the American West</t>
  </si>
  <si>
    <t>Kaptain Brawe 2: A Space Travesty</t>
  </si>
  <si>
    <t>Juegos/Videojuegos</t>
  </si>
  <si>
    <t>Angel Comedy Club</t>
  </si>
  <si>
    <t>Bring "Snow White and the Seven Bottoms" to NYC!</t>
  </si>
  <si>
    <t>Teatro/Musical</t>
  </si>
  <si>
    <t>Radio Ambulante</t>
  </si>
  <si>
    <t>Yaba - Portable Speaker &amp; Guitar Amp</t>
  </si>
  <si>
    <t>Greenlight the PATROL BASE JAKER Movie</t>
  </si>
  <si>
    <t>Save the Agawam Cinemas</t>
  </si>
  <si>
    <t>Treasure Decks for 5th Edition - Only $12!</t>
  </si>
  <si>
    <t>BrewNanny Home Brew Monitor</t>
  </si>
  <si>
    <t>"Getting Naked: A Burlesque Story"</t>
  </si>
  <si>
    <t>Audio Jacket</t>
  </si>
  <si>
    <t>Somaliland: The Abaarso Story</t>
  </si>
  <si>
    <t>YO GALGO â€œA documentary film about the Spanish sighthoundâ€</t>
  </si>
  <si>
    <t>riots - Affordable wireless IoT microcontrollers and sensors</t>
  </si>
  <si>
    <t>Christian DiLusso Watches</t>
  </si>
  <si>
    <t>Living On Soul: The Family Daptone</t>
  </si>
  <si>
    <t>Doughnuts with love by Strange Matter Coffee</t>
  </si>
  <si>
    <t>SpaceVR: Your Ticket to Space (Canceled)</t>
  </si>
  <si>
    <t>Gold Coast Wake Park</t>
  </si>
  <si>
    <t>Wisconsin Rising</t>
  </si>
  <si>
    <t>Bisagra Teatro: Foro Multidisciplinario</t>
  </si>
  <si>
    <t>MX</t>
  </si>
  <si>
    <t>"LESLIE"</t>
  </si>
  <si>
    <t>Penmar Community Arts Society</t>
  </si>
  <si>
    <t>REZA ABDOH -Theatre Visionary</t>
  </si>
  <si>
    <t>The Babushkas of Chernobyl</t>
  </si>
  <si>
    <t>VEGA: One-of-A-Kind Coffee that Changes Lives</t>
  </si>
  <si>
    <t>World's First Amphibious Heart Rate &amp; Fitness Wearable</t>
  </si>
  <si>
    <t>The Journey</t>
  </si>
  <si>
    <t>Atlantic Light: The West Coast of Ireland in Photographs</t>
  </si>
  <si>
    <t>Moth Theater Lives</t>
  </si>
  <si>
    <t>OPEN RAIL Open Source Linear Bearing System</t>
  </si>
  <si>
    <t>The first personal trainer and diet coach for your dog!</t>
  </si>
  <si>
    <t>STREET, New York City, The 70's, 80's, 90's</t>
  </si>
  <si>
    <t>Tommy and Me by Ray Didinger - Theatre Exile</t>
  </si>
  <si>
    <t>SITU Smart Food Nutrition Scale for iPad and Android tablets</t>
  </si>
  <si>
    <t>The Comedy Button Podcast</t>
  </si>
  <si>
    <t>Song of Blades: Hammer and Forge</t>
  </si>
  <si>
    <t>L.E.D Portable Charger</t>
  </si>
  <si>
    <t>ShootTokyo: The Book</t>
  </si>
  <si>
    <t>Nordo's Culinarium: Where Food Meets Art</t>
  </si>
  <si>
    <t>NAKED IBIZA - A Large Scale Photography Book by Dylan Rosser</t>
  </si>
  <si>
    <t>Historic Robotic Spacecraft Poster Series</t>
  </si>
  <si>
    <t>Bleeding Audio: A Doc About The Matches &amp; The Music Industry</t>
  </si>
  <si>
    <t>Assembly of Dust - "Sun Shot"</t>
  </si>
  <si>
    <t>A BUSHMAN ODYSSEY</t>
  </si>
  <si>
    <t>Bring STL Up Late to TV</t>
  </si>
  <si>
    <t>Brewtography Project: Discovering Colorado Breweries</t>
  </si>
  <si>
    <t>Mother to Earth - A Documentary about Earthbound Beginnings</t>
  </si>
  <si>
    <t>bassAware Holster</t>
  </si>
  <si>
    <t>The Last One: Unfolding the AIDS MEMORIAL QUILT</t>
  </si>
  <si>
    <t>An Impossible Project</t>
  </si>
  <si>
    <t>Let's Launch Griffo Distillery's Whiskey Barrel Program!</t>
  </si>
  <si>
    <t>The Power of Place</t>
  </si>
  <si>
    <t>DylanCarlson Wonders from the House of Albion lp/cd/dvd/book</t>
  </si>
  <si>
    <t>Prana: Wearable for Breathing and Posture</t>
  </si>
  <si>
    <t>Let's Light Up The Gem!</t>
  </si>
  <si>
    <t>Bine Brewing - Brewed Within Reach</t>
  </si>
  <si>
    <t>Celebrating 20 years of The 24 Hour Plays around the world!</t>
  </si>
  <si>
    <t>Ollinfit: The Wearable Personal Trainer</t>
  </si>
  <si>
    <t>Colt Coeur's 6th Season</t>
  </si>
  <si>
    <t>Overlords of Infamy - A Board Game of Silly Super-Villainy!</t>
  </si>
  <si>
    <t>The Longest Shortest Time: Season 2</t>
  </si>
  <si>
    <t>The Letter Black - New Record</t>
  </si>
  <si>
    <t>AMONG WOLVES â€¢ Doc film about wild horses &amp; bikers</t>
  </si>
  <si>
    <t>FEEL BETTER: Derek Fawcett's solo, full-length debut</t>
  </si>
  <si>
    <t>NTH Music Synthesizer</t>
  </si>
  <si>
    <t>Anti Snore Wearable</t>
  </si>
  <si>
    <t>OWL Programmable Effects Pedal</t>
  </si>
  <si>
    <t>Thinking Cleaner, Wifi for iRobotÂ® RoombaÂ® 700 &amp; 800 series</t>
  </si>
  <si>
    <t>Bugle2: A DIY Phono Preamp</t>
  </si>
  <si>
    <t>Keep Live Music on WMSE</t>
  </si>
  <si>
    <t>MIDI Sprout - Biodata Sonification Device</t>
  </si>
  <si>
    <t>93.5 KNCE: True Taos Radio</t>
  </si>
  <si>
    <t>The BANGGAI Rescue Project</t>
  </si>
  <si>
    <t>Ground Floor Theatre</t>
  </si>
  <si>
    <t>Westfield Massacre - Sophomore Album &amp; Tour</t>
  </si>
  <si>
    <t>Música/Metal</t>
  </si>
  <si>
    <t>Deep Cuts - Series</t>
  </si>
  <si>
    <t>Historic Robotic Spacecraft Poster Series Two</t>
  </si>
  <si>
    <t>Restore the Pluto Discovery Telescope</t>
  </si>
  <si>
    <t>TRASENSE MOVEMENT: The Smartest Daily Tracker for Under $30</t>
  </si>
  <si>
    <t>The Phantom Tollbooth: Beyond Expectations - Final Push</t>
  </si>
  <si>
    <t>Pro Tabletop Gaming Audio Collection</t>
  </si>
  <si>
    <t>Indian As Apple Pie TV</t>
  </si>
  <si>
    <t>Not This Year ... I Have a Headache: a comedy about marriage</t>
  </si>
  <si>
    <t>Good Good Comedy Theatre (Philadelphia, PA)</t>
  </si>
  <si>
    <t>Save the Studio!</t>
  </si>
  <si>
    <t>BOONE- THE DOCUMENTARY</t>
  </si>
  <si>
    <t>Jonny Gray: First Full Length Album</t>
  </si>
  <si>
    <t>The Mathare Project</t>
  </si>
  <si>
    <t>The Art of Abandonment - Photo Book by Walter Arnold</t>
  </si>
  <si>
    <t>CybatiWorks - ICS/SCADA/IoT Cybersecurity Education Platform</t>
  </si>
  <si>
    <t>SparkLab: the educational build-mobile!</t>
  </si>
  <si>
    <t>Johnny Rocketfingers: Violent Point &amp; Click Adventure!</t>
  </si>
  <si>
    <t>The Erlkings</t>
  </si>
  <si>
    <t>Anglicon 2015: A Doctor Who &amp; British media fan convention</t>
  </si>
  <si>
    <t>Amelia and the Animals: Photographs by Robin Schwartz</t>
  </si>
  <si>
    <t>Wendu: Control your Climate, Wear the Future</t>
  </si>
  <si>
    <t>Amy's Cupcake Shoppe, Bringing sweet treats to Hopkins</t>
  </si>
  <si>
    <t>AdA (Author directing Author)</t>
  </si>
  <si>
    <t>Royalty Free: The Music of Kevin MacLeod</t>
  </si>
  <si>
    <t>Hola Mohalla: Festival of Soldier Saints</t>
  </si>
  <si>
    <t>Suburban Legends: New Album</t>
  </si>
  <si>
    <t>CableKnife - The World's best cable insulation stripper</t>
  </si>
  <si>
    <t>GO FAR: The Christopher Rush Story (4)</t>
  </si>
  <si>
    <t>Kingdom</t>
  </si>
  <si>
    <t>Multi-Function SSD Shield for the Raspberry Pi 2</t>
  </si>
  <si>
    <t>Good Men, Bad Men, and a Few Rowdy Ladies</t>
  </si>
  <si>
    <t>Young Mountain Tea: A New White Tea from India's Himalayas</t>
  </si>
  <si>
    <t>Neorings secures, mounts, stands, your smartphone and tablet</t>
  </si>
  <si>
    <t>Star Trek First Frontier (Canceled)</t>
  </si>
  <si>
    <t>Cine y Video/Ciencia ficción</t>
  </si>
  <si>
    <t>Pedal Power -- Human Scale Energy For Everyday Tasks</t>
  </si>
  <si>
    <t>We Call This Home: 3 yrs of travel to 60 countries photobook</t>
  </si>
  <si>
    <t>A Home for Comedy in Vermont!</t>
  </si>
  <si>
    <t>Montauk Surf Museum</t>
  </si>
  <si>
    <t>Bel Borba Is Here!</t>
  </si>
  <si>
    <t>The Comedy Project</t>
  </si>
  <si>
    <t>AMERICAN WINTER: A Documentary Film</t>
  </si>
  <si>
    <t>Celluloid Wizards in the Video Wasteland</t>
  </si>
  <si>
    <t>The Crane Theater</t>
  </si>
  <si>
    <t>Trequant - First Wearable for Tremors</t>
  </si>
  <si>
    <t>Pi PoE Switch HAT - power over Ethernet for Raspberry Pi</t>
  </si>
  <si>
    <t>Chardonnay Go</t>
  </si>
  <si>
    <t>Mr. Chibbs (Documentary about NBA great Kenny Anderson)</t>
  </si>
  <si>
    <t>James Webb Deployable Model</t>
  </si>
  <si>
    <t>Over &amp; Out</t>
  </si>
  <si>
    <t>Liguria</t>
  </si>
  <si>
    <t>30-Hour Comedy Podcast Marathon and Tour</t>
  </si>
  <si>
    <t>The North Pole at the Fair - A Christmas Paradise for kids.</t>
  </si>
  <si>
    <t>zircon - "Identity Sequence": A cyberpunk-inspired journey</t>
  </si>
  <si>
    <t>The Pocket Theater - No one should have to pay to perform!</t>
  </si>
  <si>
    <t>"I Clown You" Documentary</t>
  </si>
  <si>
    <t>Another Brick In The Wall - Feature Film</t>
  </si>
  <si>
    <t>BODYSCAPES II: Theater of Life</t>
  </si>
  <si>
    <t>Curious Comedy's Remodel &amp; Technical Equipment Upgrade</t>
  </si>
  <si>
    <t>Titus &amp; Two Conversations. Huzzah!</t>
  </si>
  <si>
    <t>The Music Never Stopped:Epic Live Music Photos by Bob Minkin</t>
  </si>
  <si>
    <t>The Coalition Theater</t>
  </si>
  <si>
    <t>Either Limits or Contradictions-A Photo Book in three parts</t>
  </si>
  <si>
    <t>Last of the Big Tuskers</t>
  </si>
  <si>
    <t>Instructions on Parting</t>
  </si>
  <si>
    <t>Racing Age</t>
  </si>
  <si>
    <t>Organic, Small Batch Dried Pastas Made in Los Angeles</t>
  </si>
  <si>
    <t>Luke and Jedi</t>
  </si>
  <si>
    <t>Half Moon Bay Distillery</t>
  </si>
  <si>
    <t>Phone Silks - The best way to carry your smart phone!</t>
  </si>
  <si>
    <t>In Country: A Documentary Film (POSTPRODUCTION)</t>
  </si>
  <si>
    <t>Encyclopedia of Surfing</t>
  </si>
  <si>
    <t>NELL SHIPMAN:GIRL FROM GOD'S COUNTRY FILM</t>
  </si>
  <si>
    <t>FINCLIP, the easiest way to don/doff your scuba diving fins</t>
  </si>
  <si>
    <t>Netro - Scientifically Water Your Garden</t>
  </si>
  <si>
    <t>Hoterway - Hot shower from the first second</t>
  </si>
  <si>
    <t>The Debut Album from Lynette!</t>
  </si>
  <si>
    <t>Música/Pop</t>
  </si>
  <si>
    <t>Pop</t>
  </si>
  <si>
    <t>Clearwater</t>
  </si>
  <si>
    <t>JOURNEY OM: Into the Heart of India â€¢ A Cinematic Pilgrimage</t>
  </si>
  <si>
    <t>The Box</t>
  </si>
  <si>
    <t>There's No Place Like Home!</t>
  </si>
  <si>
    <t>Lets Make A Record Together!</t>
  </si>
  <si>
    <t>Kai - Turn any pair of Glasses into Smart Glasses!</t>
  </si>
  <si>
    <t>Following Boruch</t>
  </si>
  <si>
    <t>Mustard Plug New Record!</t>
  </si>
  <si>
    <t>A Modern-Day Salt Works in Gloucester, Mass.!</t>
  </si>
  <si>
    <t>Bravado Spice | Bigger &amp; Bolder</t>
  </si>
  <si>
    <t xml:space="preserve">The Bus </t>
  </si>
  <si>
    <t>Bring Love's Labour's Lost to Minnesota</t>
  </si>
  <si>
    <t>Us, Naked: Trixie &amp; Monkey â€” World Premiere</t>
  </si>
  <si>
    <t>Arias With A Twist: The Docufantasy</t>
  </si>
  <si>
    <t>Project Snowstorm</t>
  </si>
  <si>
    <t>Pacha's Pajamas: Award-Winning Healthy Kids Entertainment!</t>
  </si>
  <si>
    <t>BABA YAGA: A Traveling Performing Arts Wagon</t>
  </si>
  <si>
    <t>Backstory Cards</t>
  </si>
  <si>
    <t>Ripple: World's Most Dependable Safety Device (Canceled)</t>
  </si>
  <si>
    <t>A Tale of Faith - An Animated Short Film</t>
  </si>
  <si>
    <t>Cine y Video/Animación</t>
  </si>
  <si>
    <t>Punkapocalyptic - Black Blood Children Band</t>
  </si>
  <si>
    <t>Grammar Revolution</t>
  </si>
  <si>
    <t>Laughter is Sacred Space 2.0</t>
  </si>
  <si>
    <t>BLOODGOOD's 1st Studio Album in 22 Years!</t>
  </si>
  <si>
    <t>The Dread House (Pathfinder/5th Edition/Call of Cthulhu)</t>
  </si>
  <si>
    <t>THE WATCHERS:  a book of the Wait Watchers photographs</t>
  </si>
  <si>
    <t>Geiko and Maiko of Kyoto</t>
  </si>
  <si>
    <t>AirEnergy 3D - A 3D printed, opensource, mobile wind turbine</t>
  </si>
  <si>
    <t>Arcus Motion Analyzer | The Versatile Smart Ring</t>
  </si>
  <si>
    <t>The Last Art Fact Album Ever</t>
  </si>
  <si>
    <t>NDWK The North Dakota Wine Kitchen</t>
  </si>
  <si>
    <t>The Eternal Space Brings the Old Penn Station Back to Life</t>
  </si>
  <si>
    <t>RA 3D printer controller by Elefu</t>
  </si>
  <si>
    <t>ACT's Spotlight Initiative- Let's Build a Theater!</t>
  </si>
  <si>
    <t>Contact by Jake Shivery</t>
  </si>
  <si>
    <t>2016/2017 Cyclocross Album</t>
  </si>
  <si>
    <t>New Comedy Venue and Training Facility</t>
  </si>
  <si>
    <t>Starship Congress 2015: Interstellar Hackathon</t>
  </si>
  <si>
    <t>PHOENIX DICE: A New Approach to an Outdated Gaming Tool</t>
  </si>
  <si>
    <t>THE 'mi8' RISES | The Best Wireless Duo Stereo Sound System</t>
  </si>
  <si>
    <t>Swim for the Reef</t>
  </si>
  <si>
    <t>Nurse Mare Foals: Born to Die</t>
  </si>
  <si>
    <t>Fountains of Wayne guitarist Jody Porter - New solo LP</t>
  </si>
  <si>
    <t>B-Rabbit TV Comedy Pilot</t>
  </si>
  <si>
    <t>NZ</t>
  </si>
  <si>
    <t>Cosmic Surgery</t>
  </si>
  <si>
    <t>Edge â€¢ France | Witnessing Those Unseen</t>
  </si>
  <si>
    <t>YOSEMITE PEOPLE</t>
  </si>
  <si>
    <t>Building the Playa Blanca Community Wind Workshop!</t>
  </si>
  <si>
    <t>Tecnología/Markerspaces</t>
  </si>
  <si>
    <t>Latitude 90Â° : The Origin</t>
  </si>
  <si>
    <t>The One Man Traveling Tennessee Williams Festival</t>
  </si>
  <si>
    <t>Roughly Speaking: Voices from The Soup Kitchen</t>
  </si>
  <si>
    <t>PIZAZZ: Pigeons Playing Ping Pong's New Album</t>
  </si>
  <si>
    <t>Vulcan I: Rocket Powered by 3D Printed Engine</t>
  </si>
  <si>
    <t>KAREN  KUEHN - MAVERICK CAMERA - The Photographs &amp; Stories</t>
  </si>
  <si>
    <t>Shelter the Schmee</t>
  </si>
  <si>
    <t>Tiffany Alvord's First Album of Original Songs</t>
  </si>
  <si>
    <t>Finding the Funk</t>
  </si>
  <si>
    <t>Claudius Schulze: STATE OF NATURE</t>
  </si>
  <si>
    <t>FACE TO FAITH | MOUNT KAILASH | TIBET photobook</t>
  </si>
  <si>
    <t>The Seagull Project Presents: The Three Sisters</t>
  </si>
  <si>
    <t>Empires: The Film</t>
  </si>
  <si>
    <t>SOLE SURVIVOR FILM - Finishing Funds</t>
  </si>
  <si>
    <t>Macbook all-in-one Portable storage docking station PLUSDOCK</t>
  </si>
  <si>
    <t>Green School Stories: a film to inspire change in education</t>
  </si>
  <si>
    <t>The Mini Maker, a kid focused makerspace</t>
  </si>
  <si>
    <t>FOREVER PURE: A team spiralling out of control. DOCUMENTARY</t>
  </si>
  <si>
    <t>Tempi - The Smart Way to Monitor Temperature and Humidity</t>
  </si>
  <si>
    <t>Muhammad Ali - The Comeback</t>
  </si>
  <si>
    <t>Nin</t>
  </si>
  <si>
    <t>A New Life for an Old School</t>
  </si>
  <si>
    <t>Hermes Spacecraft</t>
  </si>
  <si>
    <t>The Sticking Place Interactive Documentary</t>
  </si>
  <si>
    <t>Mark Hayes Requiem Recording</t>
  </si>
  <si>
    <t>Música/Música clásica</t>
  </si>
  <si>
    <t>Michael Angelo Batio "Intermezzo" Album Project</t>
  </si>
  <si>
    <t>M4 Collapsible Cardboard Scenery</t>
  </si>
  <si>
    <t>SOLE SURVIVOR</t>
  </si>
  <si>
    <t>AllerGuarder: Bluetooth wristband helps food-allergy kids</t>
  </si>
  <si>
    <t>Destino by Michelle Frankfurter: A Photo Book About Destiny</t>
  </si>
  <si>
    <t>Mechabrick - A Minifig/Mecha board game and models</t>
  </si>
  <si>
    <t>Heterotopia: a New Rock Opera &amp; Double Album from Schooltree</t>
  </si>
  <si>
    <t>In Training: a book of Bonsai photographs</t>
  </si>
  <si>
    <t>EMPATHITRAX, a new play by Ana Nogueira</t>
  </si>
  <si>
    <t>Me, Myself and Albinoni</t>
  </si>
  <si>
    <t>Purpose: Your Journey To Find Meaning</t>
  </si>
  <si>
    <t>Life of an Ingredient: The Pilot Episode</t>
  </si>
  <si>
    <t>Who Owns Yoga?</t>
  </si>
  <si>
    <t>Science, Sex and the Ladies</t>
  </si>
  <si>
    <t>Sub-Basement World Premiere</t>
  </si>
  <si>
    <t>The Year It All Made Sense</t>
  </si>
  <si>
    <t>Help to make Sam Sliva's new EP, "Drained", come to life.</t>
  </si>
  <si>
    <t>"Momentum" - The Series</t>
  </si>
  <si>
    <t>Eyes Closed - The First In-Dream Theater Experience</t>
  </si>
  <si>
    <t>Miniature Scenery Terrain for Tabletop gaming and Wargames</t>
  </si>
  <si>
    <t>BROS TV Pilot (Iraq)</t>
  </si>
  <si>
    <t>Ristola Plongeur/UTC 300 Meter COSC/ISO Diver (Canceled)</t>
  </si>
  <si>
    <t>PerfectGolf</t>
  </si>
  <si>
    <t>Audionoggin - Join the Earvolution</t>
  </si>
  <si>
    <t>UnPresidented: Trump's Inaugural &amp; the People's Response</t>
  </si>
  <si>
    <t>Street Kings Boardgame</t>
  </si>
  <si>
    <t>PosturePulse: The posture sensor worn on your waist or chair</t>
  </si>
  <si>
    <t>The Pi Watch - A Programmable, Open Source Smartwatch!</t>
  </si>
  <si>
    <t>Foragers</t>
  </si>
  <si>
    <t>AttoDuino - Turbocharged, Wireless, Arduino Compatible</t>
  </si>
  <si>
    <t>Smart Harness</t>
  </si>
  <si>
    <t>"(more than) dust." - a feminist photo book</t>
  </si>
  <si>
    <t>thisisstuttering: A Documentary</t>
  </si>
  <si>
    <t>Shine: first App control Laser Light Bluetooth Headphones</t>
  </si>
  <si>
    <t>Warbands of the Cold North III</t>
  </si>
  <si>
    <t>The Second Breakfast</t>
  </si>
  <si>
    <t>More than Gold: The Rhino Rescue Project</t>
  </si>
  <si>
    <t>Bard Beyond the Big Top</t>
  </si>
  <si>
    <t>TULIPS</t>
  </si>
  <si>
    <t>Natalie York presents: "PROMISES"</t>
  </si>
  <si>
    <t>WELCOME HOME // a multipath photobook by Judith Stenneken</t>
  </si>
  <si>
    <t>HANK &amp; CUPCAKES 'CA$H 4 GOLD' MEGA TOUR!</t>
  </si>
  <si>
    <t>Small town theatre, the Gibson Theatre goes Digital</t>
  </si>
  <si>
    <t>HackSchool: Students, Technology, and Empowerment</t>
  </si>
  <si>
    <t>POW WOW: Share the arts community of Hawaii</t>
  </si>
  <si>
    <t>RYU X RIO</t>
  </si>
  <si>
    <t>Giant Leaps in Space Poster Series</t>
  </si>
  <si>
    <t>ReMade: The Rebirth of the Maker Movement</t>
  </si>
  <si>
    <t>Red Wolf Revival: An Uncertain Tomorrow</t>
  </si>
  <si>
    <t>DEVIL MAY CARE</t>
  </si>
  <si>
    <t>ISS-Above</t>
  </si>
  <si>
    <t>Organic Portraits / A Photo Book of Polaroid &amp; Film Images</t>
  </si>
  <si>
    <t>BRILLAR: World's First Kids' Smart Wearable Companion.</t>
  </si>
  <si>
    <t>iLumaware Shield TL - Radar technology for bicycle</t>
  </si>
  <si>
    <t>Radiolucent - Electric City.</t>
  </si>
  <si>
    <t>"Grey Sky Blues" - Help make Bizness Suit's new album!</t>
  </si>
  <si>
    <t>OCTOBER IN THE CHAIR &amp; Other Fragile Things...This Halloween</t>
  </si>
  <si>
    <t>The Unknowns</t>
  </si>
  <si>
    <t>ITALIANA</t>
  </si>
  <si>
    <t>Jon Shirley: Live Worship Album + Short Film</t>
  </si>
  <si>
    <t>The Spring Standards LIVE at the Arden Gild Hall!</t>
  </si>
  <si>
    <t>The Aspect - Reinventing the Grow Light for Interior Design</t>
  </si>
  <si>
    <t>WAYO 104.3 FM ROCHESTER, NY</t>
  </si>
  <si>
    <t>Starscraper: The Next Generation of Suborbital Rockets</t>
  </si>
  <si>
    <t>THE SADDEST LANDSCAPE: Deluxe Vinyl Reissues</t>
  </si>
  <si>
    <t>MoonWatcher: A 24/7 Live Video of the Moon for Everyone (Canceled)</t>
  </si>
  <si>
    <t>THE SECRET TRIAL 5 - GRASSROOTS CROSS-CANADA TOUR</t>
  </si>
  <si>
    <t>THE ABILITY EXCHANGE - a documentary</t>
  </si>
  <si>
    <t>PAXIEâ„¢: The most advanced GPS enabled child safety wearable</t>
  </si>
  <si>
    <t>Jog It! Open source controller pendant for EMC2 and Mach3!</t>
  </si>
  <si>
    <t>Mega Bar: The most versatile and affordable workout product.</t>
  </si>
  <si>
    <t>reAPPEARANCES   a limited edition photography book</t>
  </si>
  <si>
    <t>Nothing More's New Album</t>
  </si>
  <si>
    <t>Clear of People â€” A photobook by Michal Iwanowski</t>
  </si>
  <si>
    <t>Queer Genius</t>
  </si>
  <si>
    <t>Like This Post (The Post at 750)</t>
  </si>
  <si>
    <t>Liberty Falls, 54321</t>
  </si>
  <si>
    <t>George Tice: Seeing Beyond the Moment</t>
  </si>
  <si>
    <t>Casablanca - The Gin Joint Cut (The Play)</t>
  </si>
  <si>
    <t>PiSoC: Learn to Create</t>
  </si>
  <si>
    <t>Three Lobed Recordings 10th ann 4xLP set (Sonic Youth, SCG+)</t>
  </si>
  <si>
    <t>The Hero-In Me // Heroinmaleren - en mÃ¥de at leve pÃ¥</t>
  </si>
  <si>
    <t>OUT OF ORDER - NEW REVISED EDITION</t>
  </si>
  <si>
    <t>Hackers in Uganda: A Documentary</t>
  </si>
  <si>
    <t>No Act of Ours Film</t>
  </si>
  <si>
    <t>LACORSA Grand Prix Game (relaunch)</t>
  </si>
  <si>
    <t>StartMart - NEW $40,000 Stretch Goal to Match $40,000 Grant</t>
  </si>
  <si>
    <t>HELP NATE HENRY MAKE AN ALBUM</t>
  </si>
  <si>
    <t>"The Hab Block" multi build 28mm gaming terrain building</t>
  </si>
  <si>
    <t>HEAT-O â€“ Wearable Modular Heating System (Canceled)</t>
  </si>
  <si>
    <t>SPACE ART FEATURING ASTRONAUTS #WeBelieveInAstronauts</t>
  </si>
  <si>
    <t>Help Austin's Blue Starlite Drive-in MOVE + ADD 35MM</t>
  </si>
  <si>
    <t>Broken World - A Post-Apocalypse Tabletop RPG</t>
  </si>
  <si>
    <t>Audience Unlock: "The UK Gold"</t>
  </si>
  <si>
    <t>Orpheus Descending by Tennessee Williams</t>
  </si>
  <si>
    <t>Theatre for restorative justice - help us get to Belgium!</t>
  </si>
  <si>
    <t>Barebones Black Box Theater in Braddock, PA</t>
  </si>
  <si>
    <t>I Can Ski Forever 3</t>
  </si>
  <si>
    <t>Heat Seek NYC</t>
  </si>
  <si>
    <t>Hidden Mother</t>
  </si>
  <si>
    <t>Jimbo Mathus &amp; The Tri-State Coalition | WHITE BUFFALO</t>
  </si>
  <si>
    <t>"The Universal Thump" - The New Album by Greta Gertler</t>
  </si>
  <si>
    <t>"The Last Adam" A New Musical, NYC reading</t>
  </si>
  <si>
    <t>A QUEER COUNTRY</t>
  </si>
  <si>
    <t>The Sweet Remains record their sophomore studio album!</t>
  </si>
  <si>
    <t>All The People</t>
  </si>
  <si>
    <t>Assimilation - A history lesson you will never forget</t>
  </si>
  <si>
    <t>Into The Great White Sands</t>
  </si>
  <si>
    <t>The Alaska Range</t>
  </si>
  <si>
    <t>Catapult OYL to the next levelâ€”in Edinburgh!</t>
  </si>
  <si>
    <t>"Next Stop" - Adjusting to dating in NYC</t>
  </si>
  <si>
    <t>WORLD FAIR</t>
  </si>
  <si>
    <t>3D Xray Vision. State of the Art. Free for Everyone*.</t>
  </si>
  <si>
    <t>WORSE THAN TIGERS</t>
  </si>
  <si>
    <t>The Last Days of Judas Iscariot</t>
  </si>
  <si>
    <t>Emily Bell is releasing her debut album</t>
  </si>
  <si>
    <t>or, The Whale: an original stage adaptation of Moby-Dick</t>
  </si>
  <si>
    <t>Our Gay Group - Quality Online Programming For the Gay Man</t>
  </si>
  <si>
    <t>Bensinger's: Photographs by Helaine Garren</t>
  </si>
  <si>
    <t>LEAVING ATLANTA THE FILM</t>
  </si>
  <si>
    <t>THE FALL - A New Play at FringeNYC!</t>
  </si>
  <si>
    <t>Old Coast Ales: Brewery and Taproom</t>
  </si>
  <si>
    <t>Help Vintage Blue Complete and Promote Our Record!</t>
  </si>
  <si>
    <t>Relatively Prime Series 2</t>
  </si>
  <si>
    <t>Mountain Morsels: Nutritious, Tasty, Fruit &amp; Nut Treats!</t>
  </si>
  <si>
    <t>Burners</t>
  </si>
  <si>
    <t>Shakespeare Orange County's HAMLET: Match This!</t>
  </si>
  <si>
    <t>OMG! You Can Help Hello Kelly Make Their New Record!</t>
  </si>
  <si>
    <t>improvMANIA Improv Comedy Theater - Chandler, Arizona</t>
  </si>
  <si>
    <t>Alienation - an intergalactic card drafting game</t>
  </si>
  <si>
    <t>Hardwater</t>
  </si>
  <si>
    <t>FannibalFest Fan Convention</t>
  </si>
  <si>
    <t>The Most Advanced Dress Shirt- EVER!!</t>
  </si>
  <si>
    <t>New Tour Bus for The Slants</t>
  </si>
  <si>
    <t>Bring "SONNY" To Toronto This Summer!</t>
  </si>
  <si>
    <t>3 Years Hollow is Going On Their First Ever Tour!</t>
  </si>
  <si>
    <t>My TUSK â„¢ (Telephone Utility Support Kit!) (Canceled)</t>
  </si>
  <si>
    <t>Late To The Party : A Cold War Espionage RPG in the Baltics</t>
  </si>
  <si>
    <t>BrightFingers â€” The Fast &amp; Fun Way To Learn Typing</t>
  </si>
  <si>
    <t>Friend Request: Accepted</t>
  </si>
  <si>
    <t>SKY CITY HAYA</t>
  </si>
  <si>
    <t>m!lTone- Portable Air Synth &amp; MIDI controller</t>
  </si>
  <si>
    <t>Make 100 | Geek &amp; Chic: Smart Safety Jewelry.</t>
  </si>
  <si>
    <t>Full Devil Jacket 2nd Album Release</t>
  </si>
  <si>
    <t>Making the Next Traveling Suitcase Album</t>
  </si>
  <si>
    <t>Pi Lite white - Bright white LED display for Raspberry Pi</t>
  </si>
  <si>
    <t>Pit &amp; Paddock: Unseen 60s &amp; 70s European Motor Racing Images</t>
  </si>
  <si>
    <t>PIN UP! THE MOVIE The documentary with vintage style</t>
  </si>
  <si>
    <t>Tessen - A quick-playing card game set in feudal Japan</t>
  </si>
  <si>
    <t>Speedwapp - The best webdesign tool for Wordpress, Bootstrap</t>
  </si>
  <si>
    <t>FR</t>
  </si>
  <si>
    <t>Tecnología/Web</t>
  </si>
  <si>
    <t>Filmharmonic Brass: The Music of John Williams (Recording)</t>
  </si>
  <si>
    <t>Will's SmileBook Project</t>
  </si>
  <si>
    <t>Pick the Lock</t>
  </si>
  <si>
    <t>Dice Base 2: Vault - Case - Rolling Surface</t>
  </si>
  <si>
    <t>CALAMITA/Ã€ project</t>
  </si>
  <si>
    <t>Motion Device Debut EP</t>
  </si>
  <si>
    <t>Through the Fire: Rebuilding Somalia</t>
  </si>
  <si>
    <t>Miles From Los Angeles - A Photo Book of the Western U.S.</t>
  </si>
  <si>
    <t>Album4</t>
  </si>
  <si>
    <t>SMART Knee Sleeve that Recommends Rest (Canceled)</t>
  </si>
  <si>
    <t>reVILNA: the vilna ghetto project</t>
  </si>
  <si>
    <t>The Hudson Standard Bitters and Shrubs</t>
  </si>
  <si>
    <t>Decadolo. Flip it!</t>
  </si>
  <si>
    <t>Katrina  Reflections</t>
  </si>
  <si>
    <t>Send The Bad Arm to Edinburgh. Meet the Dodgy Irish Dancer!</t>
  </si>
  <si>
    <t>Minnsky's Theater- A Vaudeville Circus Experiment</t>
  </si>
  <si>
    <t>BoardX: The Open Source Miniature Motherboard [Redemption]</t>
  </si>
  <si>
    <t>Afro-Iran:Â The Unknown Minority</t>
  </si>
  <si>
    <t>Swimming with Byron: A Documentary Film</t>
  </si>
  <si>
    <t>Uncharted Amazon</t>
  </si>
  <si>
    <t>Nam Holtz's maiden voyage back to S. Korea: a documentary film exploring adoption</t>
  </si>
  <si>
    <t>CORE : Roam (Canceled)</t>
  </si>
  <si>
    <t>Swingers Anonymous</t>
  </si>
  <si>
    <t>Cine y Video/Cortometrajes</t>
  </si>
  <si>
    <t>storieChild: technology + art = your child's storybook</t>
  </si>
  <si>
    <t>Paperhand Puppet Intervention 16th Annual Summer Show</t>
  </si>
  <si>
    <t>Dirshuni: Israeli Women Writing Midrash, volume 2</t>
  </si>
  <si>
    <t>Princess Cut: A young girl's reality inside a TN sex ring</t>
  </si>
  <si>
    <t>World's first Heated Jacket managed by Smartphone</t>
  </si>
  <si>
    <t>Pangea House Revitalization Project</t>
  </si>
  <si>
    <t>First Day Off in a Long Time by Brian Finkelstein</t>
  </si>
  <si>
    <t>Before Us - a Feature Length Documentary about Adoption</t>
  </si>
  <si>
    <t>Ransomly | A bluetooth beacon to make any room app-free.</t>
  </si>
  <si>
    <t>Prison Boxing: A New Play by Leah Joki</t>
  </si>
  <si>
    <t>KILL FREEMAN</t>
  </si>
  <si>
    <t>The Merchant of Venice as Shakespeare Heard It</t>
  </si>
  <si>
    <t>Serenity: The World's First Intelligent Bag Guardian.</t>
  </si>
  <si>
    <t>Michale Graves â€œVagabond Acousticâ€ Extremely Limited Edition</t>
  </si>
  <si>
    <t>E FOTOGRAFESCHE RECKBLECK - 367 DEEG AM AUSLAND ASAZ</t>
  </si>
  <si>
    <t>LU</t>
  </si>
  <si>
    <t>Jeremy Buck &amp; The Bang â€“ Brand New Album and 2 Music Videos</t>
  </si>
  <si>
    <t>SoundBrake- Headphone gadget alerts you to outside sounds</t>
  </si>
  <si>
    <t>Goldfish Memory Productions</t>
  </si>
  <si>
    <t>Walken On Sunshine</t>
  </si>
  <si>
    <t>Build a New Home for Improv Comedy in Pittsburgh</t>
  </si>
  <si>
    <t>World Premiere of Sket - a play by  Maya Sondhi</t>
  </si>
  <si>
    <t>Lonely Soldier Monologues a play by Helen Benedict.</t>
  </si>
  <si>
    <t>Coffee Table Girls Exclusive Art Photography Book</t>
  </si>
  <si>
    <t>Publicity for "When Yellow Were the Stars on Earth"</t>
  </si>
  <si>
    <t>Faith: A Documentary</t>
  </si>
  <si>
    <t>React Aerial Studio</t>
  </si>
  <si>
    <t>CoAction Hero: 32-bit Open-Source ARM Cortex-M3 Board</t>
  </si>
  <si>
    <t>2000 Student Projects to the Edge of Space</t>
  </si>
  <si>
    <t>Honest Accomplice Theatre 2015-16 Season</t>
  </si>
  <si>
    <t>John Earle Dog Training Concept Development Reel</t>
  </si>
  <si>
    <t>Carl King's New Album: Grand Architects Of The Universe</t>
  </si>
  <si>
    <t>ArtMoose TV Series</t>
  </si>
  <si>
    <t>Strangers To Peace: A Documentary</t>
  </si>
  <si>
    <t>Russian Interiors</t>
  </si>
  <si>
    <t>Driving Jersey - Season Five</t>
  </si>
  <si>
    <t>THE RIDGE: TEN FOR THIRTY</t>
  </si>
  <si>
    <t>EUPHORIA! A New Play by John Corigliano</t>
  </si>
  <si>
    <t>Berlin's first international, alternative comedy stage!</t>
  </si>
  <si>
    <t>Police Precinct</t>
  </si>
  <si>
    <t>Bitch</t>
  </si>
  <si>
    <t>Native Nation</t>
  </si>
  <si>
    <t>FIX THE FITZ</t>
  </si>
  <si>
    <t>SmoothEye - Accurately Test Your Alertness and Focus Level</t>
  </si>
  <si>
    <t>TDJ - All Part of the Plan EP/Tour</t>
  </si>
  <si>
    <t>Spark: The Watch That Keeps You Awake</t>
  </si>
  <si>
    <t>LOVENESS, the play @FringeNYC 2014</t>
  </si>
  <si>
    <t>FishBit: Your Aquarium Made Simple (Beta Release)</t>
  </si>
  <si>
    <t>Tournament &amp; Transport Solution for X-Wing, STAW and D&amp;D AW</t>
  </si>
  <si>
    <t>BRAND NEW GUYVER ALBUM "Alien on Earth" + Extras</t>
  </si>
  <si>
    <t>Avid Watch: Multi-Sport Smart Watch with Activity Tracking</t>
  </si>
  <si>
    <t>Art Therapy: The Movie - The Final Push</t>
  </si>
  <si>
    <t>Redemption's New DVD!</t>
  </si>
  <si>
    <t>GIRLS STATE a new musical comedy TV project</t>
  </si>
  <si>
    <t>Kode Orange - New TV Series</t>
  </si>
  <si>
    <t>An Iranian Journey</t>
  </si>
  <si>
    <t>"Hello, World!" - Modern Biotechnology for High Schools</t>
  </si>
  <si>
    <t>Meadowlands Chocolate</t>
  </si>
  <si>
    <t>Boss Balls Protein Balls</t>
  </si>
  <si>
    <t>IT'S JUST MY LIFE</t>
  </si>
  <si>
    <t>Help UTS Students reach the International Space Station!</t>
  </si>
  <si>
    <t>Resolution15 records their next album, Svaha</t>
  </si>
  <si>
    <t>Lorem ipsum dolor sit amet, consectetuer adipiscing elit. Ae</t>
  </si>
  <si>
    <t>Chimera Ensemble Productions Fund</t>
  </si>
  <si>
    <t>Save the Stage</t>
  </si>
  <si>
    <t>Werewolf: Full Moon Expansion</t>
  </si>
  <si>
    <t>Halls of the Machine - All Tribal Dignitaries</t>
  </si>
  <si>
    <t>Matthew Moon's New Album</t>
  </si>
  <si>
    <t>Fat Pig, The Play!</t>
  </si>
  <si>
    <t>Rocket And A Bomb Live DVD/Album + new Michael Knott 7"EP</t>
  </si>
  <si>
    <t>What Happens in Vegas Stays on YouTube</t>
  </si>
  <si>
    <t>King Kirby, a play by Crystal Skillman and Fred Van Lente</t>
  </si>
  <si>
    <t>Jumbo Jets - Jet Set Expansion Set #2</t>
  </si>
  <si>
    <t>Bee the Change National Campaign - Vanishing of the Bees documentary</t>
  </si>
  <si>
    <t>eMersion Gesture Control System for Music Performance &amp; More</t>
  </si>
  <si>
    <t>From Two Sticks - the fight against hunger and malnutrition</t>
  </si>
  <si>
    <t>Join us in creating a new Hell on Earth!</t>
  </si>
  <si>
    <t>Project Pilgrim</t>
  </si>
  <si>
    <t>StrobeHouse presents Valborg 2015</t>
  </si>
  <si>
    <t>J. Walter Makes a Record</t>
  </si>
  <si>
    <t>The Gray Man</t>
  </si>
  <si>
    <t>More Than A Drive</t>
  </si>
  <si>
    <t>Di FAMILY</t>
  </si>
  <si>
    <t>Help I Am Clay Release Their First CD For FREE</t>
  </si>
  <si>
    <t>THE GOODS Theatre Company Premiere DROPPED @ Old Fitz</t>
  </si>
  <si>
    <t>The Irish play MISTERMAN by Enda Walsh, heads to Boulder</t>
  </si>
  <si>
    <t>Help us open a Makerspace for Kids</t>
  </si>
  <si>
    <t>Pi Crust - Easily Connect Electronics To Your Raspberry Pi</t>
  </si>
  <si>
    <t>Kevin Wood - Out Among The Wolves</t>
  </si>
  <si>
    <t>THE AFGHANS - A Photo Book</t>
  </si>
  <si>
    <t>Concept Cards for Fantasy RPGs -Monsters, Treasures and more</t>
  </si>
  <si>
    <t>youWare  |  A digital ID for the real world</t>
  </si>
  <si>
    <t>The Peace Agency Documentary Kickstarter Campaign!</t>
  </si>
  <si>
    <t>Thunder Alley : Crew Chief by Richard Launius - Final Lap!</t>
  </si>
  <si>
    <t>Born to Crunch - Jackson Holesome Granola</t>
  </si>
  <si>
    <t>MY PRIVATE REVOLUTION</t>
  </si>
  <si>
    <t>Liquid Diet's Double Life</t>
  </si>
  <si>
    <t>Kansas City SSEP Mission 5 Rocket . . .3,2,1 . . Blast Off!</t>
  </si>
  <si>
    <t>Little Dungeon: Turtle Rock</t>
  </si>
  <si>
    <t>One Funny Mother: I'm Not Crazy!!</t>
  </si>
  <si>
    <t>The Workingman's Cake by Delectabites</t>
  </si>
  <si>
    <t>Motion Control Camera Camcorder HD Bluetooth Smart Glasses</t>
  </si>
  <si>
    <t>Sideswiped</t>
  </si>
  <si>
    <t>Escaramuza: Riding from the Heart (a feature documentary)</t>
  </si>
  <si>
    <t>Golden Grenade Records Their Debut EP</t>
  </si>
  <si>
    <t>Joe West's THEATER OF DEATH</t>
  </si>
  <si>
    <t>chartwellwest.com</t>
  </si>
  <si>
    <t>Lindsey Ray's new album recorded? âˆš Mixed? âˆš On the radio? That's where YOU come in.</t>
  </si>
  <si>
    <t>The Williams Project</t>
  </si>
  <si>
    <t>Rick and Morty Album &amp; Music Video</t>
  </si>
  <si>
    <t>Struggle &amp; Hope - Documentary Film Music Soundtrack</t>
  </si>
  <si>
    <t>Cycle of Life</t>
  </si>
  <si>
    <t>Broccoli Samurai: Tour Van or Bust!</t>
  </si>
  <si>
    <t>The Chameleon Fools Theatre Troupe Project</t>
  </si>
  <si>
    <t>HAMELL ON TRIAL IS RECORDING AN ALBUM</t>
  </si>
  <si>
    <t>YOYO WARRIOR - A premium yoyo for any budget</t>
  </si>
  <si>
    <t>Aly Jados: the New EP rOckNrOLLa</t>
  </si>
  <si>
    <t>Unsure/Positive: A Dramedy Series About Life with HIV</t>
  </si>
  <si>
    <t>Sonorous Road is Expanding! Join Us!</t>
  </si>
  <si>
    <t>Magic Punches are making debut LP with producer John Askew</t>
  </si>
  <si>
    <t>Uncalled For Presents: Playday Mayday in Toronto!</t>
  </si>
  <si>
    <t>Game Changer: Lithuania's Nonviolent Revolution</t>
  </si>
  <si>
    <t>Priced Out: Gentrification beyond black and white</t>
  </si>
  <si>
    <t>Melissa Arctic At the Road Theatre</t>
  </si>
  <si>
    <t>One-Man Show: "The Book Of oded, Chapter 2"</t>
  </si>
  <si>
    <t>Gloaming</t>
  </si>
  <si>
    <t>Daily Bread: Stories from Rural Greece</t>
  </si>
  <si>
    <t>Held Momentarily The Musical Takes FringeNYC</t>
  </si>
  <si>
    <t>WolfHunt | Social Commentary Rock Project</t>
  </si>
  <si>
    <t>Expedition (to NYC)</t>
  </si>
  <si>
    <t>Northern Exposure A Jasper Rock Climbing Guidebook</t>
  </si>
  <si>
    <t>The Coffis Brothers 2nd Album!</t>
  </si>
  <si>
    <t>"Safer in the Sky": Should We Run's debut album launch.</t>
  </si>
  <si>
    <t>Help Ben Hardt Release 3 Albums In 9 Months!</t>
  </si>
  <si>
    <t>Get. That. Snitch. - The World's Most Dangerous Play</t>
  </si>
  <si>
    <t>Sweet, Sweet Spirit</t>
  </si>
  <si>
    <t>Madrone: New Album for 2013</t>
  </si>
  <si>
    <t>AnaiÌˆs Nin Goes to Hell</t>
  </si>
  <si>
    <t>The Little Girl with the Big Voice</t>
  </si>
  <si>
    <t>New Works Lab @ PPAS: "Begets: Fall of a High School Ronin"</t>
  </si>
  <si>
    <t>"Stand-In" Television Pilot</t>
  </si>
  <si>
    <t>Forbear! Theatre</t>
  </si>
  <si>
    <t>A Performing Arts Complex in Central Square, Cambridge</t>
  </si>
  <si>
    <t>Omega Kids - a new play</t>
  </si>
  <si>
    <t>Candice Russell New EP: IGNITE</t>
  </si>
  <si>
    <t>Love Wins- A Powerful Book of LGBTQ Love Stories</t>
  </si>
  <si>
    <t>Jay Gonzalez presents "The Bitter Suite"</t>
  </si>
  <si>
    <t>Terminator the Second</t>
  </si>
  <si>
    <t>"Vanya and Sonia and Masha and Spike" by Christopher Durang</t>
  </si>
  <si>
    <t>(UN)CUT</t>
  </si>
  <si>
    <t>The I2C and SPI Education System</t>
  </si>
  <si>
    <t>Sing Like You Were Meant To!</t>
  </si>
  <si>
    <t>You, Me and That Guy</t>
  </si>
  <si>
    <t>Voices of Swords</t>
  </si>
  <si>
    <t>Ray Gunn and Starburst</t>
  </si>
  <si>
    <t>Cancer patient Anne Bartram's bucket list wish...</t>
  </si>
  <si>
    <t>The Flying Gambas</t>
  </si>
  <si>
    <t>KICKSTART OUR &lt;+3</t>
  </si>
  <si>
    <t>Celebrating Brit Shalom â€” Now at CelebratingBritShalom.Com</t>
  </si>
  <si>
    <t>ELIZABETH REX</t>
  </si>
  <si>
    <t>The Gloria Theatre Project</t>
  </si>
  <si>
    <t>Nodiatis RPG: Steam, Android, &amp; iOS Clients</t>
  </si>
  <si>
    <t>Juegos/Juegos para móviles</t>
  </si>
  <si>
    <t>Open Source Programmable Solar BMS Li-ion, LiFePO4 dev board</t>
  </si>
  <si>
    <t>THE SOPHOCLES PROJECT</t>
  </si>
  <si>
    <t>My Friend Mott-ly</t>
  </si>
  <si>
    <t>A New Season of Destination DIY</t>
  </si>
  <si>
    <t>Road Ramblers</t>
  </si>
  <si>
    <t>Sensory Station's First EP</t>
  </si>
  <si>
    <t>Peace In Our Time</t>
  </si>
  <si>
    <t>The Dybbuk</t>
  </si>
  <si>
    <t>Brother's Keeper: Lessons Learned in Gaining Access</t>
  </si>
  <si>
    <t>Kick It! A Tribute to the A.K.s</t>
  </si>
  <si>
    <t>Hues of my Vision</t>
  </si>
  <si>
    <t>The Sikh Project Book</t>
  </si>
  <si>
    <t>'Tulip, my mother's favourite flower' - A Photo Book.</t>
  </si>
  <si>
    <t>Stage Adaptation of Studio Ghibli's Princess Mononoke</t>
  </si>
  <si>
    <t>Through the Lens of Jerry Gustafson</t>
  </si>
  <si>
    <t>OFFICIAL OTTAWA (an unofficial portrait)</t>
  </si>
  <si>
    <t>Picking Up the Pieces: Child Holocaust Survivors Rebuild</t>
  </si>
  <si>
    <t>Mary Fagan's CD Project!</t>
  </si>
  <si>
    <t>Dead Pirates / HIGHMARE LP 2nd pressing</t>
  </si>
  <si>
    <t>Jesus Days, 1978-1983</t>
  </si>
  <si>
    <t>Innocents, a truly terrifying roleplaying game</t>
  </si>
  <si>
    <t>Good Grief: Making CARTOON COLLEGE - a documentary about comics</t>
  </si>
  <si>
    <t>HERESTOFIGHTIN Debut full length album "Becoming Native"</t>
  </si>
  <si>
    <t>Insect Surfers 2013 Release !</t>
  </si>
  <si>
    <t>Lend a Hand in Our Home</t>
  </si>
  <si>
    <t>WILKES EP</t>
  </si>
  <si>
    <t>PRE ORDER Reno Divorce Digital CD "Stuck On You" $15 or more</t>
  </si>
  <si>
    <t>Pretty Butch</t>
  </si>
  <si>
    <t>SG</t>
  </si>
  <si>
    <t>The White Desert: Wildlife &amp; Antarctica photobook</t>
  </si>
  <si>
    <t>"SUNDANCERS: The Men of Utah"</t>
  </si>
  <si>
    <t>Skin: Film Production By 14 Year Old Aniya Wolfe</t>
  </si>
  <si>
    <t>"Sherpa Stew" - A documentary about  Sherpas from Nepal living in New York City</t>
  </si>
  <si>
    <t>Lumin8 Pro</t>
  </si>
  <si>
    <t>ZoMbushed! - A Zombie Co-Op Survival Card Game</t>
  </si>
  <si>
    <t>SparkTruck: stories from a cross-country maker journey</t>
  </si>
  <si>
    <t>Glowbelt, The World's First Retractable LED Safety Belt</t>
  </si>
  <si>
    <t>Chi Might Project</t>
  </si>
  <si>
    <t>Monolith Posture Coach</t>
  </si>
  <si>
    <t>True Colors</t>
  </si>
  <si>
    <t>D12 Trap Dice + Trapped The Dice Game</t>
  </si>
  <si>
    <t>A SUNNY DAY IN GLASGOW</t>
  </si>
  <si>
    <t>gimmeLIVE @ 9 Wallis</t>
  </si>
  <si>
    <t>New equipment for Joy's World!</t>
  </si>
  <si>
    <t>CST's As You Like It goes to Canada!</t>
  </si>
  <si>
    <t>Grandkids Record a Full-length Album!</t>
  </si>
  <si>
    <t>New Mo' Cut: David Peoples' lost film of Moe's Books</t>
  </si>
  <si>
    <t>Goodness &amp; Mercy EP - Marty Mikles</t>
  </si>
  <si>
    <t>Evo: An Original Rock Opera</t>
  </si>
  <si>
    <t>Let there be sound! A sound and hearing assistance system</t>
  </si>
  <si>
    <t>The Narrative 2011 Spring Tour with Eisley</t>
  </si>
  <si>
    <t>El muro de BorÃ­s KiÃ©n</t>
  </si>
  <si>
    <t>Corvus Corax Miniatures - Outcasts</t>
  </si>
  <si>
    <t>Joe's Cellar Phase 1 - Sit down, shut up &amp; EAT!</t>
  </si>
  <si>
    <t>KEEP MOVING FORWARD - Documentary Film</t>
  </si>
  <si>
    <t>Versa Prima: The First Portable And Wearable LED Strip</t>
  </si>
  <si>
    <t>ONTARIO STREET THEATRE in Port Hope.</t>
  </si>
  <si>
    <t>Help 2 Fat 2 Fly, with our Restaurant!</t>
  </si>
  <si>
    <t>Comida/Camiones de comida</t>
  </si>
  <si>
    <t>Voxwomen Cycling Show</t>
  </si>
  <si>
    <t>Grano: The Good Place to Get Great Bread</t>
  </si>
  <si>
    <t>xoxosms: a documentary about love in the 21st century</t>
  </si>
  <si>
    <t>Printing TONE Audio 10th Anniversary Edition! (Canceled)</t>
  </si>
  <si>
    <t>Periodismo/Audio</t>
  </si>
  <si>
    <t>Peter Pan is out of pixie dust &amp; can't fly without your help</t>
  </si>
  <si>
    <t>THE LISTENING BOX</t>
  </si>
  <si>
    <t>POINT HOPE</t>
  </si>
  <si>
    <t>Kickstart the Crossroads Community</t>
  </si>
  <si>
    <t>Don't Go Outside: Tokyo Street Photos</t>
  </si>
  <si>
    <t>Begins Again</t>
  </si>
  <si>
    <t>A Home for Vegas Theatre Hub</t>
  </si>
  <si>
    <t>Brooklyn Cookie Company is growing!</t>
  </si>
  <si>
    <t>Golden Animals NEW Album!</t>
  </si>
  <si>
    <t>The Floorwalkers New Album!</t>
  </si>
  <si>
    <t>FRESH PRODUCE'd LA presents: Friends in Transient Places</t>
  </si>
  <si>
    <t>December Match Campaign</t>
  </si>
  <si>
    <t>The Lighthouse and the Lock cartoon - funny stuff for kids.</t>
  </si>
  <si>
    <t>building the world's longest marble run relaunch</t>
  </si>
  <si>
    <t>Cadaver - A Card Game For Aspiring Necromancers</t>
  </si>
  <si>
    <t>HOLOGRAPHIC - 2013 Concert and Commission Campaign</t>
  </si>
  <si>
    <t>Portraits by Aris Jerome</t>
  </si>
  <si>
    <t>The Chef Express Food Truck</t>
  </si>
  <si>
    <t>The Window</t>
  </si>
  <si>
    <t>Dreamgirls - Skyline got a Matching Grant!</t>
  </si>
  <si>
    <t>THE INCREDIBLE FOX SISTERS</t>
  </si>
  <si>
    <t>Once Upon A Nightmare</t>
  </si>
  <si>
    <t>Miami Singer/Songwriter Cat Shell- Album "Illusion"</t>
  </si>
  <si>
    <t>Jonathan Cody White Makes His Debut EP!!!</t>
  </si>
  <si>
    <t>Actors &amp; Musicians who are Blind or Autistic</t>
  </si>
  <si>
    <t>Book "The Travellers"</t>
  </si>
  <si>
    <t>Translation of 'SOCIALCAPITALISM' (2014)</t>
  </si>
  <si>
    <t>Publicación/Traducciones</t>
  </si>
  <si>
    <t>Cryptex Dice Vault</t>
  </si>
  <si>
    <t>Right On Cue Kids Theater (ROCKT) First Show</t>
  </si>
  <si>
    <t>Science Studio</t>
  </si>
  <si>
    <t>WPG Drummer Boy's band "Bold as Lions" Releases debut album!</t>
  </si>
  <si>
    <t>ExtraCore (Arduino Compatible)</t>
  </si>
  <si>
    <t>Cicada Studios presents "Miss Sarah"</t>
  </si>
  <si>
    <t>Searching for Tookoolito. An Inuk Woman's Arctic Expedition.</t>
  </si>
  <si>
    <t>Me? A Caregiver?</t>
  </si>
  <si>
    <t>Dice Bazaar - Dice rolling, card trading, family fun</t>
  </si>
  <si>
    <t>Ryan Hamilton : UK House Party Tour 2013</t>
  </si>
  <si>
    <t>Kyana</t>
  </si>
  <si>
    <t>The Protest's Next Album</t>
  </si>
  <si>
    <t>Bring Alchemy Pops to the People!</t>
  </si>
  <si>
    <t>To Kill a Machine</t>
  </si>
  <si>
    <t>The Scurvies to release new album this summer! Check it out!</t>
  </si>
  <si>
    <t>Vineyard Valley - A Social Winemaking Game!</t>
  </si>
  <si>
    <t>Three Monkeys - Part 1: Into the Abyss</t>
  </si>
  <si>
    <t>Hearty Har Full Length Album</t>
  </si>
  <si>
    <t>Savage Worlds Zombie Squad</t>
  </si>
  <si>
    <t>Help Friends and Family Release Their Debut Album</t>
  </si>
  <si>
    <t xml:space="preserve">"Homeward Bound" a journey in sound. </t>
  </si>
  <si>
    <t>BEYOND LOCAL</t>
  </si>
  <si>
    <t>Jenny &amp; Rossâ”‚To Sing in Germany</t>
  </si>
  <si>
    <t>The New Album: Dig Deeper</t>
  </si>
  <si>
    <t>The Butterfingers Angel... [By The Mummers]</t>
  </si>
  <si>
    <t>Children of Zanskar. Happiness is not in things, itâ€™s in us.</t>
  </si>
  <si>
    <t>The Tutors</t>
  </si>
  <si>
    <t>The Boing Heard 'Round the World</t>
  </si>
  <si>
    <t>Things I do in Detroit - A Guidebook by The Nain Rouge</t>
  </si>
  <si>
    <t>Before and After</t>
  </si>
  <si>
    <t>New Amy Rivard album!!!</t>
  </si>
  <si>
    <t>The Age of the Platform: My Fourth Book</t>
  </si>
  <si>
    <t>Creating Cabaret</t>
  </si>
  <si>
    <t>"Bright Ideas" By Eric Coble</t>
  </si>
  <si>
    <t>Macbeth</t>
  </si>
  <si>
    <t>Beyond Iconic: Distribution for film on Dennis Stock</t>
  </si>
  <si>
    <t>The 3G Smartwatch for Kids that Encourages Outdoor Play</t>
  </si>
  <si>
    <t>Making the Move--Edinburgh Fringe 2014</t>
  </si>
  <si>
    <t>Bird Language with Jon Young; an instructional video</t>
  </si>
  <si>
    <t>Saint Sebastian's Debut Album &amp; Short Film</t>
  </si>
  <si>
    <t>McChi Luggage: It's a Luggage, USB Charger and a Table Top</t>
  </si>
  <si>
    <t>Night of Ashes</t>
  </si>
  <si>
    <t>Hero: Aluminum dice inspired by super heroes :)</t>
  </si>
  <si>
    <t>Instantly Call for Help with Wearable SOS Ring - Mangos Ring</t>
  </si>
  <si>
    <t>Brad Hoshaw &amp; the Seven Deadlies - New Studio Album</t>
  </si>
  <si>
    <t>Christian &amp; The Sinners</t>
  </si>
  <si>
    <t>The CafÃ©</t>
  </si>
  <si>
    <t>"Laser Beretta"</t>
  </si>
  <si>
    <t>The Seshen - Let's Take This Show on the Road!</t>
  </si>
  <si>
    <t>Wild Familyâ€”Connecting to Your Calling in Your Family Life.</t>
  </si>
  <si>
    <t>43 and 80</t>
  </si>
  <si>
    <t>PRETTY LITTLE VICTIM - A Short Film by Paul Jones</t>
  </si>
  <si>
    <t>Threefold Social Organism Theatre Project</t>
  </si>
  <si>
    <t>Dear God No!</t>
  </si>
  <si>
    <t>The Message (Canceled)</t>
  </si>
  <si>
    <t>Flav Martin's 30-Year Overnight Success Project</t>
  </si>
  <si>
    <t>Les Bostonades' First CD</t>
  </si>
  <si>
    <t>The Fall - an epic theatrical adaptation</t>
  </si>
  <si>
    <t>Help Fund the "Back Room" Arts Space at Jimmy's No 43!</t>
  </si>
  <si>
    <t>Earth 360</t>
  </si>
  <si>
    <t>Me, Myself &amp; I - the dark art of big wall soloing</t>
  </si>
  <si>
    <t>The Other Room â€“ Cardiffâ€™s First Pub Theatre</t>
  </si>
  <si>
    <t>Benghazi Bergen-Belsen</t>
  </si>
  <si>
    <t>Misri Bunch: Names of Allah series 2</t>
  </si>
  <si>
    <t>Hello World - Post Production Funds</t>
  </si>
  <si>
    <t>Jared Mitchell: The Maiden Voyage</t>
  </si>
  <si>
    <t>MYFEVER's First Studio EP "See The Light"</t>
  </si>
  <si>
    <t>The Roots of Magic Miniatures Game: Students of Sorcery</t>
  </si>
  <si>
    <t>Los Tradicionales</t>
  </si>
  <si>
    <t>The Defiant Tour Documentary with LoNero</t>
  </si>
  <si>
    <t>Programmable Capacitor</t>
  </si>
  <si>
    <t>Oklahoma, The Way I See It; The Book</t>
  </si>
  <si>
    <t>SPLITTING THE SYNAPSE</t>
  </si>
  <si>
    <t>Eikon // Dustin Hecocks Records His Debut Album</t>
  </si>
  <si>
    <t>iPhone7 inVIIctus batterycase customize 3D printed top cover</t>
  </si>
  <si>
    <t>The Adventure Access Guide: How to Walk Across America</t>
  </si>
  <si>
    <t>Bluebirds by Joe Brondo</t>
  </si>
  <si>
    <t>Legends of Callasia [Demo Available NOW!]</t>
  </si>
  <si>
    <t>Summer Underground // Honeycomb LP</t>
  </si>
  <si>
    <t>Pi Supply - Intelligent Power Switch for Raspberry Pi</t>
  </si>
  <si>
    <t>RasPiO GPIO Quick Reference Ruler for Raspberry Pi RPi.GPIO</t>
  </si>
  <si>
    <t>Monte Pittman's new album "M.P.3: The Power Of Three, Pt. 2"</t>
  </si>
  <si>
    <t>The Voix De Ville! : A Pop-up Theater and Cabaret</t>
  </si>
  <si>
    <t>Welcome Back To Harlem: A Hellfighter's Story</t>
  </si>
  <si>
    <t>Anthology of Stories from LGBT Nepal</t>
  </si>
  <si>
    <t>VANS Warped Tour or BUST!</t>
  </si>
  <si>
    <t>US National Parks: Picturing the Little Things</t>
  </si>
  <si>
    <t>The Echo Theatre 2015</t>
  </si>
  <si>
    <t>Hear Me Roar: A Season of Powerful Women</t>
  </si>
  <si>
    <t>Alpine Zone</t>
  </si>
  <si>
    <t>New Album: BRICK AND MORTAR. New Book: HITLESS WONDER.</t>
  </si>
  <si>
    <t>"The Santaland Diaries" by David Sedaris in Los Angeles 2014</t>
  </si>
  <si>
    <t>A Thought in Three Parts</t>
  </si>
  <si>
    <t>Abby Travis Vinyl Picture Disc/ Limited edition CD</t>
  </si>
  <si>
    <t>"The First Day" by Julia Othmer- Music Video</t>
  </si>
  <si>
    <t>Prime Stage Theater Studio Upgrades!</t>
  </si>
  <si>
    <t>PrincessFrank's MASTERSLAVE Album, EP &amp; Tour</t>
  </si>
  <si>
    <t>Darryl Reuben Hall's THE DINNER Nat'l Premiere in NY Fest!</t>
  </si>
  <si>
    <t>PS-1A Adjustable Miniature Switch Mode DC-DC Power Supply</t>
  </si>
  <si>
    <t>Trash is Treasure</t>
  </si>
  <si>
    <t>Changing Stations; London Underground Album Project</t>
  </si>
  <si>
    <t>Paradigm Spiral - The Animated Series</t>
  </si>
  <si>
    <t>Android &amp; iPhone Magnetic Headphone and Earbud Cables!</t>
  </si>
  <si>
    <t>The Southwest Chronicles</t>
  </si>
  <si>
    <t>Dragon's Eye Recordings: Label Relaunch</t>
  </si>
  <si>
    <t>PAMPA FOLKS - 1st "Indie Pop Western" Album</t>
  </si>
  <si>
    <t>The Gothsicles - I FEEL SICLE</t>
  </si>
  <si>
    <t>Hednadotter Jubileumskonsert</t>
  </si>
  <si>
    <t>Remnants, A Photography Book to Send to Congress</t>
  </si>
  <si>
    <t>Ghosts of Jupiter: The Great Bright Horses</t>
  </si>
  <si>
    <t>Deja-Vu: Dissecting Memory on Camera</t>
  </si>
  <si>
    <t>Andrius Pojavis new album "Seven"</t>
  </si>
  <si>
    <t>The Paranormal Idiot</t>
  </si>
  <si>
    <t>The Comedy Catch Relocation to the Choo Choo</t>
  </si>
  <si>
    <t>Time Crash</t>
  </si>
  <si>
    <t>RoamingTails, The Connected Pet Tag</t>
  </si>
  <si>
    <t>Puberty the Musical: Original Cast Recording</t>
  </si>
  <si>
    <t>White Ravens: A feature-length documentary film</t>
  </si>
  <si>
    <t>Iceland Impressions: photographs by Iwona and Adam Balcy</t>
  </si>
  <si>
    <t>Saving Americana: The Sidney Auto Vue Drive-In needs digital</t>
  </si>
  <si>
    <t>Do It Again: One Man's Quest to Reunite the Kinks</t>
  </si>
  <si>
    <t>Good People at The Hudson Guild Theatre</t>
  </si>
  <si>
    <t>Kidswatcher</t>
  </si>
  <si>
    <t>Classical Guitar Music of Hawaii</t>
  </si>
  <si>
    <t>R-CON: Run Faster, Run Longer (Canceled)</t>
  </si>
  <si>
    <t>RESTLESS: Ashley Bathgate and Karl Larson Record Ken Thomson</t>
  </si>
  <si>
    <t>Red Origins</t>
  </si>
  <si>
    <t>AHS Theater - Help us light up our stage!</t>
  </si>
  <si>
    <t>Water World</t>
  </si>
  <si>
    <t>A Wearable Twisting iPhone Case w/ Built in Selfie Extender</t>
  </si>
  <si>
    <t>Vanessa Lively's New Album 2014</t>
  </si>
  <si>
    <t>The Island Boys: A New Play</t>
  </si>
  <si>
    <t>American Pixels - a Game Music Tribute Album by Mazedude</t>
  </si>
  <si>
    <t>OK Mozart Festival premiere by The Tulsa Youth Symphony</t>
  </si>
  <si>
    <t>A Man, A Plan, A Palindrome (Feature)</t>
  </si>
  <si>
    <t>Bret Coats' "Music For The People" KickStarter</t>
  </si>
  <si>
    <t>// Marny Lion Proudfit /\/\/\ Album Release \\</t>
  </si>
  <si>
    <t>SECOND CHANCE - DEUXIÃˆME CHANCE</t>
  </si>
  <si>
    <t>Project Dragonfly - Sail to the Stars</t>
  </si>
  <si>
    <t>Still Alive</t>
  </si>
  <si>
    <t>DeVito Art Skull Island Kongstarter (Canceled)</t>
  </si>
  <si>
    <t>Publicación/Libros de arte</t>
  </si>
  <si>
    <t xml:space="preserve">Make a record, write a song, take the Vinyl Skyway. </t>
  </si>
  <si>
    <t>Israel: An Inspiring Photographic Journey (Photobook)</t>
  </si>
  <si>
    <t>Leah in Vegas at The New York International Fringe Festival</t>
  </si>
  <si>
    <t>Another Man's Treasure documentary</t>
  </si>
  <si>
    <t>Becoming UNZIPPED</t>
  </si>
  <si>
    <t>Mike Farley Band - New Album!</t>
  </si>
  <si>
    <t>Portland Boat Tours:  From Dream to Business</t>
  </si>
  <si>
    <t>The Commission Theatre Co.</t>
  </si>
  <si>
    <t>Theatre Bath Bus</t>
  </si>
  <si>
    <t>UrbanArias is DC's Contemporary Opera Company</t>
  </si>
  <si>
    <t>In Search of Nabad (Documentary Film)</t>
  </si>
  <si>
    <t>This Is All Now's Brand New Album!!</t>
  </si>
  <si>
    <t>Off The Turnpike | A Loud New Way to Release Loud New Music</t>
  </si>
  <si>
    <t>Kick-in-the-A** Starter: Between the Lines, the Book</t>
  </si>
  <si>
    <t>Maggie LumiÃ¨re and The Ghost Train: an exciting new play!</t>
  </si>
  <si>
    <t>Heath - Limited Edition Split Zine - Make 100</t>
  </si>
  <si>
    <t>The Book's the Thing - Welcome to Hamlet's Library</t>
  </si>
  <si>
    <t>Yet Further: Sioum's Second Full-Length Album</t>
  </si>
  <si>
    <t>The City Never Sleeps Needs A Tour Vehicle!</t>
  </si>
  <si>
    <t>Galli Theater Fresh Start Fundraiser</t>
  </si>
  <si>
    <t>Invisible People of Belarus</t>
  </si>
  <si>
    <t>2020 Vision: a love story told over sixty years</t>
  </si>
  <si>
    <t>Lucky Tag: A Smart Dog Wearable That Cares (Canceled)</t>
  </si>
  <si>
    <t>Eat Mendocino: Writing the Book</t>
  </si>
  <si>
    <t>HotBlack: The premium smartwatch that shows your custom data</t>
  </si>
  <si>
    <t>IYSO Orchestra Academy &amp; Symphonic Concert 2016</t>
  </si>
  <si>
    <t>Jack Oblivian Harlan t Bobo Limes european tour</t>
  </si>
  <si>
    <t>Ragman Rolls</t>
  </si>
  <si>
    <t>Uprising Theatre Company's First Production</t>
  </si>
  <si>
    <t>Reverence: A Documentary Short on Branded Yarmulkes</t>
  </si>
  <si>
    <t>Vaz Tour/Musical Documentation of Australia and SE Asia</t>
  </si>
  <si>
    <t>KICK It's Not How High. It's How Strong! Written &amp; Performed</t>
  </si>
  <si>
    <t>Amy Lingamfelter's making of "Open Safe Love".</t>
  </si>
  <si>
    <t>The Space Bards Present Their First Album, "Neon Milk"!</t>
  </si>
  <si>
    <t>Dough Heads Food Truck: waffles stuffed with sweet + savory</t>
  </si>
  <si>
    <t>The First Full Length Fifth Freedom Album</t>
  </si>
  <si>
    <t>3010 | Sci-fi Series</t>
  </si>
  <si>
    <t>Songs For Unusual Creatures</t>
  </si>
  <si>
    <t>Anna Ash â˜† Recording Project â˜† 2011         â™˜</t>
  </si>
  <si>
    <t>A Band of Orcs Official Gaming Miniatures Presale</t>
  </si>
  <si>
    <t>Curriculum-Based Rock Music For Kids</t>
  </si>
  <si>
    <t>Odyssey: ARGONAUTS</t>
  </si>
  <si>
    <t>"The Star on My Heart" Original Play Project on Holocaust</t>
  </si>
  <si>
    <t>Modern Nomads</t>
  </si>
  <si>
    <t>Stars on Stage, Kids be Heard!</t>
  </si>
  <si>
    <t>2016 TAPR DCC Video on HamRadioNow</t>
  </si>
  <si>
    <t>The Fringes Project: Photobook of a Dying Language</t>
  </si>
  <si>
    <t>The Christopher Battles EP</t>
  </si>
  <si>
    <t>Shadow and Steel: The new album from Master Sword</t>
  </si>
  <si>
    <t>Fashion Forward Headphones &amp; Membership Platform (Canceled)</t>
  </si>
  <si>
    <t>Moving Dust presents 'THIS MUCH' 2015</t>
  </si>
  <si>
    <t>Zoe Goes Running - The Film: Running The Tour De France</t>
  </si>
  <si>
    <t>The Hat</t>
  </si>
  <si>
    <t>The Art of the Lift</t>
  </si>
  <si>
    <t>The Last Cosmonaut</t>
  </si>
  <si>
    <t>Lynn Haven - The First Album, "Fair Weather Friends"</t>
  </si>
  <si>
    <t>Theatre Forever's The Nature Crown</t>
  </si>
  <si>
    <t>Cortez</t>
  </si>
  <si>
    <t>Confessions of a Survivor â€” by Kathleen Barbee</t>
  </si>
  <si>
    <t>64 Squares</t>
  </si>
  <si>
    <t>Up to 4 axis Beaglebone black based CNC control</t>
  </si>
  <si>
    <t>A Moment in Her Story,  1970s Boston Women's Movement</t>
  </si>
  <si>
    <t>Centurion: Legionaries of Rome</t>
  </si>
  <si>
    <t>Abalimi</t>
  </si>
  <si>
    <t>My Favourite Colour Was Yellow</t>
  </si>
  <si>
    <t>Dream Rocket Project (Canceled)</t>
  </si>
  <si>
    <t>Hogzilla S.O.W. (Squeals On Wheels) A Veteran Owned Company</t>
  </si>
  <si>
    <t>Phantom Ship / Coastal (Album Preorder)</t>
  </si>
  <si>
    <t>The ClubHouse: A Community-Focused Sports &amp; Culture Space</t>
  </si>
  <si>
    <t>Coming Home</t>
  </si>
  <si>
    <t>Yuri in Edinburgh</t>
  </si>
  <si>
    <t>The Waffle Stompers - We'll Never Die</t>
  </si>
  <si>
    <t>FROSTBURN - Lords of the Trident's new album!</t>
  </si>
  <si>
    <t>The Tumbleweed Zephyr</t>
  </si>
  <si>
    <t>The Resurgence of Femininity Photo Thesis</t>
  </si>
  <si>
    <t>Yesterday Again, Please - A New Play by Dezi Gallegos</t>
  </si>
  <si>
    <t>VR Card - Customized Virtual Reality Viewer (Canceled)</t>
  </si>
  <si>
    <t>THIEF</t>
  </si>
  <si>
    <t>House of Rabbits  - "Songs of Charivari"</t>
  </si>
  <si>
    <t>Nursery Crimes</t>
  </si>
  <si>
    <t>Scissortail: A play about the Oklahoma City Bombing</t>
  </si>
  <si>
    <t>THE JOEY MORANT PROJECT:   JAZZIFIED R'nB</t>
  </si>
  <si>
    <t>Música/Jazz</t>
  </si>
  <si>
    <t>Vieux Carre: from Binghamton, NY to Provincetown, MA</t>
  </si>
  <si>
    <t>MASKS: Off-Broadway Debut</t>
  </si>
  <si>
    <t>A Masters Guide to The Way of the Warrior</t>
  </si>
  <si>
    <t>BULL by Mike Bartlett at the Coal Mine Theatre</t>
  </si>
  <si>
    <t>Steamboat Springs Van Clan</t>
  </si>
  <si>
    <t>214: A Photobook of Dallas Hip Hop</t>
  </si>
  <si>
    <t>DENOUNCED - A Short Film</t>
  </si>
  <si>
    <t>Rosaline debut record</t>
  </si>
  <si>
    <t>"Oh, the Humanity" at the Tabard Theatre this September</t>
  </si>
  <si>
    <t>EDIBLE CITY - a movie in the making</t>
  </si>
  <si>
    <t>Gifts of War</t>
  </si>
  <si>
    <t>Propel Citizen Science to the Moon (Canceled)</t>
  </si>
  <si>
    <t>Lee Malone - Get Us To The Converse Rubber Track Sessions!</t>
  </si>
  <si>
    <t>By Morning</t>
  </si>
  <si>
    <t>Bringing First Love/Worst Love To Life</t>
  </si>
  <si>
    <t>Can't Go Home</t>
  </si>
  <si>
    <t>ELECTRO GIRL raises awareness to remove the fear of Epilepsy</t>
  </si>
  <si>
    <t>Protect The Dream Debut Album</t>
  </si>
  <si>
    <t>Carbon Fiber Collar Stays</t>
  </si>
  <si>
    <t>La Tierra de los Adioses</t>
  </si>
  <si>
    <t>"PASHUT"-(Means â€˜simpleâ€™ in Hebrew)</t>
  </si>
  <si>
    <t>The Garden Summer</t>
  </si>
  <si>
    <t>John Clark Records His Debut Album â€œAll I Haveâ€</t>
  </si>
  <si>
    <t>Saturate " The Separation Effect " CD</t>
  </si>
  <si>
    <t>Purgatoria: City of Angels</t>
  </si>
  <si>
    <t>CORIOLANUS | THE NORMAL HEART @ The Lab Theater</t>
  </si>
  <si>
    <t>Make "Tonya and Nancy" a Rock Opera!</t>
  </si>
  <si>
    <t>Get Adler! Premium Edition</t>
  </si>
  <si>
    <t>Smoke, Loaf &amp; Saucer</t>
  </si>
  <si>
    <t>MY EYES WENT DARK</t>
  </si>
  <si>
    <t>Geschichten sollen leben</t>
  </si>
  <si>
    <t>City of Sound - A city full of stories untold</t>
  </si>
  <si>
    <t>28mm Fantasy Miniature range Feral Orcs!</t>
  </si>
  <si>
    <t>Shakespeare in the Park! A Comedy of Errors</t>
  </si>
  <si>
    <t>The Killing Room</t>
  </si>
  <si>
    <t>The 2015 Pro Football Beast Book</t>
  </si>
  <si>
    <t>FAMILY BUSINESS KICKSTARTER</t>
  </si>
  <si>
    <t>Keep the Art of Marionettes Alive With PUPPETWORKS!</t>
  </si>
  <si>
    <t>Finding Beauty In the Rubble</t>
  </si>
  <si>
    <t>No Dar Papaya:  Photographs from Colombia 2003-2013</t>
  </si>
  <si>
    <t>CHRISTIAN MERCY: Compassion, Proclamation, and Power</t>
  </si>
  <si>
    <t>So The Story Goes: The New Album by "Just Joe" Altier</t>
  </si>
  <si>
    <t>Ocean Versus Daughter's New Album!</t>
  </si>
  <si>
    <t>Publishing Persian version of IT AIN'T SO AWFUL, FALAFEL</t>
  </si>
  <si>
    <t>Go People does 'Almost, Maine'</t>
  </si>
  <si>
    <t>Keepers Of The Craft: Cocktails Across America. A Photobook</t>
  </si>
  <si>
    <t>Eternity Dice - Regular and D6 Charms Edition</t>
  </si>
  <si>
    <t>Judi Dench is Cool in Person</t>
  </si>
  <si>
    <t>Dundee: A Hip-Hopera</t>
  </si>
  <si>
    <t>Crushed Out - TEETH - album pre-order / 12" vinyl LP debut</t>
  </si>
  <si>
    <t>Bibo Time! Maximize your Cocktail time in seconds!</t>
  </si>
  <si>
    <t>On the Verge, the book.</t>
  </si>
  <si>
    <t>The Man Who Ate New Orleans (and rebuilt it too!)</t>
  </si>
  <si>
    <t>Jane Don't Date - TV pilot (sitcom)</t>
  </si>
  <si>
    <t>FACING EAST: New LGBT Musical Eyes London Concert</t>
  </si>
  <si>
    <t>Brief Hiatus: Little Deaths 2016</t>
  </si>
  <si>
    <t>The Saltbox Theatre Collective Seed Money Project</t>
  </si>
  <si>
    <t>Imaginary Problems</t>
  </si>
  <si>
    <t>FOUR STAR MARY "PIECES"</t>
  </si>
  <si>
    <t>The Faculty Lounge</t>
  </si>
  <si>
    <t>"Me &amp; Eugene" - NEW EP by Jameson and the Sordid Seeds</t>
  </si>
  <si>
    <t>The Village - one woman show</t>
  </si>
  <si>
    <t>Brother K's first full length album, One Eyed King</t>
  </si>
  <si>
    <t>Death Valley</t>
  </si>
  <si>
    <t>All Puppet Players Need a Home</t>
  </si>
  <si>
    <t>Do It Again... Promoting the Film About My Irrational Quest to Reunite the Kinks</t>
  </si>
  <si>
    <t>KATA 'The Rising' - Double LP (Vinyl Release)</t>
  </si>
  <si>
    <t>Colorado ACTS Black Box Painting</t>
  </si>
  <si>
    <t>N&amp;V MAKE AN ALBUM</t>
  </si>
  <si>
    <t>Small Steps Are Giant Leaps</t>
  </si>
  <si>
    <t>â€œDamselflyâ€ Gracing the stage</t>
  </si>
  <si>
    <t>AG Theater RÃ¤mibÃ¼hl Projekt 2017</t>
  </si>
  <si>
    <t>CH</t>
  </si>
  <si>
    <t>Two Noble Kinsmen: Fire &amp; Shadows</t>
  </si>
  <si>
    <t>Help keep girls in school in Burkina Faso</t>
  </si>
  <si>
    <t>MONDO BANANA</t>
  </si>
  <si>
    <t>Gruesome Playground Injuries</t>
  </si>
  <si>
    <t>Euphoria</t>
  </si>
  <si>
    <t>Light in Taranto (Luce di Taranto) feature-length film</t>
  </si>
  <si>
    <t>We The Astronomers</t>
  </si>
  <si>
    <t>SoÃ±Ã© una ciudad amurallada</t>
  </si>
  <si>
    <t>Make TES a success at The Edinburgh Fringe Fest</t>
  </si>
  <si>
    <t>JAYSIN + HOT MUSIC VIDEO = EPICNESS!! GRAMMY POP SOUL</t>
  </si>
  <si>
    <t>THE RATIONALES present: The Distance in Between</t>
  </si>
  <si>
    <t>Henry VI: The War of the Roses</t>
  </si>
  <si>
    <t>FireSat: Near Real-Time Global Wildfire/Oil Spill Detection</t>
  </si>
  <si>
    <t>U.S. Premiere of "dirty butterfly" by debbie tucker green</t>
  </si>
  <si>
    <t>The Malformation of Health Care</t>
  </si>
  <si>
    <t>Play A 'Role' In "Kickstarting A Battle Stage Plays Tour"</t>
  </si>
  <si>
    <t>Matt Stansberry &amp; The Romance - Debut EP</t>
  </si>
  <si>
    <t>BEEP! BEEP! 2ND STORY IS ON THE MOVE!</t>
  </si>
  <si>
    <t>Wake Up Call @ IRT Theater</t>
  </si>
  <si>
    <t>Camp Songs: original worship songs inspired by summer camp</t>
  </si>
  <si>
    <t>House of Dunbar-The Rise and Fall of a Scottish Noble Family</t>
  </si>
  <si>
    <t>MITOSIS | a short film</t>
  </si>
  <si>
    <t>LED sports clothing for running cycling and walking, we make (Canceled)</t>
  </si>
  <si>
    <t>The Collector, a play by Daniel Wade</t>
  </si>
  <si>
    <t>We Lived Alone: The Connie Converse Documentary</t>
  </si>
  <si>
    <t>CAUCUS! THE MUSICAL</t>
  </si>
  <si>
    <t>The Blind Owl Stages Shinn's "The Coming World"</t>
  </si>
  <si>
    <t>Wagner in English</t>
  </si>
  <si>
    <t>Creation of the Dublin Circus Centre</t>
  </si>
  <si>
    <t>Summer Camp - A creative space for makers and artists alike.</t>
  </si>
  <si>
    <t>Chaotic Resemblance 2015 album, Produced by Oz Fox - Stryper</t>
  </si>
  <si>
    <t>SHE! Is History!</t>
  </si>
  <si>
    <t>A Revolutionary Leadership Resource Book</t>
  </si>
  <si>
    <t>Darktales The Play</t>
  </si>
  <si>
    <t>Railway Playhouse: Setting up a community arts space</t>
  </si>
  <si>
    <t>The World Premiere of Fire Work by Lauren Gunderson</t>
  </si>
  <si>
    <t>God is a Woman (The Untitled Mitchell Buckley Project)</t>
  </si>
  <si>
    <t>Wild Ruins</t>
  </si>
  <si>
    <t>Riders: A Game About Cheating Doomsday</t>
  </si>
  <si>
    <t>Your Radio Adventure!</t>
  </si>
  <si>
    <t>Layla The Wolf Debut E.P. "Sugar"</t>
  </si>
  <si>
    <t>Tinker Tie Beta - Programmable RGB LED Bow Tie!</t>
  </si>
  <si>
    <t>Happy to Help: A New Play About the Supermarket Industry</t>
  </si>
  <si>
    <t>'ART'</t>
  </si>
  <si>
    <t>Peering Through The Lens Of Time - Dan Mumm - Studio Album</t>
  </si>
  <si>
    <t>Bring Kyrstyn's Album to Life!</t>
  </si>
  <si>
    <t>Action To The Word's DRACULA</t>
  </si>
  <si>
    <t>"Then &amp; Now"</t>
  </si>
  <si>
    <t>So I'm A Dark Lord</t>
  </si>
  <si>
    <t>stockplop - the most advanced external hard drive enclosure</t>
  </si>
  <si>
    <t>Song of the Sea</t>
  </si>
  <si>
    <t>Campo Maldito</t>
  </si>
  <si>
    <t>DESMADRE Full Album + Press Kit</t>
  </si>
  <si>
    <t>The Pacific Guitar Ensemble's Debut Recording!</t>
  </si>
  <si>
    <t>Singing City Children's Choir</t>
  </si>
  <si>
    <t>MamaÃ­ Kickstarts its 2015 Season: Chekhov, Williams &amp; more!</t>
  </si>
  <si>
    <t>Pug-let: The First Ever All-Pug Production of Hamlet</t>
  </si>
  <si>
    <t>LOST WEEKEND</t>
  </si>
  <si>
    <t>Green Light Productions produces theatre created by women</t>
  </si>
  <si>
    <t>Unhinged Creations Presents 'Phantom Pain' - Ed Fringe 2014</t>
  </si>
  <si>
    <t>death (and straight boys)</t>
  </si>
  <si>
    <t>Ubivade - Vibrating navigation belt</t>
  </si>
  <si>
    <t>The Glasshouse</t>
  </si>
  <si>
    <t>Ryan Caskey's BREAKOUT ALBUM, ready to CHARGE</t>
  </si>
  <si>
    <t>Suggestion's Upcoming Album!</t>
  </si>
  <si>
    <t>Two Sisters</t>
  </si>
  <si>
    <t>Spectacular Movements documentary film</t>
  </si>
  <si>
    <t>FALLING MAN @ Center for Contemporary Opera</t>
  </si>
  <si>
    <t>[title of show] â€” The Chicago Storefront Premiere</t>
  </si>
  <si>
    <t>A Few Brave Men: The Chosen Few</t>
  </si>
  <si>
    <t>Sharaz "Project Nintendo" Collector Edition 2x12" Vinyl</t>
  </si>
  <si>
    <t>UB Fit (Canceled)</t>
  </si>
  <si>
    <t>Little Occhio, Wireless micro-cam for iPhone/Android</t>
  </si>
  <si>
    <t>I GOT FIRED - Keith and Jenny are back!</t>
  </si>
  <si>
    <t>Sunclipse Shadow â€¢ It's your skin, protect it (Canceled)</t>
  </si>
  <si>
    <t>Sight Word Music Videos</t>
  </si>
  <si>
    <t>King Sisyphus</t>
  </si>
  <si>
    <t>Kickstart the Future (of Telefuture)</t>
  </si>
  <si>
    <t>Harvard Math 55A and Stanford Math 51H Animated!</t>
  </si>
  <si>
    <t>Giggle Chips:  ABC Computer Science Game Cards</t>
  </si>
  <si>
    <t>Hank Bought A Bus - A photobook of our bus and adventure.</t>
  </si>
  <si>
    <t>We Invite You to Come "Back to the 80's with StonyCold!"</t>
  </si>
  <si>
    <t>Remaster and Re-release "Reality vs the Optimist" on vinyl.</t>
  </si>
  <si>
    <t>GOAT LORDS.</t>
  </si>
  <si>
    <t>INTOTHEWOODS.TV â€“ Music Media from the Pacific Northwest</t>
  </si>
  <si>
    <t>The Nightingale: A Gothic Fairytale</t>
  </si>
  <si>
    <t>I Do Wonder</t>
  </si>
  <si>
    <t>'I and The Village' by Silva Semerciyan - World Premiere</t>
  </si>
  <si>
    <t>'Pathfinder' - a High Five Spaceship album</t>
  </si>
  <si>
    <t>Thr33 Days Dead: The Sequ3l (Canceled)</t>
  </si>
  <si>
    <t>Up-lifting Up-Fit!</t>
  </si>
  <si>
    <t>"Death Anxiety", a new album by Pocket Vinyl</t>
  </si>
  <si>
    <t>Help Monochrome Seasons Fund His New Album ''Space Culture''</t>
  </si>
  <si>
    <t>Intelligent Leather Jacket. Heat. Communicate. Recharge.</t>
  </si>
  <si>
    <t>The Adventures of Bible Bear</t>
  </si>
  <si>
    <t>Butch County Rocks San Francisco Pride</t>
  </si>
  <si>
    <t>Might As Well Live: Dorothy Parker Does Hollywood Fringe</t>
  </si>
  <si>
    <t>Ever Since - Short Film</t>
  </si>
  <si>
    <t>SPECIMEN 0625c - Sci-Fi Thriller</t>
  </si>
  <si>
    <t>Bounce Jerky - Natural - Hand-Crafted - Quality</t>
  </si>
  <si>
    <t>"Reflections Of Brownie" a new tribute to Clifford Brown</t>
  </si>
  <si>
    <t>The Shamrock Drafthouse Theater</t>
  </si>
  <si>
    <t>Pace...Me | Visual Pace &amp; Interval Trainer | Sports Wearable</t>
  </si>
  <si>
    <t>Equus at Frenetic Theatre</t>
  </si>
  <si>
    <t>Beauty and the Beast</t>
  </si>
  <si>
    <t>BROKEN BISCUITS EDINBURGH</t>
  </si>
  <si>
    <t>We Play Chekhov</t>
  </si>
  <si>
    <t>Theocalypse - Mythology and Modern day collide in this RPG</t>
  </si>
  <si>
    <t>The Other Group Theatre</t>
  </si>
  <si>
    <t>Forward Arena Theatre Company: Summer Season</t>
  </si>
  <si>
    <t>A book no one should have to write-but everyone should read.</t>
  </si>
  <si>
    <t>the purple light theatre company's Into the Woods</t>
  </si>
  <si>
    <t>Magnificence</t>
  </si>
  <si>
    <t>CHILD Z</t>
  </si>
  <si>
    <t>Autumn Ashley: The Bold New EP "Battle Grounds"</t>
  </si>
  <si>
    <t>Silver Hour: a photo book by Alex Westfall</t>
  </si>
  <si>
    <t>Funding for Production of Short Dramedy 'Six Women'</t>
  </si>
  <si>
    <t>10 Years and Counting...a new album by Valor Brass!</t>
  </si>
  <si>
    <t>Modern Chamber Music</t>
  </si>
  <si>
    <t>The Chrome Cranks launch PR campaign for new album!</t>
  </si>
  <si>
    <t>PICNIC, by William Inge: An Inaugural Production</t>
  </si>
  <si>
    <t>New Joe Rut Album: Live From the Great American Music Hall</t>
  </si>
  <si>
    <t>The Micronite Filters | Wizard Blood Vinyl</t>
  </si>
  <si>
    <t>FAUST.hier und jetzt</t>
  </si>
  <si>
    <t>Three Little Words</t>
  </si>
  <si>
    <t>The Seshen's Debut Album Release</t>
  </si>
  <si>
    <t>Spotlight Youth Theater Production of Wizard</t>
  </si>
  <si>
    <t>Lord of the Flies - Syracuse University</t>
  </si>
  <si>
    <t>"Where was I" - an autobiographical play on Dementia</t>
  </si>
  <si>
    <t>Pared Down Productions</t>
  </si>
  <si>
    <t>Send 'Bin Laden: The One Man Show' to Hollywood!</t>
  </si>
  <si>
    <t>Red and The Wolf: A Prospero Theatre Production</t>
  </si>
  <si>
    <t>Stagelights Studio by Pam Kinter, Greensboro</t>
  </si>
  <si>
    <t>The Way Back to Yarasquin: A Coffee Pilgrimage</t>
  </si>
  <si>
    <t>Terry Matthews to be the NEXT star on the Network Television</t>
  </si>
  <si>
    <t>Equatorial Sundial - Learn about planetary motion!</t>
  </si>
  <si>
    <t>Garage Beacon - Turn your phone into a garage door remote</t>
  </si>
  <si>
    <t>Enso Theatre Ensemble's "Pride &amp; Prejudice"</t>
  </si>
  <si>
    <t>The Story of Life - Writing tomorrow's history today</t>
  </si>
  <si>
    <t>Manny Manriquez' new rock opera journey: Outland Warrior</t>
  </si>
  <si>
    <t>Unbound: Fiction on the Radio</t>
  </si>
  <si>
    <t>The (out)Siders Project</t>
  </si>
  <si>
    <t>Create thatwasthen's new album with them!</t>
  </si>
  <si>
    <t>"The Kris and Berman Show" Adult Animated Series Pilot</t>
  </si>
  <si>
    <t>Celeste Amadee "A Sign of Weakness" EP and Music Video</t>
  </si>
  <si>
    <t>Gilman Playground Builds a Tech Center</t>
  </si>
  <si>
    <t>Raspberry Pi Debug Clip</t>
  </si>
  <si>
    <t>Unexpected Stage's Dani Girl, A New Musical</t>
  </si>
  <si>
    <t>Brightside - Side lighting for cyclists</t>
  </si>
  <si>
    <t>Toscana, or What I Remember</t>
  </si>
  <si>
    <t>Three Voices</t>
  </si>
  <si>
    <t>Some Late Help for The Early Reset</t>
  </si>
  <si>
    <t>A Hand of Talons</t>
  </si>
  <si>
    <t>BRAIN DEAD to record debut EP with SLAYER producer!</t>
  </si>
  <si>
    <t>Skyline Sounds - First Studio Album (and Merch!)</t>
  </si>
  <si>
    <t>BEIRUT, LADY OF LEBANON</t>
  </si>
  <si>
    <t>In My Head - A new mental health theatre project</t>
  </si>
  <si>
    <t>Brainspoonâ€™s New Record</t>
  </si>
  <si>
    <t>Why Theatre</t>
  </si>
  <si>
    <t>LPLC - Low Power, Low Cost PIC18 Development Board</t>
  </si>
  <si>
    <t>Seashell Radio: Slick Machine album and US tour!</t>
  </si>
  <si>
    <t>Dickhead</t>
  </si>
  <si>
    <t>Sic Vita - New EP Release - 2017</t>
  </si>
  <si>
    <t>Kenema</t>
  </si>
  <si>
    <t>Rise With Us Campaign</t>
  </si>
  <si>
    <t>Simply Put is recording an album!</t>
  </si>
  <si>
    <t>Kickstart Kiya Heartwood's "Bold Swimmer" solo CD.</t>
  </si>
  <si>
    <t>"Unexpectedly Expecting" - A One-Woman Show</t>
  </si>
  <si>
    <t>Carolyn German Songbook "Go From Here" Sheet Music &amp; Concert</t>
  </si>
  <si>
    <t>The Five One [NEW ALBUM] RED BLUE GREEN GOLD</t>
  </si>
  <si>
    <t>STACIE COLLINS' new cd is RECORDED but needs a KICK-START cause "SOMETIMES YA GOTTA"</t>
  </si>
  <si>
    <t>Peter's New Album!!</t>
  </si>
  <si>
    <t>Old Trunk - Edinburgh 2014</t>
  </si>
  <si>
    <t>King Lear</t>
  </si>
  <si>
    <t>Run Coyote "Youth Haunts" - Vinyl LP and CD</t>
  </si>
  <si>
    <t>The Hitchhiker's Guide to the Family</t>
  </si>
  <si>
    <t>Smell the [City of] Roses</t>
  </si>
  <si>
    <t>WienerWÃ¼rze</t>
  </si>
  <si>
    <t>The Forest for the Trees</t>
  </si>
  <si>
    <t>Chivo Funge and the Extensions</t>
  </si>
  <si>
    <t>Gregorian Rock</t>
  </si>
  <si>
    <t>Ireland from a Kite, a unique photographic book</t>
  </si>
  <si>
    <t>Fotografía/Lugares</t>
  </si>
  <si>
    <t>Syrian Children's Play: Romeo &amp; Juliet Separated by War</t>
  </si>
  <si>
    <t>Britten in Song: A Centennial Celebration</t>
  </si>
  <si>
    <t>MAX &amp; ELSA: NO MUSIC. NO CHILDREN.</t>
  </si>
  <si>
    <t>The Judgment of Paris</t>
  </si>
  <si>
    <t>Picnic Pops in Your Grocery Store!</t>
  </si>
  <si>
    <t>These are your lives.</t>
  </si>
  <si>
    <t>SIX BY SEVEN</t>
  </si>
  <si>
    <t>Get "Walken in His Shoes" to Capital Fringe Festival in DC!</t>
  </si>
  <si>
    <t>Culprit needs a van!</t>
  </si>
  <si>
    <t>Keep It Spinning.</t>
  </si>
  <si>
    <t>Holocene</t>
  </si>
  <si>
    <t>Introverts Web Series</t>
  </si>
  <si>
    <t>Before The Lights Go Up</t>
  </si>
  <si>
    <t>The Lost Boy (a play)</t>
  </si>
  <si>
    <t>"Iconic Sea Birds" a photobook project</t>
  </si>
  <si>
    <t>BE</t>
  </si>
  <si>
    <t>"DAD" - A USC Short Film</t>
  </si>
  <si>
    <t>Summer FourPlay</t>
  </si>
  <si>
    <t>"Songs for Tsippora" Byronâ€™s DEBUT EP</t>
  </si>
  <si>
    <t>"Mukha-Tsokotukha" SoloSchool Youth Play</t>
  </si>
  <si>
    <t>Told Look Younger at Jermyn Street Theatre</t>
  </si>
  <si>
    <t>Adam Sullivan - Recording 4 New EPs for 2012!</t>
  </si>
  <si>
    <t>Venus On Fire + Extraordinary Producer = Legendary New EP</t>
  </si>
  <si>
    <t>Eric Stuart Band 4 Song EP "Character"</t>
  </si>
  <si>
    <t>"The Rounds" by Justin Moriarty, presented by EggSalad</t>
  </si>
  <si>
    <t>Repetitive Beats: A new play premiering at Vault Festival</t>
  </si>
  <si>
    <t>Our Vintage Film: Summer Tour Kickstarter</t>
  </si>
  <si>
    <t>The History Boys at USC</t>
  </si>
  <si>
    <t>right left with heels: US Premiere at City Garage</t>
  </si>
  <si>
    <t>Red Lion Theatre Presents Shakespeare's Macbeth</t>
  </si>
  <si>
    <t>"T IS FOR TANTRUM" - HORROR/COMEDY</t>
  </si>
  <si>
    <t>The Man from Willow's Brook, a new play by Kevin Kordis</t>
  </si>
  <si>
    <t>COMPASS PLAYERS presents SYLVIA by A. R. Gurney</t>
  </si>
  <si>
    <t>Pickerington Community Theatre's Set Capabilities Expansion</t>
  </si>
  <si>
    <t>A Bright Room Called Day by Tony Kushner</t>
  </si>
  <si>
    <t>Ozymandias : a photo book</t>
  </si>
  <si>
    <t>Villanelle</t>
  </si>
  <si>
    <t>Help Launch the Most Amazing Online Organizing Guide Ever.</t>
  </si>
  <si>
    <t>Roosevelt Died.</t>
  </si>
  <si>
    <t>Queen Kwong Tour to London and Paris</t>
  </si>
  <si>
    <t>The Red Shoes</t>
  </si>
  <si>
    <t>Wildcat Strike's 2nd album release - Digital Age</t>
  </si>
  <si>
    <t>Quiet Oaks Full Length Album</t>
  </si>
  <si>
    <t>Cor Cantiamo's First Commercially Released Recording</t>
  </si>
  <si>
    <t>Critical Ambition - BLINK by Phil Porter</t>
  </si>
  <si>
    <t>Larchmere String Quartet Debut Album: Music by Stephan Krehl</t>
  </si>
  <si>
    <t>Staged Right Theatre First Season Campaign</t>
  </si>
  <si>
    <t>Much Further Out Than You Thought @ Edinburgh Fringe 2015</t>
  </si>
  <si>
    <t>"The Annual Neighborhood Garage Tour"</t>
  </si>
  <si>
    <t>A Krumpus Story - World Premiere</t>
  </si>
  <si>
    <t>A Season of Love and Music (Spring 2014)</t>
  </si>
  <si>
    <t>Island - Japan, from the view point of many</t>
  </si>
  <si>
    <t>Making Mail: A Documentary</t>
  </si>
  <si>
    <t>Sam Lyons New Album - 2014</t>
  </si>
  <si>
    <t>Zero Down</t>
  </si>
  <si>
    <t>I Died... I Came Back, ... Whatever</t>
  </si>
  <si>
    <t>Anti-Bullying Musicalâ€¦ "It's Easy!"</t>
  </si>
  <si>
    <t>The Vandies // Full length album!</t>
  </si>
  <si>
    <t xml:space="preserve">Building the Open Source Bussard Fusion Reactor </t>
  </si>
  <si>
    <t>ALIBI X Nation - The Digital Black Wall Street</t>
  </si>
  <si>
    <t>Mozart Requiem with Bach Cantata 106 &amp; Brahms NÃ¤nie</t>
  </si>
  <si>
    <t>"The Red Herring" World Premiere</t>
  </si>
  <si>
    <t>Three Christs - Presented at Dixon Place</t>
  </si>
  <si>
    <t>Cub Country "Repeat Until Death" master and vinyl production</t>
  </si>
  <si>
    <t>Mirror Image - An Original Musical</t>
  </si>
  <si>
    <t>Completion of Unique Recording of British and Finnish Music</t>
  </si>
  <si>
    <t>Cook Up a Record with Dewveall</t>
  </si>
  <si>
    <t>Video of Connections: A Mural</t>
  </si>
  <si>
    <t>Resurrecting LIZZIE BORDEN LIVE</t>
  </si>
  <si>
    <t>HELP BUILD "THE CASTLE"</t>
  </si>
  <si>
    <t>The Curse of the Babywoman @ FringeNYC</t>
  </si>
  <si>
    <t>The JOB Prelude.</t>
  </si>
  <si>
    <t>GLASS: A Love Story</t>
  </si>
  <si>
    <t>The Lost Boy</t>
  </si>
  <si>
    <t>Patagonia Winds: Wind Quintet Commission Project</t>
  </si>
  <si>
    <t>Covers Album - Limited Vinyl Pressing</t>
  </si>
  <si>
    <t>Corners Grove</t>
  </si>
  <si>
    <t>From Providence to Cuba: A Historic Theater Adventure</t>
  </si>
  <si>
    <t>Brooklyn Quartet, directed by reg e gaines. Spring of 2016</t>
  </si>
  <si>
    <t>Visions</t>
  </si>
  <si>
    <t>Blue Sky Alert &amp; The Retro Rock Machine of Fun</t>
  </si>
  <si>
    <t>The Carousel - 2016 Tribeca Film Festival Official Selection</t>
  </si>
  <si>
    <t>Gorilla Theater Productions Presents: Phase 3</t>
  </si>
  <si>
    <t>The Recursion Theorem (Short Film)</t>
  </si>
  <si>
    <t>OVERTIME: A Cerebral Horror Short Inspired by the Classics</t>
  </si>
  <si>
    <t>Run Ragged</t>
  </si>
  <si>
    <t>Publicación/Ficción</t>
  </si>
  <si>
    <t>The Inspectors Call</t>
  </si>
  <si>
    <t>Soul Easy - Making music for our friends.</t>
  </si>
  <si>
    <t>Hi, Are You Single? by Ryan J. Haddad</t>
  </si>
  <si>
    <t>Better Beanie</t>
  </si>
  <si>
    <t>Surviving the Journey: Letters from the Railroad</t>
  </si>
  <si>
    <t>Power Go: Cargador Solar para Dispositivos MÃ³viles</t>
  </si>
  <si>
    <t>Random Us</t>
  </si>
  <si>
    <t>Be Part of Darkpine's Debut EP</t>
  </si>
  <si>
    <t>Sustainable Theatre Project and The Life-Cycle of Seller Door: A Play of Consequences</t>
  </si>
  <si>
    <t>Fresco presents SNOW WHITE - GARAGE OPERA!</t>
  </si>
  <si>
    <t>Kylie for President</t>
  </si>
  <si>
    <t>David Facer, Paradox Magic</t>
  </si>
  <si>
    <t>Cosmic Fear or The Day Brad Pitt Got Paranoia - EdFringe '16</t>
  </si>
  <si>
    <t>"The Holiday Bug" 2014 Puppet Show</t>
  </si>
  <si>
    <t>rock on: inside the archive of an unlikely rock photographer</t>
  </si>
  <si>
    <t>A Sign for 34 West</t>
  </si>
  <si>
    <t>LIBERTY! EQUALITY! AND FIREWORKS!... A Civil Rights Play</t>
  </si>
  <si>
    <t>Sizzling in the Kitchen Flynn Style</t>
  </si>
  <si>
    <t>In Their Turn : A MFA Thesis Film</t>
  </si>
  <si>
    <t>Let The 7Horse Run!</t>
  </si>
  <si>
    <t>Do You Want to Ride on my Rocket Ship? - An Album Pre-Order</t>
  </si>
  <si>
    <t>VIVO Solar Bag</t>
  </si>
  <si>
    <t>The Maid, in the Common Room, with the FiancÃ©: A Comedy</t>
  </si>
  <si>
    <t>Destiny is Judd Nelson: a new play at FringeNYC</t>
  </si>
  <si>
    <t>Book Club: A Comedy</t>
  </si>
  <si>
    <t>Le Temps Nous Est ComtÃ©</t>
  </si>
  <si>
    <t>Help Buttz Return From the Ashes</t>
  </si>
  <si>
    <t>Chris Dorman - Sita worldwide</t>
  </si>
  <si>
    <t>Pramkicker - Edinburgh and Beyond</t>
  </si>
  <si>
    <t>Bridge 19 CD Release Tour</t>
  </si>
  <si>
    <t>Story Rock by The Jolly Llamas -- Our First Album!</t>
  </si>
  <si>
    <t>Lakotas and the American Theatre</t>
  </si>
  <si>
    <t>Hygienic Art Amphitheater Project New London, Connecticut</t>
  </si>
  <si>
    <t>COMPASS PLAYERS</t>
  </si>
  <si>
    <t>The 'Songs from the Bookmark' Sessions</t>
  </si>
  <si>
    <t>Totally "not" For Drugs: A Kentucky Knife Fight music video</t>
  </si>
  <si>
    <t>WORLD'S BEST BATTERY BACKUP: EXO WEARABLE POWER! (Canceled)</t>
  </si>
  <si>
    <t>Tinkr Tech - mobile makerspace</t>
  </si>
  <si>
    <t>Map &amp; Palette: Chronicling The Voyage of Three Young Artists</t>
  </si>
  <si>
    <t>Kingdom Espionage</t>
  </si>
  <si>
    <t>Brava Theater and Cultural Odyssey present â€œBIRTHRIGHT?â€</t>
  </si>
  <si>
    <t>Bring Oedipus Revenant to Life!</t>
  </si>
  <si>
    <t>CUT OUT</t>
  </si>
  <si>
    <t>Xavier Project: Leftovers</t>
  </si>
  <si>
    <t>Inspire CANCER survivors to tell their STORIES</t>
  </si>
  <si>
    <t>Action Man (GI Joe) Mission Mercury 10</t>
  </si>
  <si>
    <t>Good People by David Lindsay-Abaire at Waterfront Playhouse</t>
  </si>
  <si>
    <t>#Josh: T.V. Show Sizzle Reel</t>
  </si>
  <si>
    <t>The Military Moms Food Truck</t>
  </si>
  <si>
    <t>The Violet Tone and the City of Angels!</t>
  </si>
  <si>
    <t>Suddenly Split &amp; Swiping Over</t>
  </si>
  <si>
    <t>Loading Dock Theatre Presents: The Dudleys! A Family Game</t>
  </si>
  <si>
    <t>American Lit or...Trespassing for Beginners</t>
  </si>
  <si>
    <t>Glass Cloud on the road!</t>
  </si>
  <si>
    <t>Bring the Seattle Geekly podcast back!</t>
  </si>
  <si>
    <t>Human, Kind Theater Project</t>
  </si>
  <si>
    <t>And Now: The World!</t>
  </si>
  <si>
    <t>Arts &amp; Crafts</t>
  </si>
  <si>
    <t>Where is Home?</t>
  </si>
  <si>
    <t>The Masada Story Project</t>
  </si>
  <si>
    <t>Familiar Strangers â€” A Staged Reading</t>
  </si>
  <si>
    <t>Today I Live</t>
  </si>
  <si>
    <t>Welcome To The Club - Music Video Project</t>
  </si>
  <si>
    <t>AENY's Production of An Invisible Piece of this World</t>
  </si>
  <si>
    <t>Help CHURCHES turn this song into an LGBT anthem!</t>
  </si>
  <si>
    <t>Tackett &amp; Pyke put on a Play</t>
  </si>
  <si>
    <t>Open Tools for Science and Science Education</t>
  </si>
  <si>
    <t>"Lucy &amp; Vincente" A New Play about Lucille Ball</t>
  </si>
  <si>
    <t>Attention: People With Body Parts</t>
  </si>
  <si>
    <t>Linkoo (Canceled)</t>
  </si>
  <si>
    <t>Scrappy Shakespeare: A Midsummer Night's Dream</t>
  </si>
  <si>
    <t>Send Truth AND Consequences To TNT's 2014 Youth Conference</t>
  </si>
  <si>
    <t>Launch a TARDIS into SPACE!</t>
  </si>
  <si>
    <t>Help MONGREL record our new cd !</t>
  </si>
  <si>
    <t>Sprocket Junkie</t>
  </si>
  <si>
    <t>EverScape</t>
  </si>
  <si>
    <t>Rolling out Vegan Mashup's Season 2</t>
  </si>
  <si>
    <t>INDEPENDENCE NYC</t>
  </si>
  <si>
    <t>The Tulip Tree 2014</t>
  </si>
  <si>
    <t>SANKARA</t>
  </si>
  <si>
    <t>The Secret Lives of Baba Segi's Wives; A Workshop Production</t>
  </si>
  <si>
    <t>Better to Have Loved...?</t>
  </si>
  <si>
    <t>Honest</t>
  </si>
  <si>
    <t>Trish's Truffles &amp; Sweet Treats.</t>
  </si>
  <si>
    <t>Magpie- A Melbourne Written Dramatic Musical</t>
  </si>
  <si>
    <t>the southland company - LAUNCH LOS ANGELES</t>
  </si>
  <si>
    <t>The Tragedy of Mario and Juliet</t>
  </si>
  <si>
    <t>Project: Ballerina Black UK Tour</t>
  </si>
  <si>
    <t>DINOWALRUS: 3RD RECORD ON VINYL</t>
  </si>
  <si>
    <t>Nevada Color recording first full-length album "Adventures"</t>
  </si>
  <si>
    <t>Lust Control NEW CD!!!</t>
  </si>
  <si>
    <t>Faces of Yoga: A Coffee Table Photo Book</t>
  </si>
  <si>
    <t>Jayhawk Makeover</t>
  </si>
  <si>
    <t>A Sundered World</t>
  </si>
  <si>
    <t>Gloriously Doomed - Search for Armada Shipwreck in Ireland</t>
  </si>
  <si>
    <t>Hopeless Jack First National Tour</t>
  </si>
  <si>
    <t>Fashion loves Technology: Lamour, the connected heating shoe (Canceled)</t>
  </si>
  <si>
    <t>Because Dance.</t>
  </si>
  <si>
    <t>Surplus 1980 album funds for release on CD/LP.</t>
  </si>
  <si>
    <t>World Premiere of "The Piano"</t>
  </si>
  <si>
    <t>Pull Some Strings For Jameson Elder</t>
  </si>
  <si>
    <t>Hardsoul Poets New Album!</t>
  </si>
  <si>
    <t>El Camion Roja</t>
  </si>
  <si>
    <t>DAVID, The Oratorio</t>
  </si>
  <si>
    <t>PL@Y, an all-original fusion of comedy, rock, and dance</t>
  </si>
  <si>
    <t>Sleepwreck - Disasterpiece EP (Jump Drives!)</t>
  </si>
  <si>
    <t>Alice - A New Musical</t>
  </si>
  <si>
    <t>Cancel The Sunshine</t>
  </si>
  <si>
    <t>An Evening of Original One Acts</t>
  </si>
  <si>
    <t>Love Locks - a photographic journey</t>
  </si>
  <si>
    <t>Fotografía/Personas</t>
  </si>
  <si>
    <t>Southern Oregon VS. LNG</t>
  </si>
  <si>
    <t>Save the Astronomy Van</t>
  </si>
  <si>
    <t>Help us get "Old Friends" to the El Portal!!!</t>
  </si>
  <si>
    <t>Asteroid What! - Very Near Earth Asteroids</t>
  </si>
  <si>
    <t>Balloons (Canceled)</t>
  </si>
  <si>
    <t>Virtual CH - The One-Man-Mixed-Media-Rock-Band Debut</t>
  </si>
  <si>
    <t>"The Next Event"</t>
  </si>
  <si>
    <t>All Bare Theatre bring THE MAIDS to Edinburgh 2015</t>
  </si>
  <si>
    <t>Th'underGrounds</t>
  </si>
  <si>
    <t>A Hard Rain - New York Debut</t>
  </si>
  <si>
    <t>MR. DREAM GOES TO JAIL</t>
  </si>
  <si>
    <t>Fike // You Say Speak We Say Move</t>
  </si>
  <si>
    <t>Adfectus Book</t>
  </si>
  <si>
    <t>Shakespeare in ASL - and FREE for everyone</t>
  </si>
  <si>
    <t>Taming of the Shrew - New Wimbledon Theatre</t>
  </si>
  <si>
    <t>Cosmicomics</t>
  </si>
  <si>
    <t>PCSF PlayOffs 2016</t>
  </si>
  <si>
    <t>l'esprit d'escalier-a senior film</t>
  </si>
  <si>
    <t>k5-jkt.by kiger (Canceled)</t>
  </si>
  <si>
    <t>The Night Before Christmas</t>
  </si>
  <si>
    <t>"Lifted" - The Theatre Shed's 10 Year Anniversary Show</t>
  </si>
  <si>
    <t>The Stolen Inches, Edinburgh 2015</t>
  </si>
  <si>
    <t>Licensed To Ill</t>
  </si>
  <si>
    <t>The Flu Season</t>
  </si>
  <si>
    <t>Twelfth Night by William Shakespeare</t>
  </si>
  <si>
    <t>Village Pub Theatre- FRINGE 2015</t>
  </si>
  <si>
    <t>Internationalisation of Sherlock's Home: The Empty House</t>
  </si>
  <si>
    <t>Broken Contract Rulebook Relaunch</t>
  </si>
  <si>
    <t>Reality of Love Remix (Love in Disguise)</t>
  </si>
  <si>
    <t>Grace Sings Grace</t>
  </si>
  <si>
    <t>CHEMION: The World's First Smart Glasses (Canceled)</t>
  </si>
  <si>
    <t>Strangeloop Theatre - A Focus on New Works</t>
  </si>
  <si>
    <t>New Music Video/Artist Development</t>
  </si>
  <si>
    <t>The Eulogy of Toby Peach - Edinburgh Festival 2015</t>
  </si>
  <si>
    <t>Help fund Black Enough!</t>
  </si>
  <si>
    <t>The Bombing of the Grand Hotel. A compelling new play</t>
  </si>
  <si>
    <t>Take 147 - Nothin' to Lose CD Project</t>
  </si>
  <si>
    <t>"The Secret" Goes to NYC International Fringe Festival</t>
  </si>
  <si>
    <t>Help Shakespeare Troupe accept invite to perform in UK!</t>
  </si>
  <si>
    <t>The Healing Effect Movie</t>
  </si>
  <si>
    <t>Slingers - A Documentary about Small Town Beekeepers.</t>
  </si>
  <si>
    <t>The Adventurers Club</t>
  </si>
  <si>
    <t>Outskirts Theatre Co. Finds a Home!</t>
  </si>
  <si>
    <t>Baby It's Cold Outside: Silver Spring Stage HVAC Fund!</t>
  </si>
  <si>
    <t>A Race Redux</t>
  </si>
  <si>
    <t>Like Son, Like Father</t>
  </si>
  <si>
    <t>Alzheimer's:The Musical World Premiere Tickets &amp; FUNdrasier!</t>
  </si>
  <si>
    <t>Venus in Fur, Los Angeles.</t>
  </si>
  <si>
    <t>KEEP THE HEART BEATING! HELP US FUND OUR FULL LENGTH RECORD!</t>
  </si>
  <si>
    <t>Deathtrap America Spring 2015 Tour</t>
  </si>
  <si>
    <t>Lulu Watch Designs - Apple Watch</t>
  </si>
  <si>
    <t>Princess Suffragette: a new play for VAULT Festival 2017</t>
  </si>
  <si>
    <t>The Desert River Bends</t>
  </si>
  <si>
    <t>Big in Beijing. A reality tv show about eccentric Beijing.</t>
  </si>
  <si>
    <t>Send "Pawn" to Edinburgh!</t>
  </si>
  <si>
    <t>The Zossom Phone Case</t>
  </si>
  <si>
    <t>Sinatra Cookbook - Recipes for the Ruby framework</t>
  </si>
  <si>
    <t>Little Moses EP</t>
  </si>
  <si>
    <t>KHOJALY - Giving a voice to refugees across the world</t>
  </si>
  <si>
    <t>Courting Rites of Cranes CD recording</t>
  </si>
  <si>
    <t>Tin Man's Broken Wisdom Fund</t>
  </si>
  <si>
    <t>Speechless</t>
  </si>
  <si>
    <t>Pressure</t>
  </si>
  <si>
    <t>Holy Water Moses - A Hail Dale Project</t>
  </si>
  <si>
    <t>Caverns of Sonora</t>
  </si>
  <si>
    <t>Nakhtik and Avalon</t>
  </si>
  <si>
    <t>The Frida Kahlo of Penge West</t>
  </si>
  <si>
    <t>Joe Orton's Fred &amp; Madge</t>
  </si>
  <si>
    <t>Since I've Been Here</t>
  </si>
  <si>
    <t>Little Shop of Horrors</t>
  </si>
  <si>
    <t>Melissa Youth OnSTAGE Season 5. Act Like you Mean it!</t>
  </si>
  <si>
    <t>ANGAL TENTARA and The Root of All Evil</t>
  </si>
  <si>
    <t>Ministers of Grace</t>
  </si>
  <si>
    <t>Ryubix Manor--Madness, Betrayal, Murder, Vengeance... Family</t>
  </si>
  <si>
    <t>Street Heroes - A Facebook Beat 'em Up</t>
  </si>
  <si>
    <t>SOLO TESTER: Electrical Wiring Testing &amp; Troubleshooter</t>
  </si>
  <si>
    <t>Lokett: Customizable Smartphone Memory Necklace (Canceled)</t>
  </si>
  <si>
    <t>This is why we Live ... (Astonishment)</t>
  </si>
  <si>
    <t>Fierce</t>
  </si>
  <si>
    <t>Good Morning Japan</t>
  </si>
  <si>
    <t>Tilted Field presents NO STATIC AT ALL in New York City</t>
  </si>
  <si>
    <t>Johnny Rock &amp; Friends: For The Record</t>
  </si>
  <si>
    <t>Invisible Allies - Hyperdimensional Animals</t>
  </si>
  <si>
    <t>HAMLET presented by AC Productions</t>
  </si>
  <si>
    <t>Escape/Artist: The Jason Escape Documentary</t>
  </si>
  <si>
    <t>Pennywinkle: A New Chicago Comedy</t>
  </si>
  <si>
    <t>Star Man Rocket Man</t>
  </si>
  <si>
    <t>Be a part of The Paper Melody's next chapter: EP and Videos</t>
  </si>
  <si>
    <t>Cinnamon II The Ultimate Retro Smartwatch</t>
  </si>
  <si>
    <t>Low Voltage Metal Sensor for use with Arduino type boards</t>
  </si>
  <si>
    <t xml:space="preserve">Arches - Wide Awake on Vinyl </t>
  </si>
  <si>
    <t>Howard's End 3.0</t>
  </si>
  <si>
    <t>Modern Love</t>
  </si>
  <si>
    <t>Fire On High: Organic Food Truck on a Mission</t>
  </si>
  <si>
    <t>REALLY REALLY</t>
  </si>
  <si>
    <t>Secret Diaries</t>
  </si>
  <si>
    <t>The Musical Adventure of Mimi and the Ghosts</t>
  </si>
  <si>
    <t>#CLOUD$ - a modern adaptation of Aristophanes' Clouds</t>
  </si>
  <si>
    <t>Macbeth in the Basement</t>
  </si>
  <si>
    <t>YEPZONâ„¢ FREEDOM: A Personal Safety Alarm w/Global Locator</t>
  </si>
  <si>
    <t>Sisters of Murphyâ€™s full-length album</t>
  </si>
  <si>
    <t>Telesomniac's Debut Album</t>
  </si>
  <si>
    <t>Tunnel Lab - Tech startup accelerator hubs in the favelas</t>
  </si>
  <si>
    <t>The Beautiful Refrain's "Page One" Project</t>
  </si>
  <si>
    <t>DVD Jesus Alive Again: From the Last Supper to the Ascension</t>
  </si>
  <si>
    <t>The Psalm Praise Project, Vol. 2</t>
  </si>
  <si>
    <t>Dead Tree Duo's first full length album! Let's make it!</t>
  </si>
  <si>
    <t>3 Days In Savannah</t>
  </si>
  <si>
    <t>Titus Andronicus (with an all-female cast &amp; crew)</t>
  </si>
  <si>
    <t>The Impossible Adventures Of Supernova Jones</t>
  </si>
  <si>
    <t>SAGANet STEM Mentoring Lab Accreditation</t>
  </si>
  <si>
    <t>BELIEF on the Isle of Skye</t>
  </si>
  <si>
    <t>Summer Gill 'Stormy Weather' EP</t>
  </si>
  <si>
    <t>Fat Cheeks the Cannonball - iPhone and Android</t>
  </si>
  <si>
    <t>Das Ding - A Globetrotting Comedy</t>
  </si>
  <si>
    <t>Brewz Brothers TV</t>
  </si>
  <si>
    <t>Far From Fiction</t>
  </si>
  <si>
    <t>M dot Strange's "I am Nightmare"</t>
  </si>
  <si>
    <t>"Holmes for the Holidays" Larceny &amp; Mystery For Christmas</t>
  </si>
  <si>
    <t>Without Utterance: Tales from the Other Side of Language</t>
  </si>
  <si>
    <t>5 Bucks from 500 Friends</t>
  </si>
  <si>
    <t>Nineteen Fifty Eight - Untitled EP</t>
  </si>
  <si>
    <t>Christmas Ain't A Drag - A Musical</t>
  </si>
  <si>
    <t>Waitresses.com</t>
  </si>
  <si>
    <t>The Seagull on The River</t>
  </si>
  <si>
    <t>Johnny Rocketfingers 3</t>
  </si>
  <si>
    <t>Beef Sticks to Chomp On!!</t>
  </si>
  <si>
    <t>the last echo AM/PM Project</t>
  </si>
  <si>
    <t>Release Soundzero's Debut Album!</t>
  </si>
  <si>
    <t>Bring Bigger, Badder BRIEF HISTORY Back To The Stage!</t>
  </si>
  <si>
    <t>Help fund an album of LDS songs arranged for jazz piano trio</t>
  </si>
  <si>
    <t>Songs for a New World</t>
  </si>
  <si>
    <t>Casa Calabaza, Premio Nacional de Teatro Penitenciario.</t>
  </si>
  <si>
    <t>The portrait of the forgotten: Syrian refugees in Jordan</t>
  </si>
  <si>
    <t>Mastering and Vinyl Production for The Astronomer LP</t>
  </si>
  <si>
    <t>Tarantella</t>
  </si>
  <si>
    <t>Wyatt Lowe &amp; the Ottomatics Summer 2014 Tour!</t>
  </si>
  <si>
    <t>ITAVA Players "Little Shop of Horrors"</t>
  </si>
  <si>
    <t>KiddieRail - making the stairs easier and safer for kids</t>
  </si>
  <si>
    <t>See Bob Run by Daniel MacIvor</t>
  </si>
  <si>
    <t>Better Than Shakespeare Presents: Much Ado About Something</t>
  </si>
  <si>
    <t>MUMBURGER by Sarah Kosar</t>
  </si>
  <si>
    <t>Samurai Dwarves (Korobokuru)</t>
  </si>
  <si>
    <t>FEED</t>
  </si>
  <si>
    <t>Open Letter Theatre presents 'Boys' by Ella Hickson</t>
  </si>
  <si>
    <t>Framed Himalaya: Lachen Valley (Campaign Part - 2)</t>
  </si>
  <si>
    <t>3 Days In Savannah Part II</t>
  </si>
  <si>
    <t>Jollyheads Circus Debut Album "The Kaleidoscope Dawn"</t>
  </si>
  <si>
    <t>iDEA On Demand Virtual Activities. Get Active! (Canceled)</t>
  </si>
  <si>
    <t>The Complete Works of William Shakespeare (Abridged)</t>
  </si>
  <si>
    <t>MOONFACE</t>
  </si>
  <si>
    <t>BRANDTSON - "Send Us A Signal" Vinyl LP</t>
  </si>
  <si>
    <t>Funding for 'Cooked' a dark comedy by Christopher Adams</t>
  </si>
  <si>
    <t>Village Films Summer Project Fund (TK 2)</t>
  </si>
  <si>
    <t>M.F.Crew, 1er Album "First Ride"</t>
  </si>
  <si>
    <t>"Frontiers" A new full-length LP by Ontario's Unsacred Seed</t>
  </si>
  <si>
    <t>Help Milburn Stone Fly High With TARZAN The Musical</t>
  </si>
  <si>
    <t>Garstin Luxury Stainless Steel Case for the Apple Watch</t>
  </si>
  <si>
    <t>Help Falling From One complete their CD!!!</t>
  </si>
  <si>
    <t>KLIPPIES</t>
  </si>
  <si>
    <t>Archeology 7" Vinyl</t>
  </si>
  <si>
    <t>Scarlet at Southwark Playhouse - Theatre Renegade</t>
  </si>
  <si>
    <t>From the Pulpit to the Runway</t>
  </si>
  <si>
    <t>So Bad, It's Good! - A Book of Bad Movies</t>
  </si>
  <si>
    <t>Quintessential: The Journey</t>
  </si>
  <si>
    <t>Second Act: The Four Disgracers</t>
  </si>
  <si>
    <t>Vladimir in Butterfly Country</t>
  </si>
  <si>
    <t>Unusual Charles Dickens adaptation at Edinburgh Fringe</t>
  </si>
  <si>
    <t>It's Better In The Wind - A Documentary Photobook!</t>
  </si>
  <si>
    <t>Cutting Off Kate Bush</t>
  </si>
  <si>
    <t>Kapow-i GoGo at The PIT</t>
  </si>
  <si>
    <t>Three Postcards: Pre-Production Costs</t>
  </si>
  <si>
    <t>'Mooring' - Vocal Point Theatre Project</t>
  </si>
  <si>
    <t>RICE Presses Their Debut Album 'Keep Warm' On Vinyl</t>
  </si>
  <si>
    <t>Putting on a great play in Los Angeles!</t>
  </si>
  <si>
    <t>Akvavit Theatre presents NOTHING OF ME by Arne Lygre</t>
  </si>
  <si>
    <t>Sugarglass Theatre</t>
  </si>
  <si>
    <t>EgoPo's Hairy Ape Tours to the Provincetown Festival</t>
  </si>
  <si>
    <t>How You Kiss Me... at FringeNYC 2015</t>
  </si>
  <si>
    <t>Thank You For Waiting</t>
  </si>
  <si>
    <t>Sharing the secrets of profitable specialty food marketing!</t>
  </si>
  <si>
    <t>Jericho Creek</t>
  </si>
  <si>
    <t>Publish Waiting On Humanity</t>
  </si>
  <si>
    <t>EMBER wear Ski and Snow Sport Heated Gloves and Mittens</t>
  </si>
  <si>
    <t>The Last Five Years: The Muse Arts Production's Debut Show</t>
  </si>
  <si>
    <t>Misfits of London: The Gin Chronicles</t>
  </si>
  <si>
    <t>Rumble Yell: Discovering America's Biggest Bike Ride</t>
  </si>
  <si>
    <t>boom- a play by Peter Sinn Nachtrieb</t>
  </si>
  <si>
    <t>Jazz arrangements of Mozart Horn Concertos #3 &amp; #4</t>
  </si>
  <si>
    <t>Create The World's Music Shack for students! (education!)</t>
  </si>
  <si>
    <t xml:space="preserve">Música/Internacional </t>
  </si>
  <si>
    <t>60 Days to a Radiating Faith</t>
  </si>
  <si>
    <t>Tanya Dartson- Run for Your Life music video</t>
  </si>
  <si>
    <t>Higher Education</t>
  </si>
  <si>
    <t>Undivided Heart - a worship album by John Gabriel Arends</t>
  </si>
  <si>
    <t>Mama Threw Me So High &amp; He Who Speaks</t>
  </si>
  <si>
    <t>Something Wicked This Way Comes</t>
  </si>
  <si>
    <t>Dirty Quiet Money</t>
  </si>
  <si>
    <t>Give a Puppet a Hand</t>
  </si>
  <si>
    <t>Tell Me That You Love Me</t>
  </si>
  <si>
    <t>ROOMIES - Atlantic Canada Tour 2016-17</t>
  </si>
  <si>
    <t>"Believable Lies" - The Album</t>
  </si>
  <si>
    <t>Becoming Alicia</t>
  </si>
  <si>
    <t>The World Over's New EP, "MOUNTAINS".</t>
  </si>
  <si>
    <t>Stereo Dogs! 14-Year Old Teen Rock Band Plan CD Project!</t>
  </si>
  <si>
    <t>Nobody Rides For Free ~ Stone Horse</t>
  </si>
  <si>
    <t>The BESPOKE GEEK: Cosplay for Everyday</t>
  </si>
  <si>
    <t>Pangea Cuisines "Continental Drift" A Paleo food Truck!</t>
  </si>
  <si>
    <t>Richard III</t>
  </si>
  <si>
    <t>Help JUICE (Boston) Record Their First Album</t>
  </si>
  <si>
    <t>Help bring Boys of a Certain Age back to NYC!</t>
  </si>
  <si>
    <t>" Prodigal Daughter" Recording Project</t>
  </si>
  <si>
    <t>Jesse Alexander's Independent Debut Album</t>
  </si>
  <si>
    <t>Three Things: Stories About Life</t>
  </si>
  <si>
    <t>The March of the Bonus Army</t>
  </si>
  <si>
    <t>Gruoch, or Lady Macbeth</t>
  </si>
  <si>
    <t>Mabel Moon Goes to Earth!</t>
  </si>
  <si>
    <t>The Last Encore Musical</t>
  </si>
  <si>
    <t>G-Pod ... the future of sustainable housing</t>
  </si>
  <si>
    <t>Fever - a workshop production</t>
  </si>
  <si>
    <t>CT BAND</t>
  </si>
  <si>
    <t>BEAUTIFUL DREAMERS: An Adult Coloring Book (Canceled)</t>
  </si>
  <si>
    <t>Paddock School Theater Improvement</t>
  </si>
  <si>
    <t>BLOXSHIELD</t>
  </si>
  <si>
    <t>Idiot Stare "Unknown to Millions" CD</t>
  </si>
  <si>
    <t>Oh When The Blues - Oldham Athletic Photography Book</t>
  </si>
  <si>
    <t xml:space="preserve">ADCA's debut CD will bring the joys of great chamber music to you!  </t>
  </si>
  <si>
    <t>Get JunkBox Theatre To Edinburgh Fringe!</t>
  </si>
  <si>
    <t>New Lions After Dark EP!</t>
  </si>
  <si>
    <t>Be A Buddy Not A Bully (Anti-Bullying Stage Play TOUR)</t>
  </si>
  <si>
    <t>Help Smokey Folk Create Our First Album &amp; Music Video</t>
  </si>
  <si>
    <t>The Pennington School Alumni Theater Series: Charlie &amp; Bruno</t>
  </si>
  <si>
    <t>Pickles &amp; Hargraves Murder Mystery Comedy at the FringeNYC</t>
  </si>
  <si>
    <t>Fly Away</t>
  </si>
  <si>
    <t>Free Theatre for Kids: Baby Living Room</t>
  </si>
  <si>
    <t>Rules of Civility and Decent Behavior</t>
  </si>
  <si>
    <t>Get Your Hopes Up</t>
  </si>
  <si>
    <t>Sea Life by Lucy Catherine at The Hope Theatre</t>
  </si>
  <si>
    <t>Trickle</t>
  </si>
  <si>
    <t>A Stagnant Fever: Short Film</t>
  </si>
  <si>
    <t>Bad Boy of Beauty and Bride Crashers!</t>
  </si>
  <si>
    <t>Put Your Money Where Your Ear Is!</t>
  </si>
  <si>
    <t>Haberdasher Theatre Inc. : Richard Greenbergâ€™s, The Maderati</t>
  </si>
  <si>
    <t>Single Parent Date Night-A Comedic Short Film</t>
  </si>
  <si>
    <t>The Aurora Project: A Sci-Fi Epic by Bella Poynton</t>
  </si>
  <si>
    <t>Ryan Harner's Full Length Album - The Wonder of the Sea</t>
  </si>
  <si>
    <t>Benjamin Button the Musical Concept Album</t>
  </si>
  <si>
    <t>Come, Bring, Punish</t>
  </si>
  <si>
    <t>Aaron Long-New Full Length Album "Sounds of Awakening"</t>
  </si>
  <si>
    <t>The Addams Family Comes To Tuscaloosa</t>
  </si>
  <si>
    <t>Samuel B. Lupowitz &amp; The Ego Band - first album release</t>
  </si>
  <si>
    <t>Candy Warpop "Smilef**ker" Music Video</t>
  </si>
  <si>
    <t>River Of Thorns - First CD Release</t>
  </si>
  <si>
    <t>Ethiopia: Beheld</t>
  </si>
  <si>
    <t>Accidental Artists Lab</t>
  </si>
  <si>
    <t>Help Fund Tara's Album of Rare 18-19th Century Italian Songs</t>
  </si>
  <si>
    <t>'Gilead', an original theatre piece</t>
  </si>
  <si>
    <t>You are a Priest Forever</t>
  </si>
  <si>
    <t>Emma Ate the Lion "Songs Two Count Too"</t>
  </si>
  <si>
    <t>Melbin the Accidental</t>
  </si>
  <si>
    <t>VR Lens Lab - Prescription Lenses for Virtual Reality HMDs</t>
  </si>
  <si>
    <t>Low Weather // Debut Album</t>
  </si>
  <si>
    <t>The Mount, new play about Edith Wharton</t>
  </si>
  <si>
    <t>Outcry Theatre presents "Dark Play or Stories for Boys"</t>
  </si>
  <si>
    <t>Â¡LlÃ©vame!</t>
  </si>
  <si>
    <t>Green Couch Games Limited: FrogFlip!</t>
  </si>
  <si>
    <t>Sammy Bananas - Bootlegs Vol. 2!!</t>
  </si>
  <si>
    <t>The World's Smartest Modular WiFi + Bluetooth Wearable Ring</t>
  </si>
  <si>
    <t>Underwater Colors Of The Channel Islands (Canceled)</t>
  </si>
  <si>
    <t>THE MAGIC OF LAUGHTER WITH REGGIE RICE'S #TEAMDREAMERS</t>
  </si>
  <si>
    <t>The Lower Depths</t>
  </si>
  <si>
    <t>OR-GÃ“L-HO -A search for meaning during the World Cup</t>
  </si>
  <si>
    <t>LF4 WildFire</t>
  </si>
  <si>
    <t>Antimatter Fuel Production</t>
  </si>
  <si>
    <t>The Attic</t>
  </si>
  <si>
    <t>The World War I's "The Bite And The Boogie"</t>
  </si>
  <si>
    <t>Measure for Measure</t>
  </si>
  <si>
    <t>Prep Packs Survival Belt</t>
  </si>
  <si>
    <t>Ain't She Brave FringeNYC 2014 Project</t>
  </si>
  <si>
    <t>Diggin Deep to help find "A Man, Buried"</t>
  </si>
  <si>
    <t>SLUTEVER DO AMERICA TOUR</t>
  </si>
  <si>
    <t>Pre-production - The Heart of A Woman &amp; The Heart of A Man</t>
  </si>
  <si>
    <t>Fund The Red Masque's New Album, "Mythalogue"</t>
  </si>
  <si>
    <t>The Enemy Feathers NEW EP</t>
  </si>
  <si>
    <t>Teaterforestilling: Shakespeare patchwork</t>
  </si>
  <si>
    <t>Jelly Beans at Theatre503</t>
  </si>
  <si>
    <t>Immortal</t>
  </si>
  <si>
    <t>MADAM Album</t>
  </si>
  <si>
    <t>DOG SEES GOD: Confessions of a Teenage Blockhead</t>
  </si>
  <si>
    <t>BLANK Short Movie</t>
  </si>
  <si>
    <t>Let's Talk Calmly About Security and Privacy</t>
  </si>
  <si>
    <t>"Every Day" CD by Amanda Joy Hall</t>
  </si>
  <si>
    <t>Dapper Dan - "Fly As I Wanna" Music Video</t>
  </si>
  <si>
    <t>Love Letters</t>
  </si>
  <si>
    <t>Andy's iLL - The Invisible City</t>
  </si>
  <si>
    <t>Save "The Stage Door"</t>
  </si>
  <si>
    <t>Amoung Charros and Poetry/Entre Charros y Poesias</t>
  </si>
  <si>
    <t>Romeo and Juliet at Moody's Pub</t>
  </si>
  <si>
    <t>Last of the Lost Boys: New Music from Matthew Blake</t>
  </si>
  <si>
    <t>Clark &amp; Addison: A Limited Edition Wrigley Field Photo Book</t>
  </si>
  <si>
    <t>Being Patient</t>
  </si>
  <si>
    <t>Alix in Wundergarten</t>
  </si>
  <si>
    <t>Sid the tour 2016</t>
  </si>
  <si>
    <t>'Noir' A New Independant Tech-Noir TV Pilot</t>
  </si>
  <si>
    <t>Blood, Sweat &amp; Tears - Photobook</t>
  </si>
  <si>
    <t>Mickey &amp; Worm: The Tour</t>
  </si>
  <si>
    <t>ACKER Studio Album and Vinyl Pressing</t>
  </si>
  <si>
    <t>Bugspeed Collider: Fast-Paced Platform Brawler (1â€“4 Players)</t>
  </si>
  <si>
    <t>That Still Small Voice Stage Play</t>
  </si>
  <si>
    <t>Hi Ho Silver Oh - The West Coast Tour</t>
  </si>
  <si>
    <t>Send Brandon Rumsey to Brevard Music Center</t>
  </si>
  <si>
    <t>BE A PART OF HISTORY!</t>
  </si>
  <si>
    <t>TWIST: adapted from the novel Oliver Twist</t>
  </si>
  <si>
    <t>New "Jesse Denaro" Album!</t>
  </si>
  <si>
    <t>Meg Porter Debut EP!</t>
  </si>
  <si>
    <t>Chlorine Edinburgh 2014</t>
  </si>
  <si>
    <t>Silver anti-radiation underwear. Keep body cool in summer</t>
  </si>
  <si>
    <t>Georgia - the full cast production</t>
  </si>
  <si>
    <t>THE UNDERSTUDY @ WORKING STAGE</t>
  </si>
  <si>
    <t>Cien&amp;Cia</t>
  </si>
  <si>
    <t>LittleBear</t>
  </si>
  <si>
    <t>M39 - Action film / Drama</t>
  </si>
  <si>
    <t>Join us in releasing "Evening Lights" FREE online!</t>
  </si>
  <si>
    <t>'LETTERS FROM WAR' Losing loved ones to Alzheimer's Disease</t>
  </si>
  <si>
    <t>'Hello From Bertha' &amp; '27 Wagons Full of Cotton'</t>
  </si>
  <si>
    <t>SUCKIN INJUN</t>
  </si>
  <si>
    <t>Upstate Autumn: a photographic journey in Upstate New York</t>
  </si>
  <si>
    <t>Fotografía/Naturaleza</t>
  </si>
  <si>
    <t>Auf geht's beim Schichtl</t>
  </si>
  <si>
    <t>Universe Rush</t>
  </si>
  <si>
    <t>Sketching In Stereo 3rd Album!</t>
  </si>
  <si>
    <t>Fefu and Her Friends</t>
  </si>
  <si>
    <t>A Bad Plan</t>
  </si>
  <si>
    <t>Help! World Tour ~ A Theatrical Revival of Hope</t>
  </si>
  <si>
    <t>Faustus</t>
  </si>
  <si>
    <t>Eyes Shut. Door Open - A New Play by Cassie M. Seinuk</t>
  </si>
  <si>
    <t>Eurisko's "Wild Animal" Project</t>
  </si>
  <si>
    <t>Performance of Lawrence Axelrod's "Songs of Yes" in Chicago by new music group CUBE</t>
  </si>
  <si>
    <t>Project ThunderStruck - Testing a New Spacecraft Concept</t>
  </si>
  <si>
    <t>Going To Market</t>
  </si>
  <si>
    <t>Much Ado About Nothing</t>
  </si>
  <si>
    <t>Bones - The New EP by Matt Phillips</t>
  </si>
  <si>
    <t>VANITY BITES BACK by Helen Duff</t>
  </si>
  <si>
    <t>Dinosaur Dreams</t>
  </si>
  <si>
    <t>Pink Confetti at The Courtyard Theatre, Hoxton</t>
  </si>
  <si>
    <t>VisiÃ³n Latino Theatre Company</t>
  </si>
  <si>
    <t>The Story Of Circle And Square</t>
  </si>
  <si>
    <t>Publicación/Libros infantiles</t>
  </si>
  <si>
    <t>Millennial, The Movie</t>
  </si>
  <si>
    <t>Theatrum Mundi releasing debut album "Eyes of the Realm."</t>
  </si>
  <si>
    <t>PCSF's Biannual 24-Hour Play Festival</t>
  </si>
  <si>
    <t>In Sickness and in Health- a couples journey through cancer</t>
  </si>
  <si>
    <t>The Promise</t>
  </si>
  <si>
    <t>Cupcake Wars Winners: Dreamy Creations Cupcake Truck</t>
  </si>
  <si>
    <t>The Great Fear - Post Production Funds (Canceled)</t>
  </si>
  <si>
    <t>Emerson Sings!</t>
  </si>
  <si>
    <t>Tornado Pursuit: 2014 Storm Chasing Web Series</t>
  </si>
  <si>
    <t>Calli Dollinger and The Dusters Fall Tour Fund</t>
  </si>
  <si>
    <t>Twelve Angry Women</t>
  </si>
  <si>
    <t>Greensboro: A Requiem presented by ATC's Youth Ensemble</t>
  </si>
  <si>
    <t>Crooked Tree Theatre Presents Family Duels</t>
  </si>
  <si>
    <t>Drinking with Angelika - Marlowe Studio Canterbury May 2016</t>
  </si>
  <si>
    <t>Dead Fish Handshake - follow up record to Across State Lines</t>
  </si>
  <si>
    <t>the dreamer examines his pillow</t>
  </si>
  <si>
    <t>CREDITORS | Jack Studio Theatre | Smith after Strindberg</t>
  </si>
  <si>
    <t>Help The King of Mars Record Their First EP!</t>
  </si>
  <si>
    <t>Helios - Near Space Launch To Capture The 2017 Solar Eclipse (Canceled)</t>
  </si>
  <si>
    <t>The Fine Spirits are making an album!</t>
  </si>
  <si>
    <t>Astronauts of Hartlepool: a Brexit sci-fi for VAULT 2017</t>
  </si>
  <si>
    <t>ACT Underground Theatre, TLDC</t>
  </si>
  <si>
    <t>A Philosophical Protest! One Act Play, One Act Cabaret.</t>
  </si>
  <si>
    <t>Some big Some bang</t>
  </si>
  <si>
    <t>Two "Gentlemen" of Verona by William Shakespeare</t>
  </si>
  <si>
    <t>Farcical Elements Presents Boeing-Boeing</t>
  </si>
  <si>
    <t>Dandelion Theatre: 'Body Awareness' by Annie Baker</t>
  </si>
  <si>
    <t>HELP UNRB GO ON TOUR!</t>
  </si>
  <si>
    <t>Hydra Effect Debut EP</t>
  </si>
  <si>
    <t>No Horizon - The forgotten story, told in a unique musical.</t>
  </si>
  <si>
    <t>We just keep going</t>
  </si>
  <si>
    <t>Haymarket Documentary</t>
  </si>
  <si>
    <t>Fair Play</t>
  </si>
  <si>
    <t>Bring Matt Fotis's Nights on the Couch to NYC!</t>
  </si>
  <si>
    <t>CulBox - Open Source Smart Watch for Arduino (Canceled)</t>
  </si>
  <si>
    <t>Regal Fare Season One</t>
  </si>
  <si>
    <t>Bookstory</t>
  </si>
  <si>
    <t>The Puget EP's Vinyl Release</t>
  </si>
  <si>
    <t>Lazy Sunday</t>
  </si>
  <si>
    <t>15% of The Seagull Flies to Edinburgh</t>
  </si>
  <si>
    <t>El Campanario: A place to "rest" in times of war...</t>
  </si>
  <si>
    <t>Free Jujube Brown NYC Performance</t>
  </si>
  <si>
    <t>Sikh Police: Guru Granth Sahib Project</t>
  </si>
  <si>
    <t>BEAR GHOST! Professional Recording! Yay!</t>
  </si>
  <si>
    <t>Poleroid Theatre Present : FREE FALL by Vinay Patel</t>
  </si>
  <si>
    <t>Be Prepared</t>
  </si>
  <si>
    <t>Checkpoint 22</t>
  </si>
  <si>
    <t>Music Video For "Altruism (We Can Change The World)"</t>
  </si>
  <si>
    <t>Big Long Now's Debut Album</t>
  </si>
  <si>
    <t>Protocols</t>
  </si>
  <si>
    <t>HEDDA</t>
  </si>
  <si>
    <t>Star-Spangled Sitcoms: Huzzah &amp; John Adams</t>
  </si>
  <si>
    <t>Luke O'Brien's Kickstarter</t>
  </si>
  <si>
    <t>RUBEDO: Debut Full Length Album</t>
  </si>
  <si>
    <t>ALLIE</t>
  </si>
  <si>
    <t>"Vision" - New Album - Brent Brown</t>
  </si>
  <si>
    <t>Meditations for the Childbearing Year - a Book</t>
  </si>
  <si>
    <t>MEATloko, ekte BBQ fra spesialbygd vedfyrt rÃ¸ykovn i foodbus</t>
  </si>
  <si>
    <t>The Rules: Sex, Lies &amp; Serial Killers</t>
  </si>
  <si>
    <t>TRAVIS KENT : MY FIRST TIME live and unprotected at 54 BELOW</t>
  </si>
  <si>
    <t>Finding Kylie Hard Read Fund</t>
  </si>
  <si>
    <t>Foresight</t>
  </si>
  <si>
    <t>Waxwing: A New Play</t>
  </si>
  <si>
    <t>Dana Lawrence Music NEW EP</t>
  </si>
  <si>
    <t>BRUTE</t>
  </si>
  <si>
    <t>Max's First Solo Album!</t>
  </si>
  <si>
    <t>Up on High Ground TV series</t>
  </si>
  <si>
    <t>BIG WHISKEY TV Show</t>
  </si>
  <si>
    <t>Casual Encounters: The Quest For a PA</t>
  </si>
  <si>
    <t>Piece of Happy</t>
  </si>
  <si>
    <t>Mike Midwestern "Oh My Soul" Album</t>
  </si>
  <si>
    <t>Either, Either EP</t>
  </si>
  <si>
    <t>UCAS</t>
  </si>
  <si>
    <t>The Crusade of Connor Stephens: Professional Play Reading</t>
  </si>
  <si>
    <t>'Fats and Tanya' - a play by Lucy Gallagher</t>
  </si>
  <si>
    <t>Local Jewell Production's Inaugural Season (2014-2015)</t>
  </si>
  <si>
    <t>Axon Theatre - First Project (Phase 1)</t>
  </si>
  <si>
    <t>One Shot Theatre Company</t>
  </si>
  <si>
    <t>The White Feather: a new musical</t>
  </si>
  <si>
    <t>Press Mirror Kisses' New Album "Heartbeats" on Vinyl</t>
  </si>
  <si>
    <t>Vantage Point: Photographs of Milwaukee from on high</t>
  </si>
  <si>
    <t>100% Faith Jazz Gospel CD Recording Project 2012</t>
  </si>
  <si>
    <t>U-PHOS: Upgraded Pulsating Heatpipe Only for Space</t>
  </si>
  <si>
    <t>Positive music. Zachary Freedoms NEW album, campaign.</t>
  </si>
  <si>
    <t>Gore Vidal's THE BEST MAN, by Seat of the Pants Productions</t>
  </si>
  <si>
    <t>Saxon Court at Southwark Playhouse</t>
  </si>
  <si>
    <t>Dark Disco Club's new album</t>
  </si>
  <si>
    <t>You, Me &amp; Sicily:  Part I Editing</t>
  </si>
  <si>
    <t>Pavlo is Filming  a PBS Concert Special (Canceled)</t>
  </si>
  <si>
    <t>High Altotude Debut Album</t>
  </si>
  <si>
    <t>HOPE MILL THEATRE - CHAIR FUND</t>
  </si>
  <si>
    <t>Civil Rogues</t>
  </si>
  <si>
    <t>Vinyl Pressing for "Nine Different Kinds of Gone"</t>
  </si>
  <si>
    <t>Broadway Melodies: A Rock &amp; Roll Mystery Musical - Animated Feature Film</t>
  </si>
  <si>
    <t>"Skip To My Lou," a NEW play by Steve Romagnoli</t>
  </si>
  <si>
    <t>Maven Makers: A Makerspace (It's Kinda Like a Gym)</t>
  </si>
  <si>
    <t>Cardiglow : Fitness Tracker and Biofeedback Device</t>
  </si>
  <si>
    <t>Mars on Earth: An Art Residency</t>
  </si>
  <si>
    <t>Eliot &amp; Ead's First Studio Album, "The Flyover States"</t>
  </si>
  <si>
    <t>The CASAMENA Radio Hour Volume 1 CDx2</t>
  </si>
  <si>
    <t>True Faith : A Guitar Makers Promise to God by Tim Hawley</t>
  </si>
  <si>
    <t>In Game: The Animated Series</t>
  </si>
  <si>
    <t>No Brains for Dinner</t>
  </si>
  <si>
    <t>Starduster II - Photographing Earth from Near-Space</t>
  </si>
  <si>
    <t>Land of the Three Towers</t>
  </si>
  <si>
    <t>Season Scandinavia</t>
  </si>
  <si>
    <t>Ralphi3 (Canceled)</t>
  </si>
  <si>
    <t>Guilford Center Stage Lights Up</t>
  </si>
  <si>
    <t>CulBox , Open Source Wearable Smart Watch for Arduino</t>
  </si>
  <si>
    <t>Bare Bones Shakespeare 2015-16 Season</t>
  </si>
  <si>
    <t>Reluctant Hero's "All As One" EP</t>
  </si>
  <si>
    <t>A KC Fringe World Premiere: DESPERATE ACTS</t>
  </si>
  <si>
    <t>Reading of a New Play by Garrett Zuercher</t>
  </si>
  <si>
    <t>Shady Grady &amp; The Nobodies - HELP US GO ON TOUR SUMMER 2012</t>
  </si>
  <si>
    <t>smartCaster: Open source automatic roto-casting machine</t>
  </si>
  <si>
    <t>"Loving Alanis" Rocky Mountain Regional Premier</t>
  </si>
  <si>
    <t>Cans at Theatre503</t>
  </si>
  <si>
    <t>ERA</t>
  </si>
  <si>
    <t>'Cornermen' - Smoke &amp; Oakum Theatre return to the Fringe!</t>
  </si>
  <si>
    <t>Build Our Ampitheater - Build Franklin County, MO!</t>
  </si>
  <si>
    <t>Romeo &amp; Juliet</t>
  </si>
  <si>
    <t>Food Truck for Little Fox Bakery</t>
  </si>
  <si>
    <t>Skullforge: The Hunt</t>
  </si>
  <si>
    <t>The Drama Factory presents : The Magic Flute</t>
  </si>
  <si>
    <t>ONE LOVES ONLY FORM</t>
  </si>
  <si>
    <t>The Hurtling Stillness. A story about angels and clowns</t>
  </si>
  <si>
    <t>Kick, Punch... Fireball</t>
  </si>
  <si>
    <t>The One Two 7s Are Recording an Album!</t>
  </si>
  <si>
    <t>Our Modern Lives</t>
  </si>
  <si>
    <t>We Rise</t>
  </si>
  <si>
    <t>AFTER LIFE: Minnesota Fringe Festival 2014</t>
  </si>
  <si>
    <t>The Case Of Soghomon Tehlirian</t>
  </si>
  <si>
    <t>Mosaics (Canceled)</t>
  </si>
  <si>
    <t>New Tropic Bombs EP ~ "Return to Bomber Bay"</t>
  </si>
  <si>
    <t>Alexandra Petri's "The Scrum"  - Field Trip Theatre</t>
  </si>
  <si>
    <t>ICE SHIRT; Running, Multi-Sport, Cycling, Athletic Wear</t>
  </si>
  <si>
    <t>Cassandra Violet "Beyond the Fray" Music Video</t>
  </si>
  <si>
    <t>Manned Mock Mars Mission</t>
  </si>
  <si>
    <t>Get Still the Sky's Limit on the Road! (&amp; with a new album!)</t>
  </si>
  <si>
    <t>You Said It Would Go Down Like This</t>
  </si>
  <si>
    <t>Christofer Scott: Dive In EP</t>
  </si>
  <si>
    <t>The Canteen</t>
  </si>
  <si>
    <t>Comida/Restaurantes</t>
  </si>
  <si>
    <t>"I'm Alright"...an Enso Theatre Education production.</t>
  </si>
  <si>
    <t>SMOKEY AND THE BANDIT: THE MUSICAL</t>
  </si>
  <si>
    <t>The Enchanted Cottage</t>
  </si>
  <si>
    <t>Spiff is ready to join the digital age!</t>
  </si>
  <si>
    <t>SERENDIPITY'S Pumpkin Pie Surprise</t>
  </si>
  <si>
    <t>Repulsur's First Record</t>
  </si>
  <si>
    <t>Hydrate Edge | Hydration Monitoring Wearable (Canceled)</t>
  </si>
  <si>
    <t>The Connection Play 2014</t>
  </si>
  <si>
    <t>Fischer Theatre Marquee</t>
  </si>
  <si>
    <t>Gehtika - New Album - A Monster in Mourning</t>
  </si>
  <si>
    <t>Ice Hockey</t>
  </si>
  <si>
    <t>Help launch The Bunker: London's newest Off-West End theatre</t>
  </si>
  <si>
    <t>Victory by Madicken Malm</t>
  </si>
  <si>
    <t>From Box to Book: 34Â° 16' 28"N - "119Â° 13' 44"W</t>
  </si>
  <si>
    <t>UOttawa Makermobile</t>
  </si>
  <si>
    <t>CyClip - The Handlebar Adapter for Apple Watch (Canceled)</t>
  </si>
  <si>
    <t>Fury Theatre is Producing Oleanna</t>
  </si>
  <si>
    <t>Earlids</t>
  </si>
  <si>
    <t>Toastie's Gourmet Toast</t>
  </si>
  <si>
    <t>Out Of The Dark</t>
  </si>
  <si>
    <t>Madame X</t>
  </si>
  <si>
    <t>Letâ€™s Keep the San Jose Mexican Heritage Festival Alive!</t>
  </si>
  <si>
    <t>Mamahood: turn and face the strange</t>
  </si>
  <si>
    <t>Jake Lazarow's Eagle Project</t>
  </si>
  <si>
    <t>The White Bike</t>
  </si>
  <si>
    <t>Send SACKERSON to SD Fringe</t>
  </si>
  <si>
    <t>Power Rope</t>
  </si>
  <si>
    <t>Holden Lane High School photobook</t>
  </si>
  <si>
    <t>World premiere of BIRTHDAY SUIT at the Old Red Lion</t>
  </si>
  <si>
    <t>PSYCHOC une comÃ©die libertine de Bernard Granger</t>
  </si>
  <si>
    <t>Why Adam? A TV show about the science behind everyday life!</t>
  </si>
  <si>
    <t>Nights On First's First CD!</t>
  </si>
  <si>
    <t>The Metronome Society</t>
  </si>
  <si>
    <t>Websmith Studio : Think, Build, Break, Play.</t>
  </si>
  <si>
    <t>An Evening with Sarah Pettyfer</t>
  </si>
  <si>
    <t>Sorry I Tripped in Your Yard</t>
  </si>
  <si>
    <t>The Freakniks Debut Album: Infinite Love</t>
  </si>
  <si>
    <t>Superheroes That Make Differences</t>
  </si>
  <si>
    <t>Japanese/International Short Film "Mtn."</t>
  </si>
  <si>
    <t>BEASTS OF BAVERLY GROVE</t>
  </si>
  <si>
    <t>Shakespearean Youth Theatre (SYT) - The Tempest</t>
  </si>
  <si>
    <t>'Time Please'</t>
  </si>
  <si>
    <t>Return to Relevance: The Scott Hyde Archive</t>
  </si>
  <si>
    <t>Imaginary Theater Company Presents the Premiere of The Boat</t>
  </si>
  <si>
    <t>Manorkept</t>
  </si>
  <si>
    <t>The Diary of a Nobody</t>
  </si>
  <si>
    <t>Dog Sees God - Calgary Production</t>
  </si>
  <si>
    <t>The Florence Company presents 'America'</t>
  </si>
  <si>
    <t>Cirque Inspired Alice's Adventures in Wonderland</t>
  </si>
  <si>
    <t>Stitching by Anthony Neilson</t>
  </si>
  <si>
    <t>Woodhouse EP</t>
  </si>
  <si>
    <t>The Miller's Wife, a new opera</t>
  </si>
  <si>
    <t>Blind Man Deaf Boy Tour!</t>
  </si>
  <si>
    <t>Strong Poison Stage Play adapted fr. Dorothy L. Sayers novel</t>
  </si>
  <si>
    <t>Let's Build MOUNTAIN HAVEN, a Community Events Campus (Canceled)</t>
  </si>
  <si>
    <t>RAT Fund-Riser</t>
  </si>
  <si>
    <t>Under the Sour Sun: Hunger through the Eyes of a Child</t>
  </si>
  <si>
    <t>Tissue by Louise Page. A play about Breast Cancer.</t>
  </si>
  <si>
    <t>BEAT: An Original Short Film</t>
  </si>
  <si>
    <t>The Maltese Bodkin</t>
  </si>
  <si>
    <t>Live 4 The Rush: Palooza Pics</t>
  </si>
  <si>
    <t>Various Unfortunate Deaths of Tâ€™Abbott and Rue Doch Juniors</t>
  </si>
  <si>
    <t>Janus Word Album</t>
  </si>
  <si>
    <t>Help us get our music into the hands of our fans!</t>
  </si>
  <si>
    <t>In a Jazzy Motown</t>
  </si>
  <si>
    <t>Heart Jewel: Advice from a Modern Tibetan Master (Canceled)</t>
  </si>
  <si>
    <t>Nude: A play by Paul Hewitt</t>
  </si>
  <si>
    <t>The Crossing Shore</t>
  </si>
  <si>
    <t>Cannabis Connection (Canceled)</t>
  </si>
  <si>
    <t>Jonah and the Crab</t>
  </si>
  <si>
    <t>Support Circus Factory's new training space in Cork</t>
  </si>
  <si>
    <t>"CIRQUE CAPRICIEUX, the greatest one woman show on earth"</t>
  </si>
  <si>
    <t>Snowglobe Theatre presents: "Much Ado about Nothing"</t>
  </si>
  <si>
    <t>Rainbowtown</t>
  </si>
  <si>
    <t>We Beat Leukaemia: my family's journey with childhood cancer</t>
  </si>
  <si>
    <t>American Standard Needs to Release Their Debut EP</t>
  </si>
  <si>
    <t>velosynth</t>
  </si>
  <si>
    <t>ICONS</t>
  </si>
  <si>
    <t>Food On You presents Baby's First Parental Advisory</t>
  </si>
  <si>
    <t>Pies not Lies</t>
  </si>
  <si>
    <t>Get Joy Shannon's Album "Out of My Dreams and Into My Arms"</t>
  </si>
  <si>
    <t>"My Life As Julia Roberts, Snapshots Of A LIfe</t>
  </si>
  <si>
    <t>Garden Eden, theatre, meeting, culture, music, art</t>
  </si>
  <si>
    <t>Help DORO &amp; DIEGA find their way to the Orlando FRINGE 2016</t>
  </si>
  <si>
    <t>The LUMIC Band by Cope4Golf creates a scientific golf swing.</t>
  </si>
  <si>
    <t>Zombie Apocalypse Geocaching</t>
  </si>
  <si>
    <t>Lift The Decade Debut Full-Length Record</t>
  </si>
  <si>
    <t>Support 1140 Productions' 'Romeo Juliet'</t>
  </si>
  <si>
    <t>99% Declaration Mini-Doc</t>
  </si>
  <si>
    <t>Luigi's Ladies</t>
  </si>
  <si>
    <t>MEASURE FOR MEASURE: an all-female adaptation</t>
  </si>
  <si>
    <t>Alpamayo to Yerupaja</t>
  </si>
  <si>
    <t>On the Verge (Or, The Geography of Yearning) goes Steampunk!</t>
  </si>
  <si>
    <t>ProfileMyRun:  Run the Right Way, Run the Natural Way</t>
  </si>
  <si>
    <t>2014 UASPA Theatre Showcase</t>
  </si>
  <si>
    <t>Subway Mantras</t>
  </si>
  <si>
    <t>At Swim, Two Boys</t>
  </si>
  <si>
    <t>Get The Neckties in the studio to record their first album!</t>
  </si>
  <si>
    <t>BIRDS (debut play with Hightide) - Response Workshops</t>
  </si>
  <si>
    <t>Kyle Krysa debut EP Ground Effect</t>
  </si>
  <si>
    <t>Silent Planet</t>
  </si>
  <si>
    <t>Motive Makes a Man - Heavy Boots Album Production</t>
  </si>
  <si>
    <t>Leon Claxton's HARLEM IN HAVANA</t>
  </si>
  <si>
    <t>Humble Pie</t>
  </si>
  <si>
    <t>Official Debut EP for Stereo Jo</t>
  </si>
  <si>
    <t>Pig by Alex Oates (London Run)</t>
  </si>
  <si>
    <t>Mr. Marmalade</t>
  </si>
  <si>
    <t>In Her Voice: short film</t>
  </si>
  <si>
    <t>10,000 Hours</t>
  </si>
  <si>
    <t>Dog Show</t>
  </si>
  <si>
    <t>SHADOWRAPTR: The Second Coming. (Sophomore LP)</t>
  </si>
  <si>
    <t>The Material - Let You Down music video</t>
  </si>
  <si>
    <t>Arson In The Suburbs</t>
  </si>
  <si>
    <t>Copyrighting 1978 Champs Finished Album</t>
  </si>
  <si>
    <t>AtteroTerra's Sophomore Album - Pray for Apocalypse</t>
  </si>
  <si>
    <t>Blue Thyme Nights</t>
  </si>
  <si>
    <t>a colder water than here - VAULT 2017</t>
  </si>
  <si>
    <t>We Were Kings</t>
  </si>
  <si>
    <t>Not Your Garden Variety Theater</t>
  </si>
  <si>
    <t>Get FREAK to the Edinburgh Fringe</t>
  </si>
  <si>
    <t>Agape Performing Arts Company, a Ministry of OLG</t>
  </si>
  <si>
    <t>MARTIN, LOVE, SEX &amp; RHYTHM The Musical Performance</t>
  </si>
  <si>
    <t>Beyond Black Space</t>
  </si>
  <si>
    <t>Jayster Wallet - Find your stuff using Bluetooth Technology.</t>
  </si>
  <si>
    <t>Carrying Place: A film of Maine hauntings</t>
  </si>
  <si>
    <t>NapTime: the first baby monitor that takes care of parents</t>
  </si>
  <si>
    <t>University Rocket Science</t>
  </si>
  <si>
    <t>Thunder Under Control</t>
  </si>
  <si>
    <t>World artist Kat Maguire's debut CD entitled "Gypsy"</t>
  </si>
  <si>
    <t>Over Here Theatre/Scotchbonnet present: Love, Sex and Apps</t>
  </si>
  <si>
    <t>Mise En Abyme Cloud Computers - PC inside a Website</t>
  </si>
  <si>
    <t>COME OUT SWINGIN'!</t>
  </si>
  <si>
    <t>The Eventful Life of Al Hawkes</t>
  </si>
  <si>
    <t>Purple Fishing - Trump Supporters/Critics Find Common Ground</t>
  </si>
  <si>
    <t>Degenerate Matters EP Funding Campaign</t>
  </si>
  <si>
    <t>One</t>
  </si>
  <si>
    <t>Glass Mountain: An Original Fairytale</t>
  </si>
  <si>
    <t>Debut Album</t>
  </si>
  <si>
    <t>Caelum - Photos from stratosphere</t>
  </si>
  <si>
    <t>Nightmare Zombies</t>
  </si>
  <si>
    <t>Ben &amp; Bill Down Under: 2 Canadians Tour America</t>
  </si>
  <si>
    <t>Vegans of Hawai'i - 140'000 Strong?</t>
  </si>
  <si>
    <t>Political Views: 2016 US Presidential Election Photography</t>
  </si>
  <si>
    <t>grplife, private social network for non-profit organizations</t>
  </si>
  <si>
    <t>Pater Noster Project</t>
  </si>
  <si>
    <t>THE PREACHER'S DAUGHTERS CD Hymns Recording Project</t>
  </si>
  <si>
    <t>Mariah - A Children's Book with Included Doll Patterns</t>
  </si>
  <si>
    <t>EZC Smartlight</t>
  </si>
  <si>
    <t>Shakespeare is Boffo! Teachers' Edition</t>
  </si>
  <si>
    <t>MiPointer</t>
  </si>
  <si>
    <t>Shift Records A New EP!</t>
  </si>
  <si>
    <t>'Over the Top: The true-life tale of Dorothy Lawrence'</t>
  </si>
  <si>
    <t>It's Now or Never for the Icarus Witch Project!</t>
  </si>
  <si>
    <t>Sage King's Debut Album</t>
  </si>
  <si>
    <t>Mouse^3</t>
  </si>
  <si>
    <t>SPECTRUM "Adventures in Light" (Canceled)</t>
  </si>
  <si>
    <t>Mrs Roosevelt Flies to London UK tour</t>
  </si>
  <si>
    <t>Prowl Theatre Company</t>
  </si>
  <si>
    <t>Mandy Harvey Christmas Album</t>
  </si>
  <si>
    <t>The Great Party's Debut Album!</t>
  </si>
  <si>
    <t>St. Michael Boat Parties - Halloween and Beyond!</t>
  </si>
  <si>
    <t>Mahayla CD Pressing</t>
  </si>
  <si>
    <t>I'M TWENTY SOMETHING</t>
  </si>
  <si>
    <t>Interactive Global Domestic Violence Platform</t>
  </si>
  <si>
    <t>Daughter Vision remix album on limited vinyl, cassette &amp; CD</t>
  </si>
  <si>
    <t>Love Letters To My Children, directed by Charles J. Ouda</t>
  </si>
  <si>
    <t>Some Dark, Beautiful Morning - Greg Byers' EP</t>
  </si>
  <si>
    <t>When Johnny Comes Marching Home</t>
  </si>
  <si>
    <t>Hopkins Sinfonia 2015 Season</t>
  </si>
  <si>
    <t>The Guru releases "Native Sun"</t>
  </si>
  <si>
    <t>Thank You For Smoking</t>
  </si>
  <si>
    <t>Daemon's scale up - Brieuc Le Meur _ Berlin</t>
  </si>
  <si>
    <t>A Saxidentals Music Video!!!</t>
  </si>
  <si>
    <t>Glad Hearts New Album: Twenty Two - On Vinyl!</t>
  </si>
  <si>
    <t>PORCHES. vs. THE U.S.A.</t>
  </si>
  <si>
    <t>Arnold's Happy Days Food Truck</t>
  </si>
  <si>
    <t>CURVE: The debut album from Miroist needs awesome merch</t>
  </si>
  <si>
    <t>Finish The Script! - A College Writing Course in Book Form</t>
  </si>
  <si>
    <t>Citrus Heights Theatre In The Heights</t>
  </si>
  <si>
    <t>test (Canceled)</t>
  </si>
  <si>
    <t>PIGGYBACK Earbuds Designed for Sharing! (Canceled)</t>
  </si>
  <si>
    <t>Devastated No Matter What</t>
  </si>
  <si>
    <t>Caught off Guard</t>
  </si>
  <si>
    <t>EUTCo presents 'One Flew Over the Cuckoo's Nest'</t>
  </si>
  <si>
    <t>iolite the musical</t>
  </si>
  <si>
    <t>GGC Productions 2016</t>
  </si>
  <si>
    <t>A Happy Home for Hagan's House of Horrors (Canceled)</t>
  </si>
  <si>
    <t>sandy mcknight records 3 new songs with your kind assistance</t>
  </si>
  <si>
    <t>University of Utah presents V-Day 2015-The Vagina Monologues</t>
  </si>
  <si>
    <t>Mr Mineshaft - A Play about Julius Eastman</t>
  </si>
  <si>
    <t>Honorable Men - Poor Yorick's Players 2016 Season</t>
  </si>
  <si>
    <t>Signum Indicators by Brighter Indication</t>
  </si>
  <si>
    <t>Tales of a Dragon KNIGHT</t>
  </si>
  <si>
    <t>Jericho Down Worship Album</t>
  </si>
  <si>
    <t>From Digital to Reality - CD Printing for Three Albums</t>
  </si>
  <si>
    <t>KISS ME GOODBYE - A REFRESHING VOICE IN INDIE FILMMAKING</t>
  </si>
  <si>
    <t>Kafka on the Shore</t>
  </si>
  <si>
    <t>Gooseberry Fool - Feature Film</t>
  </si>
  <si>
    <t>The Little MAGIC Theatre</t>
  </si>
  <si>
    <t>REBATEnsemble Presents: "The Tempest" by William Shakespeare</t>
  </si>
  <si>
    <t>Catherine Kimbridge Chronicles - Live-Action SciFi TV Series</t>
  </si>
  <si>
    <t>The Bohemian Balcony - A Creative Space For All</t>
  </si>
  <si>
    <t>Sound Of Dobells</t>
  </si>
  <si>
    <t>January's Story - A One Of A Kind Transgender Woman</t>
  </si>
  <si>
    <t>Put Music in our Musical: Rosetown Playhouse</t>
  </si>
  <si>
    <t>The Reinvention of Lily Johnson</t>
  </si>
  <si>
    <t>Mary's Son</t>
  </si>
  <si>
    <t>2016 Next Stage Residents Class Presents: When She Had Wings</t>
  </si>
  <si>
    <t>Help Pat The Human Get A Tour Van!</t>
  </si>
  <si>
    <t>Two Hundred Chocolate Truffles</t>
  </si>
  <si>
    <t>Silent Valley : A Haunting</t>
  </si>
  <si>
    <t>Magnetic Flowers Presents: Old, Cold. Losing It.</t>
  </si>
  <si>
    <t>The Lion Oh My - Our first full length release</t>
  </si>
  <si>
    <t>Twelfth Night or What You Will</t>
  </si>
  <si>
    <t>An Evening With Durang</t>
  </si>
  <si>
    <t>Migrants' Theatre</t>
  </si>
  <si>
    <t>SBYET 2016 Hairspray at the Lobero Theatre!</t>
  </si>
  <si>
    <t>Intangible Animal's "Oh The Humanity" Tour</t>
  </si>
  <si>
    <t>Tuskegee Redtails</t>
  </si>
  <si>
    <t>Get Trip The Light Theatre's show to its 2nd London Stage!</t>
  </si>
  <si>
    <t>HIS NAME IS ARTHUR HOLMBERG</t>
  </si>
  <si>
    <t>Sylvia (a benefit show)</t>
  </si>
  <si>
    <t>Uivo-fast,secure emergency contact system for your property</t>
  </si>
  <si>
    <t>Spinning Wheel Youth Takeover</t>
  </si>
  <si>
    <t>Does NY Heart Me? The Musical (Canceled)</t>
  </si>
  <si>
    <t>Brouhaha (an Original Sitcom)</t>
  </si>
  <si>
    <t>INVISIBLE HOUSE: a history of the world - new CD/Album</t>
  </si>
  <si>
    <t>The Boy at the Edge of Everything NEXT STAGE RESIDENT SHOW</t>
  </si>
  <si>
    <t>Paleo food as a Take Away-food, order and pay in the app</t>
  </si>
  <si>
    <t>THE MOON PLAY</t>
  </si>
  <si>
    <t>Grassroots Shakespeare Company â€¢ Arizona</t>
  </si>
  <si>
    <t>The Untold Tales of the Brothers Grimm</t>
  </si>
  <si>
    <t>Help Build PaperChase Version 3 !</t>
  </si>
  <si>
    <t>Yummy Hugs-The Original Co-op, Pop-up Food Truck</t>
  </si>
  <si>
    <t>J. Lee Vocque's BASED ON ACTUAL EVENTS</t>
  </si>
  <si>
    <t>The Devil &amp; Me Debut Album, "...It's Not A Dream"</t>
  </si>
  <si>
    <t>Fire in the Heart of the City</t>
  </si>
  <si>
    <t>Miche Fambro - "Forever Friday" Jazz CD</t>
  </si>
  <si>
    <t>A Reason To Breathe - DEBUT ALBUM</t>
  </si>
  <si>
    <t>Quirky Bird Theatre's Young Actors on Tour</t>
  </si>
  <si>
    <t>Pop Garden Radio Presents: Season 2 CD</t>
  </si>
  <si>
    <t>Ukulele Songs from the Zombie Apocalypse</t>
  </si>
  <si>
    <t>Better Than Ever Productions presents Geezer Game</t>
  </si>
  <si>
    <t>The Girl Who Touched the Stars</t>
  </si>
  <si>
    <t>Israel LÃ³pez @ Ojai Playwrights Conference</t>
  </si>
  <si>
    <t>Oracle b*sides and Hawkeye Plainview present SUPER-WELLESIAN</t>
  </si>
  <si>
    <t>PUNK ROCK</t>
  </si>
  <si>
    <t>Nature Boy Explorer EP</t>
  </si>
  <si>
    <t>CQ EAP Performing Arts 'THE LOFT'</t>
  </si>
  <si>
    <t>SHADFLY - NEW PLAY AT THE ARTS PROJECT</t>
  </si>
  <si>
    <t>A home for the arts on the Upper East Side/Yorkville</t>
  </si>
  <si>
    <t>Joey De Noble needs YOUR help!</t>
  </si>
  <si>
    <t>Kick Out a Record</t>
  </si>
  <si>
    <t>The Honeymoon is Over - An Original Play by Zakry Fin</t>
  </si>
  <si>
    <t>Farabel</t>
  </si>
  <si>
    <t>Rovin' Okie's Fried Pies gourmet southern fried pies.</t>
  </si>
  <si>
    <t>Jestia and Raedon</t>
  </si>
  <si>
    <t>Pine Tar Baseball: 1936 Negro League + 1960 Season</t>
  </si>
  <si>
    <t>Snoremedy - The answer to a more restful night's sleep</t>
  </si>
  <si>
    <t>The Sins of Seven Tables at the Edinburgh Fringe Festival</t>
  </si>
  <si>
    <t>Harvest Grub Eatery...Mobile Eatery...Fresh Seasonal Grub!</t>
  </si>
  <si>
    <t>The Piano Man</t>
  </si>
  <si>
    <t>Whitehall Theatre Presents: Little Shop of Horrors</t>
  </si>
  <si>
    <t>The World Upside Down: Portraits</t>
  </si>
  <si>
    <t>Yashica TLR Cameras History -Playing Cards</t>
  </si>
  <si>
    <t>Help me release my first 3 song EP!!</t>
  </si>
  <si>
    <t>Little Red Brick House</t>
  </si>
  <si>
    <t>As You Like It? by Purple Ostrich Productions</t>
  </si>
  <si>
    <t>Mirror, mirror on the wall</t>
  </si>
  <si>
    <t>Halfway, Nebraska</t>
  </si>
  <si>
    <t>"I Will Speak For Myself"</t>
  </si>
  <si>
    <t>Lestat - Midnight Toll Video</t>
  </si>
  <si>
    <t>Boost Band: Wristband Phone Charger (Canceled)</t>
  </si>
  <si>
    <t>Fitness, Boxing and Sports Wearable Sensor Technology</t>
  </si>
  <si>
    <t>Kickstart my music career with 300 CDs</t>
  </si>
  <si>
    <t>Arbor Oasis's First Album!</t>
  </si>
  <si>
    <t>VST presents Sincerity Forever</t>
  </si>
  <si>
    <t>JoyShtick Food Truck</t>
  </si>
  <si>
    <t>Throw Like A Girl</t>
  </si>
  <si>
    <t>2015 Philadelphia Premier: Bonhoeffer's Cost</t>
  </si>
  <si>
    <t>GBS Detroit Presents My Pal Val</t>
  </si>
  <si>
    <t>Tickets for the Tenderloin</t>
  </si>
  <si>
    <t>"So Amazing" produced at the Kraine Theater NYC</t>
  </si>
  <si>
    <t>Seven Minutes in Eternity</t>
  </si>
  <si>
    <t>TRAVELING needs a Reading</t>
  </si>
  <si>
    <t>History Grows: New K. Record</t>
  </si>
  <si>
    <t>The Fairy Tale: A Little Daylight</t>
  </si>
  <si>
    <t>World's Smallest Mp3 Player Earpiece Bible - Ohura Project</t>
  </si>
  <si>
    <t>"Someday Everyday" Short Film</t>
  </si>
  <si>
    <t>Montclair Shakespeare Series</t>
  </si>
  <si>
    <t>Three for 5: A King's Story</t>
  </si>
  <si>
    <t>crowd-funded public genome sequencing (Canceled)</t>
  </si>
  <si>
    <t>Cinderella</t>
  </si>
  <si>
    <t>The Philadelphia Opera Collective presents Susannah</t>
  </si>
  <si>
    <t>Wavegarden in Marbella (MÃ¡laga)</t>
  </si>
  <si>
    <t>The Last Five Years Distinction Project</t>
  </si>
  <si>
    <t>Shakespeare's The Tempest: In-The-Round</t>
  </si>
  <si>
    <t>Brentwood Theater Company needs a Rehearsal Space.</t>
  </si>
  <si>
    <t>A Fantastic Affair: Karl Barth in America 1962â€“Research</t>
  </si>
  <si>
    <t>Gypsy Stage Presents "The Importance of Being Earnest"</t>
  </si>
  <si>
    <t>Back To Blackbrick- A new play with live music</t>
  </si>
  <si>
    <t>The Ruby Darlings Show</t>
  </si>
  <si>
    <t>Bear. is recording their first ep!</t>
  </si>
  <si>
    <t>'Pope Head' - The World Tour of Australia</t>
  </si>
  <si>
    <t>Navajo Textile Project</t>
  </si>
  <si>
    <t>ghost -- a music video</t>
  </si>
  <si>
    <t>Bethlem</t>
  </si>
  <si>
    <t>The Vagabond Halfback</t>
  </si>
  <si>
    <t>Different is Dangerous</t>
  </si>
  <si>
    <t>'The Float Lodge' - Duluth's First Premiere Float Center</t>
  </si>
  <si>
    <t>Bitcoin Empire</t>
  </si>
  <si>
    <t>The Respectful Prostitute</t>
  </si>
  <si>
    <t>European Tour</t>
  </si>
  <si>
    <t>Help SHE&amp;HER PRODUCTIONS raise money for our new space in the West Bottoms!!</t>
  </si>
  <si>
    <t>Touring the United States This July</t>
  </si>
  <si>
    <t>Vengeance Can Wait</t>
  </si>
  <si>
    <t>A Kansas City Fringe Festival premiere: "The Art is a Lie"</t>
  </si>
  <si>
    <t>The Glass Menagerie: Independent Student-Run Production</t>
  </si>
  <si>
    <t>"I Dreamed Last Night" Album (Canceled)</t>
  </si>
  <si>
    <t>Tennessee Williams' ONE ARM @ Minnesota Fringe</t>
  </si>
  <si>
    <t>Toronto VR Co-Op</t>
  </si>
  <si>
    <t>Race Bandit's Debut EP Validated</t>
  </si>
  <si>
    <t>Body Armor - The Super Female Police Officer of the Future!!</t>
  </si>
  <si>
    <t>"She Has a Name" on tour</t>
  </si>
  <si>
    <t>HELP FLY RADIO FINISH THEIR FULL LENGTH ALBUM!</t>
  </si>
  <si>
    <t>Avenues EP 2013</t>
  </si>
  <si>
    <t>Redemption - Debut Multi-cultural Worship Album</t>
  </si>
  <si>
    <t>HAIRcyclopedia Vol. 2 - The Vault</t>
  </si>
  <si>
    <t>The Most Basic of Truths</t>
  </si>
  <si>
    <t>Afraid Of Figs - Help Fund our New CD - "SAFE"</t>
  </si>
  <si>
    <t>Peter Pan by J.M. Barrie @ Open Space Arts</t>
  </si>
  <si>
    <t>Cassiopeia</t>
  </si>
  <si>
    <t>Feels Like Coming Home Tour</t>
  </si>
  <si>
    <t>Wess Meets West - Press Our New Album on CD!</t>
  </si>
  <si>
    <t>Love Water Tour</t>
  </si>
  <si>
    <t>Live DVD Concert by Twice As Good</t>
  </si>
  <si>
    <t>Urban Roots SkatePark (Canceled)</t>
  </si>
  <si>
    <t>In the Raw: the ink &amp; the Echo's debut album</t>
  </si>
  <si>
    <t>Until I Gush Forth / Limited Edition Zine by Esthaem</t>
  </si>
  <si>
    <t>All the Best, Jack</t>
  </si>
  <si>
    <t>Let's Launch Disco Turtle Productions</t>
  </si>
  <si>
    <t>Lemming Theatrical's Smell of the Kill</t>
  </si>
  <si>
    <t>Geoff Zimmerman's Urban-Folk/ Indie-Rock Album</t>
  </si>
  <si>
    <t>Darling Waste Trailer Bail Out!</t>
  </si>
  <si>
    <t>The Black and White Theatre Company Inc.</t>
  </si>
  <si>
    <t>Sun Dryd Studios</t>
  </si>
  <si>
    <t>Help Launch Cities and Saints Debut Album!</t>
  </si>
  <si>
    <t>Building an interactive web-based health community.</t>
  </si>
  <si>
    <t>STEELcyclopedia - The Titans of Hard Rock</t>
  </si>
  <si>
    <t>Annabel Lost</t>
  </si>
  <si>
    <t>"Final Day," A Dramatic Musical Play (Broadway,Theater, NYC)</t>
  </si>
  <si>
    <t>Lemonymous 10th Anniversary Album Re-Release</t>
  </si>
  <si>
    <t>SiMpLy FreSH fOoD TrUck</t>
  </si>
  <si>
    <t>An Italian Adventure</t>
  </si>
  <si>
    <t>The Munitionettes</t>
  </si>
  <si>
    <t>HELP FUND SELF IMPLIED RESTRICTIONS DEBUT RELEASE</t>
  </si>
  <si>
    <t>New  E.P. mastering and recording</t>
  </si>
  <si>
    <t>Moments by eBurner</t>
  </si>
  <si>
    <t>500 Views of Japan</t>
  </si>
  <si>
    <t>Promised Land</t>
  </si>
  <si>
    <t>First Draft Theatre</t>
  </si>
  <si>
    <t>Company Company: Debut EP</t>
  </si>
  <si>
    <t>Overtime Theater Spruce Up</t>
  </si>
  <si>
    <t>The Pillowman Aberdeen</t>
  </si>
  <si>
    <t>Sim Betting Football</t>
  </si>
  <si>
    <t>Risotto fragole e champagne</t>
  </si>
  <si>
    <t>TRUE WEST: Think, Dog! Productions</t>
  </si>
  <si>
    <t>It's Okay To Wait</t>
  </si>
  <si>
    <t>Closure - A Paul Haasch Music Video</t>
  </si>
  <si>
    <t>Skelton-Luns CD/7"             No Big Deal.</t>
  </si>
  <si>
    <t>A Simple Complex's 2013 CD Release Party DVD</t>
  </si>
  <si>
    <t>Press Michael Zucker's 2012 album Technocracy on VINYL!</t>
  </si>
  <si>
    <t>Journey to Japan</t>
  </si>
  <si>
    <t>Oceana High School MAKER club requesting a 3D Printer</t>
  </si>
  <si>
    <t>Shakespeare's Pericles, Prince of Tyre</t>
  </si>
  <si>
    <t>The Canterbury Shakespeare Festival - first season</t>
  </si>
  <si>
    <t>Built by UCF: St. Vincent and the Grenadines Chapter</t>
  </si>
  <si>
    <t>GIVE ME "One More" The Single Release!</t>
  </si>
  <si>
    <t>Hollow point 9, Sins Of Yesterday CD</t>
  </si>
  <si>
    <t>"Chuck J. Brubecker"</t>
  </si>
  <si>
    <t>Muscovado: BurntOut's new play about slavery in Barbados</t>
  </si>
  <si>
    <t>Music Theatre of Idaho Presents "A Year with Frog and Toad</t>
  </si>
  <si>
    <t>Curtain up at the Shoebox Theatre!</t>
  </si>
  <si>
    <t>Edfringe support - What a Gay Play</t>
  </si>
  <si>
    <t>Sterling Lion Theater Company</t>
  </si>
  <si>
    <t>With My Eyes Wide Open</t>
  </si>
  <si>
    <t>Time at the Bar! The road to Edinburgh</t>
  </si>
  <si>
    <t>The Great Gatsby at All-of-us Express Children's Theatre</t>
  </si>
  <si>
    <t>Venus as Men</t>
  </si>
  <si>
    <t>Portrait of Cuban Resilience: Faces and Voices of a Blockade</t>
  </si>
  <si>
    <t>A New Case In Town | HAND Liberation | HANDL (Canceled)</t>
  </si>
  <si>
    <t>Project Stardust Part 2</t>
  </si>
  <si>
    <t>City of the Weak on Tour!</t>
  </si>
  <si>
    <t>Thoroughly Modern Millie (Canceled)</t>
  </si>
  <si>
    <t>Empanada Express Food Truck</t>
  </si>
  <si>
    <t>SomnoScope</t>
  </si>
  <si>
    <t>The Fall of Wallace Winter at the Plaza Theatre</t>
  </si>
  <si>
    <t>Students building a near-space balloon with live video</t>
  </si>
  <si>
    <t>Rounds. Set design campaign.</t>
  </si>
  <si>
    <t>"Fortune's Child" by Mark Scharf</t>
  </si>
  <si>
    <t>Pushers</t>
  </si>
  <si>
    <t>The Barrel Room Restaurant &amp; Tavern</t>
  </si>
  <si>
    <t>Pie In Space!</t>
  </si>
  <si>
    <t>The Ballad of Downtown Jake</t>
  </si>
  <si>
    <t>Fishcakes</t>
  </si>
  <si>
    <t>"Hurt N' Wrong" New Album Fundraiser!</t>
  </si>
  <si>
    <t>MIRAMAR</t>
  </si>
  <si>
    <t>"Intrusive Thoughts": first full LP by The Reckless Scamps</t>
  </si>
  <si>
    <t>Don Walrus wants to press a record!!</t>
  </si>
  <si>
    <t>Peruvian King Food Truck</t>
  </si>
  <si>
    <t>Theatre of the Black Butterfly's POOL (NO WATER)</t>
  </si>
  <si>
    <t>S2SA - Sport to Strap Adapter for Samsung Gear S2 Sport (3G)</t>
  </si>
  <si>
    <t>Support Catalan Drama: Skin in Flames, by Guillem Clua</t>
  </si>
  <si>
    <t>Observations in 6x6</t>
  </si>
  <si>
    <t>Shakespeare in the Park: Much Ado About Nothing</t>
  </si>
  <si>
    <t>Oregon Babyâ„¢ Diapers</t>
  </si>
  <si>
    <t>Treedom's NEW album fund!</t>
  </si>
  <si>
    <t>Project Z-6463 - a 3D short movie by Chris Eller</t>
  </si>
  <si>
    <t>Home (The Place Where My Stuff Resides)</t>
  </si>
  <si>
    <t>SpecForce Rangers: Outlanders Phase 4</t>
  </si>
  <si>
    <t>Publishing Book ll of The Merlin Chronicles Trilogy</t>
  </si>
  <si>
    <t>"Drakes Folly"</t>
  </si>
  <si>
    <t>How to Make Innovative Apple Watch Apps with WatchKit</t>
  </si>
  <si>
    <t>India Meets String Quartet</t>
  </si>
  <si>
    <t>Only Forever at The Hope Theatre</t>
  </si>
  <si>
    <t>Give The Black Burro a Stable Stable</t>
  </si>
  <si>
    <t>The River Runs Through Us, a Six-Part Public Radio Series</t>
  </si>
  <si>
    <t>"The Naked Pixel" Ali Pakele</t>
  </si>
  <si>
    <t>Million Dollar Rocket - New Project (Canceled)</t>
  </si>
  <si>
    <t>BigBands XL for Apple Watch: Big Long Bands for Large Wrists</t>
  </si>
  <si>
    <t>Be The Change ~ The Children's Campaign</t>
  </si>
  <si>
    <t>'The Tempest' at the Minack Theatre Cornwall, July 2014</t>
  </si>
  <si>
    <t>One Good Night by Aisling Caffrey</t>
  </si>
  <si>
    <t>GoMote: a remote control for your smartphone</t>
  </si>
  <si>
    <t>Pixel Shades by R A V E Z (Canceled)</t>
  </si>
  <si>
    <t>MALTESE CROSS: The First Album</t>
  </si>
  <si>
    <t>Cubs: an Original Work</t>
  </si>
  <si>
    <t>"If They Come Back"</t>
  </si>
  <si>
    <t>Training young artists! Act Yo' Age Theatre Co debut</t>
  </si>
  <si>
    <t>Run Rwanda: A Photo Book showcasing contemporary Rwanda</t>
  </si>
  <si>
    <t>QUANTUM KIDZ - 3D animated pilot - THE ULTIMATE GOAL</t>
  </si>
  <si>
    <t>SemiYours</t>
  </si>
  <si>
    <t>"Something to See, Not to Say" - Anemometer's First EP Album</t>
  </si>
  <si>
    <t>White Mountain</t>
  </si>
  <si>
    <t>With His Presence</t>
  </si>
  <si>
    <t>Becoming - A Metaphysical Game About Mental Illness</t>
  </si>
  <si>
    <t>Waving Goodbye</t>
  </si>
  <si>
    <t>Goals not creeds</t>
  </si>
  <si>
    <t>Until The End (PC, Mac, and Linux)</t>
  </si>
  <si>
    <t>Healing</t>
  </si>
  <si>
    <t>These Old Streets Album</t>
  </si>
  <si>
    <t>Stop the tempo - ThÃ©Ã¢tre Prospero- salle intime</t>
  </si>
  <si>
    <t>Marilyn Madness &amp; Me</t>
  </si>
  <si>
    <t>'Gretel and Hansel' - A Children's Theatre Production</t>
  </si>
  <si>
    <t>EL TORO SPEEDWRAPS - THE EVOLUTION OF SPORTS TRAINING</t>
  </si>
  <si>
    <t>Honey Bees Children's Book: How to Save Our Food</t>
  </si>
  <si>
    <t>SPEED OF LIGHT: Biggest Mystery of the Universe</t>
  </si>
  <si>
    <t>Jon Udry's ABC Tour</t>
  </si>
  <si>
    <t>The Merchant of Venice</t>
  </si>
  <si>
    <t>Shemdegi Sadguri: photopoetic commentary on Eastern Europe</t>
  </si>
  <si>
    <t>DE_dust2: Hacker's Wrath</t>
  </si>
  <si>
    <t>SHS presents Rodgers and Hammerstein's Cinderella</t>
  </si>
  <si>
    <t>GBS Detroit Presents The Skylit Letter</t>
  </si>
  <si>
    <t>Beyond the Victory recording their debut EP</t>
  </si>
  <si>
    <t>A Tale as Rich as Soil: Preserving Valmont's History</t>
  </si>
  <si>
    <t>The Return of The Walthamstow Mysteries</t>
  </si>
  <si>
    <t>Passing Shot: Dice Tennis Game</t>
  </si>
  <si>
    <t>Our Band Van Needs Serious Repairs!!!</t>
  </si>
  <si>
    <t>Keep The Prison Van Rolling</t>
  </si>
  <si>
    <t>Itch + Scratch at Hackney Showroom</t>
  </si>
  <si>
    <t>THE BACHELOR KNOWS NO BORDERS</t>
  </si>
  <si>
    <t>Fusion in a Bubblegum Machine</t>
  </si>
  <si>
    <t>The Gayatri Mantra for Jhansi, India</t>
  </si>
  <si>
    <t>Verge of Strife - The life and poetry of Rupert Brooke</t>
  </si>
  <si>
    <t>Kickstart for a Startup Nebraska Food Business</t>
  </si>
  <si>
    <t>How many marbles do YOU have?</t>
  </si>
  <si>
    <t>RAM- An independent writer's breakthrough tv production</t>
  </si>
  <si>
    <t>The Imbalanced Heart of a Symmetric Mind (film)</t>
  </si>
  <si>
    <t>The Complete Homilies of Blessed Oscar Romero: Volume 2</t>
  </si>
  <si>
    <t>Ain't No Thang...</t>
  </si>
  <si>
    <t>Petrification</t>
  </si>
  <si>
    <t>LOPE ENAMORADO</t>
  </si>
  <si>
    <t>Help Michael Trieb make CD's for his new EP!</t>
  </si>
  <si>
    <t>Bustduck Theatre</t>
  </si>
  <si>
    <t>And More Shenanigans Theatre Company</t>
  </si>
  <si>
    <t>LaPorte Institute for Dramatic and Creative Arts</t>
  </si>
  <si>
    <t>American Pride</t>
  </si>
  <si>
    <t>William Shakespeare's The Tempest</t>
  </si>
  <si>
    <t>Search every sneaker site and local store at once (Canceled)</t>
  </si>
  <si>
    <t>Grind Violin: Analog DIYalog: Composers Vinyl Compilation</t>
  </si>
  <si>
    <t>Buffer: Edinburgh Fringe 2014</t>
  </si>
  <si>
    <t>After The End</t>
  </si>
  <si>
    <t>The Laramie Project in Utah County</t>
  </si>
  <si>
    <t>Honest Aesop's Fables - Tall tales for short people</t>
  </si>
  <si>
    <t>HOWARD BARKER DOUBLE BILL - Arcola Theatre 2015</t>
  </si>
  <si>
    <t>Lock&amp;Key Theatre present 'Timon of Athens'</t>
  </si>
  <si>
    <t>DisChord</t>
  </si>
  <si>
    <t>UnConventional - Worldcon 2011 Research</t>
  </si>
  <si>
    <t>King Eider: Short Film</t>
  </si>
  <si>
    <t>Manman doudou tÃ©moignage d'une mÃ¨re Album</t>
  </si>
  <si>
    <t>The Rooftop</t>
  </si>
  <si>
    <t>The Beautiful House</t>
  </si>
  <si>
    <t>Defendant Maurice Chevalier</t>
  </si>
  <si>
    <t>The Boogaloos need to record a 4-track CD of original music.</t>
  </si>
  <si>
    <t>NYPC's North American (+ Colombia!) Tour May 2014 - Part 2</t>
  </si>
  <si>
    <t>A Midsummer Night's Dream</t>
  </si>
  <si>
    <t>Origin - Cobrette Bardole's Sophomore Album!</t>
  </si>
  <si>
    <t>SUPER NICE EP 2012</t>
  </si>
  <si>
    <t>America is at the Mall: A Post 9/11 Happily  Never After</t>
  </si>
  <si>
    <t>TheM</t>
  </si>
  <si>
    <t>Acting V Senior Showcase</t>
  </si>
  <si>
    <t>The Free Man - the story of Hurr</t>
  </si>
  <si>
    <t>Urbania: Create the future</t>
  </si>
  <si>
    <t>What a Zoo!</t>
  </si>
  <si>
    <t>New Jerry Tachoir Group Recording</t>
  </si>
  <si>
    <t>Good Men Wanted at ANT Fest</t>
  </si>
  <si>
    <t>Live at the Speakeasy with Ryan Anderson</t>
  </si>
  <si>
    <t>Pre-order DANCEHALL's first record!!!</t>
  </si>
  <si>
    <t>DAZLN: NFC Nails that Light Up Holiday Parties!</t>
  </si>
  <si>
    <t>Classical Music by Marquita</t>
  </si>
  <si>
    <t>Immemorial</t>
  </si>
  <si>
    <t>The Night Watch</t>
  </si>
  <si>
    <t>The Divine Comedy Show</t>
  </si>
  <si>
    <t>Chokehold</t>
  </si>
  <si>
    <t>Pathfinder - Wearable Navigation for the Blind</t>
  </si>
  <si>
    <t>A Stage for Stage Door Theater Company (Canceled)</t>
  </si>
  <si>
    <t>DAY OF THE DOG by Blue Sparrow Theatre Company</t>
  </si>
  <si>
    <t>Forsaken Angels-A New Play</t>
  </si>
  <si>
    <t>Napoleon in Scotland / NapolÃ©on en Ecosse</t>
  </si>
  <si>
    <t>Retro Rhapsody</t>
  </si>
  <si>
    <t>i-Davit: Hands Free System for iPad/Tablets/Devices</t>
  </si>
  <si>
    <t>old man's Gift</t>
  </si>
  <si>
    <t>The Not So Curious Incident of the Man in the Green Volvo</t>
  </si>
  <si>
    <t>Tarnish: A Fantasy Novel by J. D. Brink</t>
  </si>
  <si>
    <t>MouseFighter invisible AIR mouse</t>
  </si>
  <si>
    <t>Richie Ray finally records a new record!</t>
  </si>
  <si>
    <t>Foolish Mortals present Shakespeare's Twelfth Night</t>
  </si>
  <si>
    <t>Brevity: A Powerful Online Publishing Software! (Canceled)</t>
  </si>
  <si>
    <t>The Lost Generation</t>
  </si>
  <si>
    <t>Iplace itâ„¢ : The Phone Holding RFID Blocking Card Holder</t>
  </si>
  <si>
    <t>Nemes wants you to be able to hear their new songs!</t>
  </si>
  <si>
    <t>Completing "God's Justice"</t>
  </si>
  <si>
    <t>Lovers and Poets- music video</t>
  </si>
  <si>
    <t>Sirius Online, an indie Space MMO</t>
  </si>
  <si>
    <t>West Canada - A Coffee Table Book</t>
  </si>
  <si>
    <t>Little Clay Bible - Zacchaeus</t>
  </si>
  <si>
    <t>The Reality Of Chronic Illness - The Book</t>
  </si>
  <si>
    <t>Save 'The Stage Door'.</t>
  </si>
  <si>
    <t>Help us Make a Website Like Chegg but Free and wayyy Better!</t>
  </si>
  <si>
    <t>Head Mounted Display Adapter for the dscvr VR Viewer</t>
  </si>
  <si>
    <t>A Dream Play</t>
  </si>
  <si>
    <t>Help take 'Conversations With Rats' to Edinburgh Fringe 2017</t>
  </si>
  <si>
    <t>Face Off Theatre Company Inaugural Season 2015-2016</t>
  </si>
  <si>
    <t>The Twilight Zone Play</t>
  </si>
  <si>
    <t>The Drama Factory presents " The Moon Princess "</t>
  </si>
  <si>
    <t>Photography from Below</t>
  </si>
  <si>
    <t>All along the Control Tower</t>
  </si>
  <si>
    <t>CHARM by Philip Dawkins</t>
  </si>
  <si>
    <t>The Obsessive Line Collection (Canceled)</t>
  </si>
  <si>
    <t>Straighter Road Album Fundraiser</t>
  </si>
  <si>
    <t>COLLABORATION: WARHOL &amp; BASQUIAT</t>
  </si>
  <si>
    <t>Ultramarine Girl: A Cup Full of Courage</t>
  </si>
  <si>
    <t>Edward Albee's The Goat, or Who is Sylvia?</t>
  </si>
  <si>
    <t>Fellatia's-Fantastic-Fun-Time-Show</t>
  </si>
  <si>
    <t>Performing and Visual Arts Center, Rochester, NY</t>
  </si>
  <si>
    <t>SNAKE EYES</t>
  </si>
  <si>
    <t>Bring jazz legend Peter BrÃ¶tzmann to Minneapolis</t>
  </si>
  <si>
    <t>Becoming Rainbow: A Music, Art &amp; Virtual Reality Experience</t>
  </si>
  <si>
    <t>Shakespeare with Noodles:  Henry IV</t>
  </si>
  <si>
    <t>A Facelift for the Facade--Spring Garden Mill, Newtown, PA</t>
  </si>
  <si>
    <t>PETER PAN - a new play by Ebony Rattle</t>
  </si>
  <si>
    <t>Angelix</t>
  </si>
  <si>
    <t>Code Monkeys</t>
  </si>
  <si>
    <t>California Dreamin' Tour 2015</t>
  </si>
  <si>
    <t>Confused Disciples - "Sleepamation"</t>
  </si>
  <si>
    <t>Heroines</t>
  </si>
  <si>
    <t>Tibio - Spreading warmth in everyones home</t>
  </si>
  <si>
    <t>Scraps</t>
  </si>
  <si>
    <t>mini air- personal air conditioner</t>
  </si>
  <si>
    <t>The Black Pearl Consuite at CoreCon VIII: On Ancient Seas</t>
  </si>
  <si>
    <t>NewKings Album "Rise Up"</t>
  </si>
  <si>
    <t>STETSON'S NEW EP</t>
  </si>
  <si>
    <t>Blue Stockings @ The Cockpit Theatre</t>
  </si>
  <si>
    <t>The World's Greatest Lover</t>
  </si>
  <si>
    <t>CYRIL THE SQUIRREL a magical children's theatre tour</t>
  </si>
  <si>
    <t>Young Philosophers Theater Company Winter Productions</t>
  </si>
  <si>
    <t>The Academy: Mockumentary Sitcom TV Pilot</t>
  </si>
  <si>
    <t>Luminite (LED lighting)</t>
  </si>
  <si>
    <t>Jacs+Cam 2016 calendar</t>
  </si>
  <si>
    <t>"Miracle on 34th Street" - We believe. Do you believe in us?</t>
  </si>
  <si>
    <t>DIANA's "Late: A Cowboy Song" by Sarah Ruhl</t>
  </si>
  <si>
    <t>Owl (Canceled)</t>
  </si>
  <si>
    <t>Ted Lukas &amp; the Misled new CD - "FEED"</t>
  </si>
  <si>
    <t>GBS Detroit Presents Hampshire</t>
  </si>
  <si>
    <t>The Rabbit on the Moon</t>
  </si>
  <si>
    <t>R.U.R. at New Muses Theatre Company</t>
  </si>
  <si>
    <t>Who Said Theatre Presents: The Calm</t>
  </si>
  <si>
    <t>Advanced Simulation Products - PC Gaming Controllers</t>
  </si>
  <si>
    <t>A Grimm Night for Hans Christian Anderson</t>
  </si>
  <si>
    <t>HELMER'S LOO</t>
  </si>
  <si>
    <t>GBS Detroit Presents Shone Nuisance</t>
  </si>
  <si>
    <t>Paper Tank Theater Music Madness Party</t>
  </si>
  <si>
    <t>Montclair Shakespeare Series: A Midsummer Night's Dream</t>
  </si>
  <si>
    <t>Project Starborn</t>
  </si>
  <si>
    <t>The Offbeats Summer Tour 2012</t>
  </si>
  <si>
    <t>Generations (Senior Project)</t>
  </si>
  <si>
    <t>Sweeney Todd: The Panto at the Edinburgh Fringe!</t>
  </si>
  <si>
    <t>Widow's Wedding Dress</t>
  </si>
  <si>
    <t>Pueblo Underground Theater (Canceled)</t>
  </si>
  <si>
    <t>Submarine: Diving Away From Adulthood</t>
  </si>
  <si>
    <t>MEDiAN - The Colony (sci-fi exploration adventure game)</t>
  </si>
  <si>
    <t>The Love Lounge</t>
  </si>
  <si>
    <t>Good 'Ol Trumpet</t>
  </si>
  <si>
    <t>Project Reconnect: WHERE WE ARE NOW</t>
  </si>
  <si>
    <t>Felting tutorials - worldwide wool craft - translation</t>
  </si>
  <si>
    <t>Blind Beggar Miniatures presents Second Chance Specials!</t>
  </si>
  <si>
    <t>Celebrating Orlando's Historic Haunts Release</t>
  </si>
  <si>
    <t>As the Naked Lead the Blind (Play)</t>
  </si>
  <si>
    <t>Rose of June</t>
  </si>
  <si>
    <t>American Presidents Naked</t>
  </si>
  <si>
    <t>Randompics.net - Make It Fan Owned And Updated! (Canceled)</t>
  </si>
  <si>
    <t>Airlock bike helmet</t>
  </si>
  <si>
    <t>Spec Haus</t>
  </si>
  <si>
    <t>Shock Treatment - The Sequel to Rocky Horror!</t>
  </si>
  <si>
    <t>Stone Kings: From Creation To Devastation</t>
  </si>
  <si>
    <t>ABRAcaPOCUS!!</t>
  </si>
  <si>
    <t>Bad To The Cone Food Service ATX</t>
  </si>
  <si>
    <t>E15 at The Pleasance and CPT</t>
  </si>
  <si>
    <t>Julius Caesar - Which side will you choose?</t>
  </si>
  <si>
    <t>The Zombie Next Door</t>
  </si>
  <si>
    <t>Welcome to Jangala Tribal Warriors: Book One</t>
  </si>
  <si>
    <t>THE DRESSER     TETCNY    The Ensemble Theatre Company of NY</t>
  </si>
  <si>
    <t>The Youth Shakespeare Project 2014</t>
  </si>
  <si>
    <t>The AOA Presents: The Maiden of Orleans</t>
  </si>
  <si>
    <t>NO HOMO at Atwater Village Theatre</t>
  </si>
  <si>
    <t>POP! Community Cabaret Presents...</t>
  </si>
  <si>
    <t>L'oiseau la nuit - Court-mÃ©trage</t>
  </si>
  <si>
    <t>The Penny Arcade Quartet's Christmas EP</t>
  </si>
  <si>
    <t>The Last King of the I.D.A. (Minnesota Fringe)</t>
  </si>
  <si>
    <t>Family</t>
  </si>
  <si>
    <t>Unveiled Debut Album</t>
  </si>
  <si>
    <t>Huevos Rancheros Video Game "The Sabroso Showdown "</t>
  </si>
  <si>
    <t>the bridge</t>
  </si>
  <si>
    <t>Collision Course</t>
  </si>
  <si>
    <t>Lewis Robertson Band EP!</t>
  </si>
  <si>
    <t>Nomadica All purpose backpack with battery</t>
  </si>
  <si>
    <t>Anywhere but Here</t>
  </si>
  <si>
    <t>Rules and Regulations</t>
  </si>
  <si>
    <t>Join AT THE WAYSIDE For The "Ready...Set...Snow Tour!"</t>
  </si>
  <si>
    <t>An Ordinary Toad's Extraordinary Night!</t>
  </si>
  <si>
    <t>CAYCE</t>
  </si>
  <si>
    <t>In the Hours Before the Bars Open, a play by Nate HarpÃ©l</t>
  </si>
  <si>
    <t>"A Measure of Normalcy"</t>
  </si>
  <si>
    <t>Yo Mama's Sauces &amp; Rubs</t>
  </si>
  <si>
    <t>Repair Orwell's tour van for a West Coast Tour!</t>
  </si>
  <si>
    <t>POWERHEAD - Wir wollen ins Studio!!!</t>
  </si>
  <si>
    <t>ENDURING SONG</t>
  </si>
  <si>
    <t>Popinjay Productions' The Odyssey</t>
  </si>
  <si>
    <t>Tearing Down Cabrini-Green, a dynamic social commentary.</t>
  </si>
  <si>
    <t>Hell Has No Fury by TwentySomething @ Edinburgh Fringe</t>
  </si>
  <si>
    <t>Down the Rabbit Hole</t>
  </si>
  <si>
    <t>1001 Nights: Help bring this fascinating new play to the US</t>
  </si>
  <si>
    <t>Adopt a School for Shared Shakes Artists in the Schools</t>
  </si>
  <si>
    <t>Sleepy PIg Barbecue: Auburn's First BBQ Food Truck</t>
  </si>
  <si>
    <t>A Flying Sausage Food Truck</t>
  </si>
  <si>
    <t>Talk to Me Like The Rain and Let Me Listen</t>
  </si>
  <si>
    <t>A History, w Nowell Edmurnds at the Edinburgh Fringe!</t>
  </si>
  <si>
    <t>Scarlet Letters (a play with songs)</t>
  </si>
  <si>
    <t>Charlie teaser completion</t>
  </si>
  <si>
    <t>Henry V</t>
  </si>
  <si>
    <t>Dante's Capstone Project: Who am I?</t>
  </si>
  <si>
    <t>Kids Zone start up</t>
  </si>
  <si>
    <t>Monk</t>
  </si>
  <si>
    <t>Philly Jazz Fest - "Remembering Grover"</t>
  </si>
  <si>
    <t>DIRTY LITTLE REBEL EP</t>
  </si>
  <si>
    <t>Staged Reading of "The Rise and Fall of Little Voice"</t>
  </si>
  <si>
    <t>MADE-UP: A Sitcom Theater Special</t>
  </si>
  <si>
    <t>We Fly to Philly / Release new album / Tour west coast</t>
  </si>
  <si>
    <t xml:space="preserve">Nathan Evans - Remove The Illusion EP </t>
  </si>
  <si>
    <t>Moments of Passion</t>
  </si>
  <si>
    <t>The Virgin of the Path</t>
  </si>
  <si>
    <t>BLK/MTL the Illustrated Works of Carmine Diaz (Canceled)</t>
  </si>
  <si>
    <t>Upstart Crows of Santa Fe Stage Weapons</t>
  </si>
  <si>
    <t>SPILL - A verbatim show about sex</t>
  </si>
  <si>
    <t>"The Tale of The Cockatrice" by Peafrog Puppetry</t>
  </si>
  <si>
    <t>A wearable for elderly that detects falls and sends alerts (Canceled)</t>
  </si>
  <si>
    <t>Help Get the Short Film Interior Design into Film Festivals!</t>
  </si>
  <si>
    <t>Returning Home.</t>
  </si>
  <si>
    <t>Redemption - Short Film</t>
  </si>
  <si>
    <t>Roman Dead (Canceled)</t>
  </si>
  <si>
    <t>Black Swan Theories Debut CD</t>
  </si>
  <si>
    <t>Something Precious</t>
  </si>
  <si>
    <t>Les Miserables - Backing fund</t>
  </si>
  <si>
    <t>Voices From The Future</t>
  </si>
  <si>
    <t>1 in 3</t>
  </si>
  <si>
    <t>Monster</t>
  </si>
  <si>
    <t>fEast Theatre presents "Winter '53", a new play by Rob John</t>
  </si>
  <si>
    <t>Weald at The Finborough Theatre</t>
  </si>
  <si>
    <t>MARSHA - a girl who does bad things</t>
  </si>
  <si>
    <t>WHAT'S A NICE JEWISH GIRL DOING IN A PLACE LIKE THIS?</t>
  </si>
  <si>
    <t>Anansi the Spider - An African Folktale</t>
  </si>
  <si>
    <t>Mission Space</t>
  </si>
  <si>
    <t>Motorcycle MacBeth...NOT your grandmother's Shakespeare!</t>
  </si>
  <si>
    <t>Hippolytos - Polish Tour</t>
  </si>
  <si>
    <t>Hurricanes and Coastal Storms- Chapel Studio Project</t>
  </si>
  <si>
    <t>Solar PowerCap USB Cell Phone Charging Hats (Canceled)</t>
  </si>
  <si>
    <t>"The Colored Museum" by George C. Wolfe</t>
  </si>
  <si>
    <t>Seance Theatre Performs Noel Coward's Blithe Spirit</t>
  </si>
  <si>
    <t>ZNITCH- The Evolution in Helmet Safety</t>
  </si>
  <si>
    <t>Our Sacred Honor</t>
  </si>
  <si>
    <t>Lost in the Shadows</t>
  </si>
  <si>
    <t>Led Shirt - WiFi Controlled</t>
  </si>
  <si>
    <t>Tesla's Electric Mist</t>
  </si>
  <si>
    <t>URGENT: Help Us Replace Our Ramp!</t>
  </si>
  <si>
    <t>ThreeWay - A new play about dating and relationships.</t>
  </si>
  <si>
    <t>WairConditioning</t>
  </si>
  <si>
    <t>The Bill Cosby Assault, a play</t>
  </si>
  <si>
    <t>CallMeGhost DEBUT ALBUM preorder!</t>
  </si>
  <si>
    <t>Virtual Restart - Stock Market For You and Your Loved Ones</t>
  </si>
  <si>
    <t>Star Wars: Insidious</t>
  </si>
  <si>
    <t>Gotham Knight Terrors: Comedic Batman Short</t>
  </si>
  <si>
    <t>Johnny's Food Truck a Puerto Rican and BBQ infusion</t>
  </si>
  <si>
    <t>Help 95th St.Tacos get a food truck in Atlanta</t>
  </si>
  <si>
    <t>Amateur production of The Blue Room by David Hare</t>
  </si>
  <si>
    <t>Glenn Herman's EXPRESSIONS: The UnKnown</t>
  </si>
  <si>
    <t>"In the Heights" at The University of Michigan</t>
  </si>
  <si>
    <t>Comedy Of Errors: Antioch Community High School</t>
  </si>
  <si>
    <t>Help Launch LZA Theatre! The Eisteddfod + A Woman Alone</t>
  </si>
  <si>
    <t>The Masturbation Musical (Canceled)</t>
  </si>
  <si>
    <t>Let There Be Light! (and you get to name a ghost too!)</t>
  </si>
  <si>
    <t>Infectious, love at the end of the 21st century!</t>
  </si>
  <si>
    <t>Romeo and Juliet: A Mesh-n-Groove Production</t>
  </si>
  <si>
    <t>Book Tour "Words of Fire! Women Loving Women in Latin Amer"</t>
  </si>
  <si>
    <t>Six Days in September: A Civil War Novel</t>
  </si>
  <si>
    <t>ACOrN: A Crunch Or None --&gt; Edinburgh Fringe!</t>
  </si>
  <si>
    <t>Terry Pratchett's Wyrd Sisters at Paeroa Little Theatre</t>
  </si>
  <si>
    <t>Elevation Twelfth Night</t>
  </si>
  <si>
    <t>See It My Way</t>
  </si>
  <si>
    <t>Winter Tour</t>
  </si>
  <si>
    <t>KindaQuirky (Canceled)</t>
  </si>
  <si>
    <t>Better WiFi for today's Internet of Everything WiFi devices</t>
  </si>
  <si>
    <t>Catsville High the Movie (Anti-Bullying) Teaser Trailer</t>
  </si>
  <si>
    <t>Ninja Narwhal Coffee Company 13oz. Campfire Coffee Mug</t>
  </si>
  <si>
    <t>CoreCon Asylum</t>
  </si>
  <si>
    <t>Jason (Georgia on My Mind)</t>
  </si>
  <si>
    <t>TUSENTACK THEATRE</t>
  </si>
  <si>
    <t>The Pendulum Swings</t>
  </si>
  <si>
    <t>Shakespeare in Sarajevo</t>
  </si>
  <si>
    <t>MyBestInterest.org</t>
  </si>
  <si>
    <t>The Imaginary A Musical</t>
  </si>
  <si>
    <t>Innsmouth at 9000 ft. A Short Horror Film Project</t>
  </si>
  <si>
    <t>Runers</t>
  </si>
  <si>
    <t>Disaster Defender:Save lives in a game and in the Real World</t>
  </si>
  <si>
    <t>Hung Yung Terrarist Needs to Order More Cassettes 4 Jacknife</t>
  </si>
  <si>
    <t>FHE High School Presents: Snow Queen and Once On This Island</t>
  </si>
  <si>
    <t>Superpowerless - Princess - Music Video</t>
  </si>
  <si>
    <t>Corium</t>
  </si>
  <si>
    <t>WHAT CAN I DO?...</t>
  </si>
  <si>
    <t>Ultimate Political Selfie!</t>
  </si>
  <si>
    <t>ibreatheFUR / He Can Jog split Cassette</t>
  </si>
  <si>
    <t>Bump in the road short stop motion animation</t>
  </si>
  <si>
    <t>The Modern Theater's 'Play It Forward' Fund</t>
  </si>
  <si>
    <t>The Worlds First Fitness Shirt with Resistance the RS-1.</t>
  </si>
  <si>
    <t>CREATURES OF HABIT!</t>
  </si>
  <si>
    <t>Video Game Store That Can Beat Out Any Other</t>
  </si>
  <si>
    <t>Backdrops for Maplewood Barn Theatre Summer 2017 Production</t>
  </si>
  <si>
    <t>Constellations by Nick Payne at the Nottingham New Theatre</t>
  </si>
  <si>
    <t>Xtnd: Use your cell phone, tablet, or camera hands free</t>
  </si>
  <si>
    <t>The Unknown Door</t>
  </si>
  <si>
    <t>"STUCK" - Finishing Funds for a Sci-Fi Thriller Short Film</t>
  </si>
  <si>
    <t>A-iEasyâ„¢ Smartphone Stand Holder | The End of Busy Hands.</t>
  </si>
  <si>
    <t>Esoteric Project Management</t>
  </si>
  <si>
    <t>A Story Once Told</t>
  </si>
  <si>
    <t>The Rest of Us Mini-Series</t>
  </si>
  <si>
    <t>The Interviewer (Charity Movie)</t>
  </si>
  <si>
    <t>FUEL FAKE NATIVES</t>
  </si>
  <si>
    <t>Heroes Faith II (Superior Soldier)</t>
  </si>
  <si>
    <t>Silenus March: A Novel</t>
  </si>
  <si>
    <t>Special in a Bad Way</t>
  </si>
  <si>
    <t>The Martin and Lewis Tribute Show</t>
  </si>
  <si>
    <t>Theatre for Life, Youth Theatre Company, Southampton UK</t>
  </si>
  <si>
    <t>Broken Alley â€”Â Year 3</t>
  </si>
  <si>
    <t>DreamAfrica</t>
  </si>
  <si>
    <t>AM 1610 :: The Station &gt;&gt; Live Studio Project &gt; Phase 1</t>
  </si>
  <si>
    <t>'Patagonia' - by Robert George</t>
  </si>
  <si>
    <t>Help us make "The Odd Couple" a show to remember.</t>
  </si>
  <si>
    <t>Aspiring storyteller: connecting the dots</t>
  </si>
  <si>
    <t>Mine by Polly Teale A Paper Parachutes Production</t>
  </si>
  <si>
    <t>Life of Change</t>
  </si>
  <si>
    <t>Hamilton: A Different Perspective</t>
  </si>
  <si>
    <t>Dust Bunnies &amp; the Carpet Rat publishing push</t>
  </si>
  <si>
    <t>The Ultimate Learning Center</t>
  </si>
  <si>
    <t>Wild Equus</t>
  </si>
  <si>
    <t>Global Community Theater One.</t>
  </si>
  <si>
    <t>Russ Spiegel's Uncommon Knowledge: The Deep Brooklyn Suite</t>
  </si>
  <si>
    <t>Tell the World - My journey from Islam to Christianity</t>
  </si>
  <si>
    <t>MEDEA | A New Vision</t>
  </si>
  <si>
    <t>She Kills Monsters</t>
  </si>
  <si>
    <t>Katharsis Teatro en Navidad</t>
  </si>
  <si>
    <t>The Silence at the Song's End</t>
  </si>
  <si>
    <t>Organic in India</t>
  </si>
  <si>
    <t>Picasso at The Lapin Agile, a play by Steve Martin</t>
  </si>
  <si>
    <t>C.O.V.D.--A brand new board app game</t>
  </si>
  <si>
    <t>LA VIE</t>
  </si>
  <si>
    <t>Nanolution</t>
  </si>
  <si>
    <t>Help Support Brad Dassey's Music</t>
  </si>
  <si>
    <t>Awakening (Canceled)</t>
  </si>
  <si>
    <t>The Observer Project 2016 (Canceled)</t>
  </si>
  <si>
    <t>dasGROUP Theatre: Savage in Limbo</t>
  </si>
  <si>
    <t>Dog sees God by Bert V. Royal @ FSU</t>
  </si>
  <si>
    <t>Pie In Space! (Round 2)</t>
  </si>
  <si>
    <t>Arabella makes her novel Pants On FIre! an audio book!</t>
  </si>
  <si>
    <t>Happiest Show On Earth Production Sponsor</t>
  </si>
  <si>
    <t>Smidlink Fun Ids.....search an Id, then message for free!</t>
  </si>
  <si>
    <t>Kickstart a Traveling Heart (Canceled)</t>
  </si>
  <si>
    <t>And That's How The Story Goes</t>
  </si>
  <si>
    <t>AU Theatre Wing (Pygmalion Sound and Lighting Fees)</t>
  </si>
  <si>
    <t>Welcome to the Future! "UMEOS" the Internet's You, Me, O.S.</t>
  </si>
  <si>
    <t>A GOOD MAN'S DECISION</t>
  </si>
  <si>
    <t>The Nico Blues Recorded A Full-Length Album! Now Let's Master It!</t>
  </si>
  <si>
    <t>The Animal Shelter Network website (Canceled)</t>
  </si>
  <si>
    <t>Score</t>
  </si>
  <si>
    <t>Threshold (Canceled)</t>
  </si>
  <si>
    <t>Woodsy Owl Animation: Cartoons That Give A Hoot!</t>
  </si>
  <si>
    <t>Dubai: A Synthetic City - Photobook &amp; Journal</t>
  </si>
  <si>
    <t>Local Food Truck is Off the Hoof!</t>
  </si>
  <si>
    <t>Save the Roxy Theatre in Bremerton WA</t>
  </si>
  <si>
    <t>Purpose Built Liverpool Comedy Club, Restaurant &amp; Bar</t>
  </si>
  <si>
    <t>First Solo Album - Siempre Filiberto</t>
  </si>
  <si>
    <t>Africa Brass Master Class for youth</t>
  </si>
  <si>
    <t>Phone Tags: lost and found stickers (Canceled)</t>
  </si>
  <si>
    <t>Moving On</t>
  </si>
  <si>
    <t>Letters to Daniel</t>
  </si>
  <si>
    <t>fo/mo/deep heads back into the studio to record their 3rd CD</t>
  </si>
  <si>
    <t>Food Truck Funding</t>
  </si>
  <si>
    <t>For overseas shogi fans! Shogi novel translation project</t>
  </si>
  <si>
    <t>Support new theatre piece IT DOESN'T MATTER</t>
  </si>
  <si>
    <t>The Taming of the Shrew</t>
  </si>
  <si>
    <t>Femme Fatality 'Stranger' T-shirt and/or Tote bag</t>
  </si>
  <si>
    <t>Galaxy Express - The Play</t>
  </si>
  <si>
    <t>REBATEnsemble Presents: ICONS - The Martin Show</t>
  </si>
  <si>
    <t>Romeo and Juliet...Choose Your Own Ending</t>
  </si>
  <si>
    <t>Losing Wings EP Release &amp; Our First Tour</t>
  </si>
  <si>
    <t>CapitÃ¡n Kalani y el sindicato robÃ³tico</t>
  </si>
  <si>
    <t>Lily and Memphs</t>
  </si>
  <si>
    <t>Vertical Garden Prototype</t>
  </si>
  <si>
    <t>cool air belt</t>
  </si>
  <si>
    <t>The Scotty Karate Vinyl Round-Up (Scotch Bonnet)</t>
  </si>
  <si>
    <t>The monster Inside</t>
  </si>
  <si>
    <t>TiTraGO! your personal driver</t>
  </si>
  <si>
    <t>Release the Skyline Album</t>
  </si>
  <si>
    <t>Help Lions&amp;Creators print their album!</t>
  </si>
  <si>
    <t>Take the Vagina Monologues to Main Street in Lexington, NC!</t>
  </si>
  <si>
    <t>iShopGreen.ca - the green product marketplace (Canceled)</t>
  </si>
  <si>
    <t>God Am</t>
  </si>
  <si>
    <t>sloggoth</t>
  </si>
  <si>
    <t>Wood Butcher's new music video- I Don't Wanna Party</t>
  </si>
  <si>
    <t>BBB Kickstarter Two</t>
  </si>
  <si>
    <t>Mobile Excellence Awards (Canceled)</t>
  </si>
  <si>
    <t>STAGE READING for TETCNY</t>
  </si>
  <si>
    <t>Kaylee's Senior Project</t>
  </si>
  <si>
    <t>Mots Ã‰crits</t>
  </si>
  <si>
    <t>spoken word pop-up:</t>
  </si>
  <si>
    <t>Defiant Entertainment presents: The Park Bench</t>
  </si>
  <si>
    <t>Mist Buddy Hydration/Misting Backpack</t>
  </si>
  <si>
    <t>Palms Free Cell Phone Harness Holds Iphone Galaxy S Go Pro</t>
  </si>
  <si>
    <t>Central Coast Theatre Community Website - Plays &amp; Auditions</t>
  </si>
  <si>
    <t>Other Worlds - A Make 100 Project</t>
  </si>
  <si>
    <t>SleepMode</t>
  </si>
  <si>
    <t>Hen Harrier Wildlife Sanctuary</t>
  </si>
  <si>
    <t>Dick Whittington - our 2016 community pantomime!</t>
  </si>
  <si>
    <t>OmniTrade Apron</t>
  </si>
  <si>
    <t>Fringe Fest: Take Comfort in Falling Forever</t>
  </si>
  <si>
    <t>Good Evening, I'm Robert Service</t>
  </si>
  <si>
    <t>Legend of Decay</t>
  </si>
  <si>
    <t>The Bent King board game cafÃ© and wine lounge</t>
  </si>
  <si>
    <t>Lets get 48/14 pressed!!!</t>
  </si>
  <si>
    <t>KneeJack</t>
  </si>
  <si>
    <t>Civil war battlefields and forts</t>
  </si>
  <si>
    <t>Debut Studio EP // Sam Hibbard</t>
  </si>
  <si>
    <t>BAMA Theatre Headset Campaign (Canceled)</t>
  </si>
  <si>
    <t>Waiting for Godot - Blue Sky Theatre &amp; Arts</t>
  </si>
  <si>
    <t>Nine Lives</t>
  </si>
  <si>
    <t>Screening for Unapologetically Black the Movie</t>
  </si>
  <si>
    <t>Liz's Bakery &amp; Barista on the Go.. (Canceled)</t>
  </si>
  <si>
    <t>Red Planet (or One Way Ticket) Staged Reading</t>
  </si>
  <si>
    <t>iHeart Pillow</t>
  </si>
  <si>
    <t>INBED</t>
  </si>
  <si>
    <t>Literacy for Brooklyn Kids</t>
  </si>
  <si>
    <t>Children Must Run: An Original Musical</t>
  </si>
  <si>
    <t>MTA's National Theatre Connections Show!</t>
  </si>
  <si>
    <t>Lead Players Theatre Company</t>
  </si>
  <si>
    <t>OneLifeMen - Jeu d' Aventure smartphone en Voxel Art</t>
  </si>
  <si>
    <t>Business &amp; Entertainment In 3D World! (Canceled)</t>
  </si>
  <si>
    <t>'GULF' - a new play by PIVOT THEATRE</t>
  </si>
  <si>
    <t>Count Your Blessings - A Verbatim Performance</t>
  </si>
  <si>
    <t>In Case Of Emergency (Canceled)</t>
  </si>
  <si>
    <t>Macbeth For President 2016</t>
  </si>
  <si>
    <t>"THIS THING OF OURS"</t>
  </si>
  <si>
    <t>Cole - A Short Film.</t>
  </si>
  <si>
    <t>We CAN End Police Violence Against Our Dog's (Canceled)</t>
  </si>
  <si>
    <t>"Paper Chase" Students can make family friendly short films.</t>
  </si>
  <si>
    <t>ShapeCase - Colorful Apple Watch Bumpers</t>
  </si>
  <si>
    <t>Den-Mate: New EP and Tour</t>
  </si>
  <si>
    <t>BugVibesâ„¢-Better Flowers, Plants, Trees with less Pesticides</t>
  </si>
  <si>
    <t>Children's book app: "The story of Setanta"</t>
  </si>
  <si>
    <t>I support Molding Heartz</t>
  </si>
  <si>
    <t>Out of the Box: A Mime Story</t>
  </si>
  <si>
    <t>Uscore - Am PC spielerisch forschen und dafÃ¼r belohnt werden</t>
  </si>
  <si>
    <t>GUTS: Black Comedy</t>
  </si>
  <si>
    <t>PSI - Role Playing Game</t>
  </si>
  <si>
    <t>Chef Po's Food Truck</t>
  </si>
  <si>
    <t>Images: Remembrances of the Holocaust-The Eva Schloss Story</t>
  </si>
  <si>
    <t>Shakespeare!! To fund or not to fund, that is the Question?</t>
  </si>
  <si>
    <t>RUSSIAN PLAY "HOW TO BE BRAVE"</t>
  </si>
  <si>
    <t>Trillion: Feature Film</t>
  </si>
  <si>
    <t>MAGGIE Film</t>
  </si>
  <si>
    <t>Filthy - Short Film</t>
  </si>
  <si>
    <t>Age of Spirit: The Battle in Heaven</t>
  </si>
  <si>
    <t>Go Start A Biz</t>
  </si>
  <si>
    <t>Miclop - Tu cabina profesional portÃ¡til (Canceled)</t>
  </si>
  <si>
    <t>Broadcasts to Promote Human Freedom in South Florida</t>
  </si>
  <si>
    <t>Coco Bowls (Canceled)</t>
  </si>
  <si>
    <t>Escape from Reality's 1st Season "Defying Gravity"</t>
  </si>
  <si>
    <t>WILDE TALES</t>
  </si>
  <si>
    <t>An Evening of Radio</t>
  </si>
  <si>
    <t>ThÃ©rÃ¨se Raquin at The Courtyard Theatre</t>
  </si>
  <si>
    <t>Financement et aide Ã  la crÃ©ation</t>
  </si>
  <si>
    <t>The Million Dollar Shot</t>
  </si>
  <si>
    <t>Planet Snow Kids - an online global family of snow lovers.</t>
  </si>
  <si>
    <t>The Morgue</t>
  </si>
  <si>
    <t>Message of Peace, Love &amp; Unity (Canceled)</t>
  </si>
  <si>
    <t>3 Men and a Book</t>
  </si>
  <si>
    <t>Royal Holloway's Drama Society Presents 'Posh'</t>
  </si>
  <si>
    <t>SKIN - Wearable music remote control for your mobile phone</t>
  </si>
  <si>
    <t>THE SNAIL: a comedy play at Hollywood Fringe Festival 2015</t>
  </si>
  <si>
    <t>LED Electronic Dice: assembled or kit, Arduino compatible</t>
  </si>
  <si>
    <t>Planet Venus</t>
  </si>
  <si>
    <t>Pretty Kitty Fuzzy</t>
  </si>
  <si>
    <t>DONE WITH DEATH</t>
  </si>
  <si>
    <t>SnuG Watchbands for Moto360 smartwatch (Canceled)</t>
  </si>
  <si>
    <t>Printing Soraya Yvette's Children's books</t>
  </si>
  <si>
    <t>IHDC's 2017 Pantomime - Jack and the Beanstalk</t>
  </si>
  <si>
    <t>DUALBAND, the Leather NFC Smart Watch Band</t>
  </si>
  <si>
    <t>Stacey's $5 Dollar Hollar Food Truck Home of the Freak</t>
  </si>
  <si>
    <t>Strawberry Bowl</t>
  </si>
  <si>
    <t>Paria Exchange at Dave's Leicester Comedy Festival</t>
  </si>
  <si>
    <t>The Worlds First Smart Laser Collar for Cats. Lazer Kitty</t>
  </si>
  <si>
    <t>Justin &amp; Elly Heckel DEBUT ALBUM!</t>
  </si>
  <si>
    <t>Head Cap - a 3rd party Iphone, Ipad, and touch app for the Battletech board game</t>
  </si>
  <si>
    <t>Threads by David Lane at The Hope Theatre - 11-29 April</t>
  </si>
  <si>
    <t>Run Away</t>
  </si>
  <si>
    <t>Cielito Lindo (Pretty Little One)</t>
  </si>
  <si>
    <t>Build a Search Engine and more - Web Engineering Course</t>
  </si>
  <si>
    <t>150 Years of Awesome Canada: Trading Card Coffee Table Book (Canceled)</t>
  </si>
  <si>
    <t>RISTMATEÂ®, smartphone wrist dock and much more. (Canceled)</t>
  </si>
  <si>
    <t>THE WORSHIP ALBUM!</t>
  </si>
  <si>
    <t>Project Hedwig and the Angry Inch</t>
  </si>
  <si>
    <t>Community Theatre Project-Children's Show (Arthur)</t>
  </si>
  <si>
    <t>THE GUINEAS SHOW</t>
  </si>
  <si>
    <t>Stephen Colbert animated video</t>
  </si>
  <si>
    <t>Lincoln High School presents: Little Shop of Horrors</t>
  </si>
  <si>
    <t>For Colored Girl Play Production</t>
  </si>
  <si>
    <t>Russell &amp; Sons Watches</t>
  </si>
  <si>
    <t>#MYLifeMatters Radio Show &amp; Podcast (Canceled)</t>
  </si>
  <si>
    <t>ZombieTime!</t>
  </si>
  <si>
    <t>Ghost Pirate Cruise on the Hudson Sept. 3rd</t>
  </si>
  <si>
    <t>Valkyrie Theatre Company</t>
  </si>
  <si>
    <t>Afternoon of Shakuhachi and Koto Music - CD Project</t>
  </si>
  <si>
    <t>Lunch For Tots</t>
  </si>
  <si>
    <t>Sleep Lovers - By Daniel Modeste</t>
  </si>
  <si>
    <t>Honeybee: The Animated Series Trailer</t>
  </si>
  <si>
    <t>HORIZON: LIFE ENHANCED GLASSWARE</t>
  </si>
  <si>
    <t>Sap Laughter : Merch Fundraiser!</t>
  </si>
  <si>
    <t>LATENT TALENT: Leaping from de Poverty Line (Canceled)</t>
  </si>
  <si>
    <t>Scenes and Things from New Orleans</t>
  </si>
  <si>
    <t>The 'Theater of Community' Tour</t>
  </si>
  <si>
    <t>Drowning -Short animated Film</t>
  </si>
  <si>
    <t>Think Green, Think Tea Trike! - A mobile cafe &amp; online shop.</t>
  </si>
  <si>
    <t>Stage Play Production - "I Love You to Death"</t>
  </si>
  <si>
    <t>The Dancing Elephant, Traditional Dosa and Indian Cuisine</t>
  </si>
  <si>
    <t>MENTAL Play short-tour 2015!</t>
  </si>
  <si>
    <t>MAMA BA-B: The Stage Play</t>
  </si>
  <si>
    <t>Sustain: A Film About Survival</t>
  </si>
  <si>
    <t>Braille Academy</t>
  </si>
  <si>
    <t>The Big Band Theory Music Festival</t>
  </si>
  <si>
    <t>A Book about Hidden Disease Causing Products we use Everyday</t>
  </si>
  <si>
    <t>English translation of "The Escape to Myanmar"</t>
  </si>
  <si>
    <t>Fabulous Foyer - where? At the Court Theatre in Christchurch</t>
  </si>
  <si>
    <t>Balm in Gilead at Columbia</t>
  </si>
  <si>
    <t>Technical Design for Liberty Lake Community Theatre</t>
  </si>
  <si>
    <t>Secure Pet GPS Tracker - Every Moment Matters</t>
  </si>
  <si>
    <t>Jazz For Everyone!</t>
  </si>
  <si>
    <t>A fine blend of jazz, electronica, rock and spoken word</t>
  </si>
  <si>
    <t>ruKus - the Net-a-thon: Fueling independence in music and art!</t>
  </si>
  <si>
    <t>Virtual Reality - A play about autism, family and The Sims.</t>
  </si>
  <si>
    <t>DR. Mecurio's Mythical Marvels &amp; Beastiry</t>
  </si>
  <si>
    <t>Hand Armor Liquid Chalk-Ultimate Sports Chalk Help Patent</t>
  </si>
  <si>
    <t>Human Evolution (Canceled)</t>
  </si>
  <si>
    <t>RETURNING AT A LATER DATE</t>
  </si>
  <si>
    <t>My Insane Shakespeare</t>
  </si>
  <si>
    <t>Mobile Coffee Cart with a Purpose</t>
  </si>
  <si>
    <t>SWFTTR: Southwest Farm-to-Table Recipes</t>
  </si>
  <si>
    <t>Convergence: Rift Wars</t>
  </si>
  <si>
    <t>The Lizard King, a play by Jay Jeff Jones</t>
  </si>
  <si>
    <t>"SHERLOCK HOLMES AND THE SCARLET AVENGER"</t>
  </si>
  <si>
    <t>The Good Samaritan</t>
  </si>
  <si>
    <t>Watermark the truth beneath the surface - Translate</t>
  </si>
  <si>
    <t>Planes and Planets needs to get their EP finished!!</t>
  </si>
  <si>
    <t>Finding Pets - Bringing Lost Pets Home (Canceled)</t>
  </si>
  <si>
    <t>Roll The Dice Theatre Company</t>
  </si>
  <si>
    <t>Quest Remnants of Chaos</t>
  </si>
  <si>
    <t>Life Music-Healing through Song (Canceled)</t>
  </si>
  <si>
    <t>Jury of Peers: A Novel of Online Justice</t>
  </si>
  <si>
    <t>Theatre West97 - not-for-profit run Youth Theatre Program</t>
  </si>
  <si>
    <t>Course: Learn Cryptography</t>
  </si>
  <si>
    <t>Theaters in the Loop - Hearing Loop Installation Project</t>
  </si>
  <si>
    <t>Antonym Theatre - "STAIRCASES"</t>
  </si>
  <si>
    <t>Scorned: A LeKrista Scott, Vampire Hunted Novel</t>
  </si>
  <si>
    <t>The London Jazz Machine  - Jazz greats musical project</t>
  </si>
  <si>
    <t>2016 Calendar:  Wonders of Nature</t>
  </si>
  <si>
    <t>Yorick and Company</t>
  </si>
  <si>
    <t>Flush - David Dipper - Break Point Theatre</t>
  </si>
  <si>
    <t>Backyard Zombies</t>
  </si>
  <si>
    <t>Southern Utah University: V-Day 2015</t>
  </si>
  <si>
    <t>SEVEN, a Documentary Play: North Carolina Premiere!</t>
  </si>
  <si>
    <t>U City Jazz Festival, St. Louis, MO</t>
  </si>
  <si>
    <t>"Never Let Me Go" CD Recording Project</t>
  </si>
  <si>
    <t>LW - the cool luminescent band with a watch</t>
  </si>
  <si>
    <t>I Wanted To See Boobs</t>
  </si>
  <si>
    <t>The Dark Brotherhood  (from the makers of COPS: Skyrim)</t>
  </si>
  <si>
    <t>Pedals and Effects Arena Corner</t>
  </si>
  <si>
    <t>Burqa&amp;Rifle: A Drama: Two Women, Two Cultues, Two Histories</t>
  </si>
  <si>
    <t>Sentient - The Web Series (Canceled)</t>
  </si>
  <si>
    <t>The Woodlands Jazz Fest</t>
  </si>
  <si>
    <t>BIGFOOT BBQ - Flavors As Big As Sasquatch Himself</t>
  </si>
  <si>
    <t>Was ist das</t>
  </si>
  <si>
    <t>Decree 770: Europa</t>
  </si>
  <si>
    <t>Write Now 5</t>
  </si>
  <si>
    <t>Stuck On An Eyeland</t>
  </si>
  <si>
    <t>Covenant Kept - A Christian novel</t>
  </si>
  <si>
    <t>ALIVE! Gospel Chorus debuts Feb 11th, 2017: "Love is ALIVE!"</t>
  </si>
  <si>
    <t>Kids Radio Klassics and Kids Radio Theatre</t>
  </si>
  <si>
    <t>Measure For Measure</t>
  </si>
  <si>
    <t>The Diddlys "Steam powered Superheroes"</t>
  </si>
  <si>
    <t>The JOkeress Going Live</t>
  </si>
  <si>
    <t>Sometimes you don't need love (Canceled)</t>
  </si>
  <si>
    <t>Rochester Needs a Dessert Food Truck (Canceled)</t>
  </si>
  <si>
    <t>An Interview With Gaddafi - The Stage Play</t>
  </si>
  <si>
    <t>Relaunching in May</t>
  </si>
  <si>
    <t>3D Animation Story of an Ancient Hero: Fly Forward</t>
  </si>
  <si>
    <t>"Seven Zero Eight STL" Burlesque, Restaurant, Pub and More!</t>
  </si>
  <si>
    <t>THE ASCENDENCE SHIFT Feature Film (Canceled)</t>
  </si>
  <si>
    <t>Privster.net - Privacy anywhere, whenever for free.</t>
  </si>
  <si>
    <t>Portraits of Resilience</t>
  </si>
  <si>
    <t>Magic, Giggles and Love  A collection of children's poetry</t>
  </si>
  <si>
    <t>"Amp" A Story About a Robot</t>
  </si>
  <si>
    <t>4th Wall Theatre Project</t>
  </si>
  <si>
    <t>The Sentinel &amp; The Showman</t>
  </si>
  <si>
    <t>HUB Theatre Group presents John Logan's RED</t>
  </si>
  <si>
    <t>Woman2Woman</t>
  </si>
  <si>
    <t>'SCARAMOUCHE JONES'' by Justin Butcher</t>
  </si>
  <si>
    <t>Whisper Me Happy Ever After (WMHEA)</t>
  </si>
  <si>
    <t>Dewey Does 110 Animation</t>
  </si>
  <si>
    <t>Cesar Chavez's First Music Album (Canceled)</t>
  </si>
  <si>
    <t>DIY Garage</t>
  </si>
  <si>
    <t>Teach Your Parents iPad (Canceled)</t>
  </si>
  <si>
    <t>First jazz album for Multidirectional, Now printing time!</t>
  </si>
  <si>
    <t>Elektra Bekent - Afstudeervoorstelling</t>
  </si>
  <si>
    <t>SICKNESS 2014 Build Killian's Bike</t>
  </si>
  <si>
    <t>Fate Fighters - The Ultimate Decision Maker</t>
  </si>
  <si>
    <t>The Wedding</t>
  </si>
  <si>
    <t>A Brief History of Musical Theatre...</t>
  </si>
  <si>
    <t>Time Please Fringe</t>
  </si>
  <si>
    <t>Fools Rush In: A Cabaret Benefiting BC/EFA Kickstarter</t>
  </si>
  <si>
    <t>Tales Of Tameria - Dawning Light</t>
  </si>
  <si>
    <t>Subtropisch zwemparadijs Tropicana</t>
  </si>
  <si>
    <t>IRring - The Remote Control That fits on Your Finger</t>
  </si>
  <si>
    <t>Destination Small Town "Visitor Center" To The Midwest</t>
  </si>
  <si>
    <t>MAMA'Z BA-B: The StagePlay</t>
  </si>
  <si>
    <t>Trumpy and Viola take to the Big Apple</t>
  </si>
  <si>
    <t>Help fund Richard Sosa's "FolkameriqueÃ±o" CD</t>
  </si>
  <si>
    <t>Slayers of The Dead AR- build your ultimate Zombie Fort</t>
  </si>
  <si>
    <t>A Countrified Wedding: A Guide to an English Country Wedding</t>
  </si>
  <si>
    <t>MathPlus Cards (FKA Random Math)</t>
  </si>
  <si>
    <t>Read/Rehearse/Workshop Plays at Austin Playwrights Studio</t>
  </si>
  <si>
    <t>RAIN | a theatrical production of life-changing proportions</t>
  </si>
  <si>
    <t>Angels in Houston</t>
  </si>
  <si>
    <t>The Mission - Please Check Back Soon (Canceled)</t>
  </si>
  <si>
    <t>Seliges Theater presents "The God of Carnage"</t>
  </si>
  <si>
    <t>sellorshopusa.com</t>
  </si>
  <si>
    <t>Hattie Bee's Second Album</t>
  </si>
  <si>
    <t>An album of 10 "jazz art songs" by Matthew John Mortimer</t>
  </si>
  <si>
    <t>Beef Sticks, the Ultimate Protein Snack</t>
  </si>
  <si>
    <t>Help CRB obtain 501(c)(3) status! (Canceled)</t>
  </si>
  <si>
    <t>Burgers and Babes Food Truck (Canceled)</t>
  </si>
  <si>
    <t>Pizza Delique</t>
  </si>
  <si>
    <t>The Singing Teacher</t>
  </si>
  <si>
    <t>Handee Job for PS4 Gets on Shark Tank</t>
  </si>
  <si>
    <t>Sherri's Playhouse Present's A Heavenly Hand!</t>
  </si>
  <si>
    <t>Shakulute (Shakuhachi mouthpiece for Alto Flute) (Canceled)</t>
  </si>
  <si>
    <t>be back soon (Canceled)</t>
  </si>
  <si>
    <t>Austen a New Musical Play</t>
  </si>
  <si>
    <t>#CalExit...War of 2020 (Canceled)</t>
  </si>
  <si>
    <t>Step-By-Step Guide On How To Stay Secure &amp; Anonymous Online</t>
  </si>
  <si>
    <t>AZAMAR</t>
  </si>
  <si>
    <t>VoxelMaze</t>
  </si>
  <si>
    <t>Jimmy There and Back - Documentary Animation</t>
  </si>
  <si>
    <t>Lifelike Figures Vinyl Pressing!</t>
  </si>
  <si>
    <t>#noblurredlines</t>
  </si>
  <si>
    <t>Leo's RainSong Artist program</t>
  </si>
  <si>
    <t>A Tree is a Tree, no matter what you see.  CHILDREN'S BOOK</t>
  </si>
  <si>
    <t>Terezin's The Fireflies</t>
  </si>
  <si>
    <t>What a Gay Play - back, bigger and longer</t>
  </si>
  <si>
    <t>The Bridge That Brought Us Over: The History of Gospel Music</t>
  </si>
  <si>
    <t>'Time at the Bar!' - Written and directed by Kieran Mellish</t>
  </si>
  <si>
    <t>Battle-Buddy â€“ Bringing gamers together</t>
  </si>
  <si>
    <t>Gourmet Steak Hot Dogs By The Savage Wienerâ„¢</t>
  </si>
  <si>
    <t>NZ Auction site.  No listing or success fees. Only $2 p/m</t>
  </si>
  <si>
    <t>disCover: Napoli</t>
  </si>
  <si>
    <t>Snag-A-Slip</t>
  </si>
  <si>
    <t>Master Le Cosplay's: Avengers 2 Hulk Buster V2.0 Build</t>
  </si>
  <si>
    <t>Buy beauty &amp; hair products 24/7 from a vending machine.</t>
  </si>
  <si>
    <t>Invisible Reins - Let your children roam free (Canceled)</t>
  </si>
  <si>
    <t>BARNFEST 2015</t>
  </si>
  <si>
    <t>Calvert HS Planetarium Restoration (Canceled)</t>
  </si>
  <si>
    <t>Riders Registry "Medical data of active people on a Dog Tag"</t>
  </si>
  <si>
    <t>The Bible translated into Emoticons</t>
  </si>
  <si>
    <t>Downloads From My Mind - Science Fiction Short Stories</t>
  </si>
  <si>
    <t>Bunyip Magic - Epic kids Adventures of the Mythical Bunyip!</t>
  </si>
  <si>
    <t>Brothers in Arms Building Better Lives Workshop For Men</t>
  </si>
  <si>
    <t>The Rights (and Wrongs) of Mary Wollstonecraft</t>
  </si>
  <si>
    <t>Prehistoric Landing</t>
  </si>
  <si>
    <t>The Paint Can Holder by U.S. Green Products</t>
  </si>
  <si>
    <t>Arts in Conflict</t>
  </si>
  <si>
    <t>Carbon mini bikes / race / MTB / FAT ~ Carbon tow placement</t>
  </si>
  <si>
    <t>"In My Own EYE " a cabaret not to be missed</t>
  </si>
  <si>
    <t>It's not easy being green: Costa Rican froglife</t>
  </si>
  <si>
    <t>Tell'em I'm Gonna Make It</t>
  </si>
  <si>
    <t>Charmaine (Daughter of Charlotte)</t>
  </si>
  <si>
    <t>Anaheim California here we come but we need your help.</t>
  </si>
  <si>
    <t>Jazz CD:  Out of The Blue</t>
  </si>
  <si>
    <t>Aeldengald Saga Book I</t>
  </si>
  <si>
    <t>A FORK IN THE ROAD food truck</t>
  </si>
  <si>
    <t>Its A Rib Thing</t>
  </si>
  <si>
    <t>Freshie's Donuts Food Trailer</t>
  </si>
  <si>
    <t>Vuzion: An Actual Overlaid Heads Up Display Wearable</t>
  </si>
  <si>
    <t>LE NUVOLE DEL CIELO-CLOUDS OF THE SKY</t>
  </si>
  <si>
    <t>Progressive King James Version New Testament</t>
  </si>
  <si>
    <t>Tales of guns, gold and a beagle in the Old West</t>
  </si>
  <si>
    <t>Reflecting Light Photo</t>
  </si>
  <si>
    <t>The National Forests Passport Project (Canceled)</t>
  </si>
  <si>
    <t>Lavvoro - A new LinkedIn and Facebook for the job market</t>
  </si>
  <si>
    <t>The Sketchy Pelican (Canceled)</t>
  </si>
  <si>
    <t>Jambie</t>
  </si>
  <si>
    <t>Guardian Theatre, Arts in Education Theatre</t>
  </si>
  <si>
    <t>Vote for Next Season's Shows!</t>
  </si>
  <si>
    <t>Some Enchanted Evening UK TOUR</t>
  </si>
  <si>
    <t>Mark Twain is Hell for the Company - Original Play</t>
  </si>
  <si>
    <t>The Jennings Family Reunion</t>
  </si>
  <si>
    <t>READY OR NOT HERE I COME</t>
  </si>
  <si>
    <t>NTACTheatre - North Texas Actor's Collaborative Theatre</t>
  </si>
  <si>
    <t>Those That Fly</t>
  </si>
  <si>
    <t>Weather Men</t>
  </si>
  <si>
    <t>ReminiSens Restaurant &amp; Theatre in Versailles</t>
  </si>
  <si>
    <t>AirString</t>
  </si>
  <si>
    <t>Freedom Train</t>
  </si>
  <si>
    <t>Fantastic Mr Fox - Novus Theatre</t>
  </si>
  <si>
    <t>Secret of Shahrazad (World Premier)</t>
  </si>
  <si>
    <t>Fine Art Landscape 2015 Calendar</t>
  </si>
  <si>
    <t>REBORN IN LOVE</t>
  </si>
  <si>
    <t>Scenes from New Orleans</t>
  </si>
  <si>
    <t>Dichotomy (Canceled)</t>
  </si>
  <si>
    <t>STEM MARS Lander experience: https://youtu.be/n6avxUAKee0</t>
  </si>
  <si>
    <t>Privileged Zone - Premium Social Network (Canceled)</t>
  </si>
  <si>
    <t>BioToo - Emergency Temporary Tattoos</t>
  </si>
  <si>
    <t>Help Fund Jason's Debut Jazz CD "Exodus"</t>
  </si>
  <si>
    <t>MISTER BROWN</t>
  </si>
  <si>
    <t>Empty Ramekins Catering Group</t>
  </si>
  <si>
    <t>My Christmas Star</t>
  </si>
  <si>
    <t>After The Blue</t>
  </si>
  <si>
    <t>Cupcake Chaos</t>
  </si>
  <si>
    <t>Take Tartuffe to Edinburgh Fringe Festival!</t>
  </si>
  <si>
    <t>Expedition into the Empty Quarter - The Book (Canceled)</t>
  </si>
  <si>
    <t>Psalms</t>
  </si>
  <si>
    <t>Litter-Buddy</t>
  </si>
  <si>
    <t>Wondrous Adventures: A Kid's Game</t>
  </si>
  <si>
    <t>Army vs Aliens - Currently in Alpha</t>
  </si>
  <si>
    <t>Jen bakes shortbread needs a commercial kitchen!</t>
  </si>
  <si>
    <t>Cafe Nomad back on the road! Coffee van's poorly.</t>
  </si>
  <si>
    <t>Medieval Village</t>
  </si>
  <si>
    <t>The Last Mice</t>
  </si>
  <si>
    <t>Super Hi-Speed Road Strikers</t>
  </si>
  <si>
    <t>TaxSaver USA Affordable Tax App Development and Launch</t>
  </si>
  <si>
    <t>The Last Armada (Canceled)</t>
  </si>
  <si>
    <t>Diggers Fall tactical multiplayer pc shooter</t>
  </si>
  <si>
    <t>Unity, A Content Creators Toolkit</t>
  </si>
  <si>
    <t>CAUCASUS - on the untrodden roads (Canceled)</t>
  </si>
  <si>
    <t>MAGA Private Label Spicy Sauce</t>
  </si>
  <si>
    <t>Julius Caesar</t>
  </si>
  <si>
    <t>The Pelican, by August Strindberg</t>
  </si>
  <si>
    <t>The Girl With(out) The Camera</t>
  </si>
  <si>
    <t>Translation of an interactive eLearning-website for surgery</t>
  </si>
  <si>
    <t>The Legend Of The Crimson Knight</t>
  </si>
  <si>
    <t>Beyond the Pale</t>
  </si>
  <si>
    <t>StreetskatePRO's  Knee, Shin, &amp; Ankle pad compression sleeve</t>
  </si>
  <si>
    <t>The Floridian Food Truck</t>
  </si>
  <si>
    <t>Indian Language Dictionary</t>
  </si>
  <si>
    <t>The Town We Live In</t>
  </si>
  <si>
    <t>The Prodigal Son</t>
  </si>
  <si>
    <t>These Easy Days (Canceled)</t>
  </si>
  <si>
    <t>Dugout Dogs, Americas love of hot dogs and baseball!</t>
  </si>
  <si>
    <t>Jamaican food truck in Munich in the making! (Canceled)</t>
  </si>
  <si>
    <t>Dusk Theatre Company presents... Macbeth Rebothered</t>
  </si>
  <si>
    <t>The Love Shack</t>
  </si>
  <si>
    <t>Funding for a new theater facility in Walker Minnesota</t>
  </si>
  <si>
    <t>A play by Gabriel Kemlo about lost ideals, and new starts</t>
  </si>
  <si>
    <t>Mac N Cheez Food Truck</t>
  </si>
  <si>
    <t>Warren's / Adilyn's Rollin' Bistro</t>
  </si>
  <si>
    <t>Ginger Binge's first album</t>
  </si>
  <si>
    <t>General Treatise on Chess. Tactics. by R. Grau, translation</t>
  </si>
  <si>
    <t>Fat daddy mac food truck</t>
  </si>
  <si>
    <t>Make The Historic Dungeness Schoolhouse Stage ADA Accessible</t>
  </si>
  <si>
    <t>Star Wars Fan Film (Canceled)</t>
  </si>
  <si>
    <t>Allergy Friendly Restaurant Finder and Review Site</t>
  </si>
  <si>
    <t>Foundations: 12 Songs in 2012</t>
  </si>
  <si>
    <t>Prez Games: Do You Have What it Takes to Win the Presidency?</t>
  </si>
  <si>
    <t>Holly's Hot Stuff</t>
  </si>
  <si>
    <t>Hurricane Katrina 10th Anniversary: Brothers from the Bottom</t>
  </si>
  <si>
    <t>Memoir of a Forgotten Past</t>
  </si>
  <si>
    <t>Headaches - a play exploring the topic of mental health</t>
  </si>
  <si>
    <t>MENTAL Play</t>
  </si>
  <si>
    <t>The UnDiscovered Image</t>
  </si>
  <si>
    <t>"The Day That Shakespeare Died" - The book and the play.</t>
  </si>
  <si>
    <t>Keyup.in - The gaming community that gives back.</t>
  </si>
  <si>
    <t>time-care.com - Helping People Remember The Simple Things</t>
  </si>
  <si>
    <t>The Content of Character Book Series, Volume I, 1750 - 1940</t>
  </si>
  <si>
    <t>Songs of Africa Ensemble Goodwill Africa Tour</t>
  </si>
  <si>
    <t>Justin Cron's Sax Debut Album</t>
  </si>
  <si>
    <t>Social behavior in technical communities</t>
  </si>
  <si>
    <t>iPhanny</t>
  </si>
  <si>
    <t>Kelli's Kitchen</t>
  </si>
  <si>
    <t>Tonight I'll be April</t>
  </si>
  <si>
    <t>Unconscious Subconscious</t>
  </si>
  <si>
    <t>Chess puzzles in your pocket: a new eBook</t>
  </si>
  <si>
    <t>(TBC) I'M JUST HERE TO BUY SOY SAUCE by Jingan Young</t>
  </si>
  <si>
    <t>The NELSON RIDDLE SONGBOOK - Nelson Riddle Tribute Orchestra</t>
  </si>
  <si>
    <t>Sideways Mohawk vs This Guy ( Comic eBook &amp; Cartoon Movie )</t>
  </si>
  <si>
    <t>Kid's Connect (Connecting kids with sickness' together)</t>
  </si>
  <si>
    <t>lumiglove</t>
  </si>
  <si>
    <t>Truth, Dare, Promise to be Faithful Stage Play</t>
  </si>
  <si>
    <t>In Love There's War</t>
  </si>
  <si>
    <t>Get Affordable Website with Premium Hosting and Domain</t>
  </si>
  <si>
    <t>Change the World through Color</t>
  </si>
  <si>
    <t>ZoZo Skeleton Hand Planchette - Works with ANY Ouija Board</t>
  </si>
  <si>
    <t>Grammar Land Performances</t>
  </si>
  <si>
    <t>Lovers and Other Strangers at The Cockpit</t>
  </si>
  <si>
    <t>The Grouch Who Couldn't Steal Christmas</t>
  </si>
  <si>
    <t>Mathias Pizzeria - A Mobile Wood Fired Pizza Oven (Canceled)</t>
  </si>
  <si>
    <t>The Black Woman's Attitude Stage Play</t>
  </si>
  <si>
    <t>Alexis' Aggravation: Murder in the Southwest. A Crime Novel</t>
  </si>
  <si>
    <t>Employ College 2K</t>
  </si>
  <si>
    <t>T-Fighter: Code Name M - Mobile Edition</t>
  </si>
  <si>
    <t>Crystal City Haunted Undergound</t>
  </si>
  <si>
    <t>CheckMate Careers</t>
  </si>
  <si>
    <t>Digitizing 8 Rare Siddha Yoga Books</t>
  </si>
  <si>
    <t>Abstract Image Photography Coffee Table Book (Canceled)</t>
  </si>
  <si>
    <t>PriceItUpPlease (Canceled)</t>
  </si>
  <si>
    <t>Finit - Hashtag Chatting (Canceled)</t>
  </si>
  <si>
    <t>Jolly's Hot Dogs An All-Beef Coney Dog</t>
  </si>
  <si>
    <t>Get Your Life Back</t>
  </si>
  <si>
    <t>Spring Awakening Presented by Catoctin Mountain Players</t>
  </si>
  <si>
    <t>Deception Belt</t>
  </si>
  <si>
    <t>Before You Sleep - A Survival Social Video Game</t>
  </si>
  <si>
    <t>Native American Language Book for Children</t>
  </si>
  <si>
    <t>Our Moon... A book on life for both parents and children.</t>
  </si>
  <si>
    <t>MY4FACES THE ANIMATED MOVIE</t>
  </si>
  <si>
    <t>Lift Up Missions a Global Christian Online Platform</t>
  </si>
  <si>
    <t>Cupcake Truck Unite</t>
  </si>
  <si>
    <t>Lana - Short film</t>
  </si>
  <si>
    <t>Glippets: The Aliens next door -  Animation from Comic Strip</t>
  </si>
  <si>
    <t>World Defense : Tower Defense</t>
  </si>
  <si>
    <t>Joy Full Noise!</t>
  </si>
  <si>
    <t>Claws &amp; Fins</t>
  </si>
  <si>
    <t>Metrospective - photography project</t>
  </si>
  <si>
    <t>Build Phatboyz Food Truck (Canceled)</t>
  </si>
  <si>
    <t>Moon Rocket Projo - Finally know the TRUTH about E.T.</t>
  </si>
  <si>
    <t>While the Stars Fall</t>
  </si>
  <si>
    <t>REGIONRAT, the movie</t>
  </si>
  <si>
    <t>Making The Choice</t>
  </si>
  <si>
    <t>Discovering the Other Woman</t>
  </si>
  <si>
    <t>'WORLD FRIENDS' - Changing the way children learn and play !</t>
  </si>
  <si>
    <t>I'm Sticking With You.</t>
  </si>
  <si>
    <t>MADE online media platform for artists and creatives</t>
  </si>
  <si>
    <t>This is NOT the Bible I was taught in Sunday School</t>
  </si>
  <si>
    <t>TERESA ANN LAMIRAND'S DEBUT ALBUM "MY LIFE UNFOLDING""</t>
  </si>
  <si>
    <t>The Art of You Too</t>
  </si>
  <si>
    <t>Reality  Check (Canceled)</t>
  </si>
  <si>
    <t>Trumperama</t>
  </si>
  <si>
    <t>The Cold Spot Mobile Trailer</t>
  </si>
  <si>
    <t>The Book Club Rebellion</t>
  </si>
  <si>
    <t>North Cascades Bigfoot Photo Expedition</t>
  </si>
  <si>
    <t>"UNCOVERED ME"</t>
  </si>
  <si>
    <t>Small Animal Deterrent Latch (S.A.D.L.)</t>
  </si>
  <si>
    <t>Shutters of Hope: The Real Faces of Infertility</t>
  </si>
  <si>
    <t>3D Art for "Extreme Hugtime Simulation Challenge"</t>
  </si>
  <si>
    <t>Space Shooter RPG+</t>
  </si>
  <si>
    <t>Cykelauktion.com (Canceled)</t>
  </si>
  <si>
    <t>Game Swapper (Canceled)</t>
  </si>
  <si>
    <t>FOOD|Art</t>
  </si>
  <si>
    <t>Barney's, deliciously New York - Vintage 1972 Chevy P10</t>
  </si>
  <si>
    <t>Evie's Eats and Natural Treats Food Truck</t>
  </si>
  <si>
    <t>El Carte 303</t>
  </si>
  <si>
    <t>"Un parco di Risate" - open air theatre to save TKC</t>
  </si>
  <si>
    <t>The Old Howard Theatre Company</t>
  </si>
  <si>
    <t>Richard III - Presented by REBATEnsemble/Theatre Off Jackson</t>
  </si>
  <si>
    <t>Jack and the Beanstalk, The Family Pantomime December 2015</t>
  </si>
  <si>
    <t>Vestige</t>
  </si>
  <si>
    <t>TWO for the PRICE OF ONE THEATRE</t>
  </si>
  <si>
    <t>L.U.N.A. Theatre Company produces "Steel Magnolias"</t>
  </si>
  <si>
    <t>I Died. Yesterday by Pamela Norton Docken</t>
  </si>
  <si>
    <t>Dark Paradise</t>
  </si>
  <si>
    <t>Rabbly</t>
  </si>
  <si>
    <t>Carpe Diem Theater Troupe</t>
  </si>
  <si>
    <t>Shell &amp; Paddy</t>
  </si>
  <si>
    <t>The FunBunch Cartoon!!!</t>
  </si>
  <si>
    <t>"Cigarettes and Sunflowers" first album by "Memphis Lady"</t>
  </si>
  <si>
    <t>The Dreamer-An Original Jazz CD</t>
  </si>
  <si>
    <t>The Quest To Save Hip Hop</t>
  </si>
  <si>
    <t>Towers Of The Apocalypse</t>
  </si>
  <si>
    <t>New iPad/iPhone game development software needed</t>
  </si>
  <si>
    <t>1985 Video Game Museum/Arcade/Game Lounge/Event Center</t>
  </si>
  <si>
    <t>Translation of the book "He sees me with his Heart"</t>
  </si>
  <si>
    <t>Waistband: Solar Powered Vegan Quality of Life Truck</t>
  </si>
  <si>
    <t>A Growing Adventure</t>
  </si>
  <si>
    <t>Church Folk Can Be Dangerous People</t>
  </si>
  <si>
    <t>The Pendulum Swings UK Theatre Tour/EdFringe</t>
  </si>
  <si>
    <t>In The Time of New York</t>
  </si>
  <si>
    <t>The Story of the 1914 Christmas Truce is coming to America</t>
  </si>
  <si>
    <t>Moroccan National Debate Team</t>
  </si>
  <si>
    <t>Help get "Don't Look" on Steam Greenlight!</t>
  </si>
  <si>
    <t>J &amp; D Rolling Smoke BBQ expansion</t>
  </si>
  <si>
    <t>Dad, we will get your AxleCrutch idea to the next level!</t>
  </si>
  <si>
    <t>Strain Wars</t>
  </si>
  <si>
    <t>Wild Men at the Bristol Cathedral</t>
  </si>
  <si>
    <t>Sacrifice</t>
  </si>
  <si>
    <t>Space Gangstars (Canceled)</t>
  </si>
  <si>
    <t>Quantum Alterations: Sci-fi, Stop Motion &amp; Fantasy Fan Film</t>
  </si>
  <si>
    <t>"Antoine Roney Trio" at Cuba's Havana Jazz Festival 2013</t>
  </si>
  <si>
    <t>Takeshi Asai French Trio - a lingua franca to break barriers</t>
  </si>
  <si>
    <t>A very effective CD-Book for the Bilingual Pre-Kinder Class!</t>
  </si>
  <si>
    <t>Paintball: Beyond The Paint</t>
  </si>
  <si>
    <t>Live to Learn, Learn to Fight, Fight to Live - The Karen</t>
  </si>
  <si>
    <t>The Year of Sunsets</t>
  </si>
  <si>
    <t>Chili dog</t>
  </si>
  <si>
    <t>'Haunting Julia' by Alan Ayckbourn</t>
  </si>
  <si>
    <t>Showroom</t>
  </si>
  <si>
    <t>Pocket Monsters: A Musical Parody (Canceled)</t>
  </si>
  <si>
    <t>Bringing more Art to the Community</t>
  </si>
  <si>
    <t>Ez 2c 3D Viewers (Canceled)</t>
  </si>
  <si>
    <t>GettingTeensSaved.org Play in Richmond, California 2016</t>
  </si>
  <si>
    <t>The Vagina Monologues 2015</t>
  </si>
  <si>
    <t>OTHELLO, by William Shakespeare ( FUNDRAISER)</t>
  </si>
  <si>
    <t>The Red Card Blue Card Game</t>
  </si>
  <si>
    <t>18", 45.7cm Telescope. The universe is for everyone!</t>
  </si>
  <si>
    <t>Just Cereal - Mobile Cereal Bar</t>
  </si>
  <si>
    <t>Learn U.S. Geography: Dreaming my way across The U.S.</t>
  </si>
  <si>
    <t>Business &amp; Event Directory in Kingston, Ontario</t>
  </si>
  <si>
    <t>Help me build my Tiny House Cupcake Bakery - Phase 1</t>
  </si>
  <si>
    <t>Super Natural Kooking</t>
  </si>
  <si>
    <t>Lucy Wood's Calendar - English Countryside 2016</t>
  </si>
  <si>
    <t>Messiah's Call "He'll Do It Today" 2014</t>
  </si>
  <si>
    <t>Die Another Day 1st CD (Christian Rock)</t>
  </si>
  <si>
    <t>Cook</t>
  </si>
  <si>
    <t>Mrs. Brown and Her Lost Puppy.</t>
  </si>
  <si>
    <t>Grover Theatre Company (GTC)</t>
  </si>
  <si>
    <t>BorikÃ©n: The Show</t>
  </si>
  <si>
    <t>SUPER!: An Original Musical (KC Fringe 2015) (Canceled)</t>
  </si>
  <si>
    <t>Produce BELLE DAME SANS MERCI a stage play</t>
  </si>
  <si>
    <t>Producing a live album of our upcoming Europe tour</t>
  </si>
  <si>
    <t>It's The GOD Complex</t>
  </si>
  <si>
    <t>the Giant Turnip</t>
  </si>
  <si>
    <t>Expansion of The Mortis Chronicles</t>
  </si>
  <si>
    <t>Folk-Tales: What Stories Do Your Folks Tell?</t>
  </si>
  <si>
    <t>" Sweet O'l Mama " Theater Production</t>
  </si>
  <si>
    <t>The Grigori</t>
  </si>
  <si>
    <t>Mail 4 Jail</t>
  </si>
  <si>
    <t>The Great Dark (Canceled)</t>
  </si>
  <si>
    <t>Galaxy Probe Kids</t>
  </si>
  <si>
    <t>Funding the new album by Chris Reed and the Anime Raiders</t>
  </si>
  <si>
    <t>Triad a new album by James Murrell</t>
  </si>
  <si>
    <t>Heads Up! / Vai com Tudo! - Music &amp; Sports Education for All</t>
  </si>
  <si>
    <t>Notorious P.I.G. Food Truck will bring gangsta food to YOU!!</t>
  </si>
  <si>
    <t>The Grym Brothers Series</t>
  </si>
  <si>
    <t>Just One Block: The Extraordinary Journey Around The Block</t>
  </si>
  <si>
    <t>Et si Kiwwi vous trouvait un job ? (Canceled)</t>
  </si>
  <si>
    <t>Sabroso On Wheels</t>
  </si>
  <si>
    <t>Bowlz Cafe, Hull</t>
  </si>
  <si>
    <t>KabarettstÃ¼ck "Dicht in da Nochtschicht"</t>
  </si>
  <si>
    <t>Zachariah Sheldon: A musical to chill your blood</t>
  </si>
  <si>
    <t>Pwincess</t>
  </si>
  <si>
    <t>Become the subject of my next composition!</t>
  </si>
  <si>
    <t>Girls, Ladies and Women - A Gospel Drama</t>
  </si>
  <si>
    <t>We Don't Play Fight</t>
  </si>
  <si>
    <t>GoSolo Hat for GoPro (Canceled)</t>
  </si>
  <si>
    <t>psyÂ·choÂ·miÂ·metÂ·ic: The EsÂ·sence of Life (Canceled)</t>
  </si>
  <si>
    <t>A Midsummer's Night's Dream</t>
  </si>
  <si>
    <t>Baja Babes Shrimp Tacos wants to spread the taco love!</t>
  </si>
  <si>
    <t>Jamboni Brothers Pizza Pilot</t>
  </si>
  <si>
    <t>Unleashed Fitness</t>
  </si>
  <si>
    <t>The HotSeat child safety carseat with temperature alarm</t>
  </si>
  <si>
    <t>"Hope Without Borders" trilogy by I R Tyler, Chinese edition</t>
  </si>
  <si>
    <t>PATH to Reading Brain Training</t>
  </si>
  <si>
    <t>DeadRealm RPG Series for Android and iOS</t>
  </si>
  <si>
    <t>Fresh fruit and veggies for the hood!</t>
  </si>
  <si>
    <t>patent pending</t>
  </si>
  <si>
    <t>Funding a home for our Children's Theater</t>
  </si>
  <si>
    <t>Theater &amp; Arts &amp; Day Care (Canceled)</t>
  </si>
  <si>
    <t>The Original Laughter Therapist</t>
  </si>
  <si>
    <t>Harriet Tubman Woman Of Faith</t>
  </si>
  <si>
    <t>Little Lamb Kidz - multi-faith characters in their 1st DVD</t>
  </si>
  <si>
    <t>Darwin's Kiss</t>
  </si>
  <si>
    <t>Deviations</t>
  </si>
  <si>
    <t>Celebrating American Jazz &amp; Soul Music</t>
  </si>
  <si>
    <t>London Revolution - Open World RPG Minecraft Server</t>
  </si>
  <si>
    <t>Xeno - A Sci-Fi FPS</t>
  </si>
  <si>
    <t>The Mean Green Purple Machine</t>
  </si>
  <si>
    <t>Agni Varsha - opera by Vanraj Bhatia - world premiere</t>
  </si>
  <si>
    <t>Claim Your Glacier: What's your legacy? Denali, AK</t>
  </si>
  <si>
    <t>Phillip Michael Photography</t>
  </si>
  <si>
    <t>Makayla's Quest</t>
  </si>
  <si>
    <t>Scout's Honor</t>
  </si>
  <si>
    <t>Dissertation (Canceled)</t>
  </si>
  <si>
    <t>oToBOTS.com - Freedom from high cost auto repairs (Canceled)</t>
  </si>
  <si>
    <t>Lone Pine Coffee Brewery</t>
  </si>
  <si>
    <t>"Sami j's Food Truck"</t>
  </si>
  <si>
    <t>How to Create Your Own Magic World. Toy-making guide.</t>
  </si>
  <si>
    <t>REDISCOVERING KIA THE PLAY</t>
  </si>
  <si>
    <t>Bring the iconic story of Leontyne Price to the stage.</t>
  </si>
  <si>
    <t>Spiritual Enlightenment Center - Help raise our vibrations!</t>
  </si>
  <si>
    <t>Nothing Up My Sleeves Tour: Summer 2016</t>
  </si>
  <si>
    <t>Nothing Changes</t>
  </si>
  <si>
    <t>Counting Stars</t>
  </si>
  <si>
    <t>The Happy Family and Devoted Dreams new theater plays NYC</t>
  </si>
  <si>
    <t>My Real Mother's Name is... (Canceled)</t>
  </si>
  <si>
    <t>De Lewe: A Youth Movement(Traveling Show)</t>
  </si>
  <si>
    <t>'Journey's End' Tour of Dorset commemorating WW1</t>
  </si>
  <si>
    <t>The Great Elephant Repertory Company</t>
  </si>
  <si>
    <t>ThÃ©Ã¢tre Polichinelle Show "Clown-Ballet"</t>
  </si>
  <si>
    <t>Divine Connection Performing Arts Leadership Program</t>
  </si>
  <si>
    <t>"I'll Take You Back" Animated Music Video</t>
  </si>
  <si>
    <t>Xenu's Space Opera</t>
  </si>
  <si>
    <t>Alice In Wonderland (Polish) ALICJA W KRAINIE CZARÃ“W</t>
  </si>
  <si>
    <t>Terry Pratchett's Wyrd Sisters</t>
  </si>
  <si>
    <t>In His Presence</t>
  </si>
  <si>
    <t>ThÃ©Ã¢tre d'automates "culture de vie"</t>
  </si>
  <si>
    <t>One Minute Gone: Manhattan Noir: a novel and backstory book</t>
  </si>
  <si>
    <t>Project Revive: Protecting the Creative Impulse</t>
  </si>
  <si>
    <t>toggleme. - the next phenom in mobile gaming</t>
  </si>
  <si>
    <t>Angry words with Friends</t>
  </si>
  <si>
    <t>It's so cute! - Great food!</t>
  </si>
  <si>
    <t>the Savannah Disputation</t>
  </si>
  <si>
    <t>New Edinburgh play</t>
  </si>
  <si>
    <t>In the Land of Gold</t>
  </si>
  <si>
    <t>Messages</t>
  </si>
  <si>
    <t>Hart Blvd. A feature film by Andrew Greve</t>
  </si>
  <si>
    <t>Mioti</t>
  </si>
  <si>
    <t>Rolodex: One Contact List to Rule Them All</t>
  </si>
  <si>
    <t>Angwish "I Wanna Be Your Monkey" Music Video</t>
  </si>
  <si>
    <t>Ping</t>
  </si>
  <si>
    <t>From student to beekeeper</t>
  </si>
  <si>
    <t>The Flashing Lights</t>
  </si>
  <si>
    <t>Equality Theatre</t>
  </si>
  <si>
    <t>CONVERSATIONS WITH AN AVERAGE JOE</t>
  </si>
  <si>
    <t>Women Beware Women</t>
  </si>
  <si>
    <t>Rob Base Presents Unequally Yoked The Stage Play</t>
  </si>
  <si>
    <t>A CRY FOR HELP</t>
  </si>
  <si>
    <t>Central Ohio Astronomical Society Mobile Classroom</t>
  </si>
  <si>
    <t>Just Bryan, a radio drama</t>
  </si>
  <si>
    <t>W (Canceled)</t>
  </si>
  <si>
    <t>The Torah: World's First Complete Musical Transcription</t>
  </si>
  <si>
    <t>"SHADY BIZZNESS' The Eminem Movie Beyond 8 Mile"</t>
  </si>
  <si>
    <t>FREE Shuttle Service in Downtown Los Angeles</t>
  </si>
  <si>
    <t>Waddle Slide - An App for iPhone and Android</t>
  </si>
  <si>
    <t>The Hounds of Reservoir - A Shakesperian Heist film</t>
  </si>
  <si>
    <t>Something To Wear For Hearing Sounds By Feeling Vibrations</t>
  </si>
  <si>
    <t>A day in the life of...(podcast) (Canceled)</t>
  </si>
  <si>
    <t>Cyber Universe Online</t>
  </si>
  <si>
    <t>Man Down! Translation project</t>
  </si>
  <si>
    <t>My life, My travel, My past - time to share</t>
  </si>
  <si>
    <t>Trilogy of Crystals, book 1, translation</t>
  </si>
  <si>
    <t>Beginner's Guide to Fibromyalgia translation - fibromialgia</t>
  </si>
  <si>
    <t>Follow in footsteps an awesome book adventure</t>
  </si>
  <si>
    <t>Film Speed</t>
  </si>
  <si>
    <t>Course: Create Complete Web Apps without Coding (Canceled)</t>
  </si>
  <si>
    <t>Build Flying Saucer Artificial Intelligent from sea shell</t>
  </si>
  <si>
    <t>My own musical</t>
  </si>
  <si>
    <t>Help Save High School Theater</t>
  </si>
  <si>
    <t>Caryl Churchill's 'Top Girls' - NSW HSC Text</t>
  </si>
  <si>
    <t>PROJECT OLIVE OYL:  10 VOICE-OVER "POPEYE" Demo Series</t>
  </si>
  <si>
    <t>weBuy Crowdsourced Shopping</t>
  </si>
  <si>
    <t>The Alan Katz Show</t>
  </si>
  <si>
    <t>Pariah</t>
  </si>
  <si>
    <t>DOWNLOAD THE INTERNET,....</t>
  </si>
  <si>
    <t>The Creature</t>
  </si>
  <si>
    <t>Cardboard reality</t>
  </si>
  <si>
    <t>Past</t>
  </si>
  <si>
    <t>Otherkin The Animated Series</t>
  </si>
  <si>
    <t>Tabla AEIOU One Handed Two Handed Keyboard Development Kit</t>
  </si>
  <si>
    <t>Droplets</t>
  </si>
  <si>
    <t>Terror Interceptor Mobile Video Game</t>
  </si>
  <si>
    <t>The Heart of a P.K.</t>
  </si>
  <si>
    <t>Professional Venue for local artists!!</t>
  </si>
  <si>
    <t>a feminine ending, brought to you by the East End Theatre Co</t>
  </si>
  <si>
    <t>Attraction</t>
  </si>
  <si>
    <t>GCU Follow Your Dreams Production</t>
  </si>
  <si>
    <t>Time Live: A short film (Canceled)</t>
  </si>
  <si>
    <t>SAMANTHA  SHADOW (Canceled)</t>
  </si>
  <si>
    <t>Rosette: Sci-Fi/Action Feature Film to Cast Hollywood Talent</t>
  </si>
  <si>
    <t>Invisible Scars</t>
  </si>
  <si>
    <t>Bad Teddy Studios</t>
  </si>
  <si>
    <t>Animated Stand-up Routines Shenanigans</t>
  </si>
  <si>
    <t>Indian in Chelsea - Web Animated series</t>
  </si>
  <si>
    <t>everydayrelay</t>
  </si>
  <si>
    <t>scriptCall - The Personal Presentation Platform</t>
  </si>
  <si>
    <t>All in One Cloud Business Management - Extendix Panel</t>
  </si>
  <si>
    <t>Ecosteader (Canceled)</t>
  </si>
  <si>
    <t>Donald Trump Presidential Stress Cube</t>
  </si>
  <si>
    <t>CENTROPYMUSIC</t>
  </si>
  <si>
    <t>Ben's Top 5 podcast (Canceled)</t>
  </si>
  <si>
    <t>Rainbow Ball to the Iphone</t>
  </si>
  <si>
    <t>TeleRide</t>
  </si>
  <si>
    <t>GAMING TO LEARN</t>
  </si>
  <si>
    <t>Mirlin's Sushi</t>
  </si>
  <si>
    <t>Sunrises in the MidWest</t>
  </si>
  <si>
    <t>coming apart at the stitches... (Canceled)</t>
  </si>
  <si>
    <t>"Holy Realm Music Group" Anointed Purpose, Heavenly Good</t>
  </si>
  <si>
    <t>Project: 20M813</t>
  </si>
  <si>
    <t>Meme Wars - Dank Age</t>
  </si>
  <si>
    <t>Charge Furniture</t>
  </si>
  <si>
    <t>DodgeBall Blitz</t>
  </si>
  <si>
    <t>WINTER WALK WITH ME ~ Hasenfang Album</t>
  </si>
  <si>
    <t>Alcohol On Call (Canceled)</t>
  </si>
  <si>
    <t>Projektwebseite (Canceled)</t>
  </si>
  <si>
    <t>The first green Food Truck in Phnom Penh</t>
  </si>
  <si>
    <t>Nana's Home Cooking on Wheels</t>
  </si>
  <si>
    <t>C is for Crooked</t>
  </si>
  <si>
    <t>Mystical Woods    Micheal learns a lesson.     (Thank-you)</t>
  </si>
  <si>
    <t>The Dead Loss</t>
  </si>
  <si>
    <t>Artists' tickets to VARIATIONS ON FAMILY</t>
  </si>
  <si>
    <t>The Castle Project</t>
  </si>
  <si>
    <t>Hip Justice Catmunity Center</t>
  </si>
  <si>
    <t>Ant Farm Theatre Project (Canceled)</t>
  </si>
  <si>
    <t>Marcus Rashad's "The Domino Effect Stage Play"</t>
  </si>
  <si>
    <t>A Bite of a Snake Play</t>
  </si>
  <si>
    <t>Hot Dogs a new play by Suhayla El-Bushra</t>
  </si>
  <si>
    <t>Tyke Theatre Web Show</t>
  </si>
  <si>
    <t>Duodeca</t>
  </si>
  <si>
    <t>Hamlet by CattyWhamPuss (with non-traditional casting)</t>
  </si>
  <si>
    <t>1000 words (Canceled)</t>
  </si>
  <si>
    <t>Boys In The Arts Scholarship Program (Canceled)</t>
  </si>
  <si>
    <t>Romeo and Juliet by Cry of Curs</t>
  </si>
  <si>
    <t>The Escorts</t>
  </si>
  <si>
    <t>Super Date, The Dating Game Show for Superheroes</t>
  </si>
  <si>
    <t>WANTS (We Are Not The Same)</t>
  </si>
  <si>
    <t>Age of Valor: Heritage - The Audio Drama</t>
  </si>
  <si>
    <t>Langwiser - video lessons with native speaking teachers</t>
  </si>
  <si>
    <t>Forever Man (short film) (Canceled)</t>
  </si>
  <si>
    <t>Ducky Diapers</t>
  </si>
  <si>
    <t>The Cat-Bath Contraption</t>
  </si>
  <si>
    <t>Social Rewards - A new twist on social media (Canceled)</t>
  </si>
  <si>
    <t>FBTR BBQ</t>
  </si>
  <si>
    <t>The Divine Comedy- A New English Translation</t>
  </si>
  <si>
    <t>Right Tracey!</t>
  </si>
  <si>
    <t>Yada.Yada.Yada. An Unauthorized Seinfeld Event. 9 in 90</t>
  </si>
  <si>
    <t>Patch Bo - Organic toons</t>
  </si>
  <si>
    <t>Favowear - Shopping for your favorite clothes made simple</t>
  </si>
  <si>
    <t>DigitaliBook free library</t>
  </si>
  <si>
    <t>Podcast for fun! (Canceled)</t>
  </si>
  <si>
    <t>Realidades del Hombre</t>
  </si>
  <si>
    <t>The Panama Canal Bridge of the Americas</t>
  </si>
  <si>
    <t>Alex and More</t>
  </si>
  <si>
    <t>Avarimor Series (Audio Plays)</t>
  </si>
  <si>
    <t>Midway: The Turning Point</t>
  </si>
  <si>
    <t>Consumed</t>
  </si>
  <si>
    <t>Fat Rich Bastards Animated videos</t>
  </si>
  <si>
    <t>Swap Anything (Canceled)</t>
  </si>
  <si>
    <t>Highland Sabre - A Black Beast Books Project</t>
  </si>
  <si>
    <t>Help Jumpy Punch Prosper!!</t>
  </si>
  <si>
    <t>A YouTube Gaming Channel</t>
  </si>
  <si>
    <t>Island of Paws - A Dog and Cat RPG Game    0==]=====&gt;</t>
  </si>
  <si>
    <t>Soulwalker</t>
  </si>
  <si>
    <t>Thella's, food, tacos, burritos, health</t>
  </si>
  <si>
    <t>Add your voice to Cellphonia 9/11 (Canceled)</t>
  </si>
  <si>
    <t>Black Matter: Reality is in the eyes of the beholder</t>
  </si>
  <si>
    <t>The Second Renaissance</t>
  </si>
  <si>
    <t>The Sharper Image</t>
  </si>
  <si>
    <t>Thundercreek Studios</t>
  </si>
  <si>
    <t>Smokin' J's BBQ. food truck</t>
  </si>
  <si>
    <t>Mexican food truck</t>
  </si>
  <si>
    <t>Crazy Daisy Food Truck</t>
  </si>
  <si>
    <t>Inspire Healthy Eating</t>
  </si>
  <si>
    <t>TapiÃ³ca - Brazilian Street Food Truck</t>
  </si>
  <si>
    <t>100, Acre Wood</t>
  </si>
  <si>
    <t>An Original Theater Play Entitled "The Art of Love"</t>
  </si>
  <si>
    <t>"Buffalo Info." Directions-Events-Places Of Interest-History</t>
  </si>
  <si>
    <t>The Rhythm of Revolution - Charity Musical Production</t>
  </si>
  <si>
    <t>Hardcross</t>
  </si>
  <si>
    <t>'Potter.' Funding 2015</t>
  </si>
  <si>
    <t>Camp Curtain Call: Star Wars (A Parody)</t>
  </si>
  <si>
    <t>Poles Apart - A Play in 2 Acts</t>
  </si>
  <si>
    <t>POLES APART - A PLAY IN 2 ACTS</t>
  </si>
  <si>
    <t>Professor O'Hannigan's Time Machine (Student Directed)</t>
  </si>
  <si>
    <t>Keto Advice (Canceled)</t>
  </si>
  <si>
    <t>Gringo Loco Tacos Food Truck</t>
  </si>
  <si>
    <t>THE RUNNING GAME</t>
  </si>
  <si>
    <t>Oh! What a Lovely War - Salute the Centenary</t>
  </si>
  <si>
    <t>Desperation Short Film</t>
  </si>
  <si>
    <t>Planet Earth Superheroes</t>
  </si>
  <si>
    <t>Smart 2-in-1 I-PHONE HANDLE/WALLETtm</t>
  </si>
  <si>
    <t>Shakespeare in the Hood - Romeo and Juliet</t>
  </si>
  <si>
    <t>Picturing Italy</t>
  </si>
  <si>
    <t>Wriyon - WRIte Your Own (Canceled)</t>
  </si>
  <si>
    <t>OPEN THE OLD "RIGON" THEATER</t>
  </si>
  <si>
    <t>"Sounds By The River" ( Original Musical)</t>
  </si>
  <si>
    <t>Black America from Prophets to Pimps</t>
  </si>
  <si>
    <t>Invincible Diamonds: A Survivor's Guide</t>
  </si>
  <si>
    <t>Blazed Donuts: An Orginial One Act</t>
  </si>
  <si>
    <t>The Toy Box by Anthony H. Wallace</t>
  </si>
  <si>
    <t>Shutupsystems.com Innapropriate Cartoon and Comics Dvd set</t>
  </si>
  <si>
    <t>Pleero, A Technology Team Building Website (Canceled)</t>
  </si>
  <si>
    <t>Summers' Love, A Cute and Funny Cinderella Love Story</t>
  </si>
  <si>
    <t>Modern Literal Torah Translation (Canceled)</t>
  </si>
  <si>
    <t>The Wonderful World of Princes &amp; Princesses</t>
  </si>
  <si>
    <t>ZomBlock's</t>
  </si>
  <si>
    <t>Demigods - Rise of the Children - Part 1 (Design)</t>
  </si>
  <si>
    <t>Bee Bay Microjobs (Canceled)</t>
  </si>
  <si>
    <t>Murphy's good eatin'</t>
  </si>
  <si>
    <t>funding for bbq trailer</t>
  </si>
  <si>
    <t>Raph the Ninja Giraffe</t>
  </si>
  <si>
    <t>Little Nell's - a play</t>
  </si>
  <si>
    <t>The Salem Haunted Magic Show</t>
  </si>
  <si>
    <t>Create The Twisted Tree Theatre</t>
  </si>
  <si>
    <t>Crosswalk Theatre - Starting Capital</t>
  </si>
  <si>
    <t>Capricorn Horn- Entertainment for the World's Finest Gents</t>
  </si>
  <si>
    <t>"The Norwegians" Midwestern Tour</t>
  </si>
  <si>
    <t>MICRO-MISSION</t>
  </si>
  <si>
    <t>IRL: Gamers Unite</t>
  </si>
  <si>
    <t>The Ecstasy of Vengeance - Feature Length Film</t>
  </si>
  <si>
    <t>The Man Who Loved Dinosaurs. Based on a true story.</t>
  </si>
  <si>
    <t>PokÃ©Movie - A PokÃ©monâ„¢ school project</t>
  </si>
  <si>
    <t>TAO Mr. Fantastic!!</t>
  </si>
  <si>
    <t>Airships and Anatasia: The Movie</t>
  </si>
  <si>
    <t>hap's- Whats the program?</t>
  </si>
  <si>
    <t>Chronicles - History by us, as we tell it, as we share it</t>
  </si>
  <si>
    <t>TOC TOC TROC</t>
  </si>
  <si>
    <t>RummageCity.com - Rummage sailing made easy!</t>
  </si>
  <si>
    <t>Uthtopia</t>
  </si>
  <si>
    <t>Talented Minds â­ï¸</t>
  </si>
  <si>
    <t>HackersArchive.com</t>
  </si>
  <si>
    <t>Get Neighborly</t>
  </si>
  <si>
    <t>Big Data (Canceled)</t>
  </si>
  <si>
    <t>pitchtograndma (Canceled)</t>
  </si>
  <si>
    <t>Kids Educational Social Media Site (Canceled)</t>
  </si>
  <si>
    <t>D-Pro Athletic Headband with Carbon Fiber</t>
  </si>
  <si>
    <t>trustee</t>
  </si>
  <si>
    <t>Start a New Podcast (Canceled)</t>
  </si>
  <si>
    <t>Funding HyperLight Studios</t>
  </si>
  <si>
    <t>Flying Turds</t>
  </si>
  <si>
    <t>New Mario Bro's style game!</t>
  </si>
  <si>
    <t>Future Belt (Canceled)</t>
  </si>
  <si>
    <t>Existence Space and Office (English translation)</t>
  </si>
  <si>
    <t>Database of Interlinear Greek Words</t>
  </si>
  <si>
    <t>Perfume Collectibles - Vintage Bottles - History of Perfume</t>
  </si>
  <si>
    <t>The Art of the Dill</t>
  </si>
  <si>
    <t>Daddy</t>
  </si>
  <si>
    <t>Nevada County Hearts</t>
  </si>
  <si>
    <t>Aerial Photography :  Americas Most Impressive Structures</t>
  </si>
  <si>
    <t>Dream TRIP to Tornado Alley</t>
  </si>
  <si>
    <t>lyndale lewis and new vision prosper cd release</t>
  </si>
  <si>
    <t>Preserving the DC Gospel Stars</t>
  </si>
  <si>
    <t>New album - Prophetic guitar soundscapes, Volume 2</t>
  </si>
  <si>
    <t>Street Prophet Los CD and new book</t>
  </si>
  <si>
    <t>SWEET LOVE - a Lovely Christian WEDDING SONG Happy Marriage</t>
  </si>
  <si>
    <t>Oddity Photography - help get us off the ground!</t>
  </si>
  <si>
    <t>Nanaue eSports</t>
  </si>
  <si>
    <t>Tired of Corporation Negotiation? THINK MIDDLE MEDIATION!</t>
  </si>
  <si>
    <t>hot dog cart</t>
  </si>
  <si>
    <t>Help starting a family owned food truck</t>
  </si>
  <si>
    <t>Food Cart Tour With Raz Simone and Macklemore</t>
  </si>
  <si>
    <t>Wraps in a snap. Fast lunch with a gourmet punch!</t>
  </si>
  <si>
    <t>Premium Burgers</t>
  </si>
  <si>
    <t>Drunken Wings</t>
  </si>
  <si>
    <t>The Shirley Delicious Treats Food Truck Project</t>
  </si>
  <si>
    <t>Mouth Watering Mobile Restaurant</t>
  </si>
  <si>
    <t>Tac o' Relli's Behold the first smoked to order taco truck</t>
  </si>
  <si>
    <t>The Boat That Couldn't Float</t>
  </si>
  <si>
    <t>Strive</t>
  </si>
  <si>
    <t>Hercules the Panto</t>
  </si>
  <si>
    <t>Help Us Help Artists</t>
  </si>
  <si>
    <t>Bungers surfing Museum</t>
  </si>
  <si>
    <t>Cowes and The Sea</t>
  </si>
  <si>
    <t>ROAD TO THE KINGDOM</t>
  </si>
  <si>
    <t>Jeremy Kyle- The Opera</t>
  </si>
  <si>
    <t>POE!</t>
  </si>
  <si>
    <t>If the Shoe Fits</t>
  </si>
  <si>
    <t>A Staged Reading of "CALL ME TANIA"</t>
  </si>
  <si>
    <t>"Trouble at the Gate" play</t>
  </si>
  <si>
    <t>What Dreams Were Made Of</t>
  </si>
  <si>
    <t>The Container Play</t>
  </si>
  <si>
    <t>JoLee Productions</t>
  </si>
  <si>
    <t>Improv Patrol "The Gift of Your Story is Our Script"</t>
  </si>
  <si>
    <t>"The Divide" A Great New Play To Tour the USA</t>
  </si>
  <si>
    <t>South Florida Tours</t>
  </si>
  <si>
    <t>Shakespeare In The Park</t>
  </si>
  <si>
    <t>The Hostages</t>
  </si>
  <si>
    <t>Ø¢Ù…ÙŠÙ† (Amen)</t>
  </si>
  <si>
    <t>A Great New Controversial Play - "The Divide".</t>
  </si>
  <si>
    <t>The Time Jumper (Canceled)</t>
  </si>
  <si>
    <t>Blank Bodies - Post Production (Canceled)</t>
  </si>
  <si>
    <t>JUSTICE LEAGUE ORIGINS (Canceled)</t>
  </si>
  <si>
    <t>Blue in the Green (Canceled)</t>
  </si>
  <si>
    <t>I (Canceled)</t>
  </si>
  <si>
    <t>Demon Women from outer space (Canceled)</t>
  </si>
  <si>
    <t>MARLEY'S GHOST (AMBASSADORS OF STEAM) (Canceled)</t>
  </si>
  <si>
    <t>MICRO-MISSION (Canceled)</t>
  </si>
  <si>
    <t>Predator : Repentance (Canceled)</t>
  </si>
  <si>
    <t>Rome of the Dead (Canceled)</t>
  </si>
  <si>
    <t>CATTLE - AN AWESOME SCI-FI SHORT (Canceled)</t>
  </si>
  <si>
    <t>Consumed (Static Air) (Canceled)</t>
  </si>
  <si>
    <t>In The Dark POST Production Fund Request (Canceled)</t>
  </si>
  <si>
    <t>Con Todo mi Corazon: With all of my Heart.</t>
  </si>
  <si>
    <t>UNDIVIDED (Working Title)</t>
  </si>
  <si>
    <t>NET</t>
  </si>
  <si>
    <t>The Blind Dolphin Story</t>
  </si>
  <si>
    <t>7 Sins</t>
  </si>
  <si>
    <t>I Am Forgotten</t>
  </si>
  <si>
    <t>Silent Monster</t>
  </si>
  <si>
    <t>El viaje de LucÃ­a</t>
  </si>
  <si>
    <t>ABU Pakistani Independent Feature Film</t>
  </si>
  <si>
    <t>Feature Film: The Wolfes</t>
  </si>
  <si>
    <t>Mariano (A Screenplay)</t>
  </si>
  <si>
    <t>Help Towards a New PC for Editing Media College Productions!</t>
  </si>
  <si>
    <t>37 U.S. Navy Sailors Murdered, an American story</t>
  </si>
  <si>
    <t>Independent Feature Film for Film Festivals "BLUE"</t>
  </si>
  <si>
    <t>Modern Gangsters</t>
  </si>
  <si>
    <t>Blood Bond Movie Development</t>
  </si>
  <si>
    <t>"A Brighter Day"</t>
  </si>
  <si>
    <t>Archetypes</t>
  </si>
  <si>
    <t>The Pass</t>
  </si>
  <si>
    <t>Legend of the Stolen Guitar -- (Zimbabwe film)</t>
  </si>
  <si>
    <t>Backpage Shawty</t>
  </si>
  <si>
    <t>The Chance of Freedom Short Film</t>
  </si>
  <si>
    <t>Facets of a Geek life</t>
  </si>
  <si>
    <t>The Perfect Plan</t>
  </si>
  <si>
    <t>FAREWELL TO FREEDOM a modern day western by Anita Waggoner</t>
  </si>
  <si>
    <t>Area 4 - The Film</t>
  </si>
  <si>
    <t>Film about help homeless child to live a better life.</t>
  </si>
  <si>
    <t>NYPD Internal Affairs bureau (IAB)(pilot) tv drama</t>
  </si>
  <si>
    <t>Within The Threshold</t>
  </si>
  <si>
    <t>Hard Times Charles Video Book</t>
  </si>
  <si>
    <t>THE FUTURE</t>
  </si>
  <si>
    <t>Le Legend of le Dragon Slayers</t>
  </si>
  <si>
    <t>Blinky</t>
  </si>
  <si>
    <t>"Johny and Jasper" educational series</t>
  </si>
  <si>
    <t>Starting a cartoon series</t>
  </si>
  <si>
    <t>Wolf Squad Lego Stop Motion</t>
  </si>
  <si>
    <t>The Gangbangers</t>
  </si>
  <si>
    <t>phenix heart 3D animation</t>
  </si>
  <si>
    <t>Machinima film project : Open 24/7</t>
  </si>
  <si>
    <t>THE FORGOTTEN LAND</t>
  </si>
  <si>
    <t>Storyville: Return of the Vodou Queen</t>
  </si>
  <si>
    <t>Dreamland PERSONALISED Animated Shorts Film</t>
  </si>
  <si>
    <t>Tropiki-Meet the Tikis animated/cartoon series-Monkey Tiki</t>
  </si>
  <si>
    <t>Hymn of Unity</t>
  </si>
  <si>
    <t>BABY HUEY IN A FEATURE FILM /  "LUCKY DUCK"</t>
  </si>
  <si>
    <t>The Adventures of Daryl and Straight Man</t>
  </si>
  <si>
    <t>City Animals independent cartoon series</t>
  </si>
  <si>
    <t>PROJECT IS CANCELLED</t>
  </si>
  <si>
    <t>Guess What? Gus</t>
  </si>
  <si>
    <t>Project: eXelcius - Next Generation Movie</t>
  </si>
  <si>
    <t>Joc Barrera The Chupacabra Hunter</t>
  </si>
  <si>
    <t>Average Heroes pilot</t>
  </si>
  <si>
    <t>World War 4</t>
  </si>
  <si>
    <t>TPI Episode 2: Doomsday Dean</t>
  </si>
  <si>
    <t>Shipmates</t>
  </si>
  <si>
    <t>Somorrah</t>
  </si>
  <si>
    <t>Secure Email and Document sharing</t>
  </si>
  <si>
    <t>Spinnable Social Media</t>
  </si>
  <si>
    <t>Marketing campaign for Show-Skill.net website</t>
  </si>
  <si>
    <t>Southwest Louisville Online A Local Social Network</t>
  </si>
  <si>
    <t>International/Domestic Student room platform</t>
  </si>
  <si>
    <t>EasyLearnings</t>
  </si>
  <si>
    <t>UnimeTV - Revolutionizing Anime</t>
  </si>
  <si>
    <t>FairwayJockey.com Custom Golf Equipment</t>
  </si>
  <si>
    <t>A Poets Domain</t>
  </si>
  <si>
    <t>"We the People..."</t>
  </si>
  <si>
    <t>Link Card</t>
  </si>
  <si>
    <t>EZDoctor Reports a "CarFax" type report on Doctors.</t>
  </si>
  <si>
    <t>Don't Shoot the Messenger Chick (Canceled)</t>
  </si>
  <si>
    <t>An Online Music Venue Awaits (Canceled)</t>
  </si>
  <si>
    <t>UniteChrist (Canceled)</t>
  </si>
  <si>
    <t>Securivente (Canceled)</t>
  </si>
  <si>
    <t>Web Streaming 2.0 (Canceled)</t>
  </si>
  <si>
    <t>Lets Reinvent Our Election Process (Canceled)</t>
  </si>
  <si>
    <t>PixlDir.com - Simple and fast image hosting. (Canceled)</t>
  </si>
  <si>
    <t>S'time Soirees (Canceled)</t>
  </si>
  <si>
    <t>Y2Y Tutors (Canceled)</t>
  </si>
  <si>
    <t>WheelWolf - Swap and borrow cars with fellow car lovers.</t>
  </si>
  <si>
    <t>NeedSomeLoven.com (Canceled)</t>
  </si>
  <si>
    <t>SkyRooms.io Virtual Offices (Canceled)</t>
  </si>
  <si>
    <t>Website for Firearms Education &amp; Sale of Accessories</t>
  </si>
  <si>
    <t>UniWherse.com - Bring students future (Canceled)</t>
  </si>
  <si>
    <t>Unique online start up, Art and Technology together (Canceled)</t>
  </si>
  <si>
    <t>Vivi di Cuore - Heart Rate Watch</t>
  </si>
  <si>
    <t>Driver Alert System</t>
  </si>
  <si>
    <t>Hate York Shirt 2.0</t>
  </si>
  <si>
    <t>Random Thoughts from a Random Mind</t>
  </si>
  <si>
    <t>Where we used to live - eBook (PROJECT 80%)</t>
  </si>
  <si>
    <t>[JOE]KES</t>
  </si>
  <si>
    <t>Memories of Italy &amp; Olive Oil</t>
  </si>
  <si>
    <t>A dream of becoming an upcoming Author</t>
  </si>
  <si>
    <t>Open Door: The Call -- Young Reader's Fiction Book</t>
  </si>
  <si>
    <t>Italian Jazz Days 2015, an annual NYS jazzseries since 2009.</t>
  </si>
  <si>
    <t>Mortimer Nova new album title Terrible The Fish Has Drowned!</t>
  </si>
  <si>
    <t>Park XXVII Album Release</t>
  </si>
  <si>
    <t>Modern Jazz / Soul "All Star" CD Recording Project</t>
  </si>
  <si>
    <t>24th Music Presents Channeling Motown (Live)</t>
  </si>
  <si>
    <t>Greg Chambers Saxophone CD</t>
  </si>
  <si>
    <t>Help Tony Copeland and get free cd's and mp3's</t>
  </si>
  <si>
    <t>Hot Jazz and Latin Luxury in Lima</t>
  </si>
  <si>
    <t>Soul Of Man Video Project</t>
  </si>
  <si>
    <t xml:space="preserve">JMood Records "New" Roberto Magris Sextet New Recording Project 2010 </t>
  </si>
  <si>
    <t>MIAMI JAZZ PROJECT: TEST OF TIME RECORDING</t>
  </si>
  <si>
    <t xml:space="preserve">Cosmolingo is a multimedia band inspiring to create a cinematic musical theater!!!!! </t>
  </si>
  <si>
    <t>JETRO DA SILVA FUNK PROJECT</t>
  </si>
  <si>
    <t>EXPERIMENTAL JAZZ STUDIO RECORDING</t>
  </si>
  <si>
    <t>Jazz Singer, Marti Mendenhall Live Concert Recording</t>
  </si>
  <si>
    <t>PAKPOWER, The CCP Pack</t>
  </si>
  <si>
    <t>The first Earphones Cover in eco-leather and Made in Italy</t>
  </si>
  <si>
    <t>Industry Success Project (Canceled)</t>
  </si>
  <si>
    <t>All Things Horses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</si>
  <si>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</si>
  <si>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</si>
  <si>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</si>
  <si>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</si>
  <si>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</si>
  <si>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</si>
  <si>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</si>
  <si>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</si>
  <si>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</si>
  <si>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</si>
  <si>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Chat Box 23 (Canceled)</t>
  </si>
  <si>
    <t>Final Benghazi Report on audio â€“ New results may shock you!</t>
  </si>
  <si>
    <t>DJ's Bane</t>
  </si>
  <si>
    <t>My own channel</t>
  </si>
  <si>
    <t>Idle Gamers</t>
  </si>
  <si>
    <t>The kidcade is the next big thing in the home entertainment</t>
  </si>
  <si>
    <t>PlanEt Ninjahwah</t>
  </si>
  <si>
    <t>Funny Monsters (Mobile Game)</t>
  </si>
  <si>
    <t>Ultimate Supremacy</t>
  </si>
  <si>
    <t>Hot Potato - The App</t>
  </si>
  <si>
    <t>Medieval Empire by Bear Games</t>
  </si>
  <si>
    <t>Arena Z - Zombie Survival</t>
  </si>
  <si>
    <t>3E Community, a company driven by YOU!</t>
  </si>
  <si>
    <t>We Need Your Help to Finish Our BBQ Food Truck</t>
  </si>
  <si>
    <t>baked pugtato</t>
  </si>
  <si>
    <t>Blaze'n Pontiac Grill</t>
  </si>
  <si>
    <t>Harley Hawg Dogs, Inc</t>
  </si>
  <si>
    <t>Skewed Up Food Truck</t>
  </si>
  <si>
    <t>Pyros Brick Oven Pizza in a Food Truck.</t>
  </si>
  <si>
    <t>When I become awesome, I will cater an event for you!!</t>
  </si>
  <si>
    <t>Bayou Classic BBQ</t>
  </si>
  <si>
    <t>let your dayz take you to the dogs.</t>
  </si>
  <si>
    <t>Funnel Cakes come to the UK!</t>
  </si>
  <si>
    <t>Beast of the Beats VIII Webster Hall, NY (Nov 6-9 2014)</t>
  </si>
  <si>
    <t>A Tribute to DC Talk:  Live Concert &amp; DVD (Canceled)</t>
  </si>
  <si>
    <t>Villapalooza - Little Village Music Festival (Canceled)</t>
  </si>
  <si>
    <t>Lionstar International Tour 2015 (Canceled)</t>
  </si>
  <si>
    <t>"Volando" CD Release (Canceled)</t>
  </si>
  <si>
    <t>John Grover touches the world (Canceled)</t>
  </si>
  <si>
    <t>Help Calmenco! finance new CD and Tour (Canceled)</t>
  </si>
  <si>
    <t>Belt with Legs Invention (Canceled)</t>
  </si>
  <si>
    <t>Bio Hazard Suit for Everyman (Canceled)</t>
  </si>
  <si>
    <t>Glass Designs (Canceled)</t>
  </si>
  <si>
    <t>Modern Literal Torah Translation: Genesis</t>
  </si>
  <si>
    <t>Glenn's  little book of  quotes</t>
  </si>
  <si>
    <t>Hello!(Sawadee).".America"   BOOK</t>
  </si>
  <si>
    <t>Die Welt der Haie in Englisch (The World of Sharks)</t>
  </si>
  <si>
    <t>10 P.M.</t>
  </si>
  <si>
    <t>The Holy Bib-el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</si>
  <si>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</si>
  <si>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</si>
  <si>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</si>
  <si>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</si>
  <si>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</si>
  <si>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Focus on changing your situation</t>
  </si>
  <si>
    <t>MamaCheng's International Shopping Concierge Services</t>
  </si>
  <si>
    <t>The Judo Preservation Project (Canceled)</t>
  </si>
  <si>
    <t>ON THE DISSECTION OF THE PARTS OF THE HUMAN BODY (1545-1546)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</si>
  <si>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</si>
  <si>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</si>
  <si>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</si>
  <si>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</si>
  <si>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a book called filtered down thru the stars</t>
  </si>
  <si>
    <t>You Killed Me First</t>
  </si>
  <si>
    <t>QUIET ENJOYMENT, a novel of two gay friends, life and AIDS</t>
  </si>
  <si>
    <t>The Great Grand Zeppelin Chase</t>
  </si>
  <si>
    <t>A Magical Bildungsroman with a Female Heroine</t>
  </si>
  <si>
    <t>Tainted Steel (Series 1 - 4)</t>
  </si>
  <si>
    <t>LaFee Photography</t>
  </si>
  <si>
    <t>Sound Photography</t>
  </si>
  <si>
    <t>Randy Hoffman Photography</t>
  </si>
  <si>
    <t>Avatar in Training: Mastering the Four Elements of Nature</t>
  </si>
  <si>
    <t>Barbara O'Donovan Designs</t>
  </si>
  <si>
    <t>Coffee Table Book of Maine</t>
  </si>
  <si>
    <t>"The Dreams Of Little Red Scooter"  an artists hope to interact with other humans!! (Canceled)</t>
  </si>
  <si>
    <t>to be removed (Canceled)</t>
  </si>
  <si>
    <t>Faces &amp; Places In Brevard County (Canceled)</t>
  </si>
  <si>
    <t>Lets see Kansas together!</t>
  </si>
  <si>
    <t>Missouri In Pictures</t>
  </si>
  <si>
    <t>The Right Side of Texas</t>
  </si>
  <si>
    <t>A Side Of The World In Canvas</t>
  </si>
  <si>
    <t>The Views of Pittsburgh</t>
  </si>
  <si>
    <t>Vacation Days in Big Bear</t>
  </si>
  <si>
    <t>The Londoner: Prints &amp; Canvas</t>
  </si>
  <si>
    <t>Looking Up &amp; Holding On CD Project - Christian songwriter</t>
  </si>
  <si>
    <t>Angel Talking truth to share with the world.</t>
  </si>
  <si>
    <t>I'M For Peace Music Ministry By R.Gerald's IMFP SOCIETY</t>
  </si>
  <si>
    <t>Piano Prayer Album - Russ James</t>
  </si>
  <si>
    <t>Gemeinde in Bremen</t>
  </si>
  <si>
    <t>Praise: It's what we do</t>
  </si>
  <si>
    <t>Midwest Cowboy Ministries</t>
  </si>
  <si>
    <t>"HEAVEN'S CALLING"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</si>
  <si>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</si>
  <si>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</si>
  <si>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</si>
  <si>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</si>
  <si>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</si>
  <si>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Recording Studio Time</t>
  </si>
  <si>
    <t>Photographic book on Melbourne's music scene</t>
  </si>
  <si>
    <t>Libya : The Lost Days</t>
  </si>
  <si>
    <t>Texas to Florida</t>
  </si>
  <si>
    <t>Give Me Your Goofy-ist</t>
  </si>
  <si>
    <t>Galaxix - Take on the Universe!</t>
  </si>
  <si>
    <t>Castle Crawler RPG</t>
  </si>
  <si>
    <t>Migration Madness (Android)</t>
  </si>
  <si>
    <t>Chip Dip II: Son of Chip Dip! - A Terrible, Terrible Game</t>
  </si>
  <si>
    <t>Aussies versus Zombies</t>
  </si>
  <si>
    <t>Lonely Boy: 55 male models 200s sensual expression</t>
  </si>
  <si>
    <t>Open a photography studio - photo shoots as rewards!</t>
  </si>
  <si>
    <t>The preservation of still and moving imagery</t>
  </si>
  <si>
    <t>Life through the eye of war worldwide</t>
  </si>
  <si>
    <t>Photographically documenting my cultural travels</t>
  </si>
  <si>
    <t>King of Consoles</t>
  </si>
  <si>
    <t xml:space="preserve">Project Gert on Xbox Live </t>
  </si>
  <si>
    <t>Cutting Edge Fitness Website (Canceled)</t>
  </si>
  <si>
    <t>The Future Mind of Business Project (Canceled)</t>
  </si>
  <si>
    <t>Social Media Website (Canceled)</t>
  </si>
  <si>
    <t>POLIWORD - an internet project that could change the world</t>
  </si>
  <si>
    <t>HoxWi - Simple and reliable online customer services (Canceled)</t>
  </si>
  <si>
    <t>The Seeker's School of Thought and Philosophy (Canceled)</t>
  </si>
  <si>
    <t>A Brony and Pegasister dating website (Canceled)</t>
  </si>
  <si>
    <t>HardstyleUnited.com (Canceled)</t>
  </si>
  <si>
    <t>Online therapist directory - Click For Therapy (Canceled)</t>
  </si>
  <si>
    <t>Auction, Sell Swap without excessive fees, the next ebay.</t>
  </si>
  <si>
    <t>Lemme Grab it (Canceled)</t>
  </si>
  <si>
    <t>Top~Notch - Helping Every Day People Change Their Future</t>
  </si>
  <si>
    <t>Minecraft Server and Website Help (Name: Forge Realms)</t>
  </si>
  <si>
    <t>IMI - It's My Identity (Canceled)</t>
  </si>
  <si>
    <t>Site so businesses can offer deals to community - Let's Go!</t>
  </si>
  <si>
    <t>ProjectPetal.com (Canceled)</t>
  </si>
  <si>
    <t>Slice Trade- Phone Trade-In, Made Simple (Canceled)</t>
  </si>
  <si>
    <t>Fluttify - New Canadian Tech Start Up (Canceled)</t>
  </si>
  <si>
    <t>KEEPUP INC (Canceled)</t>
  </si>
  <si>
    <t>SelectCooks.com (Canceled)</t>
  </si>
  <si>
    <t>Realjobmatch.com (Canceled)</t>
  </si>
  <si>
    <t>iHorizon Pty Ltd (Enterprise Planning &amp; Forecasting)</t>
  </si>
  <si>
    <t>WILLAMETTE EXTRA BOARD (Canceled)</t>
  </si>
  <si>
    <t>VENT it out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</si>
  <si>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</si>
  <si>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</si>
  <si>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</si>
  <si>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</si>
  <si>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Square Donuts Truck</t>
  </si>
  <si>
    <t>Websters grill truck       slow cooked meats</t>
  </si>
  <si>
    <t>Food-truck 100 % carnivore : "Le camion qui grille"</t>
  </si>
  <si>
    <t>I want to make the best fried chicken!!</t>
  </si>
  <si>
    <t>Grateful Gourmet Grub! farm to table: food truck &amp; hot dog !</t>
  </si>
  <si>
    <t>The Low-Calorie Food Truck</t>
  </si>
  <si>
    <t>TWIZTID CREATIONS</t>
  </si>
  <si>
    <t>Cuppa Gumbos</t>
  </si>
  <si>
    <t>Pillow Puffs Concessions</t>
  </si>
  <si>
    <t>Cardinal Bistro BYOB Start Up</t>
  </si>
  <si>
    <t>Halal Restaurant and Internet Cafe</t>
  </si>
  <si>
    <t>PASTATUTION</t>
  </si>
  <si>
    <t>Help Cafe Talavera get a New Kitchen!</t>
  </si>
  <si>
    <t>Silver Linning Gourmet Fudge</t>
  </si>
  <si>
    <t>loluli's</t>
  </si>
  <si>
    <t>Somethin' Tasty</t>
  </si>
  <si>
    <t>Yahu Restaurants</t>
  </si>
  <si>
    <t>Morning Glory</t>
  </si>
  <si>
    <t>Southern California's Backroad Eateries</t>
  </si>
  <si>
    <t>The Aurora Outpost Restaurant/NightClub</t>
  </si>
  <si>
    <t>Project Bearnaise Trucks (Canceled)</t>
  </si>
  <si>
    <t>Phoenix Pearl Boba Tea Truck (Canceled)</t>
  </si>
  <si>
    <t>Seaside Eddy's - Wheels on the Ground! (Canceled)</t>
  </si>
  <si>
    <t>Mamma B's Pizza Get's Rolling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</si>
  <si>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</si>
  <si>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</si>
  <si>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</si>
  <si>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</si>
  <si>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</si>
  <si>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</si>
  <si>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</si>
  <si>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Culinary Arts Food Truck Style</t>
  </si>
  <si>
    <t>Magic Kick Coffee - coffee that makes your day</t>
  </si>
  <si>
    <t>L.J. Silvers' Ice Cream and Taco Van</t>
  </si>
  <si>
    <t>Maschinenbau in ein neues Zeitalter</t>
  </si>
  <si>
    <t>Steaming Cow Pies... Your NEW favorite dessert at the fair</t>
  </si>
  <si>
    <t>Munch Wagon</t>
  </si>
  <si>
    <t>my bakery truck</t>
  </si>
  <si>
    <t>St. Nick Jr</t>
  </si>
  <si>
    <t>My Child, My Blessing</t>
  </si>
  <si>
    <t>"DADDY WHAT'S A DIVORCE?" CHILDREN"S BOOK</t>
  </si>
  <si>
    <t>From here...to there!</t>
  </si>
  <si>
    <t>BOSLEY BEATS THE BURGLARS - A Lovable Children's Adventure</t>
  </si>
  <si>
    <t>A Story Book For Kids: Technology and Everyday Life</t>
  </si>
  <si>
    <t>Hello Vermont (4 Seasons Children's Books)</t>
  </si>
  <si>
    <t>Why Won't This Kid Go To Sleep?!? Goodnight, Kaiden!</t>
  </si>
  <si>
    <t>Travel with baby</t>
  </si>
  <si>
    <t>HIDDEN: The FCO Plays</t>
  </si>
  <si>
    <t>Summer Adaptation of Fallen Angels</t>
  </si>
  <si>
    <t>SIN, The Stage Play-Spreading Awareness One City At A Time</t>
  </si>
  <si>
    <t>COLOR ME</t>
  </si>
  <si>
    <t>The Divideâ€ A Great New Controversial Play.</t>
  </si>
  <si>
    <t>Eighteen Months- A Love Story Interrupted</t>
  </si>
  <si>
    <t>Gay Party Superposh 'Winter Wonderland'</t>
  </si>
  <si>
    <t>FRINGE 2015 by YER Productions</t>
  </si>
  <si>
    <t>Loud Arts</t>
  </si>
  <si>
    <t>The Sins of Bad People  Urban Stage Play</t>
  </si>
  <si>
    <t>"God's Pinatas" A Drama for the stage, with comic relief.</t>
  </si>
  <si>
    <t>ARTS to HEARTS - The Holidate (An Original Stage Play)</t>
  </si>
  <si>
    <t>How Could You Do This To Me (The Stage Play)</t>
  </si>
  <si>
    <t>The Esoteric Camgirl</t>
  </si>
  <si>
    <t>BlackSpace: Urban Performance Arts Collective</t>
  </si>
  <si>
    <t>A Midsummer Night's Pub</t>
  </si>
  <si>
    <t>Tahoe Children's Museum with Exploratorium Inside</t>
  </si>
  <si>
    <t>ONGO CENTRE | An Incubator Creative Space to self-funds (Canceled)</t>
  </si>
  <si>
    <t>Uprising Theater (Canceled)</t>
  </si>
  <si>
    <t>The Bath Theatre Bus (Canceled)</t>
  </si>
  <si>
    <t>Lynnewood Hall Restoration (Canceled)</t>
  </si>
  <si>
    <t>Shady Slaughters Productions Haunted attraction</t>
  </si>
  <si>
    <t>Palace Flophouse Theater</t>
  </si>
  <si>
    <t>1 World Educational Theme Parks</t>
  </si>
  <si>
    <t>Help Save Parkway Cinemas!</t>
  </si>
  <si>
    <t>Magical Workshop, Magic/Hobby Store</t>
  </si>
  <si>
    <t>Urban Nightmares - A Scary Adventure in Southwest Oklahoma</t>
  </si>
  <si>
    <t>N/A (Canceled)</t>
  </si>
  <si>
    <t>Help Us Help Artists (Canceled)</t>
  </si>
  <si>
    <t>Our Country's Good</t>
  </si>
  <si>
    <t>This is Living by Liam Borrett</t>
  </si>
  <si>
    <t>Arlington's 1st Dinner Theatre</t>
  </si>
  <si>
    <t>Call It A Day Productions - THE LIFE</t>
  </si>
  <si>
    <t>P.A.C.K (Performing Arts Camp for Kids)</t>
  </si>
  <si>
    <t>FaÃ§ade: The Interactive Musical</t>
  </si>
  <si>
    <t>Performance Theater for Young Artists (PTYA)</t>
  </si>
  <si>
    <t>Blast From the Past</t>
  </si>
  <si>
    <t>The Brother's of B-Block</t>
  </si>
  <si>
    <t>THE PRYOR EMPIRE: A RICHARD PRYOR TRIBUTE</t>
  </si>
  <si>
    <t>Puberty: The Musical</t>
  </si>
  <si>
    <t>laughter in the hood</t>
  </si>
  <si>
    <t>Open House Theater</t>
  </si>
  <si>
    <t>Down the Mississippi</t>
  </si>
  <si>
    <t>The Game's Afoot - Spotlight</t>
  </si>
  <si>
    <t>Funding a Performing Arts Theatre for Children and Adults</t>
  </si>
  <si>
    <t>Spin! at The Cumming Playhouse</t>
  </si>
  <si>
    <t>The Lost Play of William Shakespeare</t>
  </si>
  <si>
    <t>Spring Awakening: The Hit Coming-of-Age Rock Musical</t>
  </si>
  <si>
    <t>Umma Yemaya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</si>
  <si>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</si>
  <si>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</si>
  <si>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</si>
  <si>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</si>
  <si>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Theatre 'Portable' Royal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</si>
  <si>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</si>
  <si>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</si>
  <si>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</si>
  <si>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</si>
  <si>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</si>
  <si>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The Sea Horse, presented by Different Stages</t>
  </si>
  <si>
    <t>Know Thy Law</t>
  </si>
  <si>
    <t>Final exam</t>
  </si>
  <si>
    <t>Shakespeare's R&amp;J - Chapel Lane Theatre Company</t>
  </si>
  <si>
    <t>Foundry Theatre Brisbane</t>
  </si>
  <si>
    <t>Still I Weep</t>
  </si>
  <si>
    <t>End Breast Cancer</t>
  </si>
  <si>
    <t>Epic Proportions</t>
  </si>
  <si>
    <t>Shakespeare Shortened School Plays</t>
  </si>
  <si>
    <t>The Barbican Photography Trip 2015</t>
  </si>
  <si>
    <t>A Time Pirate's Love</t>
  </si>
  <si>
    <t>City of Joy</t>
  </si>
  <si>
    <t>The Woman in Me</t>
  </si>
  <si>
    <t>Une minute de silence</t>
  </si>
  <si>
    <t>Moon Over Mangroves</t>
  </si>
  <si>
    <t>A Gentleman, A Lady and A Thug</t>
  </si>
  <si>
    <t>'Working Play Title'</t>
  </si>
  <si>
    <t>The Butterfly Catcher</t>
  </si>
  <si>
    <t>Ministry theater</t>
  </si>
  <si>
    <t>Forgive &amp; Forget</t>
  </si>
  <si>
    <t>Speak to my Soul: A Montage of Voices</t>
  </si>
  <si>
    <t>Next 2 the Stage</t>
  </si>
  <si>
    <t>As You Like It in The Enchanted Forest Wildlife Sanctuary</t>
  </si>
  <si>
    <t>Not making potato salad here!</t>
  </si>
  <si>
    <t>Phantom of the Kun Opera</t>
  </si>
  <si>
    <t>Truth is.."Real Love Ain't Suppose to Hurt"</t>
  </si>
  <si>
    <t>PRODUCE the Stage Play SKYLAR'S SYNDROME by Gavin Kayner</t>
  </si>
  <si>
    <t>ATEMPORAL</t>
  </si>
  <si>
    <t>The Walls of Jericho ( A Voice for Warrior Families)</t>
  </si>
  <si>
    <t>Theatre Memoire</t>
  </si>
  <si>
    <t>Uncommonnotions</t>
  </si>
  <si>
    <t>Stage Production "The Nail Shop"</t>
  </si>
  <si>
    <t>And There Was War! Major Theatre Production</t>
  </si>
  <si>
    <t>Life is simple</t>
  </si>
  <si>
    <t>America is at the Mall: A Play in Three Acts</t>
  </si>
  <si>
    <t>Meet The Claires - Valentine's Day Weekend Comedy Stage Play</t>
  </si>
  <si>
    <t>Jack the Lad</t>
  </si>
  <si>
    <t>She Wants to Move</t>
  </si>
  <si>
    <t>NERD</t>
  </si>
  <si>
    <t>So Sad (To Watch Good Love Go Bad)</t>
  </si>
  <si>
    <t>The Everly Brothers</t>
  </si>
  <si>
    <t>The Crying Game</t>
  </si>
  <si>
    <t>Boy George</t>
  </si>
  <si>
    <t>Pillow Talk</t>
  </si>
  <si>
    <t>Sylvia Vanderpool</t>
  </si>
  <si>
    <t>The Chipmunk Song (Christmas Don't Be Late)</t>
  </si>
  <si>
    <t>David Seville &amp; The Chipmunks</t>
  </si>
  <si>
    <t>Lucille</t>
  </si>
  <si>
    <t>Little Richard</t>
  </si>
  <si>
    <t>Run Around</t>
  </si>
  <si>
    <t>Blues Traveler</t>
  </si>
  <si>
    <t>When Will I Be Loved?</t>
  </si>
  <si>
    <t>Linda Ronstadt</t>
  </si>
  <si>
    <t>Happy</t>
  </si>
  <si>
    <t>Ashanti</t>
  </si>
  <si>
    <t>Lay Down Sally</t>
  </si>
  <si>
    <t>Eric Clapton</t>
  </si>
  <si>
    <t>Round &amp; Round</t>
  </si>
  <si>
    <t>Perry Como</t>
  </si>
  <si>
    <t>Street Fighting Man</t>
  </si>
  <si>
    <t>The Rolling Stones</t>
  </si>
  <si>
    <t>If You Love Me (Let Me Know)</t>
  </si>
  <si>
    <t>Olivia Newton-John</t>
  </si>
  <si>
    <t>Let Me Love You (Until You Learn To Love Yourself)</t>
  </si>
  <si>
    <t>Ne-Yo</t>
  </si>
  <si>
    <t>Flash Light</t>
  </si>
  <si>
    <t>Parliament</t>
  </si>
  <si>
    <t>Hold My Hand</t>
  </si>
  <si>
    <t>Hootie &amp; The Blowfish</t>
  </si>
  <si>
    <t>It's Raining Men</t>
  </si>
  <si>
    <t>The Weather Girls</t>
  </si>
  <si>
    <t>It's So Hard to Say Goodbye to Yesterday</t>
  </si>
  <si>
    <t>Boyz II Men</t>
  </si>
  <si>
    <t>Don't Look Back</t>
  </si>
  <si>
    <t>Dum Dum</t>
  </si>
  <si>
    <t>Brenda Lee</t>
  </si>
  <si>
    <t>I Got My Mind Made Up</t>
  </si>
  <si>
    <t>Instant Funk</t>
  </si>
  <si>
    <t>When You Were Sweet Sixteen</t>
  </si>
  <si>
    <t>Boyfriend</t>
  </si>
  <si>
    <t>Justin Bieber</t>
  </si>
  <si>
    <t>When We Dance</t>
  </si>
  <si>
    <t>Sting</t>
  </si>
  <si>
    <t>Christmas Time (Don't Let the Bells End)</t>
  </si>
  <si>
    <t>The Darkness</t>
  </si>
  <si>
    <t>Already Gone</t>
  </si>
  <si>
    <t>Kelly Clarkson</t>
  </si>
  <si>
    <t>Party Doll</t>
  </si>
  <si>
    <t>Buddy Knox</t>
  </si>
  <si>
    <t>Beloved, Be Faithful</t>
  </si>
  <si>
    <t>Russ Morgan</t>
  </si>
  <si>
    <t>Everywhere</t>
  </si>
  <si>
    <t>Fleetwood Mac</t>
  </si>
  <si>
    <t>Take Me There</t>
  </si>
  <si>
    <t>BLACKstreet &amp; Mya</t>
  </si>
  <si>
    <t>When Can I See You?</t>
  </si>
  <si>
    <t>Babyface</t>
  </si>
  <si>
    <t>Second Hand Rose</t>
  </si>
  <si>
    <t>Fanny Brice</t>
  </si>
  <si>
    <t>Manchild</t>
  </si>
  <si>
    <t>Neneh Cherry</t>
  </si>
  <si>
    <t>Original Sin</t>
  </si>
  <si>
    <t>INXS</t>
  </si>
  <si>
    <t>UPTOWN FUNK</t>
  </si>
  <si>
    <t>Mark Ronson &amp; Bruno Mars</t>
  </si>
  <si>
    <t>Fire</t>
  </si>
  <si>
    <t>Ohio Players</t>
  </si>
  <si>
    <t>Juke Box Jive</t>
  </si>
  <si>
    <t>The Rubettes</t>
  </si>
  <si>
    <t>What I Am</t>
  </si>
  <si>
    <t>Edie Brickell &amp; The New Bohemians</t>
  </si>
  <si>
    <t>The Moon Got in My Eyes</t>
  </si>
  <si>
    <t>Bing Crosby</t>
  </si>
  <si>
    <t>Every Day Of The Week</t>
  </si>
  <si>
    <t>Jade</t>
  </si>
  <si>
    <t>Sleep</t>
  </si>
  <si>
    <t>Fred Waring &amp; the Pennsylvanians</t>
  </si>
  <si>
    <t>Sunshine</t>
  </si>
  <si>
    <t>Jonathan Edwards</t>
  </si>
  <si>
    <t>Scandalous</t>
  </si>
  <si>
    <t>Mis-Teeq</t>
  </si>
  <si>
    <t>Still the Same</t>
  </si>
  <si>
    <t>Bob Seger &amp; The Silver Bullet Band</t>
  </si>
  <si>
    <t>It's Five O'clock</t>
  </si>
  <si>
    <t>Aphrodite's Child</t>
  </si>
  <si>
    <t>Watching the Wheels</t>
  </si>
  <si>
    <t>John Lennon</t>
  </si>
  <si>
    <t>Catch Us If You Can</t>
  </si>
  <si>
    <t>Dave Clark Five</t>
  </si>
  <si>
    <t>Tell Laura I Love Her</t>
  </si>
  <si>
    <t>Ray Peterson</t>
  </si>
  <si>
    <t>Pocketful Of Sunshine</t>
  </si>
  <si>
    <t>Natasha Bedingfield</t>
  </si>
  <si>
    <t>Solsbury Hill</t>
  </si>
  <si>
    <t>Peter Gabriel</t>
  </si>
  <si>
    <t>The World is Not Enough</t>
  </si>
  <si>
    <t>Garbage</t>
  </si>
  <si>
    <t>Fashion</t>
  </si>
  <si>
    <t>David Bowie</t>
  </si>
  <si>
    <t>The Universal</t>
  </si>
  <si>
    <t>Blur</t>
  </si>
  <si>
    <t>All You Wanted</t>
  </si>
  <si>
    <t>Michelle Branch</t>
  </si>
  <si>
    <t>The Letter</t>
  </si>
  <si>
    <t>Joe Cocker</t>
  </si>
  <si>
    <t>Baby, I Need Your Lovin'</t>
  </si>
  <si>
    <t>The Four Tops</t>
  </si>
  <si>
    <t>One Fine Day</t>
  </si>
  <si>
    <t>The Chiffons</t>
  </si>
  <si>
    <t>Kashmir</t>
  </si>
  <si>
    <t>Led Zeppelin</t>
  </si>
  <si>
    <t>Slip Slidin' Away</t>
  </si>
  <si>
    <t>Paul Simon</t>
  </si>
  <si>
    <t>Always Look On the Bright Side of Life</t>
  </si>
  <si>
    <t>Monty Python</t>
  </si>
  <si>
    <t>Big Poppa</t>
  </si>
  <si>
    <t>Notorious BIG</t>
  </si>
  <si>
    <t>I Get Lonely</t>
  </si>
  <si>
    <t>Janet Jackson</t>
  </si>
  <si>
    <t>Top Hat, White Tie &amp; Tails</t>
  </si>
  <si>
    <t>Fred Astaire</t>
  </si>
  <si>
    <t>Dreamer</t>
  </si>
  <si>
    <t>Ozzy Osbourne</t>
  </si>
  <si>
    <t>Somewhere Only We Know</t>
  </si>
  <si>
    <t>Keane</t>
  </si>
  <si>
    <t>Brazil (Aquarela do Brasil)</t>
  </si>
  <si>
    <t>Xavier Cugat</t>
  </si>
  <si>
    <t>Leaving New York</t>
  </si>
  <si>
    <t>REM</t>
  </si>
  <si>
    <t>I'm in the Mood</t>
  </si>
  <si>
    <t>Ce Ce Peniston</t>
  </si>
  <si>
    <t>My Baby Just Cares For Me</t>
  </si>
  <si>
    <t>Nina Simone</t>
  </si>
  <si>
    <t>The Living Daylights</t>
  </si>
  <si>
    <t>A-Ha</t>
  </si>
  <si>
    <t>Reminiscing</t>
  </si>
  <si>
    <t>Little River Band</t>
  </si>
  <si>
    <t>The Loveliest Night Of The Year</t>
  </si>
  <si>
    <t>Anne Shelton</t>
  </si>
  <si>
    <t>Don't Break the Heart That Loves You</t>
  </si>
  <si>
    <t>Connie Francis</t>
  </si>
  <si>
    <t>Happy Wanderer</t>
  </si>
  <si>
    <t>Frank Weir &amp; Orchestra</t>
  </si>
  <si>
    <t>Angel of Mine</t>
  </si>
  <si>
    <t>Frank Duval</t>
  </si>
  <si>
    <t>You Know My Name</t>
  </si>
  <si>
    <t>Chris Cornell</t>
  </si>
  <si>
    <t>If Ya Gettin' Down</t>
  </si>
  <si>
    <t>Five</t>
  </si>
  <si>
    <t>Highway to Hell</t>
  </si>
  <si>
    <t>AC/DC</t>
  </si>
  <si>
    <t>Change</t>
  </si>
  <si>
    <t>Tears For Fears</t>
  </si>
  <si>
    <t>Smiling Faces Sometimes</t>
  </si>
  <si>
    <t>The Undisputed Truth</t>
  </si>
  <si>
    <t>7 Things</t>
  </si>
  <si>
    <t>Miley Cyrus</t>
  </si>
  <si>
    <t>Rudebox</t>
  </si>
  <si>
    <t>Robbie Williams</t>
  </si>
  <si>
    <t>You Must Have Been a Beautiful Baby</t>
  </si>
  <si>
    <t>Just a Little While</t>
  </si>
  <si>
    <t>Fool to Cry</t>
  </si>
  <si>
    <t>Bewitched (bothered &amp; bewildered)</t>
  </si>
  <si>
    <t>Gordon Jenkins</t>
  </si>
  <si>
    <t>Muskrat Love</t>
  </si>
  <si>
    <t>Captain &amp; Tennille</t>
  </si>
  <si>
    <t>I've Got a Pocketful of Dreams</t>
  </si>
  <si>
    <t>Still Loving You</t>
  </si>
  <si>
    <t>The Scorpions</t>
  </si>
  <si>
    <t>Cradle of Love</t>
  </si>
  <si>
    <t>Johnny Preston</t>
  </si>
  <si>
    <t>Honey</t>
  </si>
  <si>
    <t>Rudy Vallee &amp; his Connecticut Yankees</t>
  </si>
  <si>
    <t>Did I Remember?</t>
  </si>
  <si>
    <t>Shep Fields &amp; his Rippling Rhythm Orchestra</t>
  </si>
  <si>
    <t>The Bomb! (These Sounds Fall Into My Mind)</t>
  </si>
  <si>
    <t>Bucketheads</t>
  </si>
  <si>
    <t>My True Love</t>
  </si>
  <si>
    <t>Jack Scott</t>
  </si>
  <si>
    <t>Boo Hoo</t>
  </si>
  <si>
    <t>Guy Lombardo</t>
  </si>
  <si>
    <t>Nu Flow</t>
  </si>
  <si>
    <t>Big Brovaz</t>
  </si>
  <si>
    <t>(You Make Me Feel Like) a Natural Woman</t>
  </si>
  <si>
    <t>Aretha Franklin</t>
  </si>
  <si>
    <t>Stonewall Jackson</t>
  </si>
  <si>
    <t>Let There Be Drums</t>
  </si>
  <si>
    <t>Sandy Nelson</t>
  </si>
  <si>
    <t>Down on Me</t>
  </si>
  <si>
    <t>Jeremih &amp; 50 Cent</t>
  </si>
  <si>
    <t>Sorry (I Ran All the Way Home)</t>
  </si>
  <si>
    <t>Impalas</t>
  </si>
  <si>
    <t>Everybody Plays the Fool</t>
  </si>
  <si>
    <t>Main Ingredient</t>
  </si>
  <si>
    <t>Waiting on the World to Change</t>
  </si>
  <si>
    <t>John Mayer</t>
  </si>
  <si>
    <t>The Land of Make Believe</t>
  </si>
  <si>
    <t>Bucks Fizz</t>
  </si>
  <si>
    <t>U Don't Have to Call</t>
  </si>
  <si>
    <t>Usher</t>
  </si>
  <si>
    <t>Fight For This Love</t>
  </si>
  <si>
    <t>Cheryl Cole</t>
  </si>
  <si>
    <t>Vienna Calling</t>
  </si>
  <si>
    <t>Falco</t>
  </si>
  <si>
    <t>Why Can't We Be Friends?</t>
  </si>
  <si>
    <t>War</t>
  </si>
  <si>
    <t>Eternity</t>
  </si>
  <si>
    <t>Sea Cruise</t>
  </si>
  <si>
    <t>Frankie Ford</t>
  </si>
  <si>
    <t>Going to a Go-Go</t>
  </si>
  <si>
    <t>Cover Me</t>
  </si>
  <si>
    <t>Bruce Springsteen</t>
  </si>
  <si>
    <t>Breaking the Habit</t>
  </si>
  <si>
    <t>Linkin Park</t>
  </si>
  <si>
    <t>What Does it Take (To Win Your Love)</t>
  </si>
  <si>
    <t>Junior Walker &amp; The All-Stars</t>
  </si>
  <si>
    <t>Over You</t>
  </si>
  <si>
    <t>Gary Puckett &amp; The Union Gap</t>
  </si>
  <si>
    <t>Still Got the Blues (For You)</t>
  </si>
  <si>
    <t>Gary Moore</t>
  </si>
  <si>
    <t>Misery</t>
  </si>
  <si>
    <t>Maroon 5</t>
  </si>
  <si>
    <t>Pennsylvania 6-5000</t>
  </si>
  <si>
    <t>Glenn Miller</t>
  </si>
  <si>
    <t>Live Forever</t>
  </si>
  <si>
    <t>Oasis</t>
  </si>
  <si>
    <t>Silent Lucidity</t>
  </si>
  <si>
    <t>Queensryche</t>
  </si>
  <si>
    <t>Bo Diddley</t>
  </si>
  <si>
    <t>Got to Get It</t>
  </si>
  <si>
    <t>Culture Beat</t>
  </si>
  <si>
    <t>Smokin' in the Boys' Room</t>
  </si>
  <si>
    <t>Brownsville Station</t>
  </si>
  <si>
    <t>Summer Love</t>
  </si>
  <si>
    <t>Justin Timberlake</t>
  </si>
  <si>
    <t>Knock Knock Who's There?</t>
  </si>
  <si>
    <t>Mary Hopkin</t>
  </si>
  <si>
    <t>Fallin' in Love</t>
  </si>
  <si>
    <t>Hamilton, Joe Frank &amp; Reynolds</t>
  </si>
  <si>
    <t>I Don't Want to Walk Without You</t>
  </si>
  <si>
    <t>Harry James</t>
  </si>
  <si>
    <t>I Fought the Law</t>
  </si>
  <si>
    <t>Bobby Fuller Four</t>
  </si>
  <si>
    <t>Way Down Yonder in New Orleans</t>
  </si>
  <si>
    <t>Freddy Cannon</t>
  </si>
  <si>
    <t>Fools Rush In (Where Angels Fear To Tread)</t>
  </si>
  <si>
    <t>Empty Garden (Hey Hey Johnny)</t>
  </si>
  <si>
    <t>Elton John</t>
  </si>
  <si>
    <t>Only Women Bleed</t>
  </si>
  <si>
    <t>Alice Cooper</t>
  </si>
  <si>
    <t>Tearin' Up My Heart</t>
  </si>
  <si>
    <t>N Sync</t>
  </si>
  <si>
    <t>Landslide</t>
  </si>
  <si>
    <t>The Dixie Chicks</t>
  </si>
  <si>
    <t>Piece of My Heart</t>
  </si>
  <si>
    <t>Big Brother &amp; the Holding Company</t>
  </si>
  <si>
    <t>Dressed For Success</t>
  </si>
  <si>
    <t>Roxette</t>
  </si>
  <si>
    <t>Just You 'n' Me</t>
  </si>
  <si>
    <t>Love Today</t>
  </si>
  <si>
    <t>Mika</t>
  </si>
  <si>
    <t>I Do</t>
  </si>
  <si>
    <t>Lisa Loeb &amp; Nine Stories</t>
  </si>
  <si>
    <t>You Wear it Well</t>
  </si>
  <si>
    <t>Rod Stewart</t>
  </si>
  <si>
    <t>Dedicated to the One I Love</t>
  </si>
  <si>
    <t>The Shirelles</t>
  </si>
  <si>
    <t>There's No Tomorrow</t>
  </si>
  <si>
    <t>Tony Martin</t>
  </si>
  <si>
    <t>Just a Little</t>
  </si>
  <si>
    <t>Liberty X</t>
  </si>
  <si>
    <t>Hello</t>
  </si>
  <si>
    <t>Martin Solveig</t>
  </si>
  <si>
    <t>Anna (The Baion)</t>
  </si>
  <si>
    <t>Silvana Mangano</t>
  </si>
  <si>
    <t>Ketty Lester</t>
  </si>
  <si>
    <t>Blurry</t>
  </si>
  <si>
    <t>Puddle of Mudd</t>
  </si>
  <si>
    <t>Rip it Up</t>
  </si>
  <si>
    <t>(Hot S**t) Country Grammar</t>
  </si>
  <si>
    <t>Nelly</t>
  </si>
  <si>
    <t>Harder to Breathe</t>
  </si>
  <si>
    <t>Taking Chances</t>
  </si>
  <si>
    <t>Celine Dion</t>
  </si>
  <si>
    <t>Macho Man</t>
  </si>
  <si>
    <t>The Village People</t>
  </si>
  <si>
    <t>Honeysuckle Rose</t>
  </si>
  <si>
    <t>Fats Waller</t>
  </si>
  <si>
    <t>It's Your Thing</t>
  </si>
  <si>
    <t>The Isley Brothers</t>
  </si>
  <si>
    <t>(You Want To) make A Memory</t>
  </si>
  <si>
    <t>Bon Jovi</t>
  </si>
  <si>
    <t>Shake Your Love</t>
  </si>
  <si>
    <t>Debbie Gibson</t>
  </si>
  <si>
    <t>Nobody Told Me</t>
  </si>
  <si>
    <t>I Can't Get Started</t>
  </si>
  <si>
    <t>Bunny Berigan</t>
  </si>
  <si>
    <t>Dedicated Follower of Fashion</t>
  </si>
  <si>
    <t>The Kinks</t>
  </si>
  <si>
    <t>Outside</t>
  </si>
  <si>
    <t>George Michael</t>
  </si>
  <si>
    <t>San Franciscan Nights</t>
  </si>
  <si>
    <t>The Animals</t>
  </si>
  <si>
    <t>We'll Be Together</t>
  </si>
  <si>
    <t>Needles &amp; Pins</t>
  </si>
  <si>
    <t>Smokie</t>
  </si>
  <si>
    <t>Falling</t>
  </si>
  <si>
    <t>Julee Cruise</t>
  </si>
  <si>
    <t>Indian Giver</t>
  </si>
  <si>
    <t>1910 Fruitgum Co</t>
  </si>
  <si>
    <t>Blow</t>
  </si>
  <si>
    <t>Ke$ha</t>
  </si>
  <si>
    <t>Heart Full of Soul</t>
  </si>
  <si>
    <t>The Yardbirds</t>
  </si>
  <si>
    <t>New Divide</t>
  </si>
  <si>
    <t>Break it Down Again</t>
  </si>
  <si>
    <t>Sweet Love</t>
  </si>
  <si>
    <t>The Commodores</t>
  </si>
  <si>
    <t>Crying At the Discoteque</t>
  </si>
  <si>
    <t>Alcazar</t>
  </si>
  <si>
    <t>The Day the Rains Came</t>
  </si>
  <si>
    <t>Jane Morgan</t>
  </si>
  <si>
    <t>When It's Over</t>
  </si>
  <si>
    <t>Sugar Ray</t>
  </si>
  <si>
    <t>Who is It</t>
  </si>
  <si>
    <t>Michael Jackson</t>
  </si>
  <si>
    <t>In The Ayer</t>
  </si>
  <si>
    <t>Flo-Rida &amp; Will.I.Am</t>
  </si>
  <si>
    <t>Hit Me Off</t>
  </si>
  <si>
    <t>New Edition</t>
  </si>
  <si>
    <t>Rescue Me</t>
  </si>
  <si>
    <t>Madonna</t>
  </si>
  <si>
    <t>Do You Want to Know a Secret?</t>
  </si>
  <si>
    <t>The Beatles</t>
  </si>
  <si>
    <t>Tell Me Why</t>
  </si>
  <si>
    <t>Eddie Fisher</t>
  </si>
  <si>
    <t>Setting Sun</t>
  </si>
  <si>
    <t>The Chemical Brothers</t>
  </si>
  <si>
    <t>The Day Before You Came</t>
  </si>
  <si>
    <t>Abba</t>
  </si>
  <si>
    <t>Rubber Bullets</t>
  </si>
  <si>
    <t>10CC</t>
  </si>
  <si>
    <t>Ex-Factor</t>
  </si>
  <si>
    <t>Lauryn Hill</t>
  </si>
  <si>
    <t>Jealous of you (Tango della gelosia)</t>
  </si>
  <si>
    <t>Goodnight, Irene</t>
  </si>
  <si>
    <t>Frank Sinatra</t>
  </si>
  <si>
    <t>Goodbye Cruel World</t>
  </si>
  <si>
    <t>James Darren</t>
  </si>
  <si>
    <t>Sara Smile</t>
  </si>
  <si>
    <t>Hall &amp; Oates</t>
  </si>
  <si>
    <t>With These Hands</t>
  </si>
  <si>
    <t>Nelson Eddy &amp; Jo Stafford</t>
  </si>
  <si>
    <t>The Petite Waltz (La Petite Valse)</t>
  </si>
  <si>
    <t>Billy Cotton &amp; his Band</t>
  </si>
  <si>
    <t>Too Young</t>
  </si>
  <si>
    <t>Jimmy Young</t>
  </si>
  <si>
    <t>Johnny Remember Me</t>
  </si>
  <si>
    <t>John Leyton</t>
  </si>
  <si>
    <t>I'm Coming Out</t>
  </si>
  <si>
    <t>Diana Ross</t>
  </si>
  <si>
    <t>Too Late To Turn Back Now</t>
  </si>
  <si>
    <t>Cornelius Brothers &amp; Sister Rose</t>
  </si>
  <si>
    <t>Hernando's Hideaway</t>
  </si>
  <si>
    <t>Archie Bleyer</t>
  </si>
  <si>
    <t>Bowling For Soup</t>
  </si>
  <si>
    <t>Red Sails in the Sunset</t>
  </si>
  <si>
    <t>Rock 'n' Roll Is Dead</t>
  </si>
  <si>
    <t>Lenny Kravitz</t>
  </si>
  <si>
    <t>Memories</t>
  </si>
  <si>
    <t>David Guetta &amp; Kid Cudi</t>
  </si>
  <si>
    <t>No No Song</t>
  </si>
  <si>
    <t>Ringo Starr</t>
  </si>
  <si>
    <t>Young Wild Free</t>
  </si>
  <si>
    <t>Snoop Dogg &amp; Wiz Khalifa &amp; Bruno Mars</t>
  </si>
  <si>
    <t>Partyman</t>
  </si>
  <si>
    <t>Prince</t>
  </si>
  <si>
    <t>I Wonder Why</t>
  </si>
  <si>
    <t>Dion &amp; The Belmonts</t>
  </si>
  <si>
    <t>Young Forever</t>
  </si>
  <si>
    <t>Jay-Z &amp; Mr Hudson</t>
  </si>
  <si>
    <t>White Wedding</t>
  </si>
  <si>
    <t>Billy Idol</t>
  </si>
  <si>
    <t>Juliet</t>
  </si>
  <si>
    <t>Robin Gibb</t>
  </si>
  <si>
    <t>One More Chance</t>
  </si>
  <si>
    <t>Tip Toe Thru' The Tulips With Me</t>
  </si>
  <si>
    <t>Nick Lucas</t>
  </si>
  <si>
    <t>Cherish</t>
  </si>
  <si>
    <t>Pappa Bear</t>
  </si>
  <si>
    <t>Don't Stop (Wiggle Wiggle)</t>
  </si>
  <si>
    <t>The Outhere Brothers</t>
  </si>
  <si>
    <t>Love Train</t>
  </si>
  <si>
    <t>Holly Johnson</t>
  </si>
  <si>
    <t>Through the Wire</t>
  </si>
  <si>
    <t>Kanye West</t>
  </si>
  <si>
    <t>Obsession</t>
  </si>
  <si>
    <t>Animotion</t>
  </si>
  <si>
    <t>Java</t>
  </si>
  <si>
    <t>Al Hirt</t>
  </si>
  <si>
    <t>Stand Up For Your Love Rights</t>
  </si>
  <si>
    <t>Yazz &amp; The Plastic Population</t>
  </si>
  <si>
    <t>On a Carousel</t>
  </si>
  <si>
    <t>The Hollies</t>
  </si>
  <si>
    <t>Smokestack Lightning</t>
  </si>
  <si>
    <t>Howlin' Wolf</t>
  </si>
  <si>
    <t>Rockin' All Over the World</t>
  </si>
  <si>
    <t>Status Quo</t>
  </si>
  <si>
    <t>(Everytime I Turn Around) Back In Love Again</t>
  </si>
  <si>
    <t>LTD</t>
  </si>
  <si>
    <t>Back Off Boogaloo</t>
  </si>
  <si>
    <t>I Don't Wanna Cry</t>
  </si>
  <si>
    <t>Mariah Carey</t>
  </si>
  <si>
    <t>Gin &amp; Juice</t>
  </si>
  <si>
    <t>Snoop Dogg</t>
  </si>
  <si>
    <t>The Show Must Go On</t>
  </si>
  <si>
    <t>Queen</t>
  </si>
  <si>
    <t>Hold Me</t>
  </si>
  <si>
    <t>Get Ready For This</t>
  </si>
  <si>
    <t>2 Unlimited</t>
  </si>
  <si>
    <t>Rebel Rebel</t>
  </si>
  <si>
    <t>Valencia</t>
  </si>
  <si>
    <t>Paul Whiteman</t>
  </si>
  <si>
    <t>If I Was</t>
  </si>
  <si>
    <t>Midge Ure</t>
  </si>
  <si>
    <t>Hit Me With Your Rhythm Stick</t>
  </si>
  <si>
    <t>Ian Dury &amp; The Blockheads</t>
  </si>
  <si>
    <t>Confide in Me</t>
  </si>
  <si>
    <t>Kylie Minogue</t>
  </si>
  <si>
    <t>She's Gone</t>
  </si>
  <si>
    <t>Keep Holding On</t>
  </si>
  <si>
    <t>Avril Lavigne</t>
  </si>
  <si>
    <t>Who's Johnny</t>
  </si>
  <si>
    <t>El DeBarge</t>
  </si>
  <si>
    <t>Woman Woman</t>
  </si>
  <si>
    <t>What in the World's Come Over You</t>
  </si>
  <si>
    <t>Bad Day</t>
  </si>
  <si>
    <t>Some Kind of Wonderful</t>
  </si>
  <si>
    <t>Grand Funk Railroad</t>
  </si>
  <si>
    <t>Yo! (Excuse Me Miss)</t>
  </si>
  <si>
    <t>Chris Brown</t>
  </si>
  <si>
    <t>Beyond The Sea (La Mer)</t>
  </si>
  <si>
    <t>Bobby Darin</t>
  </si>
  <si>
    <t>Shalala Lala</t>
  </si>
  <si>
    <t>The Vengaboys</t>
  </si>
  <si>
    <t>Broken Strings</t>
  </si>
  <si>
    <t>James Morrison &amp; Nelly Furtado</t>
  </si>
  <si>
    <t>Trash</t>
  </si>
  <si>
    <t>Suede</t>
  </si>
  <si>
    <t>Sally, Go 'Round the Roses</t>
  </si>
  <si>
    <t>The Jaynettes</t>
  </si>
  <si>
    <t>How Can I Fall</t>
  </si>
  <si>
    <t>Breathe</t>
  </si>
  <si>
    <t>Eenie Meenie</t>
  </si>
  <si>
    <t>Sean Kingston &amp; Justin Bieber</t>
  </si>
  <si>
    <t>Poppa Joe</t>
  </si>
  <si>
    <t>The Sweet</t>
  </si>
  <si>
    <t>Lotta Love</t>
  </si>
  <si>
    <t>Nicolette Larson</t>
  </si>
  <si>
    <t>High &amp; Dry</t>
  </si>
  <si>
    <t>Radiohead</t>
  </si>
  <si>
    <t>The Little Shoemaker</t>
  </si>
  <si>
    <t>The Gaylords</t>
  </si>
  <si>
    <t>Beverly Hills</t>
  </si>
  <si>
    <t>Weezer</t>
  </si>
  <si>
    <t>Mike Oldfield's single (Theme From 'Tubular Bells')</t>
  </si>
  <si>
    <t>Mike Oldfield</t>
  </si>
  <si>
    <t>Keep On Moving</t>
  </si>
  <si>
    <t>I Want to Be a Cowboy's Sweetheart</t>
  </si>
  <si>
    <t>Patsy Montana &amp; The Prairie Ramblers</t>
  </si>
  <si>
    <t>Magic</t>
  </si>
  <si>
    <t>BoB &amp; Rivers Cuomo</t>
  </si>
  <si>
    <t>Mule Train</t>
  </si>
  <si>
    <t>Tennessee Ernie Ford</t>
  </si>
  <si>
    <t>Mgmt</t>
  </si>
  <si>
    <t>Creeque Alley</t>
  </si>
  <si>
    <t>The Mamas &amp; The Papas</t>
  </si>
  <si>
    <t>Mister Five By Five</t>
  </si>
  <si>
    <t>Pinball Wizard</t>
  </si>
  <si>
    <t>The Who</t>
  </si>
  <si>
    <t>You're the Top</t>
  </si>
  <si>
    <t>Cole Porter</t>
  </si>
  <si>
    <t>In These Arms</t>
  </si>
  <si>
    <t>Almost Here</t>
  </si>
  <si>
    <t>Brian McFadden &amp; Delta Goodrem</t>
  </si>
  <si>
    <t>Silhouettes</t>
  </si>
  <si>
    <t>The Rays</t>
  </si>
  <si>
    <t>Wishing On a Star</t>
  </si>
  <si>
    <t>Cover Girls</t>
  </si>
  <si>
    <t>The Lion Sleeps Tonight</t>
  </si>
  <si>
    <t>Robert John</t>
  </si>
  <si>
    <t>How You Gonna See Me Now</t>
  </si>
  <si>
    <t>Get Off</t>
  </si>
  <si>
    <t>Foxy</t>
  </si>
  <si>
    <t>Magic Bus</t>
  </si>
  <si>
    <t>We've Got it Goin' On</t>
  </si>
  <si>
    <t>The Backstreet Boys</t>
  </si>
  <si>
    <t>Maybe</t>
  </si>
  <si>
    <t>The Ink Spots</t>
  </si>
  <si>
    <t>Everything About You</t>
  </si>
  <si>
    <t>Ugly Kid Joe</t>
  </si>
  <si>
    <t>Here &amp; Now</t>
  </si>
  <si>
    <t>Luther Vandross</t>
  </si>
  <si>
    <t>Tower of Strength</t>
  </si>
  <si>
    <t>Frankie Vaughan</t>
  </si>
  <si>
    <t>Waiting On a Friend</t>
  </si>
  <si>
    <t>Motown Philly</t>
  </si>
  <si>
    <t>The Race</t>
  </si>
  <si>
    <t>Yello</t>
  </si>
  <si>
    <t>Keep it Together</t>
  </si>
  <si>
    <t>Twistin' the Night Away</t>
  </si>
  <si>
    <t>Sam Cooke</t>
  </si>
  <si>
    <t>Didn't I (Blow Your Mind This Time)</t>
  </si>
  <si>
    <t>The Delfonics</t>
  </si>
  <si>
    <t>I'm Still in Love With You</t>
  </si>
  <si>
    <t>Sean Paul</t>
  </si>
  <si>
    <t>Rumors</t>
  </si>
  <si>
    <t>Timex Social Club</t>
  </si>
  <si>
    <t>A Kiss to Build a Dream On</t>
  </si>
  <si>
    <t>Louis Armstrong</t>
  </si>
  <si>
    <t>Hoochie Coochie Man</t>
  </si>
  <si>
    <t>Muddy Waters</t>
  </si>
  <si>
    <t>Aicha</t>
  </si>
  <si>
    <t>Outlandish</t>
  </si>
  <si>
    <t>Trade Winds</t>
  </si>
  <si>
    <t>The Wreck of the Edmund Fitzgerald</t>
  </si>
  <si>
    <t>Gordon Lightfoot</t>
  </si>
  <si>
    <t>The Zephyr Song</t>
  </si>
  <si>
    <t>Red Hot Chili Peppers</t>
  </si>
  <si>
    <t>Reach</t>
  </si>
  <si>
    <t>Gloria Estefan</t>
  </si>
  <si>
    <t>Hallelujah</t>
  </si>
  <si>
    <t>Milk &amp; Honey</t>
  </si>
  <si>
    <t>Ain't Gonna Bump No More (With No Big Fat Woman)</t>
  </si>
  <si>
    <t>Joe Tex</t>
  </si>
  <si>
    <t>Do You Want to Dance?</t>
  </si>
  <si>
    <t>Bobby Freeman</t>
  </si>
  <si>
    <t>Strip Polka</t>
  </si>
  <si>
    <t>Kay Kyser</t>
  </si>
  <si>
    <t>You Are My Sunshine</t>
  </si>
  <si>
    <t>Dog Days Are Over</t>
  </si>
  <si>
    <t>Florence + The Machine</t>
  </si>
  <si>
    <t>Rebel Rouser</t>
  </si>
  <si>
    <t>Duane Eddy</t>
  </si>
  <si>
    <t>The Middle</t>
  </si>
  <si>
    <t>Jimmy Eat World</t>
  </si>
  <si>
    <t>Hard</t>
  </si>
  <si>
    <t>Rihanna &amp; Young Jeezy</t>
  </si>
  <si>
    <t>Get Low</t>
  </si>
  <si>
    <t>Lil' Jon &amp; The East Side Boyz</t>
  </si>
  <si>
    <t>Calling Elvis</t>
  </si>
  <si>
    <t>Dire Straits</t>
  </si>
  <si>
    <t>Oh Boy</t>
  </si>
  <si>
    <t>Mud</t>
  </si>
  <si>
    <t>Whisky in the Jar</t>
  </si>
  <si>
    <t>Thin Lizzy</t>
  </si>
  <si>
    <t>I Want it All</t>
  </si>
  <si>
    <t>Barrel of a Gun</t>
  </si>
  <si>
    <t>Depeche Mode</t>
  </si>
  <si>
    <t>The Show Goes On</t>
  </si>
  <si>
    <t>Lupe Fiasco</t>
  </si>
  <si>
    <t>Sitting, Waiting, Wishing</t>
  </si>
  <si>
    <t>Jack Johnson</t>
  </si>
  <si>
    <t>Sympathy</t>
  </si>
  <si>
    <t>Rare Bird</t>
  </si>
  <si>
    <t>Nancy Sinatra &amp; Lee Hazlewood</t>
  </si>
  <si>
    <t>Mule Skinner Blues</t>
  </si>
  <si>
    <t>Fendermen</t>
  </si>
  <si>
    <t>Driver's Seat</t>
  </si>
  <si>
    <t>Sniff &amp; The Tears</t>
  </si>
  <si>
    <t>Fake Plastic Trees</t>
  </si>
  <si>
    <t>Girls &amp; Boys</t>
  </si>
  <si>
    <t>Secret Garden</t>
  </si>
  <si>
    <t>All Right</t>
  </si>
  <si>
    <t>Christopher Cross</t>
  </si>
  <si>
    <t>Stranger in Moscow</t>
  </si>
  <si>
    <t>Far From Over</t>
  </si>
  <si>
    <t>Frank Stallone</t>
  </si>
  <si>
    <t>Burning Down the House</t>
  </si>
  <si>
    <t>Talking Heads</t>
  </si>
  <si>
    <t>Doctorin' the Tardis</t>
  </si>
  <si>
    <t>KLF</t>
  </si>
  <si>
    <t>You Can Call Me Al</t>
  </si>
  <si>
    <t>Time is Tight</t>
  </si>
  <si>
    <t>Booker T &amp; the MGs</t>
  </si>
  <si>
    <t>Mama</t>
  </si>
  <si>
    <t>Mishale</t>
  </si>
  <si>
    <t>Andru Donalds</t>
  </si>
  <si>
    <t>The Lonely Bull (El Solo Torro)</t>
  </si>
  <si>
    <t>Herb Alpert</t>
  </si>
  <si>
    <t>Piano in the Dark</t>
  </si>
  <si>
    <t>Brenda Russell</t>
  </si>
  <si>
    <t>I Hope You Dance</t>
  </si>
  <si>
    <t>Lee Ann Womack</t>
  </si>
  <si>
    <t>Ode to My Family</t>
  </si>
  <si>
    <t>The Cranberries</t>
  </si>
  <si>
    <t>Be Faithful</t>
  </si>
  <si>
    <t>Fatman Scoop</t>
  </si>
  <si>
    <t>Hungry Eyes</t>
  </si>
  <si>
    <t>Eric Carmen</t>
  </si>
  <si>
    <t>The High &amp; The Mighty</t>
  </si>
  <si>
    <t>Les Baxter &amp; his Orchestra</t>
  </si>
  <si>
    <t>Leave Me Alone</t>
  </si>
  <si>
    <t>Give it Up</t>
  </si>
  <si>
    <t>Cut 'N' Move</t>
  </si>
  <si>
    <t>Two Wrongs</t>
  </si>
  <si>
    <t>Wyclef Jean &amp; Claudette Ortiz</t>
  </si>
  <si>
    <t>Perfect World</t>
  </si>
  <si>
    <t>Huey Lewis &amp; The News</t>
  </si>
  <si>
    <t>You're the One</t>
  </si>
  <si>
    <t>SWV</t>
  </si>
  <si>
    <t>After the Lovin'</t>
  </si>
  <si>
    <t>Engelbert Humperdinck</t>
  </si>
  <si>
    <t>Thunderstruck</t>
  </si>
  <si>
    <t>Let's All Chant</t>
  </si>
  <si>
    <t>Michael Zager Band</t>
  </si>
  <si>
    <t>Island in the Sun</t>
  </si>
  <si>
    <t>Harry Belafonte</t>
  </si>
  <si>
    <t>She's a Woman</t>
  </si>
  <si>
    <t>Midnight in Chelsea</t>
  </si>
  <si>
    <t>In Your Room</t>
  </si>
  <si>
    <t>The Bangles</t>
  </si>
  <si>
    <t>Rock 'n' Roll Music</t>
  </si>
  <si>
    <t>Chuck Berry</t>
  </si>
  <si>
    <t>Everything You Want</t>
  </si>
  <si>
    <t>Vertical Horizon</t>
  </si>
  <si>
    <t>So Yesterday</t>
  </si>
  <si>
    <t>Hilary Duff</t>
  </si>
  <si>
    <t>Can't Smile Without You</t>
  </si>
  <si>
    <t>Barry Manilow</t>
  </si>
  <si>
    <t>Yo-yo</t>
  </si>
  <si>
    <t>The Osmonds</t>
  </si>
  <si>
    <t>In Zaire</t>
  </si>
  <si>
    <t>Johnny Wakelin</t>
  </si>
  <si>
    <t>Here in your Arms</t>
  </si>
  <si>
    <t>Hellogoodbye</t>
  </si>
  <si>
    <t>My Name is Prince</t>
  </si>
  <si>
    <t>Doctor! Doctor!</t>
  </si>
  <si>
    <t>The Thompson Twins</t>
  </si>
  <si>
    <t>Is You Is or Is You Ain't (Ma' Baby)</t>
  </si>
  <si>
    <t>Louis Jordan</t>
  </si>
  <si>
    <t>Manteca</t>
  </si>
  <si>
    <t>Dizzy Gillespie</t>
  </si>
  <si>
    <t>French Kiss</t>
  </si>
  <si>
    <t>Lil' Louis</t>
  </si>
  <si>
    <t>Beg Steal Or Borrow</t>
  </si>
  <si>
    <t>The New Seekers</t>
  </si>
  <si>
    <t>Jesamine</t>
  </si>
  <si>
    <t>Casuals</t>
  </si>
  <si>
    <t>If Not For You</t>
  </si>
  <si>
    <t>David Cassidy</t>
  </si>
  <si>
    <t>Walk Away Renee</t>
  </si>
  <si>
    <t>The Left Banke</t>
  </si>
  <si>
    <t>My Heart Has a Mind of It's Own</t>
  </si>
  <si>
    <t>The Birth of the Blues</t>
  </si>
  <si>
    <t>You Belong To The City</t>
  </si>
  <si>
    <t>Glenn Frey</t>
  </si>
  <si>
    <t>On the Atchison, Topeka &amp; the Santa Fe</t>
  </si>
  <si>
    <t>Judy Garland</t>
  </si>
  <si>
    <t>If I Knew You Were Comin' I'd Have Baked a Cake</t>
  </si>
  <si>
    <t>Eve Young</t>
  </si>
  <si>
    <t>Hop Scotch Polka</t>
  </si>
  <si>
    <t>Billy Whitlock</t>
  </si>
  <si>
    <t>Sad Songs (Say So Much)</t>
  </si>
  <si>
    <t>Samson &amp; Delilah</t>
  </si>
  <si>
    <t>Middle of The Road</t>
  </si>
  <si>
    <t>Your Body Is a Wonderland</t>
  </si>
  <si>
    <t>Don't Stop Believin'</t>
  </si>
  <si>
    <t>Journey</t>
  </si>
  <si>
    <t>The Dipsy Doodle</t>
  </si>
  <si>
    <t>Tommy Dorsey</t>
  </si>
  <si>
    <t>Little White Lies</t>
  </si>
  <si>
    <t>Dick Haymes</t>
  </si>
  <si>
    <t>Shining Star</t>
  </si>
  <si>
    <t>The Manhattans</t>
  </si>
  <si>
    <t>True Faith</t>
  </si>
  <si>
    <t>New Order</t>
  </si>
  <si>
    <t>Things Can Only Get Better</t>
  </si>
  <si>
    <t>D:Ream</t>
  </si>
  <si>
    <t>Butterfly</t>
  </si>
  <si>
    <t>Charlie Gracie</t>
  </si>
  <si>
    <t>Cartoon Heroes</t>
  </si>
  <si>
    <t>Aqua</t>
  </si>
  <si>
    <t>Second Chance</t>
  </si>
  <si>
    <t>Shinedown</t>
  </si>
  <si>
    <t>Tears Don't Lie</t>
  </si>
  <si>
    <t>Mark Oh</t>
  </si>
  <si>
    <t>Dangerous</t>
  </si>
  <si>
    <t>Kardinal Offishall</t>
  </si>
  <si>
    <t>Hello Muddah Hello Faddah</t>
  </si>
  <si>
    <t>Allan Sherman</t>
  </si>
  <si>
    <t>That Girl</t>
  </si>
  <si>
    <t>Maxi Priest &amp; Shaggy</t>
  </si>
  <si>
    <t>Mad About You</t>
  </si>
  <si>
    <t>Belinda Carlisle</t>
  </si>
  <si>
    <t>It's Only Rock 'n' Roll (But I Like It)</t>
  </si>
  <si>
    <t>Drop the Boy</t>
  </si>
  <si>
    <t>Bros</t>
  </si>
  <si>
    <t>Frontin'</t>
  </si>
  <si>
    <t>Pharrell Williams</t>
  </si>
  <si>
    <t>South Street</t>
  </si>
  <si>
    <t>The Orlons</t>
  </si>
  <si>
    <t>A Love Bizarre</t>
  </si>
  <si>
    <t>Sheila E</t>
  </si>
  <si>
    <t>Get Together</t>
  </si>
  <si>
    <t>Shotgun</t>
  </si>
  <si>
    <t>Spirit in the Sky</t>
  </si>
  <si>
    <t>Doctor &amp; The Medics</t>
  </si>
  <si>
    <t>I Promised Myself</t>
  </si>
  <si>
    <t>Nick Kamen</t>
  </si>
  <si>
    <t>Reason to Believe</t>
  </si>
  <si>
    <t>Alane</t>
  </si>
  <si>
    <t>Wes</t>
  </si>
  <si>
    <t>Cool Water</t>
  </si>
  <si>
    <t>Frankie Laine</t>
  </si>
  <si>
    <t>Double Barrel</t>
  </si>
  <si>
    <t>Dave &amp; Ansil Collins</t>
  </si>
  <si>
    <t>How We Do</t>
  </si>
  <si>
    <t>The Game &amp; 50 Cent</t>
  </si>
  <si>
    <t>Skokiaan</t>
  </si>
  <si>
    <t>Four Lads</t>
  </si>
  <si>
    <t>He's the Greatest Dancer</t>
  </si>
  <si>
    <t>Sister Sledge</t>
  </si>
  <si>
    <t>The Best Disco in Town</t>
  </si>
  <si>
    <t>Ritchie Family</t>
  </si>
  <si>
    <t>Stand Up</t>
  </si>
  <si>
    <t>Ludacris &amp; Shaunna</t>
  </si>
  <si>
    <t>Jolene</t>
  </si>
  <si>
    <t>Dolly Parton</t>
  </si>
  <si>
    <t>Stars</t>
  </si>
  <si>
    <t>Simply Red</t>
  </si>
  <si>
    <t>'74-'75</t>
  </si>
  <si>
    <t>Connells</t>
  </si>
  <si>
    <t>Love is Strong</t>
  </si>
  <si>
    <t>I Wanna Be a Hippy</t>
  </si>
  <si>
    <t>Technohead</t>
  </si>
  <si>
    <t>I Was Born to Love You</t>
  </si>
  <si>
    <t>Freddie Mercury</t>
  </si>
  <si>
    <t>Running With the Night</t>
  </si>
  <si>
    <t>Lionel Richie</t>
  </si>
  <si>
    <t>Incomplete</t>
  </si>
  <si>
    <t>Sisqo</t>
  </si>
  <si>
    <t>How Can We Be Lovers</t>
  </si>
  <si>
    <t>Michael Bolton</t>
  </si>
  <si>
    <t>Tic Tic Tac (Dance To Boi Bumba!)</t>
  </si>
  <si>
    <t>Carrapicho &amp; Chilli</t>
  </si>
  <si>
    <t>High Enough</t>
  </si>
  <si>
    <t>Damn Yankees</t>
  </si>
  <si>
    <t>Lay Your Love on Me</t>
  </si>
  <si>
    <t>Racey</t>
  </si>
  <si>
    <t>Children of the Revolution</t>
  </si>
  <si>
    <t>T Rex</t>
  </si>
  <si>
    <t>Too Many Broken Hearts</t>
  </si>
  <si>
    <t>Jason Donovan</t>
  </si>
  <si>
    <t>In Too Deep</t>
  </si>
  <si>
    <t>Genesis</t>
  </si>
  <si>
    <t>L'oiseau Et L'enfant</t>
  </si>
  <si>
    <t>Marie Myriam</t>
  </si>
  <si>
    <t>How Long?</t>
  </si>
  <si>
    <t>Ace</t>
  </si>
  <si>
    <t>(Call Me) Number One</t>
  </si>
  <si>
    <t>The Tremeloes</t>
  </si>
  <si>
    <t>Samba De Janeiro</t>
  </si>
  <si>
    <t>Bellini</t>
  </si>
  <si>
    <t>The 'in' Crowd</t>
  </si>
  <si>
    <t>Ramsey Lewis Trio</t>
  </si>
  <si>
    <t>I Cry</t>
  </si>
  <si>
    <t>Flo-Rida</t>
  </si>
  <si>
    <t>Rainy Days &amp; Mondays</t>
  </si>
  <si>
    <t>Carpenters</t>
  </si>
  <si>
    <t>Beyond the Invisible</t>
  </si>
  <si>
    <t>Enigma</t>
  </si>
  <si>
    <t>One Step Beyond</t>
  </si>
  <si>
    <t>Madness</t>
  </si>
  <si>
    <t>Sexy Can I</t>
  </si>
  <si>
    <t>Ray J &amp; Yung Berg</t>
  </si>
  <si>
    <t>Devil With the Blue Dress</t>
  </si>
  <si>
    <t>Mitch Ryder &amp; The Detroit Wheels</t>
  </si>
  <si>
    <t>If You Can't Give Me Love</t>
  </si>
  <si>
    <t>Suzi Quatro</t>
  </si>
  <si>
    <t>So Rare</t>
  </si>
  <si>
    <t>Jimmy Dorsey</t>
  </si>
  <si>
    <t>La Derniere Valse</t>
  </si>
  <si>
    <t>Mireille Mathieu</t>
  </si>
  <si>
    <t>Blow Me (One Last Kiss)</t>
  </si>
  <si>
    <t>Pink</t>
  </si>
  <si>
    <t>Dream On</t>
  </si>
  <si>
    <t>The World's Greatest</t>
  </si>
  <si>
    <t>R Kelly</t>
  </si>
  <si>
    <t>My Sister &amp; I</t>
  </si>
  <si>
    <t>Dream a Little Dream of Me</t>
  </si>
  <si>
    <t>Wayne King</t>
  </si>
  <si>
    <t>Don't Be Cruel</t>
  </si>
  <si>
    <t>Bobby Brown</t>
  </si>
  <si>
    <t>My Melody Of Love</t>
  </si>
  <si>
    <t>Bobby Vinton</t>
  </si>
  <si>
    <t>Sway</t>
  </si>
  <si>
    <t>Dean Martin</t>
  </si>
  <si>
    <t>Woodstock</t>
  </si>
  <si>
    <t>Crosby, Stills, Nash &amp; Young</t>
  </si>
  <si>
    <t>Song of the Volga Boatmen</t>
  </si>
  <si>
    <t>Dreaming</t>
  </si>
  <si>
    <t>Blondie</t>
  </si>
  <si>
    <t>Stop Draggin' My Heart Around</t>
  </si>
  <si>
    <t>Stevie Nicks &amp; Tom Petty</t>
  </si>
  <si>
    <t>Stein Song (University of Maine)</t>
  </si>
  <si>
    <t>You Can't Sit Down</t>
  </si>
  <si>
    <t>The Dovells</t>
  </si>
  <si>
    <t>Love Me Or Leave Me</t>
  </si>
  <si>
    <t>Ruth Etting</t>
  </si>
  <si>
    <t>Margie</t>
  </si>
  <si>
    <t>Eddie Cantor</t>
  </si>
  <si>
    <t>Walking On Broken Glass</t>
  </si>
  <si>
    <t>Annie Lennox</t>
  </si>
  <si>
    <t>Boom Bang-A-Bang</t>
  </si>
  <si>
    <t>Lulu</t>
  </si>
  <si>
    <t>Nevertheless (I'm in Love With You)</t>
  </si>
  <si>
    <t>Paul Weston</t>
  </si>
  <si>
    <t>Eight Miles High</t>
  </si>
  <si>
    <t>The Byrds</t>
  </si>
  <si>
    <t>Too Close</t>
  </si>
  <si>
    <t>Alex Clare</t>
  </si>
  <si>
    <t>What a Difference a Day Makes</t>
  </si>
  <si>
    <t>Esther Phillips</t>
  </si>
  <si>
    <t>Tina Marie</t>
  </si>
  <si>
    <t>Hit That Perfect Beat</t>
  </si>
  <si>
    <t>Bronski Beat</t>
  </si>
  <si>
    <t>Leavin'</t>
  </si>
  <si>
    <t>Jesse McCartney</t>
  </si>
  <si>
    <t>Walk Away</t>
  </si>
  <si>
    <t>You Make Me Feel (Mighty Real)</t>
  </si>
  <si>
    <t>Sylvester</t>
  </si>
  <si>
    <t>Herman's Hermits</t>
  </si>
  <si>
    <t>Where Does My Heart Beat Now</t>
  </si>
  <si>
    <t>Stand &amp; Deliver</t>
  </si>
  <si>
    <t>Adam &amp; The Ants</t>
  </si>
  <si>
    <t>Moonlight Becomes You</t>
  </si>
  <si>
    <t>Candy Girl</t>
  </si>
  <si>
    <t>Whenever I Call You 'friend'</t>
  </si>
  <si>
    <t>Kenny Loggins &amp; Stevie Nicks</t>
  </si>
  <si>
    <t>Old Pop in an Oak</t>
  </si>
  <si>
    <t>Rednex</t>
  </si>
  <si>
    <t>Senorita</t>
  </si>
  <si>
    <t>What If...</t>
  </si>
  <si>
    <t>Kate Winslet</t>
  </si>
  <si>
    <t>And the Beat Goes On</t>
  </si>
  <si>
    <t>Sonny &amp; Cher</t>
  </si>
  <si>
    <t>Abacab</t>
  </si>
  <si>
    <t>Stand By Me</t>
  </si>
  <si>
    <t>I Love Music</t>
  </si>
  <si>
    <t>The O'Jays</t>
  </si>
  <si>
    <t>Unchained Melody</t>
  </si>
  <si>
    <t>Gareth Gates</t>
  </si>
  <si>
    <t>Don't Wanna Go Home</t>
  </si>
  <si>
    <t>Jason Derulo</t>
  </si>
  <si>
    <t>Since I Don't Have You</t>
  </si>
  <si>
    <t>Skyliners</t>
  </si>
  <si>
    <t>Baby Don't Go</t>
  </si>
  <si>
    <t>Twilight Zone</t>
  </si>
  <si>
    <t>Inside Your Heaven</t>
  </si>
  <si>
    <t>Carrie Underwood</t>
  </si>
  <si>
    <t>Brilliant Disguise</t>
  </si>
  <si>
    <t>No Such Thing</t>
  </si>
  <si>
    <t>21 Guns</t>
  </si>
  <si>
    <t>Green Day</t>
  </si>
  <si>
    <t>Love Don't Live Here Anymore</t>
  </si>
  <si>
    <t>Rose Royce</t>
  </si>
  <si>
    <t>Are You Ready?</t>
  </si>
  <si>
    <t>Pacific Gas &amp; Electric</t>
  </si>
  <si>
    <t>Yes My Darling Daughter</t>
  </si>
  <si>
    <t>Dinah Shore</t>
  </si>
  <si>
    <t>Drive By</t>
  </si>
  <si>
    <t>Train</t>
  </si>
  <si>
    <t>Lost In Emotion</t>
  </si>
  <si>
    <t>Lisa Lisa &amp; Cult Jam</t>
  </si>
  <si>
    <t>Where Have You Been?</t>
  </si>
  <si>
    <t>Rihanna</t>
  </si>
  <si>
    <t>Hearts</t>
  </si>
  <si>
    <t>Marty Balin</t>
  </si>
  <si>
    <t>Freddie's Dead (Theme from 'Superfly')</t>
  </si>
  <si>
    <t>Curtis Mayfield</t>
  </si>
  <si>
    <t>Don't Talk to Him</t>
  </si>
  <si>
    <t>Cliff Richard</t>
  </si>
  <si>
    <t>Where is the Love?</t>
  </si>
  <si>
    <t>Roberta Flack &amp; Donny Hathaway</t>
  </si>
  <si>
    <t>Paranoid Android</t>
  </si>
  <si>
    <t>Out of Nowhere</t>
  </si>
  <si>
    <t>Mr Bojangles</t>
  </si>
  <si>
    <t>Nitty Gritty Dirt Band</t>
  </si>
  <si>
    <t>It's Just a Matter of Time</t>
  </si>
  <si>
    <t>Brook Benton</t>
  </si>
  <si>
    <t>Dream</t>
  </si>
  <si>
    <t>The Pied Pipers</t>
  </si>
  <si>
    <t>I'll Be Waiting</t>
  </si>
  <si>
    <t>Tweedle Dee</t>
  </si>
  <si>
    <t>Georgia Gibbs</t>
  </si>
  <si>
    <t>Little Talks</t>
  </si>
  <si>
    <t>Of Monsters And Men</t>
  </si>
  <si>
    <t>Something</t>
  </si>
  <si>
    <t>Lasgo</t>
  </si>
  <si>
    <t>Bicycle Race</t>
  </si>
  <si>
    <t>Black &amp; Yellow</t>
  </si>
  <si>
    <t>Wiz Khalifa</t>
  </si>
  <si>
    <t>Ain't Too Proud to Beg</t>
  </si>
  <si>
    <t>The Temptations</t>
  </si>
  <si>
    <t>September in the Rain</t>
  </si>
  <si>
    <t>Be With You</t>
  </si>
  <si>
    <t>Enrique Iglesias</t>
  </si>
  <si>
    <t>Forever Love</t>
  </si>
  <si>
    <t>Gary Barlow</t>
  </si>
  <si>
    <t>Calypso</t>
  </si>
  <si>
    <t>John Denver</t>
  </si>
  <si>
    <t>A Town Called Malice</t>
  </si>
  <si>
    <t>The Jam</t>
  </si>
  <si>
    <t>I Don't Like To Sleep Alone</t>
  </si>
  <si>
    <t>Paul Anka</t>
  </si>
  <si>
    <t>Infinity 2008</t>
  </si>
  <si>
    <t>Guru Josh</t>
  </si>
  <si>
    <t>Tell Me What You Want Me To Do</t>
  </si>
  <si>
    <t>Tevin Campbell</t>
  </si>
  <si>
    <t>Do You Know (What It Takes)</t>
  </si>
  <si>
    <t>Robyn</t>
  </si>
  <si>
    <t>Inconsolable</t>
  </si>
  <si>
    <t>I've Got A Lovely Bunch of Coconuts</t>
  </si>
  <si>
    <t>Freddy Martin</t>
  </si>
  <si>
    <t>It's So Easy</t>
  </si>
  <si>
    <t>If Only</t>
  </si>
  <si>
    <t>Hanson</t>
  </si>
  <si>
    <t>She Believes (In Me)</t>
  </si>
  <si>
    <t>Kenny Rogers</t>
  </si>
  <si>
    <t>With You</t>
  </si>
  <si>
    <t>Jessica Simpson</t>
  </si>
  <si>
    <t>In the Midnight Hour</t>
  </si>
  <si>
    <t>Wilson Pickett</t>
  </si>
  <si>
    <t>I Saw Her Again</t>
  </si>
  <si>
    <t>Mad</t>
  </si>
  <si>
    <t>Let's Think About Living</t>
  </si>
  <si>
    <t>Bob Luman</t>
  </si>
  <si>
    <t>Karma Police</t>
  </si>
  <si>
    <t>Midnight At the Oasis</t>
  </si>
  <si>
    <t>Maria Muldaur</t>
  </si>
  <si>
    <t>Obsessed</t>
  </si>
  <si>
    <t>Got To Be Real</t>
  </si>
  <si>
    <t>Cheryl Lynn</t>
  </si>
  <si>
    <t>Heart of Stone</t>
  </si>
  <si>
    <t>The Fontane Sisters</t>
  </si>
  <si>
    <t>Roundabout</t>
  </si>
  <si>
    <t>Yes</t>
  </si>
  <si>
    <t>I Wanna Be the Only One</t>
  </si>
  <si>
    <t>Eternal &amp; Bebe Winans</t>
  </si>
  <si>
    <t>Someone to Watch Over Me</t>
  </si>
  <si>
    <t>Gertrude Lawrence</t>
  </si>
  <si>
    <t>When Love &amp; Hate Collide</t>
  </si>
  <si>
    <t>Def Leppard</t>
  </si>
  <si>
    <t>It's No Good</t>
  </si>
  <si>
    <t>The Last Kiss</t>
  </si>
  <si>
    <t>J Frank Wilson &amp; the Cavaliers</t>
  </si>
  <si>
    <t>Make it Happen</t>
  </si>
  <si>
    <t>Zip-A-Dee-Doo-Dah</t>
  </si>
  <si>
    <t>James Baskett</t>
  </si>
  <si>
    <t>Special Lady</t>
  </si>
  <si>
    <t>Ray, Goodman &amp; Brown</t>
  </si>
  <si>
    <t>Shake it Up</t>
  </si>
  <si>
    <t>The Cars</t>
  </si>
  <si>
    <t>Wake Up Call</t>
  </si>
  <si>
    <t>Love &amp; Pride</t>
  </si>
  <si>
    <t>King</t>
  </si>
  <si>
    <t>It Looks Like Rain in Cherry Blossom Lane</t>
  </si>
  <si>
    <t>Flap Your Wings</t>
  </si>
  <si>
    <t>I Don't Know Anybody Else</t>
  </si>
  <si>
    <t>Black Box</t>
  </si>
  <si>
    <t>Peg o' My Heart</t>
  </si>
  <si>
    <t>Buddy Clark</t>
  </si>
  <si>
    <t>All I Need is a Miracle</t>
  </si>
  <si>
    <t>Mike &amp; The Mechanics</t>
  </si>
  <si>
    <t>Mack the Knife</t>
  </si>
  <si>
    <t>Bertolt Brecht</t>
  </si>
  <si>
    <t>I'm So Into You</t>
  </si>
  <si>
    <t>Lowdown</t>
  </si>
  <si>
    <t>Boz Scaggs</t>
  </si>
  <si>
    <t>I Wanna Be Loved</t>
  </si>
  <si>
    <t>The Andrews Sisters</t>
  </si>
  <si>
    <t>U Got 2 Let the Music</t>
  </si>
  <si>
    <t>Cappella</t>
  </si>
  <si>
    <t>Evil Woman</t>
  </si>
  <si>
    <t>Electric Light Orchestra</t>
  </si>
  <si>
    <t>True Love</t>
  </si>
  <si>
    <t>Elton John &amp; Kiki Dee</t>
  </si>
  <si>
    <t>Super Bass</t>
  </si>
  <si>
    <t>Nicki Minaj</t>
  </si>
  <si>
    <t>April In Portugal (The Whisp'ring Serenade)</t>
  </si>
  <si>
    <t>I Remember Elvis Presley (The King is Dead)</t>
  </si>
  <si>
    <t>Danny Mirror</t>
  </si>
  <si>
    <t>Oye Como Va</t>
  </si>
  <si>
    <t>Santana</t>
  </si>
  <si>
    <t>Let Me Call You Sweetheart</t>
  </si>
  <si>
    <t>Peerless Quartet</t>
  </si>
  <si>
    <t>Welcome to My Life</t>
  </si>
  <si>
    <t>Simple Plan</t>
  </si>
  <si>
    <t>I'm Alive</t>
  </si>
  <si>
    <t>Wonderful Wonderful</t>
  </si>
  <si>
    <t>Johnny Mathis</t>
  </si>
  <si>
    <t>Doesn't Somebody Want To Be Wanted</t>
  </si>
  <si>
    <t>The Partridge Family</t>
  </si>
  <si>
    <t>Battlefield</t>
  </si>
  <si>
    <t>Jordin Sparks</t>
  </si>
  <si>
    <t>Take it On the Run</t>
  </si>
  <si>
    <t>REO Speedwagon</t>
  </si>
  <si>
    <t>Mockingbird Hill</t>
  </si>
  <si>
    <t>Patti Page</t>
  </si>
  <si>
    <t>Another Saturday Night</t>
  </si>
  <si>
    <t>2 Times</t>
  </si>
  <si>
    <t>Ann Lee</t>
  </si>
  <si>
    <t>Any Time, Any Place</t>
  </si>
  <si>
    <t>It's Alright</t>
  </si>
  <si>
    <t>Only Yesterday</t>
  </si>
  <si>
    <t>How Sweet it is (to be Loved by You)</t>
  </si>
  <si>
    <t>James Taylor</t>
  </si>
  <si>
    <t>Slow Twistin'</t>
  </si>
  <si>
    <t>Chubby Checker</t>
  </si>
  <si>
    <t>Living in a Box</t>
  </si>
  <si>
    <t>Living In A Box</t>
  </si>
  <si>
    <t>Jerk it Out</t>
  </si>
  <si>
    <t>The Caesars</t>
  </si>
  <si>
    <t>She</t>
  </si>
  <si>
    <t>Charles Aznavour</t>
  </si>
  <si>
    <t>Young Folks</t>
  </si>
  <si>
    <t>Peter Bjorn &amp; John</t>
  </si>
  <si>
    <t>First of May</t>
  </si>
  <si>
    <t>Bee Gees</t>
  </si>
  <si>
    <t>Doop</t>
  </si>
  <si>
    <t>Because the Night</t>
  </si>
  <si>
    <t>10,000 Maniacs</t>
  </si>
  <si>
    <t>Against the Wind</t>
  </si>
  <si>
    <t>Wiggle It</t>
  </si>
  <si>
    <t>2 In A Room</t>
  </si>
  <si>
    <t>Cocktails For Two</t>
  </si>
  <si>
    <t>Spike Jones</t>
  </si>
  <si>
    <t>A Dream's a Dream</t>
  </si>
  <si>
    <t>Soul II Soul</t>
  </si>
  <si>
    <t>Welcome Back</t>
  </si>
  <si>
    <t>John Sebastian</t>
  </si>
  <si>
    <t>I'll Never Fall in Love Again</t>
  </si>
  <si>
    <t>Johnnie Ray</t>
  </si>
  <si>
    <t>Angie Baby</t>
  </si>
  <si>
    <t>Helen Reddy</t>
  </si>
  <si>
    <t>Chains</t>
  </si>
  <si>
    <t>Tina Arena</t>
  </si>
  <si>
    <t>Bristol Stomp</t>
  </si>
  <si>
    <t>Tell Him</t>
  </si>
  <si>
    <t>Exciters</t>
  </si>
  <si>
    <t>Mas Que Nada</t>
  </si>
  <si>
    <t>Sergio Mendes &amp; The Black Eyed Peas</t>
  </si>
  <si>
    <t>Lily Was Here</t>
  </si>
  <si>
    <t>David A Stewart</t>
  </si>
  <si>
    <t>Diamonds From Sierra Leone</t>
  </si>
  <si>
    <t>Crying in the Rain</t>
  </si>
  <si>
    <t>Round Round</t>
  </si>
  <si>
    <t>The Sugababes</t>
  </si>
  <si>
    <t>Statesboro Blues</t>
  </si>
  <si>
    <t>Blind Willie McTell</t>
  </si>
  <si>
    <t>A Hazy Shade of Winter</t>
  </si>
  <si>
    <t>Here You Come Again</t>
  </si>
  <si>
    <t>Body Language</t>
  </si>
  <si>
    <t>Please, Mister Sun</t>
  </si>
  <si>
    <t>Can't Take My Eyes Off You</t>
  </si>
  <si>
    <t>Boystown Gang</t>
  </si>
  <si>
    <t>Friendly Persuasion</t>
  </si>
  <si>
    <t>Pat Boone</t>
  </si>
  <si>
    <t>Mama Loo</t>
  </si>
  <si>
    <t>Les Humphries Singers</t>
  </si>
  <si>
    <t>Right in the Night (Fall in Love With Music)</t>
  </si>
  <si>
    <t>Jam &amp; Spoon</t>
  </si>
  <si>
    <t>Purple People Eater</t>
  </si>
  <si>
    <t>Sheb Wooley</t>
  </si>
  <si>
    <t>Queen of My Heart</t>
  </si>
  <si>
    <t>Westlife</t>
  </si>
  <si>
    <t>Albatross</t>
  </si>
  <si>
    <t>You Really Got a Hold on Me</t>
  </si>
  <si>
    <t>The Miracles</t>
  </si>
  <si>
    <t>Belfast Child</t>
  </si>
  <si>
    <t>Simple Minds</t>
  </si>
  <si>
    <t>Addam's Groove</t>
  </si>
  <si>
    <t>MC Hammer</t>
  </si>
  <si>
    <t>Lonely This Christmas</t>
  </si>
  <si>
    <t>Who's Crying Now</t>
  </si>
  <si>
    <t>Sara</t>
  </si>
  <si>
    <t>Theme from 'SWAT'</t>
  </si>
  <si>
    <t>Rhythm Heritage</t>
  </si>
  <si>
    <t>Hey Joe</t>
  </si>
  <si>
    <t>Jimi Hendrix</t>
  </si>
  <si>
    <t>Do it to Me</t>
  </si>
  <si>
    <t>When the Red, Red Robin Comes Bob-Bob-Bobbin' Along</t>
  </si>
  <si>
    <t>Al Jolson</t>
  </si>
  <si>
    <t>Elegantly Wasted</t>
  </si>
  <si>
    <t>I Don't See Me In Your Eyes Anymore</t>
  </si>
  <si>
    <t>Gordon Jenkins &amp; The Stardusters</t>
  </si>
  <si>
    <t>Let Your Soul Be Your Pilot</t>
  </si>
  <si>
    <t>Red Rubber Ball</t>
  </si>
  <si>
    <t>Cyrkle</t>
  </si>
  <si>
    <t>This I Promise You</t>
  </si>
  <si>
    <t>Turn Me On</t>
  </si>
  <si>
    <t>David Guetta &amp; Nicki Minaj</t>
  </si>
  <si>
    <t>Bad Case of Loving You</t>
  </si>
  <si>
    <t>Robert Palmer</t>
  </si>
  <si>
    <t>La La La (Means I Love You)</t>
  </si>
  <si>
    <t>I Apologize</t>
  </si>
  <si>
    <t>Billy Eckstine</t>
  </si>
  <si>
    <t>Misery Business</t>
  </si>
  <si>
    <t>Paramore</t>
  </si>
  <si>
    <t>My Cherie Amour</t>
  </si>
  <si>
    <t>Stevie Wonder</t>
  </si>
  <si>
    <t>Stay</t>
  </si>
  <si>
    <t>Eternal</t>
  </si>
  <si>
    <t>If You Tolerate This Your Children Will Be Next</t>
  </si>
  <si>
    <t>The Manic Street Preachers</t>
  </si>
  <si>
    <t>Isle of Capri</t>
  </si>
  <si>
    <t>Ray Noble</t>
  </si>
  <si>
    <t>It Was a Good Day</t>
  </si>
  <si>
    <t>Ice Cube</t>
  </si>
  <si>
    <t>Bottoms Up</t>
  </si>
  <si>
    <t>Trey Songz &amp; Nicki Minaj</t>
  </si>
  <si>
    <t>Du</t>
  </si>
  <si>
    <t>Peter Maffay</t>
  </si>
  <si>
    <t>Anywhere Is</t>
  </si>
  <si>
    <t>Enya</t>
  </si>
  <si>
    <t>Learn to Fly</t>
  </si>
  <si>
    <t>The Foo Fighters</t>
  </si>
  <si>
    <t>Personal Jesus</t>
  </si>
  <si>
    <t>Do You Know (The Ping Pong Song)</t>
  </si>
  <si>
    <t>I Get So Lonely (When I Dream About You)</t>
  </si>
  <si>
    <t>The Four Knights</t>
  </si>
  <si>
    <t>Little Town Flirt</t>
  </si>
  <si>
    <t>Del Shannon</t>
  </si>
  <si>
    <t>The First Cut is the Deepest</t>
  </si>
  <si>
    <t>Sheryl Crow</t>
  </si>
  <si>
    <t>Summertime</t>
  </si>
  <si>
    <t>Billie Holiday</t>
  </si>
  <si>
    <t>Starships</t>
  </si>
  <si>
    <t>Stupid Cupid</t>
  </si>
  <si>
    <t>I'm Beginning to See The Light</t>
  </si>
  <si>
    <t>Ella Fitzgerald &amp; The Ink Spots</t>
  </si>
  <si>
    <t>You</t>
  </si>
  <si>
    <t>Ten Sharp</t>
  </si>
  <si>
    <t>Spanish Eyes</t>
  </si>
  <si>
    <t>Al Martino</t>
  </si>
  <si>
    <t>Mannish Boy</t>
  </si>
  <si>
    <t>Love is Like Oxygen</t>
  </si>
  <si>
    <t>Love is a Stranger</t>
  </si>
  <si>
    <t>The Eurythmics</t>
  </si>
  <si>
    <t>Sad Sweet Dreamer</t>
  </si>
  <si>
    <t>Sweet Sensation</t>
  </si>
  <si>
    <t>Black Water</t>
  </si>
  <si>
    <t>The Doobie Brothers</t>
  </si>
  <si>
    <t>Haven't Met You Yet</t>
  </si>
  <si>
    <t>Michael Buble</t>
  </si>
  <si>
    <t>All Or Nothing</t>
  </si>
  <si>
    <t>O-Town</t>
  </si>
  <si>
    <t>Answer Me, My Love</t>
  </si>
  <si>
    <t>Nat King Cole</t>
  </si>
  <si>
    <t>I Hear a Symphony</t>
  </si>
  <si>
    <t>The Supremes</t>
  </si>
  <si>
    <t>Ruby Baby</t>
  </si>
  <si>
    <t>Dion</t>
  </si>
  <si>
    <t>Three Steps to Heaven</t>
  </si>
  <si>
    <t>Eddie Cochran</t>
  </si>
  <si>
    <t>Brimful of Asha</t>
  </si>
  <si>
    <t>Cornershop</t>
  </si>
  <si>
    <t>Cross Road Blues</t>
  </si>
  <si>
    <t>Robert Johnson</t>
  </si>
  <si>
    <t>(Your Love Keeps Lifting Me) Higher &amp; Higher</t>
  </si>
  <si>
    <t>Rita Coolidge</t>
  </si>
  <si>
    <t>Good Golly Miss Molly</t>
  </si>
  <si>
    <t>Thinking of You</t>
  </si>
  <si>
    <t>Katy Perry</t>
  </si>
  <si>
    <t>Most Girls</t>
  </si>
  <si>
    <t>Walk On By</t>
  </si>
  <si>
    <t>Leroy Van Dyke</t>
  </si>
  <si>
    <t>Holler</t>
  </si>
  <si>
    <t>Spice Girls</t>
  </si>
  <si>
    <t>I'm Easy</t>
  </si>
  <si>
    <t>Keith Carradine</t>
  </si>
  <si>
    <t>We're All Alone</t>
  </si>
  <si>
    <t>Hole in the Head</t>
  </si>
  <si>
    <t>Golden Earrings</t>
  </si>
  <si>
    <t>Peggy Lee</t>
  </si>
  <si>
    <t>Long As I Can See the Light</t>
  </si>
  <si>
    <t>Creedence Clearwater Revival</t>
  </si>
  <si>
    <t>It's All Been Done</t>
  </si>
  <si>
    <t>Barenaked Ladies</t>
  </si>
  <si>
    <t>Heaven</t>
  </si>
  <si>
    <t>Warrant</t>
  </si>
  <si>
    <t>Twenty Five Miles</t>
  </si>
  <si>
    <t>Edwin Starr</t>
  </si>
  <si>
    <t>It's All Over Now</t>
  </si>
  <si>
    <t>I Wanna Be Rich</t>
  </si>
  <si>
    <t>Calloway</t>
  </si>
  <si>
    <t>Oh, What a Beautiful Mornin'</t>
  </si>
  <si>
    <t>Bing Crosby &amp; Trudy Erwin</t>
  </si>
  <si>
    <t>Jet Airliner</t>
  </si>
  <si>
    <t>Steve Miller Band</t>
  </si>
  <si>
    <t>Going Back to My Roots</t>
  </si>
  <si>
    <t>Odyssey</t>
  </si>
  <si>
    <t>Walkin' My Baby Back Home</t>
  </si>
  <si>
    <t>I Want You, I Need You, I Love You</t>
  </si>
  <si>
    <t>Elvis Presley</t>
  </si>
  <si>
    <t>We Belong</t>
  </si>
  <si>
    <t>Pat Benatar</t>
  </si>
  <si>
    <t>Tipsy</t>
  </si>
  <si>
    <t>J-Kwon</t>
  </si>
  <si>
    <t>There! I've Said it Again</t>
  </si>
  <si>
    <t>Take it Easy</t>
  </si>
  <si>
    <t>Eagles</t>
  </si>
  <si>
    <t>Down Yonder</t>
  </si>
  <si>
    <t>Joe 'Fingers' Carr</t>
  </si>
  <si>
    <t>How 'bout Us</t>
  </si>
  <si>
    <t>Champaign</t>
  </si>
  <si>
    <t>Rollin'</t>
  </si>
  <si>
    <t>Limp Bizkit</t>
  </si>
  <si>
    <t>Rainy Day Woman Nos 12 &amp; 35</t>
  </si>
  <si>
    <t>Bob Dylan</t>
  </si>
  <si>
    <t>Mirrors</t>
  </si>
  <si>
    <t>Remember (Walkin' in the Sand)</t>
  </si>
  <si>
    <t>The Shangri-Las</t>
  </si>
  <si>
    <t>My Foolish Heart</t>
  </si>
  <si>
    <t>Cottonfields</t>
  </si>
  <si>
    <t>The Beach Boys</t>
  </si>
  <si>
    <t>Please</t>
  </si>
  <si>
    <t>Wild World</t>
  </si>
  <si>
    <t>Mr Big</t>
  </si>
  <si>
    <t>Coz I Luv You</t>
  </si>
  <si>
    <t>Slade</t>
  </si>
  <si>
    <t>High Energy</t>
  </si>
  <si>
    <t>Evelyn Thomas</t>
  </si>
  <si>
    <t>Hi Hi Hi</t>
  </si>
  <si>
    <t>Wings</t>
  </si>
  <si>
    <t>Me gustas tu</t>
  </si>
  <si>
    <t>Manu Chao</t>
  </si>
  <si>
    <t>Mademoiselle Ninette</t>
  </si>
  <si>
    <t>Soulful Dynamics</t>
  </si>
  <si>
    <t>Two Out of Three Ain't Bad</t>
  </si>
  <si>
    <t>Meat Loaf</t>
  </si>
  <si>
    <t>Losing Grip</t>
  </si>
  <si>
    <t>Jeanny Part I</t>
  </si>
  <si>
    <t>Short People</t>
  </si>
  <si>
    <t>Randy Newman</t>
  </si>
  <si>
    <t>Nothing From Nothing</t>
  </si>
  <si>
    <t>Billy Preston</t>
  </si>
  <si>
    <t>Some Might Say</t>
  </si>
  <si>
    <t>Boom Boom</t>
  </si>
  <si>
    <t>John Lee Hooker</t>
  </si>
  <si>
    <t>Wolverton Mountain</t>
  </si>
  <si>
    <t>Claude King</t>
  </si>
  <si>
    <t>Sideshow</t>
  </si>
  <si>
    <t>Blue Magic</t>
  </si>
  <si>
    <t>Giving You the Benefit</t>
  </si>
  <si>
    <t>Pebbles</t>
  </si>
  <si>
    <t>Atlantis Is Calling (S.O.S. For Love)</t>
  </si>
  <si>
    <t>Modern Talking</t>
  </si>
  <si>
    <t>(Keep Feeling) Fascination</t>
  </si>
  <si>
    <t>The Human League</t>
  </si>
  <si>
    <t>Breakout</t>
  </si>
  <si>
    <t>Swing Out Sister</t>
  </si>
  <si>
    <t>A Day in the Life</t>
  </si>
  <si>
    <t>Celebrity Skin</t>
  </si>
  <si>
    <t>Hole</t>
  </si>
  <si>
    <t>When The Swallows Come Back to Capistrano</t>
  </si>
  <si>
    <t>If You Go</t>
  </si>
  <si>
    <t>Jon Secada</t>
  </si>
  <si>
    <t>Take Care</t>
  </si>
  <si>
    <t>Drake &amp; Rihanna</t>
  </si>
  <si>
    <t>A Taste of Honey</t>
  </si>
  <si>
    <t>Gotham City</t>
  </si>
  <si>
    <t>Vamos a la playa</t>
  </si>
  <si>
    <t>Righeira</t>
  </si>
  <si>
    <t>Seasons Change</t>
  </si>
  <si>
    <t>Expose</t>
  </si>
  <si>
    <t>Look What You Done for Me</t>
  </si>
  <si>
    <t>Al Green</t>
  </si>
  <si>
    <t>Miss You Like Crazy</t>
  </si>
  <si>
    <t>Natalie Cole</t>
  </si>
  <si>
    <t>Jump They Say</t>
  </si>
  <si>
    <t>Songbird</t>
  </si>
  <si>
    <t>Kenny G</t>
  </si>
  <si>
    <t>Good Life</t>
  </si>
  <si>
    <t>Inner City</t>
  </si>
  <si>
    <t>Hurt</t>
  </si>
  <si>
    <t>Timi Yuro</t>
  </si>
  <si>
    <t>Singing The Blues</t>
  </si>
  <si>
    <t>Tommy Steele</t>
  </si>
  <si>
    <t>(I Left My Heart in) San Francisco</t>
  </si>
  <si>
    <t>Tony Bennett</t>
  </si>
  <si>
    <t>Jackie Blue</t>
  </si>
  <si>
    <t>Ozark Mountain Daredevils</t>
  </si>
  <si>
    <t>Lover Man (Oh, Where Can You Be?)</t>
  </si>
  <si>
    <t>Sweet Nothin's</t>
  </si>
  <si>
    <t>Dry Your Eyes</t>
  </si>
  <si>
    <t>The Streets</t>
  </si>
  <si>
    <t>Gotta Be Somebody</t>
  </si>
  <si>
    <t>Nickelback</t>
  </si>
  <si>
    <t>Long Haired Lover From Liverpool</t>
  </si>
  <si>
    <t>Little Jimmy Osmond</t>
  </si>
  <si>
    <t>Last Night a DJ Saved My Life</t>
  </si>
  <si>
    <t>Indeep</t>
  </si>
  <si>
    <t>I Almost Lost My Mind</t>
  </si>
  <si>
    <t>After All</t>
  </si>
  <si>
    <t>Peter Cetera &amp; Cher</t>
  </si>
  <si>
    <t>Wish You Were Here</t>
  </si>
  <si>
    <t>Pink Floyd</t>
  </si>
  <si>
    <t>No More Drama</t>
  </si>
  <si>
    <t>Mary J Blige</t>
  </si>
  <si>
    <t>La Paloma</t>
  </si>
  <si>
    <t>Billy Vaughn</t>
  </si>
  <si>
    <t>Domino</t>
  </si>
  <si>
    <t>Jessie J</t>
  </si>
  <si>
    <t>Don't Be That Way</t>
  </si>
  <si>
    <t>Benny Goodman</t>
  </si>
  <si>
    <t>No Good (Start the Dance)</t>
  </si>
  <si>
    <t>The Prodigy</t>
  </si>
  <si>
    <t>Am I the Same Girl</t>
  </si>
  <si>
    <t>My Baby Loves Lovin'</t>
  </si>
  <si>
    <t>I Feel the Earth Move</t>
  </si>
  <si>
    <t>Martika</t>
  </si>
  <si>
    <t>Stop Crying Your Heart Out</t>
  </si>
  <si>
    <t>Love Really Hurts Without You</t>
  </si>
  <si>
    <t>Billy Ocean</t>
  </si>
  <si>
    <t>The Thrill is Gone</t>
  </si>
  <si>
    <t>BB King</t>
  </si>
  <si>
    <t>Him</t>
  </si>
  <si>
    <t>Rupert Holmes</t>
  </si>
  <si>
    <t>(Hey Won't You Play) Another Somebody Done Somebody Wrong Song</t>
  </si>
  <si>
    <t>B J Thomas</t>
  </si>
  <si>
    <t>The Night The Lights Went Out In Georgia</t>
  </si>
  <si>
    <t>Vicki Lawrence</t>
  </si>
  <si>
    <t>Amazing Grace</t>
  </si>
  <si>
    <t>Judy Collins</t>
  </si>
  <si>
    <t>Lavender Blue</t>
  </si>
  <si>
    <t>Burl Ives</t>
  </si>
  <si>
    <t>I'm Sitting On Top of the World</t>
  </si>
  <si>
    <t>You're The Greatest Lover</t>
  </si>
  <si>
    <t>Luv'</t>
  </si>
  <si>
    <t>Graceland</t>
  </si>
  <si>
    <t>Sweet Thing</t>
  </si>
  <si>
    <t>Mick Jagger</t>
  </si>
  <si>
    <t>Angel</t>
  </si>
  <si>
    <t>Aerosmith</t>
  </si>
  <si>
    <t>In The Rain</t>
  </si>
  <si>
    <t>Dramatics</t>
  </si>
  <si>
    <t>I Like That</t>
  </si>
  <si>
    <t>18 &amp; Life</t>
  </si>
  <si>
    <t>Skid Row</t>
  </si>
  <si>
    <t>Guitar Man</t>
  </si>
  <si>
    <t>Bread</t>
  </si>
  <si>
    <t>Back in the Saddle Again</t>
  </si>
  <si>
    <t>Gene Autry</t>
  </si>
  <si>
    <t>Take it to the Limit</t>
  </si>
  <si>
    <t>Mexico</t>
  </si>
  <si>
    <t>Professional Widow (It's Got To Be Big)</t>
  </si>
  <si>
    <t>Tori Amos</t>
  </si>
  <si>
    <t>Regret</t>
  </si>
  <si>
    <t>Being Boring</t>
  </si>
  <si>
    <t>The Pet Shop Boys</t>
  </si>
  <si>
    <t>Little Bit O' Soul</t>
  </si>
  <si>
    <t>The Music Explosion</t>
  </si>
  <si>
    <t>Perdono</t>
  </si>
  <si>
    <t>Tiziano Ferro</t>
  </si>
  <si>
    <t>Little Children</t>
  </si>
  <si>
    <t>Billy J Kramer &amp; The Dakotas</t>
  </si>
  <si>
    <t>Stood Up</t>
  </si>
  <si>
    <t>Ricky Nelson</t>
  </si>
  <si>
    <t>I Drove All Night</t>
  </si>
  <si>
    <t>On Broadway</t>
  </si>
  <si>
    <t>The Drifters</t>
  </si>
  <si>
    <t>Tu t'en vas</t>
  </si>
  <si>
    <t>Alain Barriere &amp; Noelle Cordier</t>
  </si>
  <si>
    <t>Some Like it Hot</t>
  </si>
  <si>
    <t>Power Station</t>
  </si>
  <si>
    <t>Sail On</t>
  </si>
  <si>
    <t>People Everyday</t>
  </si>
  <si>
    <t>Arrested Development</t>
  </si>
  <si>
    <t>That Lady</t>
  </si>
  <si>
    <t>Kayleigh</t>
  </si>
  <si>
    <t>Marillion</t>
  </si>
  <si>
    <t>Weather With You</t>
  </si>
  <si>
    <t>Crowded House</t>
  </si>
  <si>
    <t>Roll With It</t>
  </si>
  <si>
    <t>Buddy Holly</t>
  </si>
  <si>
    <t>Let's Do It Again</t>
  </si>
  <si>
    <t>The Staple Singers</t>
  </si>
  <si>
    <t>The Second Time Around</t>
  </si>
  <si>
    <t>Shalamar</t>
  </si>
  <si>
    <t>Lady</t>
  </si>
  <si>
    <t>Styx</t>
  </si>
  <si>
    <t>Cat Stevens</t>
  </si>
  <si>
    <t>I Know (You Don't Love Me No More)</t>
  </si>
  <si>
    <t>Barbara George</t>
  </si>
  <si>
    <t>Road to Nowhere</t>
  </si>
  <si>
    <t>If I Let You Go</t>
  </si>
  <si>
    <t>Enola Gay</t>
  </si>
  <si>
    <t>Orchestral Manoeuvres In The Dark</t>
  </si>
  <si>
    <t>Poupee De Cire, Poupee De Son</t>
  </si>
  <si>
    <t>France Gall</t>
  </si>
  <si>
    <t>No Other Love</t>
  </si>
  <si>
    <t>Ronnie Hilton</t>
  </si>
  <si>
    <t>It Don't Mean a Thing (If It Ain't Got That Swing)</t>
  </si>
  <si>
    <t>Duke Ellington</t>
  </si>
  <si>
    <t>Stronger (What Doesn't Kill You)</t>
  </si>
  <si>
    <t>Please Don't Go</t>
  </si>
  <si>
    <t>Double You</t>
  </si>
  <si>
    <t>Kingston Town</t>
  </si>
  <si>
    <t>UB40</t>
  </si>
  <si>
    <t>Mockingbird</t>
  </si>
  <si>
    <t>Inez &amp; Charlie Foxx</t>
  </si>
  <si>
    <t>Love Sneakin' Up On You</t>
  </si>
  <si>
    <t>Bonnie Raitt</t>
  </si>
  <si>
    <t>Imagination</t>
  </si>
  <si>
    <t>Go Now</t>
  </si>
  <si>
    <t>The Moody Blues</t>
  </si>
  <si>
    <t>Because You're Mine</t>
  </si>
  <si>
    <t>Love is Here &amp; Now You're Gone</t>
  </si>
  <si>
    <t>Wear My Ring Around Your Neck</t>
  </si>
  <si>
    <t>Volare</t>
  </si>
  <si>
    <t>Bobby Rydell</t>
  </si>
  <si>
    <t>Keep on the Sunny Side</t>
  </si>
  <si>
    <t>The Carter Family</t>
  </si>
  <si>
    <t>Summer Breeze</t>
  </si>
  <si>
    <t>Seals &amp; Crofts</t>
  </si>
  <si>
    <t>Young Americans</t>
  </si>
  <si>
    <t>Save a Prayer</t>
  </si>
  <si>
    <t>Duran Duran</t>
  </si>
  <si>
    <t>Pony</t>
  </si>
  <si>
    <t>Ginuwine</t>
  </si>
  <si>
    <t>Til The World Ends</t>
  </si>
  <si>
    <t>Britney Spears</t>
  </si>
  <si>
    <t>Under the Moon of Love</t>
  </si>
  <si>
    <t>Showaddywaddy</t>
  </si>
  <si>
    <t>Just the Two of Us</t>
  </si>
  <si>
    <t>Will Smith</t>
  </si>
  <si>
    <t>Satisfy You</t>
  </si>
  <si>
    <t>P Diddy &amp; R Kelly</t>
  </si>
  <si>
    <t>El Lute</t>
  </si>
  <si>
    <t>Boney M</t>
  </si>
  <si>
    <t>Heroes</t>
  </si>
  <si>
    <t>Nice To Be With You</t>
  </si>
  <si>
    <t>Gallery</t>
  </si>
  <si>
    <t>More Than Ever (Come Prima)</t>
  </si>
  <si>
    <t>Marino Marini &amp; his Quartet</t>
  </si>
  <si>
    <t>Tomorrow Tomorrow</t>
  </si>
  <si>
    <t>One Headlight</t>
  </si>
  <si>
    <t>The Wallflowers</t>
  </si>
  <si>
    <t>Softly Softly</t>
  </si>
  <si>
    <t>Ruby Murray</t>
  </si>
  <si>
    <t>Shackles (Praise You)</t>
  </si>
  <si>
    <t>Mary Mary</t>
  </si>
  <si>
    <t>Surrender</t>
  </si>
  <si>
    <t>Let Her Go</t>
  </si>
  <si>
    <t>Passenger</t>
  </si>
  <si>
    <t>I'll Build a Stairway to Paradise</t>
  </si>
  <si>
    <t>Give in to Me</t>
  </si>
  <si>
    <t>Barbra Streisand</t>
  </si>
  <si>
    <t>Duck Sauce</t>
  </si>
  <si>
    <t>Mony Mony (Live)</t>
  </si>
  <si>
    <t>Botch-a-me (Ba-ba-baciami piccina)</t>
  </si>
  <si>
    <t>Rosemary Clooney</t>
  </si>
  <si>
    <t>Look At Me</t>
  </si>
  <si>
    <t>Geri Halliwell</t>
  </si>
  <si>
    <t>Sound of the Underground</t>
  </si>
  <si>
    <t>Girls Aloud</t>
  </si>
  <si>
    <t>Sincerely</t>
  </si>
  <si>
    <t>McGuire Sisters</t>
  </si>
  <si>
    <t>Back On the Chain Gang</t>
  </si>
  <si>
    <t>The Pretenders</t>
  </si>
  <si>
    <t>The Voice Within</t>
  </si>
  <si>
    <t>Christina Aguilera</t>
  </si>
  <si>
    <t>Walkin' the Dog</t>
  </si>
  <si>
    <t>Rufus Thomas</t>
  </si>
  <si>
    <t>You Make Loving Fun</t>
  </si>
  <si>
    <t>Into the Night</t>
  </si>
  <si>
    <t>Benny Mardones</t>
  </si>
  <si>
    <t>Head Over Heels</t>
  </si>
  <si>
    <t>That's All Right</t>
  </si>
  <si>
    <t>Shake the Disease</t>
  </si>
  <si>
    <t>That's Rock 'n' Roll</t>
  </si>
  <si>
    <t>Shaun Cassidy</t>
  </si>
  <si>
    <t>A Long December</t>
  </si>
  <si>
    <t>Counting Crows</t>
  </si>
  <si>
    <t>Sunchyme</t>
  </si>
  <si>
    <t>Dario G</t>
  </si>
  <si>
    <t>Wildfire</t>
  </si>
  <si>
    <t>Michael Martin Murphey</t>
  </si>
  <si>
    <t>Handy Man</t>
  </si>
  <si>
    <t>Cold As Ice</t>
  </si>
  <si>
    <t>Foreigner</t>
  </si>
  <si>
    <t>Ain't That a Shame</t>
  </si>
  <si>
    <t>Hats Off to Larry</t>
  </si>
  <si>
    <t>All Around the World</t>
  </si>
  <si>
    <t>Why Do Fools Fall in Love?</t>
  </si>
  <si>
    <t>Huggin' &amp; Chalkin'</t>
  </si>
  <si>
    <t>Hoagy Carmichael</t>
  </si>
  <si>
    <t>Silent Night, Holy Night</t>
  </si>
  <si>
    <t>Powder Your Face With Sunshine</t>
  </si>
  <si>
    <t>Evelyn Knight &amp; The Stardusters</t>
  </si>
  <si>
    <t>Dance Dance Dance (Yowsah Yowsah Yowsah)</t>
  </si>
  <si>
    <t>Chic</t>
  </si>
  <si>
    <t>Dardanella</t>
  </si>
  <si>
    <t>Ben Selvin</t>
  </si>
  <si>
    <t>Celebration</t>
  </si>
  <si>
    <t>I Still Believe</t>
  </si>
  <si>
    <t>Superstitious</t>
  </si>
  <si>
    <t>Europe</t>
  </si>
  <si>
    <t>Our Lips Are Sealed</t>
  </si>
  <si>
    <t>The Go Gos</t>
  </si>
  <si>
    <t>Live &amp; Learn</t>
  </si>
  <si>
    <t>Joe Public</t>
  </si>
  <si>
    <t>The Next Time I Fall</t>
  </si>
  <si>
    <t>Peter Cetera &amp; Amy Grant</t>
  </si>
  <si>
    <t>Policy of Truth</t>
  </si>
  <si>
    <t>I Believe</t>
  </si>
  <si>
    <t>Blessid Union of Souls</t>
  </si>
  <si>
    <t>There's Gotta Be More to Life</t>
  </si>
  <si>
    <t>Stacie Orrico</t>
  </si>
  <si>
    <t>Blue Orchid</t>
  </si>
  <si>
    <t>The White Stripes</t>
  </si>
  <si>
    <t>I Want To Be Wanted (Per Tutta La Vita)</t>
  </si>
  <si>
    <t>No Particular Place to Go</t>
  </si>
  <si>
    <t>Nobody</t>
  </si>
  <si>
    <t>Keith Sweat &amp; Athena Cage</t>
  </si>
  <si>
    <t>It's All in the Game</t>
  </si>
  <si>
    <t>Black is Black</t>
  </si>
  <si>
    <t>La Belle Epoque</t>
  </si>
  <si>
    <t>Gimme Dat Ding</t>
  </si>
  <si>
    <t>Pipkins</t>
  </si>
  <si>
    <t>He's Got the Whole World in His Hands</t>
  </si>
  <si>
    <t>Laurie London</t>
  </si>
  <si>
    <t>Easy</t>
  </si>
  <si>
    <t>Singin' in the Rain</t>
  </si>
  <si>
    <t>Cliff Edwards (Ukelele Ike)</t>
  </si>
  <si>
    <t>Baby Face</t>
  </si>
  <si>
    <t>Jan Garber</t>
  </si>
  <si>
    <t>Black Hole Sun</t>
  </si>
  <si>
    <t>Soundgarden</t>
  </si>
  <si>
    <t>Can't Stop the Music</t>
  </si>
  <si>
    <t>Love Changes Everything</t>
  </si>
  <si>
    <t>Climie Fisher</t>
  </si>
  <si>
    <t>From This Moment On</t>
  </si>
  <si>
    <t>Shania Twain</t>
  </si>
  <si>
    <t>Midnight Confessions</t>
  </si>
  <si>
    <t>Grass Roots</t>
  </si>
  <si>
    <t>I'll Find My Way Home</t>
  </si>
  <si>
    <t>Jon &amp; Vangelis</t>
  </si>
  <si>
    <t>Sensitivity</t>
  </si>
  <si>
    <t>Ralph Tresvant</t>
  </si>
  <si>
    <t>Alexander's ragtime band</t>
  </si>
  <si>
    <t>Bing Crosby &amp; Connee Boswell</t>
  </si>
  <si>
    <t>Tears On My Pillow (I Can't Take It)</t>
  </si>
  <si>
    <t>Johnny Nash</t>
  </si>
  <si>
    <t>The Last Time I Saw Paris</t>
  </si>
  <si>
    <t>My First Kiss</t>
  </si>
  <si>
    <t>3OH!3 &amp; Ke$ha</t>
  </si>
  <si>
    <t>The 'A' Team</t>
  </si>
  <si>
    <t>Ed Sheeran</t>
  </si>
  <si>
    <t>Just Kickin' It</t>
  </si>
  <si>
    <t>Xscape</t>
  </si>
  <si>
    <t>Ebeneezer Goode</t>
  </si>
  <si>
    <t>Shamen</t>
  </si>
  <si>
    <t>Misunderstanding</t>
  </si>
  <si>
    <t>9pm (Till I Come)</t>
  </si>
  <si>
    <t>ATB</t>
  </si>
  <si>
    <t>Where Or When</t>
  </si>
  <si>
    <t>Stormy Monday</t>
  </si>
  <si>
    <t>T-Bone Walker Quintet</t>
  </si>
  <si>
    <t>Just Another Night</t>
  </si>
  <si>
    <t>Naturally</t>
  </si>
  <si>
    <t>Selena Gomez &amp; The Scene</t>
  </si>
  <si>
    <t>C'Mon Everybody</t>
  </si>
  <si>
    <t>Jump</t>
  </si>
  <si>
    <t>Pepito</t>
  </si>
  <si>
    <t>Los Machucambos</t>
  </si>
  <si>
    <t>Heart Attack</t>
  </si>
  <si>
    <t>Homing Waltz</t>
  </si>
  <si>
    <t>Vera Lynn</t>
  </si>
  <si>
    <t>Freeway of Love</t>
  </si>
  <si>
    <t>Again</t>
  </si>
  <si>
    <t>Pony Blues</t>
  </si>
  <si>
    <t>Charley Patton</t>
  </si>
  <si>
    <t>Diamonds &amp; Pearls</t>
  </si>
  <si>
    <t>4 The Cause</t>
  </si>
  <si>
    <t>Mama Cass</t>
  </si>
  <si>
    <t>As Time Goes By</t>
  </si>
  <si>
    <t>Dooley Wilson</t>
  </si>
  <si>
    <t>Come Go With Me</t>
  </si>
  <si>
    <t>The Del Vikings</t>
  </si>
  <si>
    <t>Small Town</t>
  </si>
  <si>
    <t>John Cougar Mellencamp</t>
  </si>
  <si>
    <t>Yes Tonight Josephine</t>
  </si>
  <si>
    <t>You to Me Are Everything</t>
  </si>
  <si>
    <t>The Real Thing</t>
  </si>
  <si>
    <t>Steam</t>
  </si>
  <si>
    <t>Cruisin'</t>
  </si>
  <si>
    <t>Smokey Robinson</t>
  </si>
  <si>
    <t>Bullet With Butterfly Wings</t>
  </si>
  <si>
    <t>The Smashing Pumpkins</t>
  </si>
  <si>
    <t>Jump (For My Love)</t>
  </si>
  <si>
    <t>The Pointer Sisters</t>
  </si>
  <si>
    <t>Lights</t>
  </si>
  <si>
    <t>Ellie Goulding</t>
  </si>
  <si>
    <t>Cruel Summer</t>
  </si>
  <si>
    <t>Bananarama</t>
  </si>
  <si>
    <t>Feels Like I'm in Love</t>
  </si>
  <si>
    <t>Kelly Marie</t>
  </si>
  <si>
    <t>Lifestyles of the Rich &amp; Famous</t>
  </si>
  <si>
    <t>Good Charlotte</t>
  </si>
  <si>
    <t>Endless Summer Nights</t>
  </si>
  <si>
    <t>Richard Marx</t>
  </si>
  <si>
    <t>Block Rockin' Beats</t>
  </si>
  <si>
    <t>Hold Me Now</t>
  </si>
  <si>
    <t>Johnny Logan</t>
  </si>
  <si>
    <t>Gimme the Light</t>
  </si>
  <si>
    <t>Never Never Never</t>
  </si>
  <si>
    <t>Shirley Bassey</t>
  </si>
  <si>
    <t>I've Got My Love to Keep Me Warm</t>
  </si>
  <si>
    <t>Les Brown</t>
  </si>
  <si>
    <t>Where My Girls At?</t>
  </si>
  <si>
    <t>Arthur Collins &amp; Byron G Harlan</t>
  </si>
  <si>
    <t>Senza Una Donna (Without a Woman)</t>
  </si>
  <si>
    <t>Zucchero Fornaciari &amp; Paul Young</t>
  </si>
  <si>
    <t>I'm the Leader of the Gang (I Am)</t>
  </si>
  <si>
    <t>Gary Glitter</t>
  </si>
  <si>
    <t>Let's Live For Today</t>
  </si>
  <si>
    <t>You're My World</t>
  </si>
  <si>
    <t>Cilla Black</t>
  </si>
  <si>
    <t>Dinah</t>
  </si>
  <si>
    <t>Bing Crosby &amp; The Mills Brothers</t>
  </si>
  <si>
    <t>Love Sex Magic</t>
  </si>
  <si>
    <t>Ciara &amp; Justin Timberlake</t>
  </si>
  <si>
    <t>Never Again</t>
  </si>
  <si>
    <t>I'm Gonna Be Alright</t>
  </si>
  <si>
    <t>Jennifer Lopez</t>
  </si>
  <si>
    <t>Are You Happy Now</t>
  </si>
  <si>
    <t>In a Mist</t>
  </si>
  <si>
    <t>Bix Beiderbecke</t>
  </si>
  <si>
    <t>Tell Me</t>
  </si>
  <si>
    <t>Groove Theory</t>
  </si>
  <si>
    <t>Brianstorm</t>
  </si>
  <si>
    <t>Arctic Monkeys</t>
  </si>
  <si>
    <t>Tell it Like it Is</t>
  </si>
  <si>
    <t>Aaron Neville</t>
  </si>
  <si>
    <t>Hush</t>
  </si>
  <si>
    <t>Deep Purple</t>
  </si>
  <si>
    <t>Power to All Our Friends</t>
  </si>
  <si>
    <t>Give My Regards to Broadway</t>
  </si>
  <si>
    <t>Billy Murray</t>
  </si>
  <si>
    <t>Tusk</t>
  </si>
  <si>
    <t>The Call</t>
  </si>
  <si>
    <t>Honeycomb</t>
  </si>
  <si>
    <t>Jimmie Rodgers</t>
  </si>
  <si>
    <t>Real Love</t>
  </si>
  <si>
    <t>Hooked On Classics</t>
  </si>
  <si>
    <t>The Royal Philharmonic Orchestra</t>
  </si>
  <si>
    <t>Little Woman</t>
  </si>
  <si>
    <t>Bobby Sherman</t>
  </si>
  <si>
    <t>Animal</t>
  </si>
  <si>
    <t>Neon Trees</t>
  </si>
  <si>
    <t>According to You</t>
  </si>
  <si>
    <t>Orianthi</t>
  </si>
  <si>
    <t>Everytime I Close My Eyes</t>
  </si>
  <si>
    <t>Got to Get</t>
  </si>
  <si>
    <t>Leila K &amp; Rob 'n' Raz</t>
  </si>
  <si>
    <t>Turn Your Love Around</t>
  </si>
  <si>
    <t>George Benson</t>
  </si>
  <si>
    <t>My Old Man's a Dustman (Ballad of a Refuse Disposal Officer)</t>
  </si>
  <si>
    <t>Lonnie Donegan</t>
  </si>
  <si>
    <t>Tea For Two</t>
  </si>
  <si>
    <t>Marion Harris</t>
  </si>
  <si>
    <t>Deeply Dippy</t>
  </si>
  <si>
    <t>Right Said Fred</t>
  </si>
  <si>
    <t>The Fear</t>
  </si>
  <si>
    <t>Lily Allen</t>
  </si>
  <si>
    <t>Please Help Me, I'm Falling</t>
  </si>
  <si>
    <t>Hank Locklin</t>
  </si>
  <si>
    <t>Move On Baby</t>
  </si>
  <si>
    <t>No Letting Go</t>
  </si>
  <si>
    <t>Wayne Wonder</t>
  </si>
  <si>
    <t>Ready To Take A Chance</t>
  </si>
  <si>
    <t>Ramblin' Man</t>
  </si>
  <si>
    <t>The Allman Brothers Band</t>
  </si>
  <si>
    <t>Never On Sunday</t>
  </si>
  <si>
    <t>Don Costa</t>
  </si>
  <si>
    <t>Underneath it All</t>
  </si>
  <si>
    <t>No Doubt</t>
  </si>
  <si>
    <t>Boys (Summertime Love)</t>
  </si>
  <si>
    <t>Sabrina</t>
  </si>
  <si>
    <t>Rollercoaster</t>
  </si>
  <si>
    <t>B*Witched</t>
  </si>
  <si>
    <t>Baby, I Love You</t>
  </si>
  <si>
    <t>Andy Kim</t>
  </si>
  <si>
    <t>Save Your Love</t>
  </si>
  <si>
    <t>Renee &amp; Renato</t>
  </si>
  <si>
    <t>A Certain Smile</t>
  </si>
  <si>
    <t>Hey Lover</t>
  </si>
  <si>
    <t>LL Cool J</t>
  </si>
  <si>
    <t>Someday (You'll Want Me to Want You)</t>
  </si>
  <si>
    <t>Vaughn Monroe</t>
  </si>
  <si>
    <t>Never Never Gonna Give Ya Up</t>
  </si>
  <si>
    <t>Barry White</t>
  </si>
  <si>
    <t>Lost in Love</t>
  </si>
  <si>
    <t>Air Supply</t>
  </si>
  <si>
    <t>June in January</t>
  </si>
  <si>
    <t>Election Day</t>
  </si>
  <si>
    <t>Arcadia</t>
  </si>
  <si>
    <t>Outside of Heaven</t>
  </si>
  <si>
    <t>Ruby Don't Take Your Love to Town</t>
  </si>
  <si>
    <t>Guantanamera</t>
  </si>
  <si>
    <t>The Sandpipers</t>
  </si>
  <si>
    <t>A Lovely Way To Spend An Evening</t>
  </si>
  <si>
    <t>Ring Ring</t>
  </si>
  <si>
    <t>Every Heartbeat</t>
  </si>
  <si>
    <t>Amy Grant</t>
  </si>
  <si>
    <t>Kiss Me Thru The Phone</t>
  </si>
  <si>
    <t>Soulja Boy</t>
  </si>
  <si>
    <t>DISCO</t>
  </si>
  <si>
    <t>Ottawan</t>
  </si>
  <si>
    <t>Sorrow</t>
  </si>
  <si>
    <t>Unbreakable</t>
  </si>
  <si>
    <t>C'Mon Ride the Train</t>
  </si>
  <si>
    <t>Quad City DJs</t>
  </si>
  <si>
    <t>Take That Look Off Your Face</t>
  </si>
  <si>
    <t>Marti Webb</t>
  </si>
  <si>
    <t>School Day (Ring! Ring! Goes The Bell)</t>
  </si>
  <si>
    <t>What's On Your Mind (Pure Energy)</t>
  </si>
  <si>
    <t>Information Society</t>
  </si>
  <si>
    <t>On The Good Ship Lollipop</t>
  </si>
  <si>
    <t>Shirley Temple</t>
  </si>
  <si>
    <t>Sentimental Me</t>
  </si>
  <si>
    <t>The Ames Brothers</t>
  </si>
  <si>
    <t>San Fernando Valley</t>
  </si>
  <si>
    <t>Hold Your Head Up</t>
  </si>
  <si>
    <t>Argent</t>
  </si>
  <si>
    <t>Use Ta Be My Girl</t>
  </si>
  <si>
    <t>Titanium</t>
  </si>
  <si>
    <t>David Guetta &amp; Sia</t>
  </si>
  <si>
    <t>Steppin' Out</t>
  </si>
  <si>
    <t>Joe Jackson</t>
  </si>
  <si>
    <t>Ain't No Stoppin' Us Now</t>
  </si>
  <si>
    <t>McFadden &amp; Whitehead</t>
  </si>
  <si>
    <t>I'm Gonna Make You Love Me</t>
  </si>
  <si>
    <t>Diana Ross &amp; The Supremes &amp; The Temptations</t>
  </si>
  <si>
    <t>Walk This Way</t>
  </si>
  <si>
    <t>As I Lay Me Down</t>
  </si>
  <si>
    <t>Sophie B Hawkins</t>
  </si>
  <si>
    <t>Raunchy</t>
  </si>
  <si>
    <t>Bill Justis</t>
  </si>
  <si>
    <t>Can't Get Used to Losing You</t>
  </si>
  <si>
    <t>Andy Williams</t>
  </si>
  <si>
    <t>Come a Little Bit Closer</t>
  </si>
  <si>
    <t>Jay &amp; the Americans</t>
  </si>
  <si>
    <t>Low Rider</t>
  </si>
  <si>
    <t>Sunny Came Home</t>
  </si>
  <si>
    <t>Shawn Colvin</t>
  </si>
  <si>
    <t>Around the World</t>
  </si>
  <si>
    <t>Daft Punk</t>
  </si>
  <si>
    <t>Relax, Take It Easy</t>
  </si>
  <si>
    <t>Roulette</t>
  </si>
  <si>
    <t>Russ Conway</t>
  </si>
  <si>
    <t>Piu Bella Cosa</t>
  </si>
  <si>
    <t>Eros Ramazzotti</t>
  </si>
  <si>
    <t>Lullaby</t>
  </si>
  <si>
    <t>Shawn Mullins</t>
  </si>
  <si>
    <t>Big Yellow Taxi</t>
  </si>
  <si>
    <t>Joni Mitchell</t>
  </si>
  <si>
    <t>Sweet Violets</t>
  </si>
  <si>
    <t>Eh, cumpari</t>
  </si>
  <si>
    <t>Julius Larosa</t>
  </si>
  <si>
    <t>Goodbye My Lover</t>
  </si>
  <si>
    <t>James Blunt</t>
  </si>
  <si>
    <t>When The Rain Begins To Fall</t>
  </si>
  <si>
    <t>Jermaine Jackson &amp; Pia Zadora</t>
  </si>
  <si>
    <t>If</t>
  </si>
  <si>
    <t>Autobahn</t>
  </si>
  <si>
    <t>Kraftwerk</t>
  </si>
  <si>
    <t>Fingertips</t>
  </si>
  <si>
    <t>Kiss the Rain</t>
  </si>
  <si>
    <t>Billie Myers</t>
  </si>
  <si>
    <t>Automatic</t>
  </si>
  <si>
    <t>Summertime Blues</t>
  </si>
  <si>
    <t>Blue Cheer</t>
  </si>
  <si>
    <t>My Father's Eyes</t>
  </si>
  <si>
    <t>Blue Eyes</t>
  </si>
  <si>
    <t>The Unicorn</t>
  </si>
  <si>
    <t>Irish Rovers</t>
  </si>
  <si>
    <t>Anniversary Song</t>
  </si>
  <si>
    <t>Goldeneye</t>
  </si>
  <si>
    <t>Tina Turner</t>
  </si>
  <si>
    <t>Wouldn't it Be Good</t>
  </si>
  <si>
    <t>Nik Kershaw</t>
  </si>
  <si>
    <t>Tuxedo Junction</t>
  </si>
  <si>
    <t>Come to Me</t>
  </si>
  <si>
    <t>P Diddy &amp; Nicole Scherzinger</t>
  </si>
  <si>
    <t>Could You Be Loved</t>
  </si>
  <si>
    <t>Bob Marley</t>
  </si>
  <si>
    <t>So You Win Again</t>
  </si>
  <si>
    <t>Hot Chocolate</t>
  </si>
  <si>
    <t>Tell Me a Story</t>
  </si>
  <si>
    <t>Jimmy Boyd &amp; Frankie Laine</t>
  </si>
  <si>
    <t>Shake it Off</t>
  </si>
  <si>
    <t>Prince Charming</t>
  </si>
  <si>
    <t>Rockin' Robin</t>
  </si>
  <si>
    <t>Bobby Day</t>
  </si>
  <si>
    <t>Blowin' in the Wind</t>
  </si>
  <si>
    <t>Peter, Paul &amp; Mary</t>
  </si>
  <si>
    <t>The Scientist</t>
  </si>
  <si>
    <t>Coldplay</t>
  </si>
  <si>
    <t>Everybody's Free (To Wear Sunscreen)</t>
  </si>
  <si>
    <t>Baz Luhrmann</t>
  </si>
  <si>
    <t>Ringo</t>
  </si>
  <si>
    <t>Lorne Greene</t>
  </si>
  <si>
    <t>Open The Door, Richard!</t>
  </si>
  <si>
    <t>Jack McVea &amp; his Band</t>
  </si>
  <si>
    <t>Say What You Want</t>
  </si>
  <si>
    <t>Danger Zone</t>
  </si>
  <si>
    <t>Kenny Loggins</t>
  </si>
  <si>
    <t>Young Love</t>
  </si>
  <si>
    <t>Sonny James</t>
  </si>
  <si>
    <t>Rock This Town</t>
  </si>
  <si>
    <t>The Stray Cats</t>
  </si>
  <si>
    <t>Insensitive</t>
  </si>
  <si>
    <t>Jann Arden</t>
  </si>
  <si>
    <t>I'd Die Without You</t>
  </si>
  <si>
    <t>PM Dawn</t>
  </si>
  <si>
    <t>Tired of Waiting For You</t>
  </si>
  <si>
    <t>Whatever Gets You Thru the Night</t>
  </si>
  <si>
    <t>Making Love (Out of Nothing At All)</t>
  </si>
  <si>
    <t>My Devotion</t>
  </si>
  <si>
    <t>Harlem Shuffle</t>
  </si>
  <si>
    <t>The Motown Song</t>
  </si>
  <si>
    <t>Miss Me Blind</t>
  </si>
  <si>
    <t>Culture Club</t>
  </si>
  <si>
    <t>I'll Be Around</t>
  </si>
  <si>
    <t>The Detroit Spinners</t>
  </si>
  <si>
    <t>Sittin' Up In My Room</t>
  </si>
  <si>
    <t>Brandy</t>
  </si>
  <si>
    <t>Three Little Fishies</t>
  </si>
  <si>
    <t>Tired of Being Alone</t>
  </si>
  <si>
    <t>Cinderella Rockefella</t>
  </si>
  <si>
    <t>Esther &amp; Abi Ofarim</t>
  </si>
  <si>
    <t>Can't Hold Us Down</t>
  </si>
  <si>
    <t>Inch'Allah (se Sio vuole)</t>
  </si>
  <si>
    <t>Salvatore Adamo</t>
  </si>
  <si>
    <t>Fire Burning</t>
  </si>
  <si>
    <t>Sean Kingston</t>
  </si>
  <si>
    <t>Free</t>
  </si>
  <si>
    <t>Ultra Nate</t>
  </si>
  <si>
    <t>Run</t>
  </si>
  <si>
    <t>Leona Lewis</t>
  </si>
  <si>
    <t>I'll Be Your Everything</t>
  </si>
  <si>
    <t>Tommy Page</t>
  </si>
  <si>
    <t>Shine</t>
  </si>
  <si>
    <t>Take That</t>
  </si>
  <si>
    <t>Everybody's Free (To Feel Good)</t>
  </si>
  <si>
    <t>Rozalla</t>
  </si>
  <si>
    <t>Amazing</t>
  </si>
  <si>
    <t>She's a Rainbow</t>
  </si>
  <si>
    <t>A Must to Avoid</t>
  </si>
  <si>
    <t>Let's Go All the Way</t>
  </si>
  <si>
    <t>Sly Fox</t>
  </si>
  <si>
    <t>What Becomes of the Broken Hearted</t>
  </si>
  <si>
    <t>Jimmy Ruffin</t>
  </si>
  <si>
    <t>The Sun Ain't Gonna Shine (Anymore)</t>
  </si>
  <si>
    <t>The Walker Brothers</t>
  </si>
  <si>
    <t>Life is a Rollercoaster</t>
  </si>
  <si>
    <t>Ronan Keating</t>
  </si>
  <si>
    <t>Alors on Danse</t>
  </si>
  <si>
    <t>Stromae</t>
  </si>
  <si>
    <t>Porque te vas</t>
  </si>
  <si>
    <t>Jeanette</t>
  </si>
  <si>
    <t>Montego Bay</t>
  </si>
  <si>
    <t>Bobby Bloom</t>
  </si>
  <si>
    <t>I'll Be Your Baby Tonight</t>
  </si>
  <si>
    <t>Robert Palmer &amp; UB40</t>
  </si>
  <si>
    <t>Chariot (I will follow him)</t>
  </si>
  <si>
    <t>Petula Clark</t>
  </si>
  <si>
    <t>Let's Make a Night to Remember</t>
  </si>
  <si>
    <t>Bryan Adams</t>
  </si>
  <si>
    <t>Hello-A</t>
  </si>
  <si>
    <t>Mouth &amp; MacNeal</t>
  </si>
  <si>
    <t>Patti Smith Group</t>
  </si>
  <si>
    <t>Two Of Hearts</t>
  </si>
  <si>
    <t>Stacey Q</t>
  </si>
  <si>
    <t>Playground In My Mind</t>
  </si>
  <si>
    <t>Clint Holmes</t>
  </si>
  <si>
    <t>I Love You Love Me Love</t>
  </si>
  <si>
    <t>Love Rollercoaster</t>
  </si>
  <si>
    <t>Everything</t>
  </si>
  <si>
    <t>Alanis Morissette</t>
  </si>
  <si>
    <t>Supertramp</t>
  </si>
  <si>
    <t>Right Here (Human Nature)</t>
  </si>
  <si>
    <t>The Happening</t>
  </si>
  <si>
    <t>Never Tear Us Apart</t>
  </si>
  <si>
    <t>Fly Like an Eagle</t>
  </si>
  <si>
    <t>Seal</t>
  </si>
  <si>
    <t>Bert Williams</t>
  </si>
  <si>
    <t>No Woman, No Cry</t>
  </si>
  <si>
    <t>The Fugees</t>
  </si>
  <si>
    <t>Put Your Records On</t>
  </si>
  <si>
    <t>Corinne Bailey Rae</t>
  </si>
  <si>
    <t>Reflections</t>
  </si>
  <si>
    <t>Diana Ross &amp; The Supremes</t>
  </si>
  <si>
    <t>Sunrise</t>
  </si>
  <si>
    <t>Does Your Mother Know</t>
  </si>
  <si>
    <t>The Rockafeller Skank</t>
  </si>
  <si>
    <t>Fatboy Slim</t>
  </si>
  <si>
    <t>Waiting For a Star to Fall</t>
  </si>
  <si>
    <t>Boy Meets Girl</t>
  </si>
  <si>
    <t>Overprotected</t>
  </si>
  <si>
    <t>Calendar Girl</t>
  </si>
  <si>
    <t>Neil Sedaka</t>
  </si>
  <si>
    <t>Lady D'Arbanville</t>
  </si>
  <si>
    <t>Hand in My Pocket</t>
  </si>
  <si>
    <t>Miss You</t>
  </si>
  <si>
    <t>Aaliyah</t>
  </si>
  <si>
    <t>Lost Without Your Love</t>
  </si>
  <si>
    <t>If You Love Somebody Set Them Free</t>
  </si>
  <si>
    <t>I'm a Man</t>
  </si>
  <si>
    <t>Spencer Davis Group</t>
  </si>
  <si>
    <t>Amanda</t>
  </si>
  <si>
    <t>King Creole</t>
  </si>
  <si>
    <t>Lonely Night (Angel Face)</t>
  </si>
  <si>
    <t>Free Fallin'</t>
  </si>
  <si>
    <t>Tom Petty &amp; The Heartbreakers</t>
  </si>
  <si>
    <t>Good Girls Go Bad</t>
  </si>
  <si>
    <t>Cobra Starship</t>
  </si>
  <si>
    <t>Tainted Love</t>
  </si>
  <si>
    <t>Marilyn Manson</t>
  </si>
  <si>
    <t>Super Freak</t>
  </si>
  <si>
    <t>Rick James</t>
  </si>
  <si>
    <t>Sunday Girl</t>
  </si>
  <si>
    <t>I Only Have Eyes For You</t>
  </si>
  <si>
    <t>Art Garfunkel</t>
  </si>
  <si>
    <t>Is This Love?</t>
  </si>
  <si>
    <t>Whitesnake</t>
  </si>
  <si>
    <t>My Friend Stan</t>
  </si>
  <si>
    <t>Send Me an Angel</t>
  </si>
  <si>
    <t>Real Life</t>
  </si>
  <si>
    <t>Melody of Love</t>
  </si>
  <si>
    <t>Four Aces</t>
  </si>
  <si>
    <t>Funny Funny</t>
  </si>
  <si>
    <t>Play That Funky Music</t>
  </si>
  <si>
    <t>Vanilla Ice</t>
  </si>
  <si>
    <t>The Lover in Me</t>
  </si>
  <si>
    <t>Sheena Easton</t>
  </si>
  <si>
    <t>Dress You Up</t>
  </si>
  <si>
    <t>North to Alaska</t>
  </si>
  <si>
    <t>Johnny Horton</t>
  </si>
  <si>
    <t>Sorry Seems to Be the Hardest Word</t>
  </si>
  <si>
    <t>Bad Blood</t>
  </si>
  <si>
    <t>Tighten Up</t>
  </si>
  <si>
    <t>Archie Bell &amp; The Drells</t>
  </si>
  <si>
    <t>Sexy MF</t>
  </si>
  <si>
    <t>Matchbox Blues</t>
  </si>
  <si>
    <t>Blind Lemon Jefferson</t>
  </si>
  <si>
    <t>Otherside</t>
  </si>
  <si>
    <t>Tonight, Tonight</t>
  </si>
  <si>
    <t>Junge komm bald wieder</t>
  </si>
  <si>
    <t>Freddy Quinn</t>
  </si>
  <si>
    <t>Antmusic</t>
  </si>
  <si>
    <t>I Don't Want to Be</t>
  </si>
  <si>
    <t>Gavin Degraw</t>
  </si>
  <si>
    <t>I'll Buy That Dream</t>
  </si>
  <si>
    <t>Helen Forrest &amp; Dick Haymes</t>
  </si>
  <si>
    <t>Paradise By the Dashboard Light</t>
  </si>
  <si>
    <t>Matthews Southern Comfort</t>
  </si>
  <si>
    <t>Hot Line</t>
  </si>
  <si>
    <t>Sylvers</t>
  </si>
  <si>
    <t>Sealed With a Kiss</t>
  </si>
  <si>
    <t>Why Can't This Be Love?</t>
  </si>
  <si>
    <t>Van Halen</t>
  </si>
  <si>
    <t>My Mammy</t>
  </si>
  <si>
    <t>Babe</t>
  </si>
  <si>
    <t>Wake Up</t>
  </si>
  <si>
    <t>Lonely Teardrops</t>
  </si>
  <si>
    <t>Jackie Wilson</t>
  </si>
  <si>
    <t>I Can't Give You Anything (But My Love)</t>
  </si>
  <si>
    <t>The Stylistics</t>
  </si>
  <si>
    <t>Fooled Around &amp; Fell in Love</t>
  </si>
  <si>
    <t>Elvin Bishop</t>
  </si>
  <si>
    <t>Jack &amp; Jill</t>
  </si>
  <si>
    <t>Raydio</t>
  </si>
  <si>
    <t>The Last Song</t>
  </si>
  <si>
    <t>Edward Bear</t>
  </si>
  <si>
    <t>Not Ready To Make Nice</t>
  </si>
  <si>
    <t>Carry Out</t>
  </si>
  <si>
    <t>Timbaland &amp; Justin Timberlake</t>
  </si>
  <si>
    <t>The Pushbike Song</t>
  </si>
  <si>
    <t>The Mixtures</t>
  </si>
  <si>
    <t>Tom Jones</t>
  </si>
  <si>
    <t>Gudbye T'Jane</t>
  </si>
  <si>
    <t>Lipstick On Your Collar</t>
  </si>
  <si>
    <t>Pray</t>
  </si>
  <si>
    <t>You Don't Have to Say You Love Me</t>
  </si>
  <si>
    <t>Dusty Springfield</t>
  </si>
  <si>
    <t>Dark Was the Night, Cold Was the Ground</t>
  </si>
  <si>
    <t>Blind Willie Johnson</t>
  </si>
  <si>
    <t>I Turn to You</t>
  </si>
  <si>
    <t>Melanie C</t>
  </si>
  <si>
    <t>Billy, Don't Be a Hero</t>
  </si>
  <si>
    <t>Paper Lace</t>
  </si>
  <si>
    <t>Power to the People</t>
  </si>
  <si>
    <t>Glory of Love</t>
  </si>
  <si>
    <t>They Don't Know</t>
  </si>
  <si>
    <t>Tracey Ullman</t>
  </si>
  <si>
    <t>Ain't We Got Fun?</t>
  </si>
  <si>
    <t>Van &amp; Schenck</t>
  </si>
  <si>
    <t>I Saw the Light</t>
  </si>
  <si>
    <t>Todd Rundgren</t>
  </si>
  <si>
    <t>Just Like Heaven</t>
  </si>
  <si>
    <t>The Cure</t>
  </si>
  <si>
    <t>Hurricane</t>
  </si>
  <si>
    <t>I Believe in You</t>
  </si>
  <si>
    <t>Giving You The Best That I Got</t>
  </si>
  <si>
    <t>Anita Baker</t>
  </si>
  <si>
    <t>Violet Hill</t>
  </si>
  <si>
    <t>I Want You Back</t>
  </si>
  <si>
    <t>Indian Reservation (The Lament Of The Cherokee Reservation Indian)</t>
  </si>
  <si>
    <t>Paul Revere &amp; the Raiders</t>
  </si>
  <si>
    <t>Always</t>
  </si>
  <si>
    <t>George Olsen</t>
  </si>
  <si>
    <t>Copacabana (At the Copa)</t>
  </si>
  <si>
    <t>Satisfied</t>
  </si>
  <si>
    <t>Been Around the World</t>
  </si>
  <si>
    <t>P Diddy</t>
  </si>
  <si>
    <t>If U Seek Amy</t>
  </si>
  <si>
    <t>Overkill</t>
  </si>
  <si>
    <t>Men At Work</t>
  </si>
  <si>
    <t>Listen to Your Heart</t>
  </si>
  <si>
    <t>DHT &amp; Edmee</t>
  </si>
  <si>
    <t>Norah Jones</t>
  </si>
  <si>
    <t>Chihuahua</t>
  </si>
  <si>
    <t>DJ BoBo</t>
  </si>
  <si>
    <t>Hit 'Em Up Style (Oops!)</t>
  </si>
  <si>
    <t>Blu Cantrell</t>
  </si>
  <si>
    <t>It's the Same Old Song</t>
  </si>
  <si>
    <t>Stuck On You</t>
  </si>
  <si>
    <t>Little Red Corvette</t>
  </si>
  <si>
    <t>Somewhere My Love</t>
  </si>
  <si>
    <t>Ray Conniff</t>
  </si>
  <si>
    <t>I'll Be Good to You</t>
  </si>
  <si>
    <t>Brothers Johnson</t>
  </si>
  <si>
    <t>Can't Stop Loving You</t>
  </si>
  <si>
    <t>Phil Collins</t>
  </si>
  <si>
    <t>Don't Walk Away</t>
  </si>
  <si>
    <t>F**kin' Perfect</t>
  </si>
  <si>
    <t>Got to Be There</t>
  </si>
  <si>
    <t>Alphabet Street</t>
  </si>
  <si>
    <t>Nuthin' But a 'G' Thang</t>
  </si>
  <si>
    <t>Dr Dre &amp; Snoop Dogg</t>
  </si>
  <si>
    <t>Chewy Chewy</t>
  </si>
  <si>
    <t>Ohio Express</t>
  </si>
  <si>
    <t>Walking On the Moon</t>
  </si>
  <si>
    <t>The Police</t>
  </si>
  <si>
    <t>Ain't No Mountain High Enough</t>
  </si>
  <si>
    <t>The Whispers</t>
  </si>
  <si>
    <t>Easier Said Than Done</t>
  </si>
  <si>
    <t>Essex</t>
  </si>
  <si>
    <t>Mr Lonely</t>
  </si>
  <si>
    <t>Baby Don't Get Hooked On Me</t>
  </si>
  <si>
    <t>Mac Davis</t>
  </si>
  <si>
    <t>You Shook Me All Night Long</t>
  </si>
  <si>
    <t>Have You Seen Your Mother, Baby</t>
  </si>
  <si>
    <t>There There</t>
  </si>
  <si>
    <t>Time in a Bottle</t>
  </si>
  <si>
    <t>Jim Croce</t>
  </si>
  <si>
    <t>Ballad of Davy Crockett</t>
  </si>
  <si>
    <t>Fess Parker</t>
  </si>
  <si>
    <t>FURB (F U Right Back)</t>
  </si>
  <si>
    <t>Frankee</t>
  </si>
  <si>
    <t>Bernadette</t>
  </si>
  <si>
    <t>If You Knew Susie (Like I Know Susie)</t>
  </si>
  <si>
    <t>Shadow Of The Day</t>
  </si>
  <si>
    <t>Only One Woman</t>
  </si>
  <si>
    <t>The Marbles</t>
  </si>
  <si>
    <t>When My Baby Smiles At Me</t>
  </si>
  <si>
    <t>Ted Lewis &amp; his Orchestra</t>
  </si>
  <si>
    <t>They Say It's Wonderful</t>
  </si>
  <si>
    <t>Oh Sherrie</t>
  </si>
  <si>
    <t>Steve Perry</t>
  </si>
  <si>
    <t>Classical Gas</t>
  </si>
  <si>
    <t>Mason Williams</t>
  </si>
  <si>
    <t>It Might as Well Be Spring</t>
  </si>
  <si>
    <t>Against All Odds (Take a Look At Me Now)</t>
  </si>
  <si>
    <t>Mariah Carey &amp; Westlife</t>
  </si>
  <si>
    <t>Blah, Blah, Blah</t>
  </si>
  <si>
    <t>Come &amp; Get Your Love</t>
  </si>
  <si>
    <t>Redbone</t>
  </si>
  <si>
    <t>I Gotcha</t>
  </si>
  <si>
    <t>Secret Lovers</t>
  </si>
  <si>
    <t>Atlantic Starr</t>
  </si>
  <si>
    <t>Hotel Room Service</t>
  </si>
  <si>
    <t>Pitbull</t>
  </si>
  <si>
    <t>Freak Like Me</t>
  </si>
  <si>
    <t>Adina Howard</t>
  </si>
  <si>
    <t>Showing Out (Get Fresh At the Weekend)</t>
  </si>
  <si>
    <t>Mel &amp; Kim</t>
  </si>
  <si>
    <t>The Woodpecker Song</t>
  </si>
  <si>
    <t>Where the Wild Roses Grow</t>
  </si>
  <si>
    <t>Nick Cave &amp; The Bad Seeds &amp; Kylie Minogue</t>
  </si>
  <si>
    <t>Thank God I Found You</t>
  </si>
  <si>
    <t>Homburg</t>
  </si>
  <si>
    <t>Procol Harum</t>
  </si>
  <si>
    <t>My Oh My</t>
  </si>
  <si>
    <t>Addictive</t>
  </si>
  <si>
    <t>Truth Hurts</t>
  </si>
  <si>
    <t>Eminem</t>
  </si>
  <si>
    <t>Theme From 'Love Story'</t>
  </si>
  <si>
    <t>Francis Lai</t>
  </si>
  <si>
    <t>Hooray Hooray It's a Holi-Holiday</t>
  </si>
  <si>
    <t>Crack A Bottle</t>
  </si>
  <si>
    <t>Eminem, Dr Dre &amp; 50 Cent</t>
  </si>
  <si>
    <t>Moi... Lolita</t>
  </si>
  <si>
    <t>Alizee</t>
  </si>
  <si>
    <t>Lift Me Up</t>
  </si>
  <si>
    <t>Moby</t>
  </si>
  <si>
    <t>Take Me Home, Country Roads</t>
  </si>
  <si>
    <t>The Wanderer</t>
  </si>
  <si>
    <t>Donna Summer</t>
  </si>
  <si>
    <t>Refugee</t>
  </si>
  <si>
    <t>Tonight I'm Yours (Don't Hurt Me)</t>
  </si>
  <si>
    <t>Give Me Just a Little More Time</t>
  </si>
  <si>
    <t>Chairman of The Board</t>
  </si>
  <si>
    <t>Money Honey</t>
  </si>
  <si>
    <t>The Bay City Rollers</t>
  </si>
  <si>
    <t>I'll Never Break Your Heart</t>
  </si>
  <si>
    <t>Brother Louie</t>
  </si>
  <si>
    <t>Russian Roulette</t>
  </si>
  <si>
    <t>Witch Queen of New Orleans</t>
  </si>
  <si>
    <t>Do You Remember?</t>
  </si>
  <si>
    <t>Jay Sean</t>
  </si>
  <si>
    <t>Through the Rain</t>
  </si>
  <si>
    <t>Johnny Cash</t>
  </si>
  <si>
    <t>Open Arms</t>
  </si>
  <si>
    <t>Denis</t>
  </si>
  <si>
    <t>Sometimes</t>
  </si>
  <si>
    <t>Erasure</t>
  </si>
  <si>
    <t>Mairzy Doates</t>
  </si>
  <si>
    <t>Merry Macs</t>
  </si>
  <si>
    <t>Leave a Light On</t>
  </si>
  <si>
    <t>Johnny Will</t>
  </si>
  <si>
    <t>For Once in My Life</t>
  </si>
  <si>
    <t>Take Your Time (Do it Right)</t>
  </si>
  <si>
    <t>SOS Band</t>
  </si>
  <si>
    <t>I'll Never Love This Way Again</t>
  </si>
  <si>
    <t>Dionne Warwick</t>
  </si>
  <si>
    <t>Along the Navajo Trail</t>
  </si>
  <si>
    <t>Cry For You</t>
  </si>
  <si>
    <t>September</t>
  </si>
  <si>
    <t>Pata Pata</t>
  </si>
  <si>
    <t>Miriam Makeba</t>
  </si>
  <si>
    <t>Smack My Bitch Up</t>
  </si>
  <si>
    <t>Valerie</t>
  </si>
  <si>
    <t>Mark Ronson &amp; Amy Winehouse</t>
  </si>
  <si>
    <t>Respect Yourself</t>
  </si>
  <si>
    <t>Private Investigations</t>
  </si>
  <si>
    <t>TROUBLE</t>
  </si>
  <si>
    <t>Mood Indigo</t>
  </si>
  <si>
    <t>Paralyzer</t>
  </si>
  <si>
    <t>Finger Eleven</t>
  </si>
  <si>
    <t>That's What I Like</t>
  </si>
  <si>
    <t>Jive Bunny &amp; The Mastermixers</t>
  </si>
  <si>
    <t>U Got the Look</t>
  </si>
  <si>
    <t>Can the Circle be Unbroken (Bye &amp; Bye)</t>
  </si>
  <si>
    <t>In Your Eyes</t>
  </si>
  <si>
    <t>When The Lights Go On Again (All Over The World)</t>
  </si>
  <si>
    <t>Do It Well</t>
  </si>
  <si>
    <t>Bohemian Rhapsody (1991)</t>
  </si>
  <si>
    <t>Romantic</t>
  </si>
  <si>
    <t>Karyn White</t>
  </si>
  <si>
    <t>A Little Bit More</t>
  </si>
  <si>
    <t>Dr Hook</t>
  </si>
  <si>
    <t>Karma</t>
  </si>
  <si>
    <t>Alicia Keys</t>
  </si>
  <si>
    <t>The Bitch is Back</t>
  </si>
  <si>
    <t>Little L</t>
  </si>
  <si>
    <t>Jamiroquai</t>
  </si>
  <si>
    <t>Lay Lady Lay</t>
  </si>
  <si>
    <t>Californication</t>
  </si>
  <si>
    <t>Beach Baby</t>
  </si>
  <si>
    <t>First Class</t>
  </si>
  <si>
    <t>Think</t>
  </si>
  <si>
    <t>Daddy's Home</t>
  </si>
  <si>
    <t>Shep &amp; the Limelites</t>
  </si>
  <si>
    <t>When Irish Eyes Are Smiling</t>
  </si>
  <si>
    <t>Chauncy Olcott</t>
  </si>
  <si>
    <t>I Guess That's Why They Call it the Blues</t>
  </si>
  <si>
    <t>Blue Moon of Kentucky</t>
  </si>
  <si>
    <t>Bill Monroe</t>
  </si>
  <si>
    <t>Lied eines jungen Wachtposten (Lili Marlen)</t>
  </si>
  <si>
    <t>Lale Andersen</t>
  </si>
  <si>
    <t>Family Portrait</t>
  </si>
  <si>
    <t>Chuck E's in Love</t>
  </si>
  <si>
    <t>Rickie Lee Jones</t>
  </si>
  <si>
    <t>Mama Weer All Crazee Now</t>
  </si>
  <si>
    <t>While You See a Chance</t>
  </si>
  <si>
    <t>Steve Winwood</t>
  </si>
  <si>
    <t>Eternal Flame</t>
  </si>
  <si>
    <t>Atomic Kitten</t>
  </si>
  <si>
    <t>Anyone of Us (Stupid Mistake)</t>
  </si>
  <si>
    <t>Emma</t>
  </si>
  <si>
    <t>Vehicle</t>
  </si>
  <si>
    <t>Ides of March</t>
  </si>
  <si>
    <t>Want Ads</t>
  </si>
  <si>
    <t>Honey Cone</t>
  </si>
  <si>
    <t>Back in My Arms Again</t>
  </si>
  <si>
    <t>Shake Your Groove Thing</t>
  </si>
  <si>
    <t>Peaches &amp; Herb</t>
  </si>
  <si>
    <t>Miss Independent</t>
  </si>
  <si>
    <t>Positively Fourth Street</t>
  </si>
  <si>
    <t>If I Had No Loot</t>
  </si>
  <si>
    <t>Tony! Toni! Tone!</t>
  </si>
  <si>
    <t>Sixty Minute Man</t>
  </si>
  <si>
    <t>Billy Ward &amp; The Dominoes</t>
  </si>
  <si>
    <t>Love is in Control (Finger On the Trigger)</t>
  </si>
  <si>
    <t>Mustapha</t>
  </si>
  <si>
    <t>Bob Azzam</t>
  </si>
  <si>
    <t>(Meet) the Flintstones</t>
  </si>
  <si>
    <t>The B52s</t>
  </si>
  <si>
    <t>I Want to Wake Up With You</t>
  </si>
  <si>
    <t>Boris Gardiner</t>
  </si>
  <si>
    <t>Autumn Leaves (Les Feuilles Mortes)</t>
  </si>
  <si>
    <t>Roger Williams</t>
  </si>
  <si>
    <t>Innuendo</t>
  </si>
  <si>
    <t>My Resistance is Low</t>
  </si>
  <si>
    <t>I Was Kaiser Bill's Batman</t>
  </si>
  <si>
    <t>Whistling Jack Smith</t>
  </si>
  <si>
    <t>A Glass of Champagne</t>
  </si>
  <si>
    <t>Sailor</t>
  </si>
  <si>
    <t>Ding-A-Dong</t>
  </si>
  <si>
    <t>Teach-In</t>
  </si>
  <si>
    <t>Stars On 45 Vol 2</t>
  </si>
  <si>
    <t>Starsound</t>
  </si>
  <si>
    <t>Please Don't Leave Me</t>
  </si>
  <si>
    <t>Sukiyaki</t>
  </si>
  <si>
    <t>4pm</t>
  </si>
  <si>
    <t>Jingle Jangle</t>
  </si>
  <si>
    <t>Archies</t>
  </si>
  <si>
    <t>Slow Jamz</t>
  </si>
  <si>
    <t>Twista</t>
  </si>
  <si>
    <t>No More Lonely Nights</t>
  </si>
  <si>
    <t>Paul McCartney</t>
  </si>
  <si>
    <t>The Stripper</t>
  </si>
  <si>
    <t>David Rose</t>
  </si>
  <si>
    <t>Strawberry Letter 23</t>
  </si>
  <si>
    <t>New Year's Day</t>
  </si>
  <si>
    <t>U2</t>
  </si>
  <si>
    <t>Stranger in Paradise</t>
  </si>
  <si>
    <t>Keep Searchin' (We'll Follow the Sun)</t>
  </si>
  <si>
    <t>Norman</t>
  </si>
  <si>
    <t>Sue Thompson</t>
  </si>
  <si>
    <t>Tennessee Waltz</t>
  </si>
  <si>
    <t>Anita O'Day</t>
  </si>
  <si>
    <t>Irresistible</t>
  </si>
  <si>
    <t>Longing For You</t>
  </si>
  <si>
    <t>Teresa Brewer</t>
  </si>
  <si>
    <t>So Far Away</t>
  </si>
  <si>
    <t>That Old Feeling</t>
  </si>
  <si>
    <t>Swingin' School</t>
  </si>
  <si>
    <t>The First Time</t>
  </si>
  <si>
    <t>Surface</t>
  </si>
  <si>
    <t>South of the Border (Down Mexico Way)</t>
  </si>
  <si>
    <t>Born to Make You Happy</t>
  </si>
  <si>
    <t>I Wanna Know</t>
  </si>
  <si>
    <t>Joe Thomas</t>
  </si>
  <si>
    <t>Praise You</t>
  </si>
  <si>
    <t>Superstar</t>
  </si>
  <si>
    <t>Murray Head</t>
  </si>
  <si>
    <t>Every Little Step</t>
  </si>
  <si>
    <t>Whenever You Need Somebody</t>
  </si>
  <si>
    <t>Rick Astley</t>
  </si>
  <si>
    <t>If You Could Read My Mind</t>
  </si>
  <si>
    <t>Turning Japanese</t>
  </si>
  <si>
    <t>The Vapors</t>
  </si>
  <si>
    <t>Move Your Feet</t>
  </si>
  <si>
    <t>Junior Senior</t>
  </si>
  <si>
    <t>As Tears Go By</t>
  </si>
  <si>
    <t>Off the Wall</t>
  </si>
  <si>
    <t>Zorba The Greek</t>
  </si>
  <si>
    <t>Mikis Theodorakis</t>
  </si>
  <si>
    <t>Take a Letter Maria</t>
  </si>
  <si>
    <t>RB Greaves</t>
  </si>
  <si>
    <t>The Other Woman</t>
  </si>
  <si>
    <t>Ray Parker Jr</t>
  </si>
  <si>
    <t>Me, Myself &amp; I</t>
  </si>
  <si>
    <t>Beyonce</t>
  </si>
  <si>
    <t>This Time I Know It's For Real</t>
  </si>
  <si>
    <t>Land of Confusion</t>
  </si>
  <si>
    <t>Everyday</t>
  </si>
  <si>
    <t>Let the Music Play</t>
  </si>
  <si>
    <t>Shannon</t>
  </si>
  <si>
    <t>How Do U Want It</t>
  </si>
  <si>
    <t>2Pac</t>
  </si>
  <si>
    <t>I Was Made to Love Her</t>
  </si>
  <si>
    <t>At Seventeen</t>
  </si>
  <si>
    <t>Janis Ian</t>
  </si>
  <si>
    <t>Mr Bartender</t>
  </si>
  <si>
    <t>T-Pain</t>
  </si>
  <si>
    <t>And the Angels Sing</t>
  </si>
  <si>
    <t>Martha Tilton</t>
  </si>
  <si>
    <t>For The Love of Money</t>
  </si>
  <si>
    <t>Turn to Stone</t>
  </si>
  <si>
    <t>Signed, Sealed, Delivered, I'm Yours</t>
  </si>
  <si>
    <t>Tight Fit</t>
  </si>
  <si>
    <t>Rub You the Right Way</t>
  </si>
  <si>
    <t>Johnny Gill</t>
  </si>
  <si>
    <t>Busted</t>
  </si>
  <si>
    <t>Ray Charles</t>
  </si>
  <si>
    <t>Hey Boy Hey Girl</t>
  </si>
  <si>
    <t>Sleeping in My Car</t>
  </si>
  <si>
    <t>Mysterious Girl</t>
  </si>
  <si>
    <t>Peter Andre</t>
  </si>
  <si>
    <t>I'm in You</t>
  </si>
  <si>
    <t>Peter Frampton</t>
  </si>
  <si>
    <t>Abba-Esque</t>
  </si>
  <si>
    <t>Until You Come Back to Me (That's What I'm Gonna Do)</t>
  </si>
  <si>
    <t>Go Away Little Girl</t>
  </si>
  <si>
    <t>Steve Lawrence</t>
  </si>
  <si>
    <t>Los Lonely Boys</t>
  </si>
  <si>
    <t>Tous les garcons &amp; les filles</t>
  </si>
  <si>
    <t>Francoise Hardy</t>
  </si>
  <si>
    <t>The Only Exception</t>
  </si>
  <si>
    <t>Winter Wonderland</t>
  </si>
  <si>
    <t>Jar Of Hearts</t>
  </si>
  <si>
    <t>Christina Perri</t>
  </si>
  <si>
    <t>Brown Girl in the Ring</t>
  </si>
  <si>
    <t>Sounds Like a Melody</t>
  </si>
  <si>
    <t>Alphaville</t>
  </si>
  <si>
    <t>The Aba Daba Honeymoon</t>
  </si>
  <si>
    <t>Debbie Reynolds &amp; Carleton Carpenter</t>
  </si>
  <si>
    <t>Marvin Gaye &amp; Tammi Terrell</t>
  </si>
  <si>
    <t>Abraham, Martin &amp; John</t>
  </si>
  <si>
    <t>Art Tatum</t>
  </si>
  <si>
    <t>You Can't Be True, Dear</t>
  </si>
  <si>
    <t>Ken Griffin</t>
  </si>
  <si>
    <t>Len Barry</t>
  </si>
  <si>
    <t>Bend It</t>
  </si>
  <si>
    <t>Dave Dee, Dozy, Beaky, Mick &amp; Tich</t>
  </si>
  <si>
    <t>Things That Make You Go Hmmm...</t>
  </si>
  <si>
    <t>C&amp;C Music Factory</t>
  </si>
  <si>
    <t>You Don't Own Me</t>
  </si>
  <si>
    <t>Lesley Gore</t>
  </si>
  <si>
    <t>This is Not America</t>
  </si>
  <si>
    <t>David Bowie &amp; The Pat Metheny Group</t>
  </si>
  <si>
    <t>Burning Up</t>
  </si>
  <si>
    <t>Jonas Brothers</t>
  </si>
  <si>
    <t>Legs</t>
  </si>
  <si>
    <t>ZZ Top</t>
  </si>
  <si>
    <t>Sweet Freedom</t>
  </si>
  <si>
    <t>Michael McDonald</t>
  </si>
  <si>
    <t>Sh-Boom (Life Could Be a Dream)</t>
  </si>
  <si>
    <t>Chords</t>
  </si>
  <si>
    <t>Right Here, Right Now</t>
  </si>
  <si>
    <t>Jesus Jones</t>
  </si>
  <si>
    <t>(You Drive Me) Crazy</t>
  </si>
  <si>
    <t>Shakin' Stevens</t>
  </si>
  <si>
    <t>All or Nothing at All</t>
  </si>
  <si>
    <t>KC &amp; The Sunshine Band</t>
  </si>
  <si>
    <t>Mother-In-Law</t>
  </si>
  <si>
    <t>Ernie K-Doe</t>
  </si>
  <si>
    <t>Beetlebum</t>
  </si>
  <si>
    <t>Cold Rock a Party</t>
  </si>
  <si>
    <t>MC Lyte</t>
  </si>
  <si>
    <t>Viva Las Vegas</t>
  </si>
  <si>
    <t>Wrecking Ball</t>
  </si>
  <si>
    <t>Who Wouldn't Love You?</t>
  </si>
  <si>
    <t>Love is All Around</t>
  </si>
  <si>
    <t>The Troggs</t>
  </si>
  <si>
    <t>Last Date</t>
  </si>
  <si>
    <t>Floyd Cramer</t>
  </si>
  <si>
    <t>Don't Wanna Fall in Love</t>
  </si>
  <si>
    <t>Jane Child</t>
  </si>
  <si>
    <t>For All We Know</t>
  </si>
  <si>
    <t>My Special Angel</t>
  </si>
  <si>
    <t>Bobby Helms</t>
  </si>
  <si>
    <t>Goody Goody</t>
  </si>
  <si>
    <t>You Haven't Done Nothin'</t>
  </si>
  <si>
    <t>Stevie Wonder &amp; The Jackson 5</t>
  </si>
  <si>
    <t>Lyla</t>
  </si>
  <si>
    <t>The Sweetest Days</t>
  </si>
  <si>
    <t>Vanessa Williams</t>
  </si>
  <si>
    <t>Oh</t>
  </si>
  <si>
    <t>Ciara &amp; Ludacris</t>
  </si>
  <si>
    <t>Let Her Cry</t>
  </si>
  <si>
    <t>Caravan of Love</t>
  </si>
  <si>
    <t>The Housemartins</t>
  </si>
  <si>
    <t>Something Got Me Started</t>
  </si>
  <si>
    <t>I Miss You</t>
  </si>
  <si>
    <t>Klymaxx</t>
  </si>
  <si>
    <t>It Must Be Him (Seul Sur Son Etoile)</t>
  </si>
  <si>
    <t>Vikki Carr</t>
  </si>
  <si>
    <t>Stray Cat Strut</t>
  </si>
  <si>
    <t>Nights On Broadway</t>
  </si>
  <si>
    <t>Foggy Mountain Breakdown</t>
  </si>
  <si>
    <t>Lester Flatt &amp; Earl Scruggs</t>
  </si>
  <si>
    <t>(You Gotta) Fight For Your Right (To Party!)</t>
  </si>
  <si>
    <t>The Beastie Boys</t>
  </si>
  <si>
    <t>Rumble</t>
  </si>
  <si>
    <t>Link Wray</t>
  </si>
  <si>
    <t>Don't Talk Just Kiss</t>
  </si>
  <si>
    <t>Make Believe</t>
  </si>
  <si>
    <t>Nora Bayes</t>
  </si>
  <si>
    <t>Bring it All Back</t>
  </si>
  <si>
    <t>S Club 7</t>
  </si>
  <si>
    <t>Lovely to Look At</t>
  </si>
  <si>
    <t>Eddy Duchin</t>
  </si>
  <si>
    <t>Let 'Em In</t>
  </si>
  <si>
    <t>He's So Shy</t>
  </si>
  <si>
    <t>I Like It</t>
  </si>
  <si>
    <t>Gerry &amp; the Pacemakers</t>
  </si>
  <si>
    <t>Stomp!</t>
  </si>
  <si>
    <t>I Did What I Did For Maria</t>
  </si>
  <si>
    <t>Tony Christie</t>
  </si>
  <si>
    <t>The Memory Remains</t>
  </si>
  <si>
    <t>Metallica &amp; Marianne Faithfull</t>
  </si>
  <si>
    <t>Saturday in the Park</t>
  </si>
  <si>
    <t>Cindy, Oh Cindy</t>
  </si>
  <si>
    <t>Hands Up (Give Me Your Heart)</t>
  </si>
  <si>
    <t>I'm a Believer</t>
  </si>
  <si>
    <t>Smash Mouth</t>
  </si>
  <si>
    <t>Some Nights</t>
  </si>
  <si>
    <t>fun.</t>
  </si>
  <si>
    <t>Do it Again</t>
  </si>
  <si>
    <t>Steely Dan</t>
  </si>
  <si>
    <t>Papa's Got a Brand New Bag</t>
  </si>
  <si>
    <t>James Brown</t>
  </si>
  <si>
    <t>You'll Never Walk Alone</t>
  </si>
  <si>
    <t>Tender</t>
  </si>
  <si>
    <t>Blue &amp; Elton John</t>
  </si>
  <si>
    <t>Hands to Heaven</t>
  </si>
  <si>
    <t>What's Love Got to Do With It?</t>
  </si>
  <si>
    <t>Warren G &amp; Adina Howard</t>
  </si>
  <si>
    <t>Like Glue</t>
  </si>
  <si>
    <t>Everything I Own</t>
  </si>
  <si>
    <t>Where's the Love</t>
  </si>
  <si>
    <t>Three Little Pigs</t>
  </si>
  <si>
    <t>Green Jelly</t>
  </si>
  <si>
    <t>Dreamin'</t>
  </si>
  <si>
    <t>The End Of The Innocence</t>
  </si>
  <si>
    <t>Don Henley</t>
  </si>
  <si>
    <t>Party All The Time</t>
  </si>
  <si>
    <t>Eddie Murphy</t>
  </si>
  <si>
    <t>The Game of Love</t>
  </si>
  <si>
    <t>Wayne Fontana &amp; The Mindbenders</t>
  </si>
  <si>
    <t>Dance With Me</t>
  </si>
  <si>
    <t>Debelah Morgan</t>
  </si>
  <si>
    <t>Incense &amp; Peppermints</t>
  </si>
  <si>
    <t>Strawberry Alarm Clock</t>
  </si>
  <si>
    <t>The Rubberband Man</t>
  </si>
  <si>
    <t>Lay Down Your Arms</t>
  </si>
  <si>
    <t>Going Under</t>
  </si>
  <si>
    <t>Evanescence</t>
  </si>
  <si>
    <t>Misty Blue</t>
  </si>
  <si>
    <t>Dorothy Moore</t>
  </si>
  <si>
    <t>Too Late For Goodbyes</t>
  </si>
  <si>
    <t>Julian Lennon</t>
  </si>
  <si>
    <t>Johnny &amp; Mary</t>
  </si>
  <si>
    <t>God is a DJ</t>
  </si>
  <si>
    <t>Faithless</t>
  </si>
  <si>
    <t>Dancing Machine</t>
  </si>
  <si>
    <t>The Jackson 5</t>
  </si>
  <si>
    <t>Jesus Walks</t>
  </si>
  <si>
    <t>Obernkirchen Children's Choir</t>
  </si>
  <si>
    <t>Kiss Kiss</t>
  </si>
  <si>
    <t>Holly Valance</t>
  </si>
  <si>
    <t>Green-eyed Lady</t>
  </si>
  <si>
    <t>Sugarloaf</t>
  </si>
  <si>
    <t>Fly</t>
  </si>
  <si>
    <t>Sugar Ray &amp; Supercat</t>
  </si>
  <si>
    <t>Self Esteem</t>
  </si>
  <si>
    <t>Offspring</t>
  </si>
  <si>
    <t>Immigrant Song</t>
  </si>
  <si>
    <t>Love in an Elevator</t>
  </si>
  <si>
    <t>The Devil Went Down to Georgia</t>
  </si>
  <si>
    <t>Charlie Daniels Band</t>
  </si>
  <si>
    <t>Teardrops On My Guitar</t>
  </si>
  <si>
    <t>Taylor Swift</t>
  </si>
  <si>
    <t>This Is Why I'm Hot</t>
  </si>
  <si>
    <t>Mims</t>
  </si>
  <si>
    <t>Encore Une Fois</t>
  </si>
  <si>
    <t>Sash!</t>
  </si>
  <si>
    <t>Tears On My Pillow</t>
  </si>
  <si>
    <t>The Imperials</t>
  </si>
  <si>
    <t>Not Gonna Get Us</t>
  </si>
  <si>
    <t>t.A.T.u.</t>
  </si>
  <si>
    <t>Sunday Morning</t>
  </si>
  <si>
    <t>My Sacrifice</t>
  </si>
  <si>
    <t>Creed</t>
  </si>
  <si>
    <t>Army of Me</t>
  </si>
  <si>
    <t>Bjork</t>
  </si>
  <si>
    <t>Three Dog Night</t>
  </si>
  <si>
    <t>We've Got Tonight</t>
  </si>
  <si>
    <t>Kenny Rogers &amp; Sheena Easton</t>
  </si>
  <si>
    <t>Give Me Just One Night</t>
  </si>
  <si>
    <t>98 Degrees</t>
  </si>
  <si>
    <t>Parade of the Wooden Soldiers</t>
  </si>
  <si>
    <t>Unwell</t>
  </si>
  <si>
    <t>Matchbox Twenty</t>
  </si>
  <si>
    <t>Thank You (Falettinme be Mice Elf Again)</t>
  </si>
  <si>
    <t>Sly &amp; The Family Stone</t>
  </si>
  <si>
    <t>Howard Jones</t>
  </si>
  <si>
    <t>Cry For Help</t>
  </si>
  <si>
    <t>Ain't That Lovin' You Baby</t>
  </si>
  <si>
    <t>Hard Rock Hallelujah</t>
  </si>
  <si>
    <t>Lordi</t>
  </si>
  <si>
    <t>Mundian to Bach Ke</t>
  </si>
  <si>
    <t>Panjabi MC</t>
  </si>
  <si>
    <t>Immortality</t>
  </si>
  <si>
    <t>Celine Dion &amp; Bee Gees</t>
  </si>
  <si>
    <t>Chanson D'Amour</t>
  </si>
  <si>
    <t>Manhattan Transfer</t>
  </si>
  <si>
    <t>Are You Sure?</t>
  </si>
  <si>
    <t>The Allisons</t>
  </si>
  <si>
    <t>Something About You</t>
  </si>
  <si>
    <t>Level 42</t>
  </si>
  <si>
    <t>Chain Gang</t>
  </si>
  <si>
    <t>Roam</t>
  </si>
  <si>
    <t>Run to Me</t>
  </si>
  <si>
    <t>Over There</t>
  </si>
  <si>
    <t>American Quartet</t>
  </si>
  <si>
    <t>Only You</t>
  </si>
  <si>
    <t>The Flying Pickets</t>
  </si>
  <si>
    <t>All Day &amp; All of the Night</t>
  </si>
  <si>
    <t>Tell Me Baby</t>
  </si>
  <si>
    <t>Carrie</t>
  </si>
  <si>
    <t>Come Undone</t>
  </si>
  <si>
    <t>Alright</t>
  </si>
  <si>
    <t>You Give Love a Bad Name</t>
  </si>
  <si>
    <t>One Silver Dollar</t>
  </si>
  <si>
    <t>The Power of Love</t>
  </si>
  <si>
    <t>Frankie Goes To Hollywood</t>
  </si>
  <si>
    <t>Crystal Blue Persuasion</t>
  </si>
  <si>
    <t>Tommy James &amp; the Shondells</t>
  </si>
  <si>
    <t>Say, Has Anybody Seen My Sweet Gypsy Rose?</t>
  </si>
  <si>
    <t>Tony Orlando &amp; Dawn</t>
  </si>
  <si>
    <t>You're Sixteen, You're Beautiful (And You're Mine)</t>
  </si>
  <si>
    <t>Johnny Burnette</t>
  </si>
  <si>
    <t>Private Dancer</t>
  </si>
  <si>
    <t>I'm Into Something Good</t>
  </si>
  <si>
    <t>Disco Inferno</t>
  </si>
  <si>
    <t>The Trammps</t>
  </si>
  <si>
    <t>Praise The Lord &amp; Pass the Ammunition</t>
  </si>
  <si>
    <t>What it Feels Like For a Girl</t>
  </si>
  <si>
    <t>Frankie Valli</t>
  </si>
  <si>
    <t>Together</t>
  </si>
  <si>
    <t>Nasty Girl</t>
  </si>
  <si>
    <t>The Notorious BIG, P Diddy, Nelly, Jagged Edge &amp; Avery Storm</t>
  </si>
  <si>
    <t>Metal Guru</t>
  </si>
  <si>
    <t>Magic Moments</t>
  </si>
  <si>
    <t>Hall Of Fame</t>
  </si>
  <si>
    <t>The Script &amp; will.i.am</t>
  </si>
  <si>
    <t>Baby I'm a Want You</t>
  </si>
  <si>
    <t>Stop</t>
  </si>
  <si>
    <t>When You Were Young</t>
  </si>
  <si>
    <t>The Killers</t>
  </si>
  <si>
    <t>Take It Off</t>
  </si>
  <si>
    <t>We Love You</t>
  </si>
  <si>
    <t>I Can See Clearly Now</t>
  </si>
  <si>
    <t>Jimmy Cliff</t>
  </si>
  <si>
    <t>Legend of Xanadu</t>
  </si>
  <si>
    <t>Raspberry Beret</t>
  </si>
  <si>
    <t>Don't Let Me Down</t>
  </si>
  <si>
    <t>Troglodyte (Cave Man)</t>
  </si>
  <si>
    <t>Jimmy Castor Bunch</t>
  </si>
  <si>
    <t>The One that You Love</t>
  </si>
  <si>
    <t>Rump Shaker</t>
  </si>
  <si>
    <t>Wreckx-N-Effect</t>
  </si>
  <si>
    <t>At This Moment</t>
  </si>
  <si>
    <t>Billy Vera</t>
  </si>
  <si>
    <t>Blame it On the Bossa Nova</t>
  </si>
  <si>
    <t>Eydie Gorme</t>
  </si>
  <si>
    <t>You're in Love</t>
  </si>
  <si>
    <t>Wilson Phillips</t>
  </si>
  <si>
    <t>Paper Roses</t>
  </si>
  <si>
    <t>Marie Osmond</t>
  </si>
  <si>
    <t>Overload</t>
  </si>
  <si>
    <t>Set Fire To The Rain</t>
  </si>
  <si>
    <t>Adele</t>
  </si>
  <si>
    <t>2 Legit 2 Quit</t>
  </si>
  <si>
    <t>Ain't No Doubt</t>
  </si>
  <si>
    <t>Jimmy Nail</t>
  </si>
  <si>
    <t>Shake Your Body (Down to the Ground)</t>
  </si>
  <si>
    <t>Born to Be My Baby</t>
  </si>
  <si>
    <t>The Captain of Her Heart</t>
  </si>
  <si>
    <t>Double</t>
  </si>
  <si>
    <t>So Alive</t>
  </si>
  <si>
    <t>Love &amp; Rockets</t>
  </si>
  <si>
    <t>Impossible</t>
  </si>
  <si>
    <t>Shontelle</t>
  </si>
  <si>
    <t>Running Up That Hill</t>
  </si>
  <si>
    <t>Kate Bush</t>
  </si>
  <si>
    <t>Don't Trust Me</t>
  </si>
  <si>
    <t>3OH!3</t>
  </si>
  <si>
    <t>1, 2, 3, Red Light</t>
  </si>
  <si>
    <t>What's New Pussycat?</t>
  </si>
  <si>
    <t>New San Antonio Rose</t>
  </si>
  <si>
    <t>Bob Wills &amp; his Texas Playboys</t>
  </si>
  <si>
    <t>Pipeline</t>
  </si>
  <si>
    <t>Chantays</t>
  </si>
  <si>
    <t>Boogie Chillun</t>
  </si>
  <si>
    <t>Neither One of Us (Wants to be The First to Say Goodbye)</t>
  </si>
  <si>
    <t>Gladys Knight &amp; The Pips</t>
  </si>
  <si>
    <t>Good Enough</t>
  </si>
  <si>
    <t>Car Wash</t>
  </si>
  <si>
    <t>So Much in Love</t>
  </si>
  <si>
    <t>All-4-One</t>
  </si>
  <si>
    <t>Get Up (I Feel Like Being A) Sex Machine</t>
  </si>
  <si>
    <t>Bo Donaldson &amp; the Heywoods</t>
  </si>
  <si>
    <t>Hippy Hippy Shake</t>
  </si>
  <si>
    <t>Swinging Blue Jeans</t>
  </si>
  <si>
    <t>Arms of Mary</t>
  </si>
  <si>
    <t>Sutherland Brothers &amp; Quiver</t>
  </si>
  <si>
    <t>Merry Xmas Everybody</t>
  </si>
  <si>
    <t>You've Got Your Troubles</t>
  </si>
  <si>
    <t>The Fortunes</t>
  </si>
  <si>
    <t>You're the Inspiration</t>
  </si>
  <si>
    <t>Then Came You</t>
  </si>
  <si>
    <t>Dionne Warwick &amp; The Detroit Spinners</t>
  </si>
  <si>
    <t>Just a Lil Bit</t>
  </si>
  <si>
    <t>50 Cent</t>
  </si>
  <si>
    <t>You Gotta Love Someone</t>
  </si>
  <si>
    <t>Glory Days</t>
  </si>
  <si>
    <t>Sometimes When We Touch</t>
  </si>
  <si>
    <t>Dan Hill</t>
  </si>
  <si>
    <t>I Can Love You Like That</t>
  </si>
  <si>
    <t>Miss California</t>
  </si>
  <si>
    <t>Dante Thomas</t>
  </si>
  <si>
    <t>Mary's Boy Child</t>
  </si>
  <si>
    <t>Feel Good Time</t>
  </si>
  <si>
    <t>Pink &amp; William Orbit</t>
  </si>
  <si>
    <t>Lily the Pink</t>
  </si>
  <si>
    <t>The Scaffold</t>
  </si>
  <si>
    <t>Mozart Symphony No 40 in G Minor</t>
  </si>
  <si>
    <t>Waldo De Los Rios</t>
  </si>
  <si>
    <t>Boogie On Reggae Woman</t>
  </si>
  <si>
    <t>Lisa Stansfield</t>
  </si>
  <si>
    <t>Out of Touch</t>
  </si>
  <si>
    <t>Mona Lisa</t>
  </si>
  <si>
    <t>Conway Twitty</t>
  </si>
  <si>
    <t>See See Rider Blues</t>
  </si>
  <si>
    <t>Ma Rainey</t>
  </si>
  <si>
    <t>Soul II Soul &amp; Caron Wheeler</t>
  </si>
  <si>
    <t>Multiplication</t>
  </si>
  <si>
    <t>Swing Low, Sweet Chariot</t>
  </si>
  <si>
    <t>Fisk University Jubilee Quartet</t>
  </si>
  <si>
    <t>Gloria Estefan &amp; Miami Sound Machine</t>
  </si>
  <si>
    <t>Theme from 'Romeo &amp; Juliet'</t>
  </si>
  <si>
    <t>Henry Mancini</t>
  </si>
  <si>
    <t>Music</t>
  </si>
  <si>
    <t>John Miles</t>
  </si>
  <si>
    <t>Poor Side Of Town</t>
  </si>
  <si>
    <t>Johnny Rivers</t>
  </si>
  <si>
    <t>Let Me Go Lover</t>
  </si>
  <si>
    <t>Rhythm of the Night</t>
  </si>
  <si>
    <t>DeBarge</t>
  </si>
  <si>
    <t>How Do You Do It?</t>
  </si>
  <si>
    <t>When the Lights Go Out</t>
  </si>
  <si>
    <t>Lean Back</t>
  </si>
  <si>
    <t>Terror Squad</t>
  </si>
  <si>
    <t>My Home Town</t>
  </si>
  <si>
    <t>If You're Not the One</t>
  </si>
  <si>
    <t>Daniel Bedingfield</t>
  </si>
  <si>
    <t>It's Not Over</t>
  </si>
  <si>
    <t>Daughtry</t>
  </si>
  <si>
    <t>Daughter of Darkness</t>
  </si>
  <si>
    <t>Have You Seen Her</t>
  </si>
  <si>
    <t>The Chi-Lites</t>
  </si>
  <si>
    <t>Jealous Guy</t>
  </si>
  <si>
    <t>Roxy Music</t>
  </si>
  <si>
    <t>Tonight</t>
  </si>
  <si>
    <t>New Kids On The Block</t>
  </si>
  <si>
    <t>You Might Think</t>
  </si>
  <si>
    <t>She'd Rather Be With Me</t>
  </si>
  <si>
    <t>The Turtles</t>
  </si>
  <si>
    <t>Every 1's a Winner</t>
  </si>
  <si>
    <t>Rain &amp; Tears</t>
  </si>
  <si>
    <t>Eres Tu (Touch The Wind)</t>
  </si>
  <si>
    <t>Mocedades</t>
  </si>
  <si>
    <t>Jean</t>
  </si>
  <si>
    <t>Oliver</t>
  </si>
  <si>
    <t>Hold On</t>
  </si>
  <si>
    <t>En Vogue</t>
  </si>
  <si>
    <t>Piove (Ciao ciao bambina)</t>
  </si>
  <si>
    <t>Domenico Modugno</t>
  </si>
  <si>
    <t>Bump N' Grind</t>
  </si>
  <si>
    <t>Around The World (La La La La La)</t>
  </si>
  <si>
    <t>ATC</t>
  </si>
  <si>
    <t>Time is On My Side</t>
  </si>
  <si>
    <t>My Happiness</t>
  </si>
  <si>
    <t>Ella Fitzgerald</t>
  </si>
  <si>
    <t>Young Hearts Run Free</t>
  </si>
  <si>
    <t>Candi Staton</t>
  </si>
  <si>
    <t>Blue Champagne</t>
  </si>
  <si>
    <t>Land of 1000 Dances</t>
  </si>
  <si>
    <t>Baby</t>
  </si>
  <si>
    <t>Justin Bieber &amp; Ludacris</t>
  </si>
  <si>
    <t>Let's Wait Awhile</t>
  </si>
  <si>
    <t>Pictures of Matchstick Men</t>
  </si>
  <si>
    <t>Oh! What it Seemed to Be</t>
  </si>
  <si>
    <t>River Deep Mountain High</t>
  </si>
  <si>
    <t>Ike &amp; Tina Turner</t>
  </si>
  <si>
    <t>Trick Me</t>
  </si>
  <si>
    <t>Kelis</t>
  </si>
  <si>
    <t>Windy</t>
  </si>
  <si>
    <t>Association</t>
  </si>
  <si>
    <t>If We Ever Meet Again</t>
  </si>
  <si>
    <t>Timbaland &amp; Katy Perry</t>
  </si>
  <si>
    <t>(When You Gonna) give It Up To Me</t>
  </si>
  <si>
    <t>Ghost Town</t>
  </si>
  <si>
    <t>The Specials</t>
  </si>
  <si>
    <t>Lightnin' Strikes</t>
  </si>
  <si>
    <t>Lou Christie</t>
  </si>
  <si>
    <t>Sign O' the Times</t>
  </si>
  <si>
    <t>In the Closet</t>
  </si>
  <si>
    <t>Moody River</t>
  </si>
  <si>
    <t>You're No Good</t>
  </si>
  <si>
    <t>Carrie-Anne</t>
  </si>
  <si>
    <t>Rock That Body</t>
  </si>
  <si>
    <t>The Black Eyed Peas</t>
  </si>
  <si>
    <t>Blue Jean</t>
  </si>
  <si>
    <t>Higher Ground</t>
  </si>
  <si>
    <t>What Would You Do?</t>
  </si>
  <si>
    <t>City High</t>
  </si>
  <si>
    <t>Dust My Broom</t>
  </si>
  <si>
    <t>Elmore James</t>
  </si>
  <si>
    <t>Chasing Pavements</t>
  </si>
  <si>
    <t>Youth of the Nation</t>
  </si>
  <si>
    <t>POD</t>
  </si>
  <si>
    <t>Love Is Thicker Than Water</t>
  </si>
  <si>
    <t>Andy Gibb</t>
  </si>
  <si>
    <t>I Don't Want To</t>
  </si>
  <si>
    <t>Toni Braxton</t>
  </si>
  <si>
    <t>I Have a Dream</t>
  </si>
  <si>
    <t>Suddenly I See</t>
  </si>
  <si>
    <t>KT Tunstall</t>
  </si>
  <si>
    <t>Yeke Yeke</t>
  </si>
  <si>
    <t>Mory Kante</t>
  </si>
  <si>
    <t>A Woman Needs Love (Just Like You Do)</t>
  </si>
  <si>
    <t>Ray Parker Jr &amp; Raydio</t>
  </si>
  <si>
    <t>Bad Boys</t>
  </si>
  <si>
    <t>Inner Circle</t>
  </si>
  <si>
    <t>Wonderful Life</t>
  </si>
  <si>
    <t>Black</t>
  </si>
  <si>
    <t>Pretender</t>
  </si>
  <si>
    <t>Goodnight, My Love</t>
  </si>
  <si>
    <t>One Way Ticket</t>
  </si>
  <si>
    <t>Eruption</t>
  </si>
  <si>
    <t>Searchin'</t>
  </si>
  <si>
    <t>The Coasters</t>
  </si>
  <si>
    <t>There U Go</t>
  </si>
  <si>
    <t>The Wild One</t>
  </si>
  <si>
    <t>Suspicion</t>
  </si>
  <si>
    <t>Terry Stafford</t>
  </si>
  <si>
    <t>Where Do Broken Hearts Go</t>
  </si>
  <si>
    <t>Whitney Houston</t>
  </si>
  <si>
    <t>Follow You Down</t>
  </si>
  <si>
    <t>Gin Blossoms</t>
  </si>
  <si>
    <t>See My Baby Jive</t>
  </si>
  <si>
    <t>Wizzard</t>
  </si>
  <si>
    <t>Kind of a Drag</t>
  </si>
  <si>
    <t>The Buckinghams</t>
  </si>
  <si>
    <t>Lollipop</t>
  </si>
  <si>
    <t>The Chordettes</t>
  </si>
  <si>
    <t>No No No</t>
  </si>
  <si>
    <t>Destiny's Child</t>
  </si>
  <si>
    <t>Happy Birthday Sweet Sixteen</t>
  </si>
  <si>
    <t>Youngbloods</t>
  </si>
  <si>
    <t>Beer Barrel Polka (Roll out the Barrel)</t>
  </si>
  <si>
    <t>Will Glahe &amp; his Orchestra</t>
  </si>
  <si>
    <t>Jody Watley</t>
  </si>
  <si>
    <t>Impulsive</t>
  </si>
  <si>
    <t>Funky Cold Medina</t>
  </si>
  <si>
    <t>Tone Loc</t>
  </si>
  <si>
    <t>Duelling Banjos</t>
  </si>
  <si>
    <t>Eric Weissburg &amp; Steve Mandell</t>
  </si>
  <si>
    <t>Lil' Red Riding Hood</t>
  </si>
  <si>
    <t>Sam The Sham &amp; The Pharaohs</t>
  </si>
  <si>
    <t>Lucky Love</t>
  </si>
  <si>
    <t>Ace of Base</t>
  </si>
  <si>
    <t>(There'll Be Bluebirds Over) the White Cliffs of Dover</t>
  </si>
  <si>
    <t>I Won't Forget You</t>
  </si>
  <si>
    <t>Jim Reeves</t>
  </si>
  <si>
    <t>One Less Bell To Answer</t>
  </si>
  <si>
    <t>Fifth Dimension</t>
  </si>
  <si>
    <t>We Gotta Get Out of This Place</t>
  </si>
  <si>
    <t>Body &amp; Soul</t>
  </si>
  <si>
    <t>Marie</t>
  </si>
  <si>
    <t>Rockstar</t>
  </si>
  <si>
    <t>Can't Get Enough of Your Love</t>
  </si>
  <si>
    <t>Taylor Dayne</t>
  </si>
  <si>
    <t>Year of the Cat</t>
  </si>
  <si>
    <t>Al Stewart</t>
  </si>
  <si>
    <t>The Power of Good-Bye</t>
  </si>
  <si>
    <t>Caught Up</t>
  </si>
  <si>
    <t>Are You That Somebody?</t>
  </si>
  <si>
    <t>That's Not My Name</t>
  </si>
  <si>
    <t>The Ting Tings</t>
  </si>
  <si>
    <t>If You Leave</t>
  </si>
  <si>
    <t>Take You There</t>
  </si>
  <si>
    <t>So Emotional</t>
  </si>
  <si>
    <t>Case Of The Ex (Whatcha Gonna Do)</t>
  </si>
  <si>
    <t>Mya</t>
  </si>
  <si>
    <t>Cosmic Girl</t>
  </si>
  <si>
    <t>Mendocino</t>
  </si>
  <si>
    <t>Sir Douglas Quintet</t>
  </si>
  <si>
    <t>Short Dick Man</t>
  </si>
  <si>
    <t>20 Fingers</t>
  </si>
  <si>
    <t>Like a Prayer</t>
  </si>
  <si>
    <t>Mad'house</t>
  </si>
  <si>
    <t>Hey Baby (Uuh, Aah)</t>
  </si>
  <si>
    <t>DJ Otzi</t>
  </si>
  <si>
    <t>Don't Bother</t>
  </si>
  <si>
    <t>Shakira</t>
  </si>
  <si>
    <t>Letitgo</t>
  </si>
  <si>
    <t>Walkin' On the Sun</t>
  </si>
  <si>
    <t>Julie Rogers</t>
  </si>
  <si>
    <t>Cum On Feel the Noize</t>
  </si>
  <si>
    <t>1,2,3,4 (Sumpin' New)</t>
  </si>
  <si>
    <t>Coolio</t>
  </si>
  <si>
    <t>Gypsy Woman</t>
  </si>
  <si>
    <t>Brian Hyland</t>
  </si>
  <si>
    <t>For You I Will</t>
  </si>
  <si>
    <t>Monica</t>
  </si>
  <si>
    <t>Back Stabbers</t>
  </si>
  <si>
    <t>Heat Wave</t>
  </si>
  <si>
    <t>Martha &amp; The Vandellas</t>
  </si>
  <si>
    <t>Just a Gigolo</t>
  </si>
  <si>
    <t>Broken</t>
  </si>
  <si>
    <t>Seether &amp; Amy Lee</t>
  </si>
  <si>
    <t>Rainy Night in Georgia</t>
  </si>
  <si>
    <t>In My Place</t>
  </si>
  <si>
    <t>Games People Play</t>
  </si>
  <si>
    <t>Joe South</t>
  </si>
  <si>
    <t>I Wanna Love You Forever</t>
  </si>
  <si>
    <t>A Woman's Worth</t>
  </si>
  <si>
    <t>Mirror Man</t>
  </si>
  <si>
    <t>Loverboy</t>
  </si>
  <si>
    <t>Music &amp; Lights</t>
  </si>
  <si>
    <t>If I Give My Heart to You</t>
  </si>
  <si>
    <t>Doris Day</t>
  </si>
  <si>
    <t>I'm Gonna Love You Just A Little Bit More</t>
  </si>
  <si>
    <t>Buona Sera</t>
  </si>
  <si>
    <t>Louis Prima</t>
  </si>
  <si>
    <t>What Do You Want From Me?</t>
  </si>
  <si>
    <t>Adam Lambert</t>
  </si>
  <si>
    <t>Mashed Potato Time</t>
  </si>
  <si>
    <t>Dee Dee Sharp</t>
  </si>
  <si>
    <t>There's a Kind of Hush</t>
  </si>
  <si>
    <t>If Tomorrow Never Comes</t>
  </si>
  <si>
    <t>Sharing The Night Together</t>
  </si>
  <si>
    <t>Mine</t>
  </si>
  <si>
    <t>Everybody Everybody</t>
  </si>
  <si>
    <t>Atomic</t>
  </si>
  <si>
    <t>World</t>
  </si>
  <si>
    <t>Leadbelly</t>
  </si>
  <si>
    <t>Waking up in Vegas</t>
  </si>
  <si>
    <t>Neutron Dance</t>
  </si>
  <si>
    <t>Jeremy</t>
  </si>
  <si>
    <t>Pearl Jam</t>
  </si>
  <si>
    <t>The Small Faces</t>
  </si>
  <si>
    <t>Sea of Love</t>
  </si>
  <si>
    <t>The Honeydrippers</t>
  </si>
  <si>
    <t>Give a Little Bit</t>
  </si>
  <si>
    <t>Blue Bayou</t>
  </si>
  <si>
    <t>After You've Gone</t>
  </si>
  <si>
    <t>Bedrock</t>
  </si>
  <si>
    <t>Young Money &amp; Lloyd</t>
  </si>
  <si>
    <t>Daddy Don't You Walk So Fast</t>
  </si>
  <si>
    <t>Wayne Newton</t>
  </si>
  <si>
    <t>I'm Henry the Eighth I Am</t>
  </si>
  <si>
    <t>There's Always Room At Our House</t>
  </si>
  <si>
    <t>Guy Mitchell</t>
  </si>
  <si>
    <t>She's Not There</t>
  </si>
  <si>
    <t>The Zombies</t>
  </si>
  <si>
    <t>If I Ruled the World</t>
  </si>
  <si>
    <t>NAS</t>
  </si>
  <si>
    <t>King of Pain</t>
  </si>
  <si>
    <t>Far Away Places</t>
  </si>
  <si>
    <t>Margaret Whiting</t>
  </si>
  <si>
    <t>Could it Be I'm Falling in Love</t>
  </si>
  <si>
    <t>Change Partners</t>
  </si>
  <si>
    <t>You Are My Destiny</t>
  </si>
  <si>
    <t>Bring Me Edelweiss</t>
  </si>
  <si>
    <t>Edelweiss</t>
  </si>
  <si>
    <t>I Can See For Miles</t>
  </si>
  <si>
    <t>Stereo Hearts</t>
  </si>
  <si>
    <t>Gym Class Heroes</t>
  </si>
  <si>
    <t>Here With Me</t>
  </si>
  <si>
    <t>Dido</t>
  </si>
  <si>
    <t>Bang &amp; Blame</t>
  </si>
  <si>
    <t>Get a Job</t>
  </si>
  <si>
    <t>The Silhouettes</t>
  </si>
  <si>
    <t>Teen Angel</t>
  </si>
  <si>
    <t>Mark Dinning</t>
  </si>
  <si>
    <t>Crazy</t>
  </si>
  <si>
    <t>Moonglow &amp; Theme From Picnic</t>
  </si>
  <si>
    <t>Morris Stoloff</t>
  </si>
  <si>
    <t>Sioux City Sue</t>
  </si>
  <si>
    <t>Bing Crosby &amp; The Jesters</t>
  </si>
  <si>
    <t>Candy Rain</t>
  </si>
  <si>
    <t>Soul For Real</t>
  </si>
  <si>
    <t>Phil Phillips</t>
  </si>
  <si>
    <t>Bad Boy</t>
  </si>
  <si>
    <t>Miami Sound Machine</t>
  </si>
  <si>
    <t>Oh Girl</t>
  </si>
  <si>
    <t>Turn The Beat Around</t>
  </si>
  <si>
    <t>Vicki Sue Robinson</t>
  </si>
  <si>
    <t>Cat People (Putting Out Fire)</t>
  </si>
  <si>
    <t>Get Lucky</t>
  </si>
  <si>
    <t>Daft Punk &amp; Pharrell Williams</t>
  </si>
  <si>
    <t>I Should Have Known Better</t>
  </si>
  <si>
    <t>Disappear</t>
  </si>
  <si>
    <t>Truly</t>
  </si>
  <si>
    <t>Lying Eyes</t>
  </si>
  <si>
    <t>Original Prankster</t>
  </si>
  <si>
    <t>Linger</t>
  </si>
  <si>
    <t>Church of the Poison Mind</t>
  </si>
  <si>
    <t>The Animal Song</t>
  </si>
  <si>
    <t>Savage Garden</t>
  </si>
  <si>
    <t>Who Do You Think You Are?</t>
  </si>
  <si>
    <t>After the Love Has Gone</t>
  </si>
  <si>
    <t>Earth, Wind &amp; Fire</t>
  </si>
  <si>
    <t>The Promise Of A New Day</t>
  </si>
  <si>
    <t>Paula Abdul</t>
  </si>
  <si>
    <t>Good Rockin' Tonight</t>
  </si>
  <si>
    <t>Wynonie Harris</t>
  </si>
  <si>
    <t>When You're Gone</t>
  </si>
  <si>
    <t>Bryan Adams &amp; Melanie C</t>
  </si>
  <si>
    <t>Nothing Else Matters</t>
  </si>
  <si>
    <t>Metallica</t>
  </si>
  <si>
    <t>Poor Little Fool</t>
  </si>
  <si>
    <t>It's Been Awhile</t>
  </si>
  <si>
    <t>Staind</t>
  </si>
  <si>
    <t>Hell Raiser</t>
  </si>
  <si>
    <t>My Little Lady</t>
  </si>
  <si>
    <t>Never My Love</t>
  </si>
  <si>
    <t>How Deep is Your Love?</t>
  </si>
  <si>
    <t>Dru Hill</t>
  </si>
  <si>
    <t>Donny Osmond</t>
  </si>
  <si>
    <t>Nice &amp; Slow</t>
  </si>
  <si>
    <t>Let it Be</t>
  </si>
  <si>
    <t>Ferry Aid</t>
  </si>
  <si>
    <t>The Song From Moulin Rouge (Where Is Your Heart)</t>
  </si>
  <si>
    <t>Mantovani</t>
  </si>
  <si>
    <t>Rikki Don't Lose That Number</t>
  </si>
  <si>
    <t>Precious &amp; Few</t>
  </si>
  <si>
    <t>Climax</t>
  </si>
  <si>
    <t>Sophisticated Lady</t>
  </si>
  <si>
    <t>We're an American Band</t>
  </si>
  <si>
    <t>Homeward Bound</t>
  </si>
  <si>
    <t>Simon &amp; Garfunkel</t>
  </si>
  <si>
    <t>OPP</t>
  </si>
  <si>
    <t>Naughty By Nature</t>
  </si>
  <si>
    <t>How Do You Talk To An Angel</t>
  </si>
  <si>
    <t>The Heights</t>
  </si>
  <si>
    <t>Somebody to Love</t>
  </si>
  <si>
    <t>Town Without Pity</t>
  </si>
  <si>
    <t>Gene Pitney</t>
  </si>
  <si>
    <t>Perfect Day</t>
  </si>
  <si>
    <t>Various Artists</t>
  </si>
  <si>
    <t>Best of You</t>
  </si>
  <si>
    <t>Roll Over Beethoven</t>
  </si>
  <si>
    <t>Lisbon Antigua (In Old Lisbon)</t>
  </si>
  <si>
    <t>Nelson Riddle</t>
  </si>
  <si>
    <t>Fu-Gee-La</t>
  </si>
  <si>
    <t>I Ain't Got Nobody</t>
  </si>
  <si>
    <t>Falling in Love (Is Hard on the Knees)</t>
  </si>
  <si>
    <t>The Last Farewell</t>
  </si>
  <si>
    <t>Roger Whittaker</t>
  </si>
  <si>
    <t>It's in The Book</t>
  </si>
  <si>
    <t>Johnny Standley</t>
  </si>
  <si>
    <t>I am Woman</t>
  </si>
  <si>
    <t>Rubberneckin'</t>
  </si>
  <si>
    <t>Black Dog</t>
  </si>
  <si>
    <t>Shine a Little Love</t>
  </si>
  <si>
    <t>A Little Respect</t>
  </si>
  <si>
    <t>Glad You Came</t>
  </si>
  <si>
    <t>The Wanted</t>
  </si>
  <si>
    <t>Talk</t>
  </si>
  <si>
    <t>Miami Vice Theme</t>
  </si>
  <si>
    <t>Jan Hammer</t>
  </si>
  <si>
    <t>Someday We'll Be Together</t>
  </si>
  <si>
    <t>I Can Dream About You</t>
  </si>
  <si>
    <t>Dan Hartman</t>
  </si>
  <si>
    <t>Anybody Seen My Baby</t>
  </si>
  <si>
    <t>Artistry in Rhythm</t>
  </si>
  <si>
    <t>Stan Kenton</t>
  </si>
  <si>
    <t>Sorry Suzanne</t>
  </si>
  <si>
    <t>Ay-Round The Corner (Bee-Hind The Bush)</t>
  </si>
  <si>
    <t>Jo Stafford</t>
  </si>
  <si>
    <t>I Get Weak</t>
  </si>
  <si>
    <t>Wonderful</t>
  </si>
  <si>
    <t>Ja Rule</t>
  </si>
  <si>
    <t>Why Don't You Get a Job?</t>
  </si>
  <si>
    <t>The Sweetest Taboo</t>
  </si>
  <si>
    <t>Sade</t>
  </si>
  <si>
    <t>Me &amp; My Shadow</t>
  </si>
  <si>
    <t>Jack Smith</t>
  </si>
  <si>
    <t>Mr Wendal</t>
  </si>
  <si>
    <t>Come &amp; Get It</t>
  </si>
  <si>
    <t>Badfinger</t>
  </si>
  <si>
    <t>Tumbling Tumbleweeds</t>
  </si>
  <si>
    <t>The Sons of the Pioneers</t>
  </si>
  <si>
    <t>Rhythm Divine</t>
  </si>
  <si>
    <t>Love is the Drug</t>
  </si>
  <si>
    <t>I Want Your Love</t>
  </si>
  <si>
    <t>Never Marry a Railroad Man</t>
  </si>
  <si>
    <t>Shocking Blue</t>
  </si>
  <si>
    <t>I'll Stand By You</t>
  </si>
  <si>
    <t>Fool (If You Think It's Over)</t>
  </si>
  <si>
    <t>Chris Rea</t>
  </si>
  <si>
    <t>Spanish Harlem</t>
  </si>
  <si>
    <t>Ben E King</t>
  </si>
  <si>
    <t>In the Blues of the Evening</t>
  </si>
  <si>
    <t>Tommy Dorsey &amp; Frank Sinatra</t>
  </si>
  <si>
    <t>The Rose</t>
  </si>
  <si>
    <t>Bette Midler</t>
  </si>
  <si>
    <t>Theme From 'Exodus'</t>
  </si>
  <si>
    <t>Ferrante &amp; Teicher</t>
  </si>
  <si>
    <t>Chantilly Lace</t>
  </si>
  <si>
    <t>Big Bopper</t>
  </si>
  <si>
    <t>Ac-cent-tchu-ate the Positive</t>
  </si>
  <si>
    <t>Bing Crosby &amp; The Andrews Sisters</t>
  </si>
  <si>
    <t>Come Back to Me</t>
  </si>
  <si>
    <t>Betcha By Golly Wow</t>
  </si>
  <si>
    <t>Barbados</t>
  </si>
  <si>
    <t>Typically Tropical</t>
  </si>
  <si>
    <t>People Are People</t>
  </si>
  <si>
    <t>Poor People of Paris</t>
  </si>
  <si>
    <t>Freeze-Frame</t>
  </si>
  <si>
    <t>J Geils Band</t>
  </si>
  <si>
    <t>Clumsy</t>
  </si>
  <si>
    <t>Fergie</t>
  </si>
  <si>
    <t>Can't Let Go</t>
  </si>
  <si>
    <t>Telegram Sam</t>
  </si>
  <si>
    <t>Only Sixteen</t>
  </si>
  <si>
    <t>Free Your Mind</t>
  </si>
  <si>
    <t>Baby Come Back</t>
  </si>
  <si>
    <t>The Equals</t>
  </si>
  <si>
    <t>Cheri Cheri Lady</t>
  </si>
  <si>
    <t>Banjo Boy</t>
  </si>
  <si>
    <t>Jan &amp; Kjeld</t>
  </si>
  <si>
    <t>Freebird</t>
  </si>
  <si>
    <t>Lynyrd Skynyrd</t>
  </si>
  <si>
    <t>If You Wanna Be Happy</t>
  </si>
  <si>
    <t>Jimmy Soul</t>
  </si>
  <si>
    <t>The Twelfth of Never</t>
  </si>
  <si>
    <t>Never Can Say Goodbye</t>
  </si>
  <si>
    <t>Kiss Of Fire</t>
  </si>
  <si>
    <t>Never Forget</t>
  </si>
  <si>
    <t>Apres Toi</t>
  </si>
  <si>
    <t>Vicky Leandros</t>
  </si>
  <si>
    <t>Daddy's Little Girl</t>
  </si>
  <si>
    <t>The Mills Brothers</t>
  </si>
  <si>
    <t>Alley-oop</t>
  </si>
  <si>
    <t>Hollywood Argyles</t>
  </si>
  <si>
    <t>Elenore</t>
  </si>
  <si>
    <t>One Time</t>
  </si>
  <si>
    <t>Only Wanna Be With You</t>
  </si>
  <si>
    <t>Don't Forget Me (When I'm Gone)</t>
  </si>
  <si>
    <t>Glass Tiger</t>
  </si>
  <si>
    <t>Nino Tempo &amp; April Stevens</t>
  </si>
  <si>
    <t>Another Sad Love Song</t>
  </si>
  <si>
    <t>I Like Chopin</t>
  </si>
  <si>
    <t>Gazebo</t>
  </si>
  <si>
    <t>A Blossom Fell</t>
  </si>
  <si>
    <t>Causing a Commotion</t>
  </si>
  <si>
    <t>My Perogative</t>
  </si>
  <si>
    <t>GI Jive</t>
  </si>
  <si>
    <t>For the First Time</t>
  </si>
  <si>
    <t>The Script</t>
  </si>
  <si>
    <t>Drift Away</t>
  </si>
  <si>
    <t>Dobie Gray</t>
  </si>
  <si>
    <t>Knockin' On Heaven's Door</t>
  </si>
  <si>
    <t>She's Like the Wind</t>
  </si>
  <si>
    <t>Patrick Swayze</t>
  </si>
  <si>
    <t>State of Shock</t>
  </si>
  <si>
    <t>The Jackson 5, Mick Jagger &amp; Michael Jackson</t>
  </si>
  <si>
    <t>Devil Woman</t>
  </si>
  <si>
    <t>Raindrops</t>
  </si>
  <si>
    <t>Dee Clark</t>
  </si>
  <si>
    <t>Someone Saved My Life Tonight</t>
  </si>
  <si>
    <t>Also Sprach Zarathustra (2001)</t>
  </si>
  <si>
    <t>Eumir Deodato</t>
  </si>
  <si>
    <t>Yes! We Have No Bananas</t>
  </si>
  <si>
    <t>Billy Jones</t>
  </si>
  <si>
    <t>What's Left Of Me</t>
  </si>
  <si>
    <t>Nick Lachey</t>
  </si>
  <si>
    <t>More</t>
  </si>
  <si>
    <t>Words</t>
  </si>
  <si>
    <t>Boyzone</t>
  </si>
  <si>
    <t>I Don't Want to Set the World On Fire</t>
  </si>
  <si>
    <t>Horace Heidt</t>
  </si>
  <si>
    <t>Deeper Underground</t>
  </si>
  <si>
    <t>Bachelor Boy</t>
  </si>
  <si>
    <t>All Alone am I</t>
  </si>
  <si>
    <t>Love Will Tear Us Apart</t>
  </si>
  <si>
    <t>Joy Division</t>
  </si>
  <si>
    <t>Oh Babe What Would You Say?</t>
  </si>
  <si>
    <t>Hurricane Smith</t>
  </si>
  <si>
    <t>Break My Stride</t>
  </si>
  <si>
    <t>Matthew Wilder</t>
  </si>
  <si>
    <t>Don't Take It Personal (Just One Of Dem Days)</t>
  </si>
  <si>
    <t>Little Star</t>
  </si>
  <si>
    <t>Elegants</t>
  </si>
  <si>
    <t>In the Army Now</t>
  </si>
  <si>
    <t>I Can't Dance</t>
  </si>
  <si>
    <t>Tonight I Celebrate My Love</t>
  </si>
  <si>
    <t>Peabo Bryson &amp; Roberta Flack</t>
  </si>
  <si>
    <t>Leave Me Alone (Ruby Red Dress)</t>
  </si>
  <si>
    <t>Beggin'</t>
  </si>
  <si>
    <t>Madcon</t>
  </si>
  <si>
    <t>Black Betty</t>
  </si>
  <si>
    <t>Ram Jam</t>
  </si>
  <si>
    <t>Proud Mary</t>
  </si>
  <si>
    <t>A Little More Love</t>
  </si>
  <si>
    <t>Everyday People</t>
  </si>
  <si>
    <t>Today Was A Fairytale</t>
  </si>
  <si>
    <t>Live &amp; Let Die</t>
  </si>
  <si>
    <t>Guns n' Roses</t>
  </si>
  <si>
    <t>Love in Bloom</t>
  </si>
  <si>
    <t>These Dreams</t>
  </si>
  <si>
    <t>Heart</t>
  </si>
  <si>
    <t>The Very Thought of You</t>
  </si>
  <si>
    <t>Dolce Vita</t>
  </si>
  <si>
    <t>Ryan Paris</t>
  </si>
  <si>
    <t>Hello It's Me</t>
  </si>
  <si>
    <t>Blueberry Hill</t>
  </si>
  <si>
    <t>25 Or 6 to 4</t>
  </si>
  <si>
    <t>All Kinds of Everything</t>
  </si>
  <si>
    <t>Dana</t>
  </si>
  <si>
    <t>Larry Clinton</t>
  </si>
  <si>
    <t>The Tracks of My Tears</t>
  </si>
  <si>
    <t>Every Rose Has It's Thorn</t>
  </si>
  <si>
    <t>Poison</t>
  </si>
  <si>
    <t>She Blinded Me With Science</t>
  </si>
  <si>
    <t>Thomas Dolby</t>
  </si>
  <si>
    <t>Neanderthal Man</t>
  </si>
  <si>
    <t>Love Machine</t>
  </si>
  <si>
    <t>With You I'm Born Again</t>
  </si>
  <si>
    <t>Billy Preston &amp; Syreeta</t>
  </si>
  <si>
    <t>Why?</t>
  </si>
  <si>
    <t>Frankie Avalon</t>
  </si>
  <si>
    <t>Stop &amp; Stare</t>
  </si>
  <si>
    <t>OneRepublic</t>
  </si>
  <si>
    <t>Dream Baby (How Long Must I Dream)</t>
  </si>
  <si>
    <t>Roy Orbison</t>
  </si>
  <si>
    <t>Hey Mr DJ</t>
  </si>
  <si>
    <t>Zhane</t>
  </si>
  <si>
    <t>Walking to New Orleans</t>
  </si>
  <si>
    <t>Fats Domino</t>
  </si>
  <si>
    <t>Da Doo Ron Ron (When He Walked Me Home)</t>
  </si>
  <si>
    <t>Barracuda</t>
  </si>
  <si>
    <t>Amazed</t>
  </si>
  <si>
    <t>Lonestar</t>
  </si>
  <si>
    <t>Ain't That Just The Way (That Love Goes Down)</t>
  </si>
  <si>
    <t>Lutricia McNeal</t>
  </si>
  <si>
    <t>A Lover's Concerto</t>
  </si>
  <si>
    <t>The Toys</t>
  </si>
  <si>
    <t>Killer</t>
  </si>
  <si>
    <t>Adamski</t>
  </si>
  <si>
    <t>Bell Biv Devoe</t>
  </si>
  <si>
    <t>I Believe in You &amp; Me</t>
  </si>
  <si>
    <t>Dancing in the City</t>
  </si>
  <si>
    <t>Marshall Hain</t>
  </si>
  <si>
    <t>Gasolina</t>
  </si>
  <si>
    <t>Daddy Yankee</t>
  </si>
  <si>
    <t>Without You</t>
  </si>
  <si>
    <t>David Guetta &amp; Usher</t>
  </si>
  <si>
    <t>Pumped Up Kicks</t>
  </si>
  <si>
    <t>Foster the People</t>
  </si>
  <si>
    <t>On The Radio</t>
  </si>
  <si>
    <t>Jimmie Davis</t>
  </si>
  <si>
    <t>Walking On Sunshine</t>
  </si>
  <si>
    <t>Katrina &amp; The Waves</t>
  </si>
  <si>
    <t>Dear Mama</t>
  </si>
  <si>
    <t>Without Love (There Is Nothing)</t>
  </si>
  <si>
    <t>It's a Man's Man's Man's World</t>
  </si>
  <si>
    <t>Pour Some Sugar On Me</t>
  </si>
  <si>
    <t>Better Off Alone</t>
  </si>
  <si>
    <t>DJ Jurgen &amp; Alice DeeJay</t>
  </si>
  <si>
    <t>Touch Me in the Morning</t>
  </si>
  <si>
    <t>Heartbreak Hotel</t>
  </si>
  <si>
    <t>Whitney Houston &amp; Faith Evans &amp; Kelly Price</t>
  </si>
  <si>
    <t>God Only Knows</t>
  </si>
  <si>
    <t>Skweeze Me, Pleeze Me</t>
  </si>
  <si>
    <t>I Just Wanna Stop</t>
  </si>
  <si>
    <t>Gino Vannelli</t>
  </si>
  <si>
    <t>The War Song</t>
  </si>
  <si>
    <t>I Got You</t>
  </si>
  <si>
    <t>Split Enz</t>
  </si>
  <si>
    <t>Rain</t>
  </si>
  <si>
    <t>Behind These Hazel Eyes</t>
  </si>
  <si>
    <t>We R Who We R</t>
  </si>
  <si>
    <t>Got 'Til It's Gone</t>
  </si>
  <si>
    <t>Janet Jackson &amp; Q-Tip &amp; Joni Mitchell</t>
  </si>
  <si>
    <t>I Say a Little Prayer</t>
  </si>
  <si>
    <t>Always On Time</t>
  </si>
  <si>
    <t>Ja Rule &amp; Ashanti</t>
  </si>
  <si>
    <t>Will It Go Round In Circles</t>
  </si>
  <si>
    <t>The Monster</t>
  </si>
  <si>
    <t>Eminem &amp; Rihanna</t>
  </si>
  <si>
    <t>Bump Bump Bump</t>
  </si>
  <si>
    <t>B2K &amp; P Diddy</t>
  </si>
  <si>
    <t>Billionaire</t>
  </si>
  <si>
    <t>Travie McCoy &amp; Bruno Mars</t>
  </si>
  <si>
    <t>Sober</t>
  </si>
  <si>
    <t>And When I Die</t>
  </si>
  <si>
    <t>Blood Sweat &amp; Tears</t>
  </si>
  <si>
    <t>Heat of the Moment</t>
  </si>
  <si>
    <t>Asia</t>
  </si>
  <si>
    <t>The Boys Are Back in Town</t>
  </si>
  <si>
    <t>Locked Out Of Heaven</t>
  </si>
  <si>
    <t>Bruno Mars</t>
  </si>
  <si>
    <t>Shambala</t>
  </si>
  <si>
    <t>Sky High</t>
  </si>
  <si>
    <t>Jigsaw</t>
  </si>
  <si>
    <t>Cat's in the Cradle</t>
  </si>
  <si>
    <t>Harry Chapin</t>
  </si>
  <si>
    <t>I Shot the Sheriff</t>
  </si>
  <si>
    <t>Warren G</t>
  </si>
  <si>
    <t>Intuition</t>
  </si>
  <si>
    <t>Jewel</t>
  </si>
  <si>
    <t>Garden Party</t>
  </si>
  <si>
    <t>Mr Brightside</t>
  </si>
  <si>
    <t>Unskinny Bop</t>
  </si>
  <si>
    <t>Cold Hearted</t>
  </si>
  <si>
    <t>When a Man Loves a Woman</t>
  </si>
  <si>
    <t>Action</t>
  </si>
  <si>
    <t>Adia</t>
  </si>
  <si>
    <t>Sarah McLachlan</t>
  </si>
  <si>
    <t>Big City Life</t>
  </si>
  <si>
    <t>Mattafix</t>
  </si>
  <si>
    <t>Love You Inside Out</t>
  </si>
  <si>
    <t>The Smurf Song</t>
  </si>
  <si>
    <t>The Smurfs</t>
  </si>
  <si>
    <t>Devil Inside</t>
  </si>
  <si>
    <t>Chain Reaction</t>
  </si>
  <si>
    <t>Hope of Deliverance</t>
  </si>
  <si>
    <t>Up On the Roof</t>
  </si>
  <si>
    <t>Here Comes the Rain Again</t>
  </si>
  <si>
    <t>Days Of Wine &amp; Roses</t>
  </si>
  <si>
    <t>Ghetto Gospel</t>
  </si>
  <si>
    <t>2Pac &amp; Elton John</t>
  </si>
  <si>
    <t>Two To Make It Right</t>
  </si>
  <si>
    <t>Seduction</t>
  </si>
  <si>
    <t>Soldier</t>
  </si>
  <si>
    <t>Destiny's Child &amp; T.I. &amp; Lil' Wayne</t>
  </si>
  <si>
    <t>Accidentally in Love</t>
  </si>
  <si>
    <t>Kodachrome</t>
  </si>
  <si>
    <t>Tattoo</t>
  </si>
  <si>
    <t>Who Can it Be Now?</t>
  </si>
  <si>
    <t>Don't Sit Under the Apple Tree (With Anyone Else But Me)</t>
  </si>
  <si>
    <t>Rock On</t>
  </si>
  <si>
    <t>Michael Damian</t>
  </si>
  <si>
    <t>Milli Vanilli</t>
  </si>
  <si>
    <t>Dust in the Wind</t>
  </si>
  <si>
    <t>Angelia</t>
  </si>
  <si>
    <t>Hey You</t>
  </si>
  <si>
    <t>Bachman-Turner Overdrive</t>
  </si>
  <si>
    <t>On the Road Again</t>
  </si>
  <si>
    <t>Canned Heat</t>
  </si>
  <si>
    <t>Keep the Faith</t>
  </si>
  <si>
    <t>Waterloo Sunset</t>
  </si>
  <si>
    <t>These Eyes</t>
  </si>
  <si>
    <t>Guess Who</t>
  </si>
  <si>
    <t>If I Didn't Care</t>
  </si>
  <si>
    <t>What About Us</t>
  </si>
  <si>
    <t>Sunny</t>
  </si>
  <si>
    <t>Bobby Hebb</t>
  </si>
  <si>
    <t>Living For the City</t>
  </si>
  <si>
    <t>A Woman in Love</t>
  </si>
  <si>
    <t>Beautiful Soul</t>
  </si>
  <si>
    <t>Let it Rock</t>
  </si>
  <si>
    <t>Kevin Rudolf &amp; Lil' Wayne</t>
  </si>
  <si>
    <t>Sam Brown</t>
  </si>
  <si>
    <t>Lovesick Blues</t>
  </si>
  <si>
    <t>Frank Ifield</t>
  </si>
  <si>
    <t>Dirty Laundry</t>
  </si>
  <si>
    <t>Queen of Hearts</t>
  </si>
  <si>
    <t>Juice Newton</t>
  </si>
  <si>
    <t>Nasty</t>
  </si>
  <si>
    <t>Listen to the Music</t>
  </si>
  <si>
    <t>If You Don't Know Me By Now</t>
  </si>
  <si>
    <t>Harold Melvin &amp; The Bluenotes</t>
  </si>
  <si>
    <t>I Ran (So Far Away)</t>
  </si>
  <si>
    <t>A Flock of Seagulls</t>
  </si>
  <si>
    <t>Light My Fire</t>
  </si>
  <si>
    <t>Jose Feliciano</t>
  </si>
  <si>
    <t>PIMP</t>
  </si>
  <si>
    <t>Because They're Young</t>
  </si>
  <si>
    <t>Oh Well (Part 1)</t>
  </si>
  <si>
    <t>Don't Forbid Me</t>
  </si>
  <si>
    <t>Everybody's Got to Learn Sometime</t>
  </si>
  <si>
    <t>The Korgis</t>
  </si>
  <si>
    <t>Tribal Dance</t>
  </si>
  <si>
    <t>Gonna Fly Now (Theme From 'Rocky')</t>
  </si>
  <si>
    <t>Bill Conti</t>
  </si>
  <si>
    <t>What's the Frequency, Kenneth?</t>
  </si>
  <si>
    <t>Pink Cadillac</t>
  </si>
  <si>
    <t>Wildwood Flower</t>
  </si>
  <si>
    <t>Sing</t>
  </si>
  <si>
    <t>Travis</t>
  </si>
  <si>
    <t>Chances Are</t>
  </si>
  <si>
    <t>With Arms Wide Open</t>
  </si>
  <si>
    <t>Somebody Told Me</t>
  </si>
  <si>
    <t>Step By Step</t>
  </si>
  <si>
    <t>Touch Me (All Night Long)</t>
  </si>
  <si>
    <t>Cathy Dennis</t>
  </si>
  <si>
    <t>Doctor's Orders</t>
  </si>
  <si>
    <t>Carol Douglas</t>
  </si>
  <si>
    <t>I'll Be Home</t>
  </si>
  <si>
    <t>I Walk the Line</t>
  </si>
  <si>
    <t>The Next Time</t>
  </si>
  <si>
    <t>Give It 2 Me</t>
  </si>
  <si>
    <t>The Edge Of Glory</t>
  </si>
  <si>
    <t>Lady GaGa</t>
  </si>
  <si>
    <t>Long Fellow Serenade</t>
  </si>
  <si>
    <t>Neil Diamond</t>
  </si>
  <si>
    <t>A Girl Like You</t>
  </si>
  <si>
    <t>Edwyn Collins</t>
  </si>
  <si>
    <t>Crank That (soulja Boy)</t>
  </si>
  <si>
    <t>People</t>
  </si>
  <si>
    <t>Wig-Wam Bam</t>
  </si>
  <si>
    <t>You Made Me Love You (I Didn't Want to Do It)</t>
  </si>
  <si>
    <t>I Remember You</t>
  </si>
  <si>
    <t>Make it With You</t>
  </si>
  <si>
    <t>Lovestoned</t>
  </si>
  <si>
    <t>Wichita Lineman</t>
  </si>
  <si>
    <t>Glen Campbell</t>
  </si>
  <si>
    <t>Reflections of My Life</t>
  </si>
  <si>
    <t>Marmalade</t>
  </si>
  <si>
    <t>Baby, Baby, Baby</t>
  </si>
  <si>
    <t>TLC</t>
  </si>
  <si>
    <t>(You're My) Soul &amp; Inspiration</t>
  </si>
  <si>
    <t>The Righteous Brothers</t>
  </si>
  <si>
    <t>Emotion</t>
  </si>
  <si>
    <t>What Have You Done For Me Lately</t>
  </si>
  <si>
    <t>New Sensation</t>
  </si>
  <si>
    <t>Gotta Get Thru This</t>
  </si>
  <si>
    <t>DJ Jazzy Jeff &amp; The Fresh Prince</t>
  </si>
  <si>
    <t>See You Later Alligator</t>
  </si>
  <si>
    <t>Bill Haley &amp; his Comets</t>
  </si>
  <si>
    <t>Love Song</t>
  </si>
  <si>
    <t>Baby, Come to Me</t>
  </si>
  <si>
    <t>Patti Austin &amp; James Ingram</t>
  </si>
  <si>
    <t>Get a Life</t>
  </si>
  <si>
    <t>Smile</t>
  </si>
  <si>
    <t>Do You Want To?</t>
  </si>
  <si>
    <t>Franz Ferdinand</t>
  </si>
  <si>
    <t>He Loves U Not</t>
  </si>
  <si>
    <t>The First Night</t>
  </si>
  <si>
    <t>Grease Megamix</t>
  </si>
  <si>
    <t>John Travolta &amp; Olivia Newton-John</t>
  </si>
  <si>
    <t>Lay Back in the Arms of Someone</t>
  </si>
  <si>
    <t>Move On Up a Little Higher</t>
  </si>
  <si>
    <t>Mahalia Jackson</t>
  </si>
  <si>
    <t>March From The River Kwai</t>
  </si>
  <si>
    <t>Mitch Miller</t>
  </si>
  <si>
    <t>See You in September</t>
  </si>
  <si>
    <t>Happenings</t>
  </si>
  <si>
    <t>I'm Gonna Knock On Your Door</t>
  </si>
  <si>
    <t>Eddie Hodges</t>
  </si>
  <si>
    <t>Im Nin'Alu</t>
  </si>
  <si>
    <t>Ofra Haza</t>
  </si>
  <si>
    <t>The Breeze &amp; I</t>
  </si>
  <si>
    <t>Conquest of Paradise</t>
  </si>
  <si>
    <t>Vangelis</t>
  </si>
  <si>
    <t>Theme From 'New York New York'</t>
  </si>
  <si>
    <t>Free Electric Band</t>
  </si>
  <si>
    <t>Albert Hammond</t>
  </si>
  <si>
    <t>Bye Bye Baby</t>
  </si>
  <si>
    <t>Ball of Confusion (That's What the World is Today)</t>
  </si>
  <si>
    <t>Ridin' solo</t>
  </si>
  <si>
    <t>Elevation</t>
  </si>
  <si>
    <t>Behind Closed Doors</t>
  </si>
  <si>
    <t>Charlie Rich</t>
  </si>
  <si>
    <t>Tiger Feet</t>
  </si>
  <si>
    <t>I'll Be Loving You (Forever)</t>
  </si>
  <si>
    <t>Sweet Caroline (Good Times Never Seemed So Good)</t>
  </si>
  <si>
    <t>Rose Marie</t>
  </si>
  <si>
    <t>Slim Whitman</t>
  </si>
  <si>
    <t>If You Love Me</t>
  </si>
  <si>
    <t>Brownstone</t>
  </si>
  <si>
    <t>Pretty Flamingo</t>
  </si>
  <si>
    <t>Manfred Mann</t>
  </si>
  <si>
    <t>Just When I Needed You Most</t>
  </si>
  <si>
    <t>Randy Vanwarmer</t>
  </si>
  <si>
    <t>The Night They Drove Old Dixie Down</t>
  </si>
  <si>
    <t>Joan Baez</t>
  </si>
  <si>
    <t>We Are Never Ever Getting Back Together</t>
  </si>
  <si>
    <t>Stacy's Mom</t>
  </si>
  <si>
    <t>Fountains of Wayne</t>
  </si>
  <si>
    <t>I Can't Get Next to You</t>
  </si>
  <si>
    <t>Music Box Dancer</t>
  </si>
  <si>
    <t>Frank Mills</t>
  </si>
  <si>
    <t>Rock Wit U (Awww Baby)</t>
  </si>
  <si>
    <t>It's Almost Tomorrow</t>
  </si>
  <si>
    <t>Dreamweavers</t>
  </si>
  <si>
    <t>To Know Him is to Love Him</t>
  </si>
  <si>
    <t>The Teddy Bears</t>
  </si>
  <si>
    <t>Good Time</t>
  </si>
  <si>
    <t>Owl City &amp; Carly Rae Jepsen</t>
  </si>
  <si>
    <t>Getting Over You</t>
  </si>
  <si>
    <t>David Guetta &amp; Chris Willis</t>
  </si>
  <si>
    <t>Ruby</t>
  </si>
  <si>
    <t>The Kaiser Chiefs</t>
  </si>
  <si>
    <t>Theme From 'Greatest American Hero' (Believe It Or Not)</t>
  </si>
  <si>
    <t>Joey Scarbury</t>
  </si>
  <si>
    <t>I'd Lie For You (And That's the Truth)</t>
  </si>
  <si>
    <t>Charleston</t>
  </si>
  <si>
    <t>Arthur Gibbs &amp; his Gang</t>
  </si>
  <si>
    <t>I am a Rock</t>
  </si>
  <si>
    <t>Play</t>
  </si>
  <si>
    <t>The Birds &amp; the Bees</t>
  </si>
  <si>
    <t>Jewel Akens</t>
  </si>
  <si>
    <t>Wheels (Vier Schimmel, ein Wagen)</t>
  </si>
  <si>
    <t>Fantastic Voyage</t>
  </si>
  <si>
    <t>Nobody's Home</t>
  </si>
  <si>
    <t>I'm Telling You Now</t>
  </si>
  <si>
    <t>Freddie &amp; The Dreamers</t>
  </si>
  <si>
    <t>Escape</t>
  </si>
  <si>
    <t>Good Lovin'</t>
  </si>
  <si>
    <t>The Young Rascals</t>
  </si>
  <si>
    <t>Shut Up &amp; Drive</t>
  </si>
  <si>
    <t>(Is This the Way To) Amarillo</t>
  </si>
  <si>
    <t>Fortunate Son</t>
  </si>
  <si>
    <t>Frankie Carle</t>
  </si>
  <si>
    <t>Uncle Albert (Admiral Halsey)</t>
  </si>
  <si>
    <t>Time (Clock of the Heart)</t>
  </si>
  <si>
    <t>(Can't Live Without Your) Love &amp; Affection</t>
  </si>
  <si>
    <t>Nelson</t>
  </si>
  <si>
    <t>Joan Weber</t>
  </si>
  <si>
    <t>Kissing a Fool</t>
  </si>
  <si>
    <t>Jim Diamond</t>
  </si>
  <si>
    <t>Eileen Barton</t>
  </si>
  <si>
    <t>Hard Headed Woman</t>
  </si>
  <si>
    <t>Candyman</t>
  </si>
  <si>
    <t>Especially For You</t>
  </si>
  <si>
    <t>Kylie Minogue &amp; Jason Donovan</t>
  </si>
  <si>
    <t>Window In The Skies</t>
  </si>
  <si>
    <t>Dragnet</t>
  </si>
  <si>
    <t>Ray Anthony</t>
  </si>
  <si>
    <t>Swingin' Down the Lane</t>
  </si>
  <si>
    <t>Isham Jones</t>
  </si>
  <si>
    <t>No Matter What</t>
  </si>
  <si>
    <t>My Favourite Mistake</t>
  </si>
  <si>
    <t>Chain of Fools</t>
  </si>
  <si>
    <t>Eyes Without a Face</t>
  </si>
  <si>
    <t>Wasted Days &amp; Wasted Nights</t>
  </si>
  <si>
    <t>Freddy Fender</t>
  </si>
  <si>
    <t>Kryptonite</t>
  </si>
  <si>
    <t>Three Doors Down</t>
  </si>
  <si>
    <t>Confessions Part II</t>
  </si>
  <si>
    <t>It's Still Rock 'n' Roll to Me</t>
  </si>
  <si>
    <t>Billy Joel</t>
  </si>
  <si>
    <t>Both Sides of the Story</t>
  </si>
  <si>
    <t>Show Me Love</t>
  </si>
  <si>
    <t>Dark Lady</t>
  </si>
  <si>
    <t>Cher</t>
  </si>
  <si>
    <t>I Like to Move It</t>
  </si>
  <si>
    <t>Reel 2 Real</t>
  </si>
  <si>
    <t>Cisco Kid</t>
  </si>
  <si>
    <t>What Makes You Beautiful</t>
  </si>
  <si>
    <t>One Direction</t>
  </si>
  <si>
    <t>Morgen</t>
  </si>
  <si>
    <t>Ivo Robic</t>
  </si>
  <si>
    <t>Mouldy Old Dough</t>
  </si>
  <si>
    <t>Lieutenant Pigeon</t>
  </si>
  <si>
    <t>Twist &amp; Shout</t>
  </si>
  <si>
    <t>Old Man &amp; Me (When I Get To Heaven)</t>
  </si>
  <si>
    <t>Absolute Beginners</t>
  </si>
  <si>
    <t>Still</t>
  </si>
  <si>
    <t>Half-breed</t>
  </si>
  <si>
    <t>Rock-A-Bye Your Baby (With a Dixie Melody)</t>
  </si>
  <si>
    <t>Glamorous</t>
  </si>
  <si>
    <t>Fergie &amp; Ludacris</t>
  </si>
  <si>
    <t>Rise</t>
  </si>
  <si>
    <t>Chequered Love</t>
  </si>
  <si>
    <t>Kim Wilde</t>
  </si>
  <si>
    <t>I'm Sorry</t>
  </si>
  <si>
    <t>Stole</t>
  </si>
  <si>
    <t>Kelly Rowland</t>
  </si>
  <si>
    <t>Lady (You Bring Me Up)</t>
  </si>
  <si>
    <t>The Wild Ones</t>
  </si>
  <si>
    <t>Flo-Rida &amp; Sia</t>
  </si>
  <si>
    <t>19-2000</t>
  </si>
  <si>
    <t>Gorillaz</t>
  </si>
  <si>
    <t>All of Me</t>
  </si>
  <si>
    <t>We Got The Beat</t>
  </si>
  <si>
    <t>Alone</t>
  </si>
  <si>
    <t>Where Them Girls At</t>
  </si>
  <si>
    <t>David Guetta, Flo-Rida &amp; Nicki Minaj</t>
  </si>
  <si>
    <t>Piano Concerto in B Flat</t>
  </si>
  <si>
    <t>Monkey</t>
  </si>
  <si>
    <t>Sex &amp; Candy</t>
  </si>
  <si>
    <t>Marcy Playground</t>
  </si>
  <si>
    <t>No Ordinary Love</t>
  </si>
  <si>
    <t>Objection (Tango)</t>
  </si>
  <si>
    <t>Mad World</t>
  </si>
  <si>
    <t>Michael Andrews &amp; Gary Jules</t>
  </si>
  <si>
    <t>Undercover of the Night</t>
  </si>
  <si>
    <t>Some Girls</t>
  </si>
  <si>
    <t>Uptown Girl</t>
  </si>
  <si>
    <t>Brother, Can You Spare a Dime?</t>
  </si>
  <si>
    <t>Up Up &amp; Away</t>
  </si>
  <si>
    <t>Would I Lie to You?</t>
  </si>
  <si>
    <t>It Will Rain</t>
  </si>
  <si>
    <t>Nightshift</t>
  </si>
  <si>
    <t>Someone to Call My Lover</t>
  </si>
  <si>
    <t>You Don't Know</t>
  </si>
  <si>
    <t>Helen Shapiro</t>
  </si>
  <si>
    <t>Mr Big Stuff</t>
  </si>
  <si>
    <t>Jean Knight</t>
  </si>
  <si>
    <t>Man On the Moon</t>
  </si>
  <si>
    <t>Sister Golden Hair</t>
  </si>
  <si>
    <t>America</t>
  </si>
  <si>
    <t>Sweet Pea</t>
  </si>
  <si>
    <t>Tommy Roe</t>
  </si>
  <si>
    <t>The Little White Cloud that Cried</t>
  </si>
  <si>
    <t>On Top of Old Smokey</t>
  </si>
  <si>
    <t>The Weavers</t>
  </si>
  <si>
    <t>To All the Girls I've Loved Before</t>
  </si>
  <si>
    <t>Julio Iglesias &amp; Willie Nelson</t>
  </si>
  <si>
    <t>Brick House</t>
  </si>
  <si>
    <t>Diggin' On You</t>
  </si>
  <si>
    <t>Drive</t>
  </si>
  <si>
    <t>The Best of Times</t>
  </si>
  <si>
    <t>What's My Name?</t>
  </si>
  <si>
    <t>Anytime</t>
  </si>
  <si>
    <t>Heartless</t>
  </si>
  <si>
    <t>Drowning</t>
  </si>
  <si>
    <t>My Name Is</t>
  </si>
  <si>
    <t>Don't Cry Daddy</t>
  </si>
  <si>
    <t>Love... Thy Will Be Done</t>
  </si>
  <si>
    <t>My Coo-Ca-Choo</t>
  </si>
  <si>
    <t>Alvin Stardust</t>
  </si>
  <si>
    <t>Rhythm Nation</t>
  </si>
  <si>
    <t>For Me &amp; My Gal</t>
  </si>
  <si>
    <t>Judy Garland &amp; Gene Kelly</t>
  </si>
  <si>
    <t>My Way</t>
  </si>
  <si>
    <t>Wrapped Around Your Finger</t>
  </si>
  <si>
    <t>I Don't Know Why (But I Do)</t>
  </si>
  <si>
    <t>Clarence 'Frogman' Henry</t>
  </si>
  <si>
    <t>Under the Boardwalk</t>
  </si>
  <si>
    <t>When I See You Smile</t>
  </si>
  <si>
    <t>Bad English</t>
  </si>
  <si>
    <t>Sonny Boy</t>
  </si>
  <si>
    <t>Holiday Rap</t>
  </si>
  <si>
    <t>MC Miker G &amp; DJ Sven</t>
  </si>
  <si>
    <t>Everybody Have Fun Tonight</t>
  </si>
  <si>
    <t>Wang Chung</t>
  </si>
  <si>
    <t>Gangsta Lovin'</t>
  </si>
  <si>
    <t>Eve &amp; Alicia Keys</t>
  </si>
  <si>
    <t>Jumpin' Jumpin'</t>
  </si>
  <si>
    <t>The Trolley Song</t>
  </si>
  <si>
    <t>Cool</t>
  </si>
  <si>
    <t>Gwen Stefani</t>
  </si>
  <si>
    <t>Friday, I'm in Love</t>
  </si>
  <si>
    <t>I Got You (I Feel Good)</t>
  </si>
  <si>
    <t>Suburbia</t>
  </si>
  <si>
    <t>Sweet Dreams (Ola ola e)</t>
  </si>
  <si>
    <t>La Bouche</t>
  </si>
  <si>
    <t>Layla (Unplugged)</t>
  </si>
  <si>
    <t>Come As You Are</t>
  </si>
  <si>
    <t>Nirvana</t>
  </si>
  <si>
    <t>Always On My Mind</t>
  </si>
  <si>
    <t>Willie Nelson</t>
  </si>
  <si>
    <t>Just Can't Get Enough</t>
  </si>
  <si>
    <t>Jeff Buckley</t>
  </si>
  <si>
    <t>Video games</t>
  </si>
  <si>
    <t>Lana Del Rey</t>
  </si>
  <si>
    <t>Just A Dream</t>
  </si>
  <si>
    <t>Baby, I Love Your Way</t>
  </si>
  <si>
    <t>I'm Leaving it (All) Up to You</t>
  </si>
  <si>
    <t>Dale &amp; Grace</t>
  </si>
  <si>
    <t>Am I Blue?</t>
  </si>
  <si>
    <t>Ethel Waters</t>
  </si>
  <si>
    <t>Bust a Move</t>
  </si>
  <si>
    <t>Young MC</t>
  </si>
  <si>
    <t>You Are So Beautiful</t>
  </si>
  <si>
    <t>Looking Through Patient Eyes</t>
  </si>
  <si>
    <t>Something Happened On the Way to Heaven</t>
  </si>
  <si>
    <t>Downtown Train</t>
  </si>
  <si>
    <t>Fields of Gold</t>
  </si>
  <si>
    <t>Patience</t>
  </si>
  <si>
    <t>The Peanut Vendor</t>
  </si>
  <si>
    <t>Don Azpiazu &amp; his Havana Casino Orchestra</t>
  </si>
  <si>
    <t>Sunshine On My Shoulders</t>
  </si>
  <si>
    <t>Living in America</t>
  </si>
  <si>
    <t>Rock a Hula Baby</t>
  </si>
  <si>
    <t>Heaven For Everyone</t>
  </si>
  <si>
    <t>I'm a Slave 4 U</t>
  </si>
  <si>
    <t>Follow You Follow Me</t>
  </si>
  <si>
    <t>Slow Hand</t>
  </si>
  <si>
    <t>Typical Male</t>
  </si>
  <si>
    <t>Over &amp; Over</t>
  </si>
  <si>
    <t>Return to Me</t>
  </si>
  <si>
    <t>Rockit</t>
  </si>
  <si>
    <t>Herbie Hancock</t>
  </si>
  <si>
    <t>Sexy Love</t>
  </si>
  <si>
    <t>Reality</t>
  </si>
  <si>
    <t>Richard Sanderson</t>
  </si>
  <si>
    <t>Goody Two Shoes</t>
  </si>
  <si>
    <t>Adam Ant</t>
  </si>
  <si>
    <t>Careless Hands</t>
  </si>
  <si>
    <t>Mel Torme</t>
  </si>
  <si>
    <t>Bill Hayes</t>
  </si>
  <si>
    <t>Singin' the Blues</t>
  </si>
  <si>
    <t>Frankie Trumbauer</t>
  </si>
  <si>
    <t>Listen</t>
  </si>
  <si>
    <t>Managua, Nicaragua</t>
  </si>
  <si>
    <t>Ha Ha Said the Clown</t>
  </si>
  <si>
    <t>I Believe in a Thing Called Love</t>
  </si>
  <si>
    <t>Goodbye</t>
  </si>
  <si>
    <t>Sexy Eyes</t>
  </si>
  <si>
    <t>Foolish Beat</t>
  </si>
  <si>
    <t>Ol' Man River</t>
  </si>
  <si>
    <t>Paul Robeson</t>
  </si>
  <si>
    <t>Time of Your Life (Good Riddance)</t>
  </si>
  <si>
    <t>Sweet Little Sixteen</t>
  </si>
  <si>
    <t>Undercover Angel</t>
  </si>
  <si>
    <t>Alan O'Day</t>
  </si>
  <si>
    <t>I'm a Big Girl Now</t>
  </si>
  <si>
    <t>Sammy Kaye</t>
  </si>
  <si>
    <t>Conga</t>
  </si>
  <si>
    <t>Down By the Lazy River</t>
  </si>
  <si>
    <t>Yeah 3x</t>
  </si>
  <si>
    <t>Circle of Life</t>
  </si>
  <si>
    <t>I'll Be There For You</t>
  </si>
  <si>
    <t>A Mess of Blues</t>
  </si>
  <si>
    <t>The Logical Song</t>
  </si>
  <si>
    <t>Scooter</t>
  </si>
  <si>
    <t>Ole Buttermilk Sky</t>
  </si>
  <si>
    <t>A Groovy Kind of Love</t>
  </si>
  <si>
    <t>The Mindbenders</t>
  </si>
  <si>
    <t>Come Softly to Me</t>
  </si>
  <si>
    <t>The Fleetwoods</t>
  </si>
  <si>
    <t>Maid of Orleans (The Waltz Joan of Arc)</t>
  </si>
  <si>
    <t>Dolores</t>
  </si>
  <si>
    <t>Make Me Smile (Come Up &amp; See Me)</t>
  </si>
  <si>
    <t>Steve Harley &amp; Cockney Rebel</t>
  </si>
  <si>
    <t>When I Grow Up</t>
  </si>
  <si>
    <t>The Pussycat Dolls</t>
  </si>
  <si>
    <t>Ca Plane Pour Moi</t>
  </si>
  <si>
    <t>Plastic Bertrand</t>
  </si>
  <si>
    <t>Weak</t>
  </si>
  <si>
    <t>Just a Girl</t>
  </si>
  <si>
    <t>Twisted</t>
  </si>
  <si>
    <t>Keith Sweat</t>
  </si>
  <si>
    <t>Whip It</t>
  </si>
  <si>
    <t>Devo</t>
  </si>
  <si>
    <t>Travellin' Light</t>
  </si>
  <si>
    <t>Have You never Been Mellow?</t>
  </si>
  <si>
    <t>Imitation of Life</t>
  </si>
  <si>
    <t>Part of Me</t>
  </si>
  <si>
    <t>Tonight (I'm F**kin' You)</t>
  </si>
  <si>
    <t>Enrique Iglesias &amp; Ludacris</t>
  </si>
  <si>
    <t>Soldier Boy</t>
  </si>
  <si>
    <t>I'm So Lonesome I Could Cry</t>
  </si>
  <si>
    <t>Hank Williams</t>
  </si>
  <si>
    <t>For What It's Worth (Stop, Hey What's That Sound)</t>
  </si>
  <si>
    <t>Buffalo Springfield</t>
  </si>
  <si>
    <t>Right Now (Na, Na, Na)</t>
  </si>
  <si>
    <t>Akon</t>
  </si>
  <si>
    <t>Private Eyes</t>
  </si>
  <si>
    <t>We Like to Party!</t>
  </si>
  <si>
    <t>Yellow</t>
  </si>
  <si>
    <t>Killer Queen</t>
  </si>
  <si>
    <t>Rhiannon (Will You Ever Win)</t>
  </si>
  <si>
    <t>Beautiful Life</t>
  </si>
  <si>
    <t>Candy</t>
  </si>
  <si>
    <t>Johnny Mercer &amp; Jo Stafford</t>
  </si>
  <si>
    <t>Love At First Sight</t>
  </si>
  <si>
    <t>Anything For You</t>
  </si>
  <si>
    <t>Roar</t>
  </si>
  <si>
    <t>Mixed Emotions</t>
  </si>
  <si>
    <t>Ti Amo</t>
  </si>
  <si>
    <t>Umberto Tozzi</t>
  </si>
  <si>
    <t>Mario Lanza</t>
  </si>
  <si>
    <t>Love of the Common People</t>
  </si>
  <si>
    <t>Paul Young</t>
  </si>
  <si>
    <t>Missing You</t>
  </si>
  <si>
    <t>John Waite</t>
  </si>
  <si>
    <t>21 Questions</t>
  </si>
  <si>
    <t>She's All I Ever Had</t>
  </si>
  <si>
    <t>Ricky Martin</t>
  </si>
  <si>
    <t>Give Me Love (Give Me Peace On Earth)</t>
  </si>
  <si>
    <t>George Harrison</t>
  </si>
  <si>
    <t>Baby, Now That I've Found You</t>
  </si>
  <si>
    <t>The Foundations</t>
  </si>
  <si>
    <t>Happy Jack</t>
  </si>
  <si>
    <t>My Truly Truly Fair</t>
  </si>
  <si>
    <t>Solid</t>
  </si>
  <si>
    <t>Ashford &amp; Simpson</t>
  </si>
  <si>
    <t>Far Away</t>
  </si>
  <si>
    <t>It Ain't Over 'till It's Over</t>
  </si>
  <si>
    <t>Steal My Sunshine</t>
  </si>
  <si>
    <t>Len</t>
  </si>
  <si>
    <t>Can't Nobody Hold Me Down</t>
  </si>
  <si>
    <t>P Diddy &amp; Mase</t>
  </si>
  <si>
    <t>Hurting Each Other</t>
  </si>
  <si>
    <t>Goodnight Tonight</t>
  </si>
  <si>
    <t>Theme From 'SExpress'</t>
  </si>
  <si>
    <t>S-Express</t>
  </si>
  <si>
    <t>Voyage Voyage</t>
  </si>
  <si>
    <t>Desireless</t>
  </si>
  <si>
    <t>Just Give Me a Reason</t>
  </si>
  <si>
    <t>Pink &amp; Nate Ruess</t>
  </si>
  <si>
    <t>Bossa Nova Baby</t>
  </si>
  <si>
    <t>It's Not For Me to Say</t>
  </si>
  <si>
    <t>Surfin' USA</t>
  </si>
  <si>
    <t>Hypnotize</t>
  </si>
  <si>
    <t>Caravan</t>
  </si>
  <si>
    <t>Smoke Gets in Your Eyes</t>
  </si>
  <si>
    <t>Summer Night City</t>
  </si>
  <si>
    <t>Where the Boys Are</t>
  </si>
  <si>
    <t>You Got It</t>
  </si>
  <si>
    <t>Reet Petite</t>
  </si>
  <si>
    <t>Head Over Feet</t>
  </si>
  <si>
    <t>Is There Something I Should Know?</t>
  </si>
  <si>
    <t>I Don't Want Your Love</t>
  </si>
  <si>
    <t>Rich Girl</t>
  </si>
  <si>
    <t>The Climb</t>
  </si>
  <si>
    <t>Heart &amp; Soul</t>
  </si>
  <si>
    <t>T'Pau</t>
  </si>
  <si>
    <t>Stormy Weather (Keeps Rainin' All the Time)</t>
  </si>
  <si>
    <t>Lena Horne</t>
  </si>
  <si>
    <t>January</t>
  </si>
  <si>
    <t>Pilot</t>
  </si>
  <si>
    <t>Black Horse &amp; the Cherry Tree</t>
  </si>
  <si>
    <t>Where Have All the Cowboys Gone?</t>
  </si>
  <si>
    <t>Paula Cole</t>
  </si>
  <si>
    <t>If You Asked Me To</t>
  </si>
  <si>
    <t>Kiss</t>
  </si>
  <si>
    <t>Tom Jones &amp; Art of Noise</t>
  </si>
  <si>
    <t>100% Pure Love</t>
  </si>
  <si>
    <t>Crystal Waters</t>
  </si>
  <si>
    <t>Hold On My Heart</t>
  </si>
  <si>
    <t>Looking For a New Love</t>
  </si>
  <si>
    <t>Ready Or Not</t>
  </si>
  <si>
    <t>Me &amp; You &amp; a Dog Named Boo</t>
  </si>
  <si>
    <t>Lobo</t>
  </si>
  <si>
    <t>The Wonder of You</t>
  </si>
  <si>
    <t>David Essex</t>
  </si>
  <si>
    <t>Greenfields</t>
  </si>
  <si>
    <t>Brothers Four</t>
  </si>
  <si>
    <t>Living Doll</t>
  </si>
  <si>
    <t>Cliff Richard &amp; The Young Ones</t>
  </si>
  <si>
    <t>Your love is my drug</t>
  </si>
  <si>
    <t>Didn't We Almost Have it All</t>
  </si>
  <si>
    <t>Could I Have This Kiss Forever</t>
  </si>
  <si>
    <t>Whitney Houston &amp; Enrique Iglesias</t>
  </si>
  <si>
    <t>Bits &amp; Pieces</t>
  </si>
  <si>
    <t>A Teenager in Love</t>
  </si>
  <si>
    <t>I Fall to Pieces</t>
  </si>
  <si>
    <t>Patsy Cline</t>
  </si>
  <si>
    <t>Will You Be There?</t>
  </si>
  <si>
    <t>Don't Pull Your Love</t>
  </si>
  <si>
    <t>Diddy Dirty Money</t>
  </si>
  <si>
    <t>Hold the Line</t>
  </si>
  <si>
    <t>Toto</t>
  </si>
  <si>
    <t>Honky Tonk</t>
  </si>
  <si>
    <t>Bill Doggett</t>
  </si>
  <si>
    <t>Hanky Panky</t>
  </si>
  <si>
    <t>Ten Cents a Dance</t>
  </si>
  <si>
    <t>The Rain, The Park &amp; Other Things</t>
  </si>
  <si>
    <t>The Cowsills</t>
  </si>
  <si>
    <t>Feel Like Making Love</t>
  </si>
  <si>
    <t>Roberta Flack</t>
  </si>
  <si>
    <t>Zwei kleine Italiener</t>
  </si>
  <si>
    <t>Conny Froboess</t>
  </si>
  <si>
    <t>Superfly</t>
  </si>
  <si>
    <t>Purple Haze</t>
  </si>
  <si>
    <t>Witch Doctor</t>
  </si>
  <si>
    <t>Son of My Father</t>
  </si>
  <si>
    <t>Chicory Tip</t>
  </si>
  <si>
    <t>Sweet Soul Music</t>
  </si>
  <si>
    <t>Arthur Conley</t>
  </si>
  <si>
    <t>I Touch Myself</t>
  </si>
  <si>
    <t>Divinyls</t>
  </si>
  <si>
    <t>Wayward Wind</t>
  </si>
  <si>
    <t>Gogi Grant</t>
  </si>
  <si>
    <t>No Rain</t>
  </si>
  <si>
    <t>Blind Melon</t>
  </si>
  <si>
    <t>Deeper &amp; Deeper</t>
  </si>
  <si>
    <t>Everybody's Changing</t>
  </si>
  <si>
    <t>Word Up</t>
  </si>
  <si>
    <t>Cameo</t>
  </si>
  <si>
    <t>Never Knew Love Like This Before</t>
  </si>
  <si>
    <t>Stephanie Mills</t>
  </si>
  <si>
    <t>Now &amp; Forever</t>
  </si>
  <si>
    <t>Here I Go Again</t>
  </si>
  <si>
    <t>KWS</t>
  </si>
  <si>
    <t>I'm On Fire</t>
  </si>
  <si>
    <t>5000 Volts</t>
  </si>
  <si>
    <t>Hungry Heart</t>
  </si>
  <si>
    <t>So Hard</t>
  </si>
  <si>
    <t>Cooler than me</t>
  </si>
  <si>
    <t>Mike Posner</t>
  </si>
  <si>
    <t>Anytime You Need a Friend</t>
  </si>
  <si>
    <t>Continental (you Kiss While You're Dancing)</t>
  </si>
  <si>
    <t>Leo Reisman</t>
  </si>
  <si>
    <t>It's My Party</t>
  </si>
  <si>
    <t>David A Stewart &amp; Barbara Gaskin</t>
  </si>
  <si>
    <t>One Day in Your Life</t>
  </si>
  <si>
    <t>Dare</t>
  </si>
  <si>
    <t>I Adore Mi Amor</t>
  </si>
  <si>
    <t>Color Me Badd</t>
  </si>
  <si>
    <t>Angel of Harlem</t>
  </si>
  <si>
    <t>Got to Give it Up</t>
  </si>
  <si>
    <t>Marvin Gaye</t>
  </si>
  <si>
    <t>You Won't See Me Cry</t>
  </si>
  <si>
    <t>Shake Down</t>
  </si>
  <si>
    <t>Imma be</t>
  </si>
  <si>
    <t>I Love the Nightlife</t>
  </si>
  <si>
    <t>Alicia Bridges</t>
  </si>
  <si>
    <t>The Twist (Yo Twist)</t>
  </si>
  <si>
    <t>Fat Boys &amp; Chubby Checker</t>
  </si>
  <si>
    <t>Murder On the Dancefloor</t>
  </si>
  <si>
    <t>Sophie Ellis-Bextor</t>
  </si>
  <si>
    <t>Black &amp; White</t>
  </si>
  <si>
    <t>Borderline</t>
  </si>
  <si>
    <t>Where Do You Go to My Lovely?</t>
  </si>
  <si>
    <t>Peter Sarstedt</t>
  </si>
  <si>
    <t>Rock Me Gently</t>
  </si>
  <si>
    <t>Guilty</t>
  </si>
  <si>
    <t>Barbra Streisand &amp; Barry Gibb</t>
  </si>
  <si>
    <t>Piano Man</t>
  </si>
  <si>
    <t>Howzat</t>
  </si>
  <si>
    <t>Sherbet</t>
  </si>
  <si>
    <t>Quarter to Three</t>
  </si>
  <si>
    <t>Gary US Bonds</t>
  </si>
  <si>
    <t>Laughter in the Rain</t>
  </si>
  <si>
    <t>Hate it Or Love It</t>
  </si>
  <si>
    <t>Black Night</t>
  </si>
  <si>
    <t>Shame</t>
  </si>
  <si>
    <t>Evelyn 'Champagne' King</t>
  </si>
  <si>
    <t>Summer of '69</t>
  </si>
  <si>
    <t>Let's Go Crazy</t>
  </si>
  <si>
    <t>Cruising Down the River</t>
  </si>
  <si>
    <t>Blue Barron &amp; Orchestra</t>
  </si>
  <si>
    <t>Pick Up the Pieces</t>
  </si>
  <si>
    <t>Average White Band</t>
  </si>
  <si>
    <t>Sweetest Girl (dollar Bill)</t>
  </si>
  <si>
    <t>Wyclef Jean &amp; Akon &amp; Lil' Wayne</t>
  </si>
  <si>
    <t>Little Lies</t>
  </si>
  <si>
    <t>Tell Her About It</t>
  </si>
  <si>
    <t>So Tired</t>
  </si>
  <si>
    <t>Upside Down</t>
  </si>
  <si>
    <t>Lips of An Angel</t>
  </si>
  <si>
    <t>Hinder</t>
  </si>
  <si>
    <t>Mother &amp; Child Reunion</t>
  </si>
  <si>
    <t>You Came</t>
  </si>
  <si>
    <t>Eye in the Sky</t>
  </si>
  <si>
    <t>The Alan Parsons Project</t>
  </si>
  <si>
    <t>7 Days</t>
  </si>
  <si>
    <t>Craig David</t>
  </si>
  <si>
    <t>One More Night</t>
  </si>
  <si>
    <t>Holiday</t>
  </si>
  <si>
    <t>Too Little Too Late</t>
  </si>
  <si>
    <t>JoJo</t>
  </si>
  <si>
    <t>Gimme Little Sign</t>
  </si>
  <si>
    <t>Brenton Wood</t>
  </si>
  <si>
    <t>Cleanin' Out My Closet</t>
  </si>
  <si>
    <t>Daydream</t>
  </si>
  <si>
    <t>Lovin' Spoonful</t>
  </si>
  <si>
    <t>My Boyfriend's Back</t>
  </si>
  <si>
    <t>The Angels</t>
  </si>
  <si>
    <t>Southern Nights</t>
  </si>
  <si>
    <t>Happy Xmas (War is Over)</t>
  </si>
  <si>
    <t>I Will Always Love You</t>
  </si>
  <si>
    <t>Sick &amp; Tired</t>
  </si>
  <si>
    <t>Anastacia</t>
  </si>
  <si>
    <t>Don't Leave Me This Way</t>
  </si>
  <si>
    <t>The Communards</t>
  </si>
  <si>
    <t>This Diamond Ring</t>
  </si>
  <si>
    <t>Gary Lewis &amp; The Playboys</t>
  </si>
  <si>
    <t>The Young Ones</t>
  </si>
  <si>
    <t>Never Ending Story</t>
  </si>
  <si>
    <t>Limahl</t>
  </si>
  <si>
    <t>Walk Right In</t>
  </si>
  <si>
    <t>The Rooftop Singers</t>
  </si>
  <si>
    <t>Forever &amp; Ever</t>
  </si>
  <si>
    <t>Lay Down (Candles in The Rain)</t>
  </si>
  <si>
    <t>Melanie</t>
  </si>
  <si>
    <t>The Best Things in Life Are Free</t>
  </si>
  <si>
    <t>Luther Vandross &amp; Janet Jackson</t>
  </si>
  <si>
    <t>Please Don't Tease</t>
  </si>
  <si>
    <t>Strong Enough</t>
  </si>
  <si>
    <t>Leaving, on a Jet Plane</t>
  </si>
  <si>
    <t>Like Toy Soldiers</t>
  </si>
  <si>
    <t>Stop the Cavalry</t>
  </si>
  <si>
    <t>Jona Lewie</t>
  </si>
  <si>
    <t>Fill Me In</t>
  </si>
  <si>
    <t>Question</t>
  </si>
  <si>
    <t>Back &amp; Forth</t>
  </si>
  <si>
    <t>Royals</t>
  </si>
  <si>
    <t>Lorde</t>
  </si>
  <si>
    <t>DJ got us fallin' in love</t>
  </si>
  <si>
    <t>Usher &amp; Pitbull</t>
  </si>
  <si>
    <t>All My Loving</t>
  </si>
  <si>
    <t>A Boy Named Sue</t>
  </si>
  <si>
    <t>Fighter</t>
  </si>
  <si>
    <t>Telephone Line</t>
  </si>
  <si>
    <t>Shop Around</t>
  </si>
  <si>
    <t>Smokey Robinson &amp; The Miracles</t>
  </si>
  <si>
    <t>Smalltown Boy</t>
  </si>
  <si>
    <t>She Bop</t>
  </si>
  <si>
    <t>Cyndi Lauper</t>
  </si>
  <si>
    <t>Hold Me Tight</t>
  </si>
  <si>
    <t>The Closer I Get To You</t>
  </si>
  <si>
    <t>I'm Still Standing</t>
  </si>
  <si>
    <t>Aline</t>
  </si>
  <si>
    <t>Christophe</t>
  </si>
  <si>
    <t>Rudolph, the Red-Nosed Reindeer</t>
  </si>
  <si>
    <t>From Me to You</t>
  </si>
  <si>
    <t>It's Not Unusual</t>
  </si>
  <si>
    <t>You've Made Me So Very Happy</t>
  </si>
  <si>
    <t>The Love You Save</t>
  </si>
  <si>
    <t>Morning Has Broken</t>
  </si>
  <si>
    <t>Have a Nice Day</t>
  </si>
  <si>
    <t>The Searchers</t>
  </si>
  <si>
    <t>Payphone</t>
  </si>
  <si>
    <t>Maroon 5 &amp; Wiz Khalifa</t>
  </si>
  <si>
    <t>China in Your Hand</t>
  </si>
  <si>
    <t>Back At One</t>
  </si>
  <si>
    <t>Brian McKnight</t>
  </si>
  <si>
    <t>Hurt So Good</t>
  </si>
  <si>
    <t>How Do You Do!</t>
  </si>
  <si>
    <t>If I Ever Fall in Love</t>
  </si>
  <si>
    <t>Shai</t>
  </si>
  <si>
    <t>Naughty Lady of Shady Lane</t>
  </si>
  <si>
    <t>Damn, I Wish I Was Your Lover</t>
  </si>
  <si>
    <t>Green Door</t>
  </si>
  <si>
    <t>Jim Lowe</t>
  </si>
  <si>
    <t>The Things We Do For Love</t>
  </si>
  <si>
    <t>Dolannes-Melodie</t>
  </si>
  <si>
    <t>Jean-Claude Borelly</t>
  </si>
  <si>
    <t>Toot Toot Tootsie (Goodbye)</t>
  </si>
  <si>
    <t>Paradise</t>
  </si>
  <si>
    <t>I'm Walkin'</t>
  </si>
  <si>
    <t>Water Runs Dry</t>
  </si>
  <si>
    <t>Jeopardy</t>
  </si>
  <si>
    <t>Greg Kihn Band</t>
  </si>
  <si>
    <t>Before The Next Teardrop Falls</t>
  </si>
  <si>
    <t>Chapel of Love</t>
  </si>
  <si>
    <t>Dixie Cups</t>
  </si>
  <si>
    <t>One Wild Night</t>
  </si>
  <si>
    <t>John Cougar Mellencamp &amp; Me'Shell Ndegeocello</t>
  </si>
  <si>
    <t>Simply Irresistible</t>
  </si>
  <si>
    <t>Wake Me Up</t>
  </si>
  <si>
    <t>Avicii</t>
  </si>
  <si>
    <t>Too Much Too Little Too Late</t>
  </si>
  <si>
    <t>Johnny Mathis &amp; Deniece Williams</t>
  </si>
  <si>
    <t>Wide Awake</t>
  </si>
  <si>
    <t>The Tymes</t>
  </si>
  <si>
    <t>Secrets</t>
  </si>
  <si>
    <t>Sometimes You Can't Make it On Your Own</t>
  </si>
  <si>
    <t>I'll Get By (As Long As I Have You)</t>
  </si>
  <si>
    <t>Harry James &amp; Dick Haymes</t>
  </si>
  <si>
    <t>Pony Time</t>
  </si>
  <si>
    <t>California Girls</t>
  </si>
  <si>
    <t>Bread &amp; Butter</t>
  </si>
  <si>
    <t>The Newbeats</t>
  </si>
  <si>
    <t>Dip it Low</t>
  </si>
  <si>
    <t>Christina Milian</t>
  </si>
  <si>
    <t>Should I Stay Or Should I Go</t>
  </si>
  <si>
    <t>The Clash</t>
  </si>
  <si>
    <t>If I Ain't Got You</t>
  </si>
  <si>
    <t>Patches</t>
  </si>
  <si>
    <t>Clarence Carter</t>
  </si>
  <si>
    <t>Now Is the Hour (Maori Farewell Song)</t>
  </si>
  <si>
    <t>Gracie Fields</t>
  </si>
  <si>
    <t>Love Hangover</t>
  </si>
  <si>
    <t>You Don't Have to Be a Star (To Be in My Show)</t>
  </si>
  <si>
    <t>Marilyn McCoo &amp; Billy Davis Jr</t>
  </si>
  <si>
    <t>Sex Bomb</t>
  </si>
  <si>
    <t>Tom Jones &amp; Mousse T</t>
  </si>
  <si>
    <t>Hooked On a Feeling</t>
  </si>
  <si>
    <t>Blue Swede</t>
  </si>
  <si>
    <t>Walk On</t>
  </si>
  <si>
    <t>Take a Look Around</t>
  </si>
  <si>
    <t>When Will I Be Famous?</t>
  </si>
  <si>
    <t>Maurice Williams &amp; The Zodiacs</t>
  </si>
  <si>
    <t>I'll Never Find Another You</t>
  </si>
  <si>
    <t>The Seekers</t>
  </si>
  <si>
    <t>It Doesn't Matter Anymore</t>
  </si>
  <si>
    <t>East 17</t>
  </si>
  <si>
    <t>Galvanize</t>
  </si>
  <si>
    <t>Ladies Night</t>
  </si>
  <si>
    <t>Kool &amp; The Gang</t>
  </si>
  <si>
    <t>Lindsey Buckingham</t>
  </si>
  <si>
    <t>Don't</t>
  </si>
  <si>
    <t>Seemann, deine Heimat ist das Meer</t>
  </si>
  <si>
    <t>Lolita</t>
  </si>
  <si>
    <t>Down Down</t>
  </si>
  <si>
    <t>Straighten Up &amp; Fly Right</t>
  </si>
  <si>
    <t>Three O'Clock in The Morning</t>
  </si>
  <si>
    <t>Ramona</t>
  </si>
  <si>
    <t>Blue Diamonds</t>
  </si>
  <si>
    <t>Long Train Runnin'</t>
  </si>
  <si>
    <t>Hard Knock Life</t>
  </si>
  <si>
    <t>Jay-Z</t>
  </si>
  <si>
    <t>I Got Stung</t>
  </si>
  <si>
    <t>Shoo-Shoo Baby</t>
  </si>
  <si>
    <t>Ob-La-Di, Ob-La-Da</t>
  </si>
  <si>
    <t>When I Think of You</t>
  </si>
  <si>
    <t>Scream &amp; Shout</t>
  </si>
  <si>
    <t>will.i.am &amp; Britney Spears</t>
  </si>
  <si>
    <t>Best of My Love</t>
  </si>
  <si>
    <t>Get Ready</t>
  </si>
  <si>
    <t>Rare Earth</t>
  </si>
  <si>
    <t>Tired of Toein' The Line</t>
  </si>
  <si>
    <t>Rocky Burnett</t>
  </si>
  <si>
    <t>Hands</t>
  </si>
  <si>
    <t>Blue Monday</t>
  </si>
  <si>
    <t>Lady Willpower</t>
  </si>
  <si>
    <t>Shoop</t>
  </si>
  <si>
    <t>Salt-N-Pepa</t>
  </si>
  <si>
    <t>Bills, Bills, Bills</t>
  </si>
  <si>
    <t>2 Hearts</t>
  </si>
  <si>
    <t>'A' You're Adorable (the Alphabet Song)</t>
  </si>
  <si>
    <t>Perry Como &amp; The Fontane Sisters</t>
  </si>
  <si>
    <t>Vincent (Starry Starry Night)</t>
  </si>
  <si>
    <t>Don McLean</t>
  </si>
  <si>
    <t>Forever Young</t>
  </si>
  <si>
    <t>Crazy Blues</t>
  </si>
  <si>
    <t>Mamie Smith</t>
  </si>
  <si>
    <t>Something's Gotten Hold of My Heart</t>
  </si>
  <si>
    <t>Marc Almond &amp; Gene Pitney</t>
  </si>
  <si>
    <t>Love Bites</t>
  </si>
  <si>
    <t>Give Peace a Chance</t>
  </si>
  <si>
    <t>Thank God I'm a Country Boy</t>
  </si>
  <si>
    <t>Precious</t>
  </si>
  <si>
    <t>Whispering Grass (Don't Tell the Trees)</t>
  </si>
  <si>
    <t>The Way</t>
  </si>
  <si>
    <t>Fastball</t>
  </si>
  <si>
    <t>Nowhere Man</t>
  </si>
  <si>
    <t>Mr Saxobeat</t>
  </si>
  <si>
    <t>Alexandra Stan</t>
  </si>
  <si>
    <t>To the Moon &amp; Back</t>
  </si>
  <si>
    <t>Me &amp; U</t>
  </si>
  <si>
    <t>Cassie</t>
  </si>
  <si>
    <t>Candida</t>
  </si>
  <si>
    <t>Dawn</t>
  </si>
  <si>
    <t>Doctor, Lawyer, Indian Chief</t>
  </si>
  <si>
    <t>Betty Hutton</t>
  </si>
  <si>
    <t>Bad Medicine</t>
  </si>
  <si>
    <t>Tumbling Dice</t>
  </si>
  <si>
    <t>Stay (Faraway, So Close!)</t>
  </si>
  <si>
    <t>Too Fat Polka (I Don't Want Her-You Can Have Her-She's Too Fat For Me)</t>
  </si>
  <si>
    <t>Arthur Godfrey</t>
  </si>
  <si>
    <t>I'm Gonna Getcha Good!</t>
  </si>
  <si>
    <t>Son of a Preacher Man</t>
  </si>
  <si>
    <t>In Dreams</t>
  </si>
  <si>
    <t>The Message</t>
  </si>
  <si>
    <t>Grandmaster Flash &amp; The Furious Five</t>
  </si>
  <si>
    <t>Little Arrows</t>
  </si>
  <si>
    <t>Leapy Lee</t>
  </si>
  <si>
    <t>I Got You Babe</t>
  </si>
  <si>
    <t>UB40 &amp; Chrissie Hynde</t>
  </si>
  <si>
    <t>Union of the Snake</t>
  </si>
  <si>
    <t>Sussudio</t>
  </si>
  <si>
    <t>St George &amp; the Dragonette</t>
  </si>
  <si>
    <t>Stan Freberg</t>
  </si>
  <si>
    <t>Brandy (You're A Fine Girl)</t>
  </si>
  <si>
    <t>Looking Glass</t>
  </si>
  <si>
    <t>Stars Are Blind</t>
  </si>
  <si>
    <t>Paris Hilton</t>
  </si>
  <si>
    <t>April Showers</t>
  </si>
  <si>
    <t>Here We Go (Let's Rock &amp; Roll)</t>
  </si>
  <si>
    <t>Photograph</t>
  </si>
  <si>
    <t>Teardrops</t>
  </si>
  <si>
    <t>Womack &amp; Womack</t>
  </si>
  <si>
    <t>Bing Crosby &amp; Grace Kelly</t>
  </si>
  <si>
    <t>Golden Years</t>
  </si>
  <si>
    <t>Won't Get Fooled Again</t>
  </si>
  <si>
    <t>Said I Loved You But I Lied</t>
  </si>
  <si>
    <t>4 Seasons of Loneliness</t>
  </si>
  <si>
    <t>Right Thurr</t>
  </si>
  <si>
    <t>Chingy</t>
  </si>
  <si>
    <t>My Love</t>
  </si>
  <si>
    <t>Frankenstein</t>
  </si>
  <si>
    <t>Edgar Winter Group</t>
  </si>
  <si>
    <t>('til) I Kissed You</t>
  </si>
  <si>
    <t>I Don't Wanna Go On With You Like That</t>
  </si>
  <si>
    <t>Swear it Again</t>
  </si>
  <si>
    <t>Linda</t>
  </si>
  <si>
    <t>Angel of the Morning</t>
  </si>
  <si>
    <t>Strangelove</t>
  </si>
  <si>
    <t>Love is a Wonderful Thing</t>
  </si>
  <si>
    <t>Knock You Down</t>
  </si>
  <si>
    <t>Keri Hilson &amp; Kanye West &amp; Ne-Yo</t>
  </si>
  <si>
    <t>Invisible Touch</t>
  </si>
  <si>
    <t>Johnny Angel</t>
  </si>
  <si>
    <t>Shelley Fabares</t>
  </si>
  <si>
    <t>I Got 5 On It</t>
  </si>
  <si>
    <t>Luniz</t>
  </si>
  <si>
    <t>Hot Child In The City</t>
  </si>
  <si>
    <t>Nick Gilder</t>
  </si>
  <si>
    <t>Naughty Girl</t>
  </si>
  <si>
    <t>He's a Rebel</t>
  </si>
  <si>
    <t>The Crystals</t>
  </si>
  <si>
    <t>Making Your Mind Up</t>
  </si>
  <si>
    <t>Mam'selle</t>
  </si>
  <si>
    <t>Art Lund</t>
  </si>
  <si>
    <t>Pinetop's Boogie Woogie</t>
  </si>
  <si>
    <t>Pinetop Smith</t>
  </si>
  <si>
    <t>You Don't Know My Name</t>
  </si>
  <si>
    <t>Bend Me Shape Me</t>
  </si>
  <si>
    <t>American Breed</t>
  </si>
  <si>
    <t>A Guy is a Guy</t>
  </si>
  <si>
    <t>Jump Around</t>
  </si>
  <si>
    <t>House of Pain</t>
  </si>
  <si>
    <t>Yester-Me Yester-You Yesterday</t>
  </si>
  <si>
    <t>All I Have to Give</t>
  </si>
  <si>
    <t>I Taut I Taw A Puddy Tat</t>
  </si>
  <si>
    <t>Mel Blanc</t>
  </si>
  <si>
    <t>Cara Mia</t>
  </si>
  <si>
    <t>(Hey There) Lonely Girl</t>
  </si>
  <si>
    <t>Eddie Holman</t>
  </si>
  <si>
    <t>Smooth Criminal</t>
  </si>
  <si>
    <t>Money</t>
  </si>
  <si>
    <t>Stronger</t>
  </si>
  <si>
    <t>You're My Heart You're My Soul</t>
  </si>
  <si>
    <t>You Belong With Me</t>
  </si>
  <si>
    <t>Sundown</t>
  </si>
  <si>
    <t>Epic</t>
  </si>
  <si>
    <t>Faith No More</t>
  </si>
  <si>
    <t>I Write the Songs</t>
  </si>
  <si>
    <t>S&amp;M</t>
  </si>
  <si>
    <t>96 Tears</t>
  </si>
  <si>
    <t>Question Mark &amp; The Mysterians</t>
  </si>
  <si>
    <t>What's Luv?</t>
  </si>
  <si>
    <t>Fat Joe</t>
  </si>
  <si>
    <t>Sandstorm</t>
  </si>
  <si>
    <t>Darude</t>
  </si>
  <si>
    <t>The Rain</t>
  </si>
  <si>
    <t>Oran 'Juice' Jones</t>
  </si>
  <si>
    <t>Basket Case</t>
  </si>
  <si>
    <t>The Only Thing That Looks Good On Me is You</t>
  </si>
  <si>
    <t>I Wanna Be Loved By You</t>
  </si>
  <si>
    <t>Helen Kane</t>
  </si>
  <si>
    <t>My Heart Cries For You</t>
  </si>
  <si>
    <t>I Love to Love</t>
  </si>
  <si>
    <t>Tina Charles</t>
  </si>
  <si>
    <t>Ain't Misbehavin'</t>
  </si>
  <si>
    <t>Sleep Walk</t>
  </si>
  <si>
    <t>Santo &amp; Johnny</t>
  </si>
  <si>
    <t>Music Sounds Better With You</t>
  </si>
  <si>
    <t>Stardust</t>
  </si>
  <si>
    <t>Nutbush City Limits</t>
  </si>
  <si>
    <t>Running Scared</t>
  </si>
  <si>
    <t>Calcutta</t>
  </si>
  <si>
    <t>Lawrence Welk</t>
  </si>
  <si>
    <t>Hot Love</t>
  </si>
  <si>
    <t>Come See About Me</t>
  </si>
  <si>
    <t>Trippin'</t>
  </si>
  <si>
    <t>Welcome to the Jungle</t>
  </si>
  <si>
    <t>Soak Up the Sun</t>
  </si>
  <si>
    <t>Sing For the Moment</t>
  </si>
  <si>
    <t>On the Street Where You Live</t>
  </si>
  <si>
    <t>Vic Damone</t>
  </si>
  <si>
    <t>This Kiss</t>
  </si>
  <si>
    <t>Faith Hill</t>
  </si>
  <si>
    <t>Lady Godiva</t>
  </si>
  <si>
    <t>Peter &amp; Gordon</t>
  </si>
  <si>
    <t>Millennium</t>
  </si>
  <si>
    <t>Aventura</t>
  </si>
  <si>
    <t>For Your Love</t>
  </si>
  <si>
    <t>Breakaway</t>
  </si>
  <si>
    <t>Paper Planes</t>
  </si>
  <si>
    <t>MIA</t>
  </si>
  <si>
    <t>Jet</t>
  </si>
  <si>
    <t>Near You</t>
  </si>
  <si>
    <t>I Can't Help Myself (Sugar Pie, Honey Bunch)</t>
  </si>
  <si>
    <t>Everything's Gonna Be Alright</t>
  </si>
  <si>
    <t>Sweetbox</t>
  </si>
  <si>
    <t>Can't Fight This Feeling</t>
  </si>
  <si>
    <t>Keep it Comin' Love</t>
  </si>
  <si>
    <t>It's Love-Love-Love</t>
  </si>
  <si>
    <t>Ride On Time</t>
  </si>
  <si>
    <t>Rock the Casbah</t>
  </si>
  <si>
    <t>The Heat is On</t>
  </si>
  <si>
    <t>Vienna</t>
  </si>
  <si>
    <t>Ultravox</t>
  </si>
  <si>
    <t>Free As a Bird</t>
  </si>
  <si>
    <t>The Streak</t>
  </si>
  <si>
    <t>Ray Stevens</t>
  </si>
  <si>
    <t>Wedding Bell Blues</t>
  </si>
  <si>
    <t>Dance to the Music</t>
  </si>
  <si>
    <t>Valleri</t>
  </si>
  <si>
    <t>The Monkees</t>
  </si>
  <si>
    <t>Don't it Make My Brown Eyes Blue</t>
  </si>
  <si>
    <t>Crystal Gayle</t>
  </si>
  <si>
    <t>Baby Don't Forget My Number</t>
  </si>
  <si>
    <t>Turn It Up, Fire It Up</t>
  </si>
  <si>
    <t>Busta Rhymes</t>
  </si>
  <si>
    <t>I'll Take You There</t>
  </si>
  <si>
    <t>Don't Go</t>
  </si>
  <si>
    <t>Yazoo</t>
  </si>
  <si>
    <t>This Ole House</t>
  </si>
  <si>
    <t>May It Be</t>
  </si>
  <si>
    <t>You Gotta Be</t>
  </si>
  <si>
    <t>Des'ree</t>
  </si>
  <si>
    <t>Wonderful Tonight</t>
  </si>
  <si>
    <t>In The Still Of The Nite (I'll Remember)</t>
  </si>
  <si>
    <t>Staring At the Sun</t>
  </si>
  <si>
    <t>Our Day Will Come</t>
  </si>
  <si>
    <t>Ruby &amp; The Romantics</t>
  </si>
  <si>
    <t>Ride Wit Me</t>
  </si>
  <si>
    <t>Answer Me, Lord Above</t>
  </si>
  <si>
    <t>Take Good Care of My Baby</t>
  </si>
  <si>
    <t>Bobby Vee</t>
  </si>
  <si>
    <t>I Know What You Want</t>
  </si>
  <si>
    <t>Busta Rhymes &amp; Mariah Carey</t>
  </si>
  <si>
    <t>Joanna</t>
  </si>
  <si>
    <t>Jefferson Airplane</t>
  </si>
  <si>
    <t>The Lazy Song</t>
  </si>
  <si>
    <t>Electrical Storm</t>
  </si>
  <si>
    <t>My Heart Tells Me (Should I Believe My Heart)</t>
  </si>
  <si>
    <t>Glen Gray</t>
  </si>
  <si>
    <t>She Wolf</t>
  </si>
  <si>
    <t>Wanna Be Startin' Something</t>
  </si>
  <si>
    <t>One Bad Apple</t>
  </si>
  <si>
    <t>Love Somebody</t>
  </si>
  <si>
    <t>Doris Day &amp; Buddy Clark</t>
  </si>
  <si>
    <t>Doctor Jones</t>
  </si>
  <si>
    <t>Walkin' Back to Happiness</t>
  </si>
  <si>
    <t>Cry Me a River</t>
  </si>
  <si>
    <t>Julie London</t>
  </si>
  <si>
    <t>Please Mr Postman</t>
  </si>
  <si>
    <t>The Marvelettes</t>
  </si>
  <si>
    <t>Sad Eyes</t>
  </si>
  <si>
    <t>48 Crash</t>
  </si>
  <si>
    <t>Have I the Right</t>
  </si>
  <si>
    <t>The Honeycombs</t>
  </si>
  <si>
    <t>Get UR Freak On</t>
  </si>
  <si>
    <t>Missy 'Misdemeanor' Elliott</t>
  </si>
  <si>
    <t>Radar Love</t>
  </si>
  <si>
    <t>Golden Earring</t>
  </si>
  <si>
    <t>Heartache Tonight</t>
  </si>
  <si>
    <t>Lovegame</t>
  </si>
  <si>
    <t>One Week</t>
  </si>
  <si>
    <t>Human Touch</t>
  </si>
  <si>
    <t>All This Time</t>
  </si>
  <si>
    <t>Cupid's chokehold (Breakfast in America)</t>
  </si>
  <si>
    <t>Evacuate The Dancefloor</t>
  </si>
  <si>
    <t>Cascada</t>
  </si>
  <si>
    <t>Alien Ant Farm</t>
  </si>
  <si>
    <t>Candy Man</t>
  </si>
  <si>
    <t>Sammy Davis Jr</t>
  </si>
  <si>
    <t>Red Light Special</t>
  </si>
  <si>
    <t>What is Life?</t>
  </si>
  <si>
    <t>Run This Town</t>
  </si>
  <si>
    <t>Jay-Z, Rihanna &amp; Kanye West</t>
  </si>
  <si>
    <t>Desert Rose</t>
  </si>
  <si>
    <t>Sting &amp; Cheb Mami</t>
  </si>
  <si>
    <t>Janie's Got a Gun</t>
  </si>
  <si>
    <t>All the Small Things</t>
  </si>
  <si>
    <t>blink-182</t>
  </si>
  <si>
    <t>Grover Washington Jr</t>
  </si>
  <si>
    <t>Thanks For the Memory</t>
  </si>
  <si>
    <t>Bob Hope &amp; Shirley Ross</t>
  </si>
  <si>
    <t>Wheels</t>
  </si>
  <si>
    <t>String-A-Longs</t>
  </si>
  <si>
    <t>Hangin' Tough</t>
  </si>
  <si>
    <t>Song 2</t>
  </si>
  <si>
    <t>Love Takes Time</t>
  </si>
  <si>
    <t>Spill the Wine</t>
  </si>
  <si>
    <t>Eric Burdon &amp; War</t>
  </si>
  <si>
    <t>Creep</t>
  </si>
  <si>
    <t>(You Keep Me) Hangin' On</t>
  </si>
  <si>
    <t>Dub Be Good to Me</t>
  </si>
  <si>
    <t>Beats International</t>
  </si>
  <si>
    <t>Pure Shores</t>
  </si>
  <si>
    <t>All Saints</t>
  </si>
  <si>
    <t>Thrift Shop</t>
  </si>
  <si>
    <t>Macklemore &amp; Ryan Lewis</t>
  </si>
  <si>
    <t>Love On the Rocks</t>
  </si>
  <si>
    <t>Black &amp; Tan Fantasy</t>
  </si>
  <si>
    <t>Disco Lady</t>
  </si>
  <si>
    <t>Johnnie Taylor</t>
  </si>
  <si>
    <t>Stars &amp; Stripes Forever</t>
  </si>
  <si>
    <t>Sousa's Band</t>
  </si>
  <si>
    <t>Teenage Rampage</t>
  </si>
  <si>
    <t>Mr Roboto</t>
  </si>
  <si>
    <t>Take Five</t>
  </si>
  <si>
    <t>Dave Brubeck</t>
  </si>
  <si>
    <t>Pied Piper</t>
  </si>
  <si>
    <t>Crispian St Peters</t>
  </si>
  <si>
    <t>Mary J Blige &amp; U2</t>
  </si>
  <si>
    <t>All the Way</t>
  </si>
  <si>
    <t>You Really Got Me</t>
  </si>
  <si>
    <t>I Know</t>
  </si>
  <si>
    <t>Dionne Farris</t>
  </si>
  <si>
    <t>Little Man</t>
  </si>
  <si>
    <t>Everything is Beautiful</t>
  </si>
  <si>
    <t>Deep in the Heart of Texas</t>
  </si>
  <si>
    <t>Alveno Rey</t>
  </si>
  <si>
    <t>Ch-Check it Out</t>
  </si>
  <si>
    <t>West End Blues</t>
  </si>
  <si>
    <t>Stutter</t>
  </si>
  <si>
    <t>Joe Thomas &amp; Mystikal</t>
  </si>
  <si>
    <t>Shattered Dreams</t>
  </si>
  <si>
    <t>Johnny Hates Jazz</t>
  </si>
  <si>
    <t>Hey Baby</t>
  </si>
  <si>
    <t>Bruce Channel</t>
  </si>
  <si>
    <t>All Along the Watchtower</t>
  </si>
  <si>
    <t>Fergalicious</t>
  </si>
  <si>
    <t>Fergie &amp; will.i.am</t>
  </si>
  <si>
    <t>The Hindu Times</t>
  </si>
  <si>
    <t>Hate That I Love You</t>
  </si>
  <si>
    <t>El Paso</t>
  </si>
  <si>
    <t>Marty Robbins</t>
  </si>
  <si>
    <t>When You Say Nothing At All</t>
  </si>
  <si>
    <t>Everyday is a Winding Road</t>
  </si>
  <si>
    <t>I Will Come to You</t>
  </si>
  <si>
    <t>Too Funky</t>
  </si>
  <si>
    <t>Life</t>
  </si>
  <si>
    <t>Haddaway</t>
  </si>
  <si>
    <t>Charlie Brown</t>
  </si>
  <si>
    <t>Go Let it Out</t>
  </si>
  <si>
    <t>Ooh Aah... Just a Little Bit</t>
  </si>
  <si>
    <t>Gina G</t>
  </si>
  <si>
    <t>Clint Eastwood</t>
  </si>
  <si>
    <t>Intergalactic</t>
  </si>
  <si>
    <t>Wabash Cannonball</t>
  </si>
  <si>
    <t>Roy Acuff</t>
  </si>
  <si>
    <t>I Need to Know</t>
  </si>
  <si>
    <t>Marc Anthony</t>
  </si>
  <si>
    <t>Be Bop a Lula</t>
  </si>
  <si>
    <t>Gene Vincent</t>
  </si>
  <si>
    <t>Larger Than Life</t>
  </si>
  <si>
    <t>Good Morning Starshine</t>
  </si>
  <si>
    <t>Lonely Days</t>
  </si>
  <si>
    <t>Separate Lives</t>
  </si>
  <si>
    <t>Phil Collins &amp; Marilyn Martin</t>
  </si>
  <si>
    <t>Cry Like a Baby</t>
  </si>
  <si>
    <t>The Box Tops</t>
  </si>
  <si>
    <t>I Love You</t>
  </si>
  <si>
    <t>Don't Know Why</t>
  </si>
  <si>
    <t>You're the Voice</t>
  </si>
  <si>
    <t>John Farnham</t>
  </si>
  <si>
    <t>Walking Away</t>
  </si>
  <si>
    <t>Congratulations</t>
  </si>
  <si>
    <t>Desafinado (Slightly Out Of Tune)</t>
  </si>
  <si>
    <t>Stan Getz &amp; Charlie Byrd</t>
  </si>
  <si>
    <t>Talking in Your Sleep</t>
  </si>
  <si>
    <t>The Romantics</t>
  </si>
  <si>
    <t>Lose Control</t>
  </si>
  <si>
    <t>All 4 Love</t>
  </si>
  <si>
    <t>Blame it On the Rain</t>
  </si>
  <si>
    <t>Waiting For Tonight</t>
  </si>
  <si>
    <t>It's Not Right, But It's OK</t>
  </si>
  <si>
    <t>I Want to Break Free</t>
  </si>
  <si>
    <t>Young At Heart</t>
  </si>
  <si>
    <t>Bad, Bad Leroy Brown</t>
  </si>
  <si>
    <t>One More Try</t>
  </si>
  <si>
    <t>Timmy T</t>
  </si>
  <si>
    <t>Shiny Happy People</t>
  </si>
  <si>
    <t>Goodbye, My Love, Goodbye</t>
  </si>
  <si>
    <t>Demis Roussos</t>
  </si>
  <si>
    <t>Too Much</t>
  </si>
  <si>
    <t>Day 'n' Nite</t>
  </si>
  <si>
    <t>Kid Cudi &amp; Crookers</t>
  </si>
  <si>
    <t>Somewhere Out There</t>
  </si>
  <si>
    <t>Linda Ronstadt &amp; James Ingram</t>
  </si>
  <si>
    <t>Young Turks</t>
  </si>
  <si>
    <t>Heal the World</t>
  </si>
  <si>
    <t>Roses</t>
  </si>
  <si>
    <t>OutKast</t>
  </si>
  <si>
    <t>Just Like a Pill</t>
  </si>
  <si>
    <t>Slow</t>
  </si>
  <si>
    <t>If it Makes You Happy</t>
  </si>
  <si>
    <t>Thieves in the Temple</t>
  </si>
  <si>
    <t>Don't Stop Movin'</t>
  </si>
  <si>
    <t>No Son of Mine</t>
  </si>
  <si>
    <t>Whatever You Like</t>
  </si>
  <si>
    <t>T.I.</t>
  </si>
  <si>
    <t>Hard to Say I'm Sorry</t>
  </si>
  <si>
    <t>Az Yet</t>
  </si>
  <si>
    <t>There'll Be Sad Songs (To Make You Cry)</t>
  </si>
  <si>
    <t>I Want You to Want Me</t>
  </si>
  <si>
    <t>Cheap Trick</t>
  </si>
  <si>
    <t>Escape (The Pina Colada Song)</t>
  </si>
  <si>
    <t>(It's No) Sin</t>
  </si>
  <si>
    <t>Eddy Howard</t>
  </si>
  <si>
    <t>The Way You Move</t>
  </si>
  <si>
    <t>Everybody's Talkin'</t>
  </si>
  <si>
    <t>Harry Nilsson</t>
  </si>
  <si>
    <t>You're Breakin' My Heart</t>
  </si>
  <si>
    <t>Earth Angel</t>
  </si>
  <si>
    <t>The Penguins</t>
  </si>
  <si>
    <t>Walk Right Back</t>
  </si>
  <si>
    <t>Name</t>
  </si>
  <si>
    <t>The Goo Goo Dolls</t>
  </si>
  <si>
    <t>Take The 'A' Train</t>
  </si>
  <si>
    <t>My Generation</t>
  </si>
  <si>
    <t>Unforgettable</t>
  </si>
  <si>
    <t>Natalie Cole &amp; Nat King Cole</t>
  </si>
  <si>
    <t>Puppy Love</t>
  </si>
  <si>
    <t>Heartaches By the Number</t>
  </si>
  <si>
    <t>Smooth Operator</t>
  </si>
  <si>
    <t>Head to Toe</t>
  </si>
  <si>
    <t>Saved By the Bell</t>
  </si>
  <si>
    <t>Moviestar</t>
  </si>
  <si>
    <t>Harpo</t>
  </si>
  <si>
    <t>Sweet Hitch-Hiker</t>
  </si>
  <si>
    <t>She Bangs</t>
  </si>
  <si>
    <t>Love Will Lead You Back</t>
  </si>
  <si>
    <t>Which Way You Goin' Billy?</t>
  </si>
  <si>
    <t>Poppy Family</t>
  </si>
  <si>
    <t>Are You Gonna Go My Way?</t>
  </si>
  <si>
    <t>Stuck in a Moment You Can't Get Out Of</t>
  </si>
  <si>
    <t>Mr Blue</t>
  </si>
  <si>
    <t>Rock 'n' Me</t>
  </si>
  <si>
    <t>Boogie Woogie Bugle Boy</t>
  </si>
  <si>
    <t>Limbo Rock</t>
  </si>
  <si>
    <t>Stop Stop Stop</t>
  </si>
  <si>
    <t>China Girl</t>
  </si>
  <si>
    <t>Ashes to Ashes</t>
  </si>
  <si>
    <t>Henry Gross</t>
  </si>
  <si>
    <t>Blinded By the Light</t>
  </si>
  <si>
    <t>Manfred Mann's Earth Band</t>
  </si>
  <si>
    <t>On Our Own (Theme from 'Ghostbusters II')</t>
  </si>
  <si>
    <t>Hazard</t>
  </si>
  <si>
    <t>I Write Sins Not Tragedies</t>
  </si>
  <si>
    <t>Panic! At the Disco</t>
  </si>
  <si>
    <t>Breakeven</t>
  </si>
  <si>
    <t>Donny Osmond &amp; Marie Osmond</t>
  </si>
  <si>
    <t>Wavin' Flag</t>
  </si>
  <si>
    <t>K'Naan</t>
  </si>
  <si>
    <t>Get Down On It</t>
  </si>
  <si>
    <t>Who knew</t>
  </si>
  <si>
    <t>You Can't Hurry Love</t>
  </si>
  <si>
    <t>Show Me Heaven</t>
  </si>
  <si>
    <t>Maria McKee</t>
  </si>
  <si>
    <t>Virtual Insanity</t>
  </si>
  <si>
    <t>You Must Love Me</t>
  </si>
  <si>
    <t>Don't Stop</t>
  </si>
  <si>
    <t>Don't Let the Sun Go Down On Me</t>
  </si>
  <si>
    <t>Sign Your Name</t>
  </si>
  <si>
    <t>Terence Trent D'Arby</t>
  </si>
  <si>
    <t>Lonely No More</t>
  </si>
  <si>
    <t>Rob Thomas</t>
  </si>
  <si>
    <t>Don't Forget to Remember</t>
  </si>
  <si>
    <t>It's My Life</t>
  </si>
  <si>
    <t>Dr Alban</t>
  </si>
  <si>
    <t>You'll Be in My Heart</t>
  </si>
  <si>
    <t>Numb</t>
  </si>
  <si>
    <t>I Can't Wait</t>
  </si>
  <si>
    <t>Nu Shooz</t>
  </si>
  <si>
    <t>Gimme! Gimme! Gimme! (A Man After Midnight)</t>
  </si>
  <si>
    <t>Chariots of Fire</t>
  </si>
  <si>
    <t>Soul Man</t>
  </si>
  <si>
    <t>Sam &amp; Dave</t>
  </si>
  <si>
    <t>Chasing Cars</t>
  </si>
  <si>
    <t>Snow Patrol</t>
  </si>
  <si>
    <t>You Oughta Know</t>
  </si>
  <si>
    <t>All The Right Moves</t>
  </si>
  <si>
    <t>Human</t>
  </si>
  <si>
    <t>I Feel You</t>
  </si>
  <si>
    <t>Turn Off the Light</t>
  </si>
  <si>
    <t>Nelly Furtado</t>
  </si>
  <si>
    <t>Harper Valley PTA</t>
  </si>
  <si>
    <t>Jeannie C Riley</t>
  </si>
  <si>
    <t>A World Without Love</t>
  </si>
  <si>
    <t>Hot Diggity (Dog Ziggity Boom)</t>
  </si>
  <si>
    <t>Chattanoogie Shoe-Shine Boy</t>
  </si>
  <si>
    <t>Red Foley</t>
  </si>
  <si>
    <t>You Found Me</t>
  </si>
  <si>
    <t>The Fray</t>
  </si>
  <si>
    <t>Ballad of Bonnie &amp; Clyde</t>
  </si>
  <si>
    <t>Beyonce &amp; Jay-Z</t>
  </si>
  <si>
    <t>Walk Like a Man</t>
  </si>
  <si>
    <t>The Four Seasons</t>
  </si>
  <si>
    <t>Day After Day</t>
  </si>
  <si>
    <t>The Old Lamplighter</t>
  </si>
  <si>
    <t>Taking A Chance On Love</t>
  </si>
  <si>
    <t>My Eyes Adored You</t>
  </si>
  <si>
    <t>Blues in the Night</t>
  </si>
  <si>
    <t>Woody Herman</t>
  </si>
  <si>
    <t>Rhythm of the Rain</t>
  </si>
  <si>
    <t>Cascades</t>
  </si>
  <si>
    <t>Spinning Wheel</t>
  </si>
  <si>
    <t>Baby Got Back</t>
  </si>
  <si>
    <t>Sir Mix-a-Lot</t>
  </si>
  <si>
    <t>Untouched</t>
  </si>
  <si>
    <t>The Veronicas</t>
  </si>
  <si>
    <t>Will To Power</t>
  </si>
  <si>
    <t>Delta Dawn</t>
  </si>
  <si>
    <t>Someday</t>
  </si>
  <si>
    <t>A Good Heart</t>
  </si>
  <si>
    <t>Fergal Sharkey</t>
  </si>
  <si>
    <t>All Out of Love</t>
  </si>
  <si>
    <t>Black Cat</t>
  </si>
  <si>
    <t>There You'll Be</t>
  </si>
  <si>
    <t>Forever Your Girl</t>
  </si>
  <si>
    <t>Who'll Stop the Rain</t>
  </si>
  <si>
    <t>My Ding-A-Ling</t>
  </si>
  <si>
    <t>Too-Ra-Loo-Ra-Loo-Ra</t>
  </si>
  <si>
    <t>I Don't Wanna Lose You</t>
  </si>
  <si>
    <t>Let's Get Rocked</t>
  </si>
  <si>
    <t>I Don't Wanna Fight</t>
  </si>
  <si>
    <t>Kiss Me Quick</t>
  </si>
  <si>
    <t>Funkytown</t>
  </si>
  <si>
    <t>Pseudo Echo</t>
  </si>
  <si>
    <t>When You're in Love With a Beautiful Woman</t>
  </si>
  <si>
    <t>You Give Me Something</t>
  </si>
  <si>
    <t>James Morrison</t>
  </si>
  <si>
    <t>There Must Be an Angel (Playing With My Heart)</t>
  </si>
  <si>
    <t>Party In The U.s.a.</t>
  </si>
  <si>
    <t>Love Lockdown</t>
  </si>
  <si>
    <t>Heaven Must Be Missing an Angel</t>
  </si>
  <si>
    <t>Tavares</t>
  </si>
  <si>
    <t>Scar Tissue</t>
  </si>
  <si>
    <t>Get Up &amp; Boogie (That's Right)</t>
  </si>
  <si>
    <t>Silver Convention</t>
  </si>
  <si>
    <t>Snow, Hey Oh</t>
  </si>
  <si>
    <t>Give Me the Night</t>
  </si>
  <si>
    <t>Dead &amp; Gone</t>
  </si>
  <si>
    <t>T.I. &amp; Justin Timberlake</t>
  </si>
  <si>
    <t>They Can't Take That Away From Me</t>
  </si>
  <si>
    <t>Crying in the Chapel</t>
  </si>
  <si>
    <t>The Orioles</t>
  </si>
  <si>
    <t>Crazy Horses</t>
  </si>
  <si>
    <t>I Need a Girl (Part 1)</t>
  </si>
  <si>
    <t>P Diddy, Usher &amp; Loon</t>
  </si>
  <si>
    <t>Last Kiss</t>
  </si>
  <si>
    <t>Mercy Mercy Me (The Ecology)</t>
  </si>
  <si>
    <t>Hey Mama</t>
  </si>
  <si>
    <t>There goes my baby</t>
  </si>
  <si>
    <t>People Got to Be Free</t>
  </si>
  <si>
    <t>Oh Julie</t>
  </si>
  <si>
    <t>Livin' On the Edge</t>
  </si>
  <si>
    <t>Holding Back the Years</t>
  </si>
  <si>
    <t>Stuck</t>
  </si>
  <si>
    <t>The Best</t>
  </si>
  <si>
    <t>Pump It</t>
  </si>
  <si>
    <t>Fade to Grey</t>
  </si>
  <si>
    <t>Visage</t>
  </si>
  <si>
    <t>Sun Of Jamaica</t>
  </si>
  <si>
    <t>Goombay Dance Band</t>
  </si>
  <si>
    <t>She Ain't Worth It</t>
  </si>
  <si>
    <t>Glenn Medeiros &amp; Bobby Brown</t>
  </si>
  <si>
    <t>At Last</t>
  </si>
  <si>
    <t>Etta James</t>
  </si>
  <si>
    <t>Sorry I'm a Lady</t>
  </si>
  <si>
    <t>Baccara</t>
  </si>
  <si>
    <t>Beauty &amp; the Beast</t>
  </si>
  <si>
    <t>Celine Dion &amp; Peabo Bryson</t>
  </si>
  <si>
    <t>Stay Another Day</t>
  </si>
  <si>
    <t>With a Little Luck</t>
  </si>
  <si>
    <t>Sweet Leilani</t>
  </si>
  <si>
    <t>A Moment Like This</t>
  </si>
  <si>
    <t>Pleasant Valley Sunday</t>
  </si>
  <si>
    <t>The Girl is Mine</t>
  </si>
  <si>
    <t>Paul McCartney &amp; Michael Jackson</t>
  </si>
  <si>
    <t>Yakety Yak</t>
  </si>
  <si>
    <t>Goldfinger</t>
  </si>
  <si>
    <t>Cecilia</t>
  </si>
  <si>
    <t>Don't Know Much</t>
  </si>
  <si>
    <t>Linda Ronstadt &amp; Aaron Neville</t>
  </si>
  <si>
    <t>Firestarter</t>
  </si>
  <si>
    <t>I'm Making Believe</t>
  </si>
  <si>
    <t>Chickery Chick</t>
  </si>
  <si>
    <t>Just an Illusion</t>
  </si>
  <si>
    <t>Flat Beat</t>
  </si>
  <si>
    <t>Mr Oizo</t>
  </si>
  <si>
    <t>This is the Life</t>
  </si>
  <si>
    <t>Amy Macdonald</t>
  </si>
  <si>
    <t>Last Friday Night (TGIF)</t>
  </si>
  <si>
    <t>Your Cheatin' Heart</t>
  </si>
  <si>
    <t>It Never Rains in Southern California</t>
  </si>
  <si>
    <t>My All</t>
  </si>
  <si>
    <t>Fever</t>
  </si>
  <si>
    <t>Black Magic Woman</t>
  </si>
  <si>
    <t>I Get Around</t>
  </si>
  <si>
    <t>The Loco-Motion</t>
  </si>
  <si>
    <t>I Wish</t>
  </si>
  <si>
    <t>Push It</t>
  </si>
  <si>
    <t>You'll Never Find Another Love Like Mine</t>
  </si>
  <si>
    <t>Lou Rawls</t>
  </si>
  <si>
    <t>Walk of Life</t>
  </si>
  <si>
    <t>You Learn</t>
  </si>
  <si>
    <t>Mouth</t>
  </si>
  <si>
    <t>Merril Bainbridge</t>
  </si>
  <si>
    <t>Freedom</t>
  </si>
  <si>
    <t>Wham!</t>
  </si>
  <si>
    <t>Elmer's Tune</t>
  </si>
  <si>
    <t>Bright Eyes</t>
  </si>
  <si>
    <t>Caldonia Boogie (What Makes Your Big Head So Hard)</t>
  </si>
  <si>
    <t>All By Myself</t>
  </si>
  <si>
    <t>The Look of Love</t>
  </si>
  <si>
    <t>ABC</t>
  </si>
  <si>
    <t>The End of the World</t>
  </si>
  <si>
    <t>Skeeter Davis</t>
  </si>
  <si>
    <t>Ooops Up</t>
  </si>
  <si>
    <t>Snap</t>
  </si>
  <si>
    <t>Don't Bring Me Down</t>
  </si>
  <si>
    <t>Help Me, Rhonda</t>
  </si>
  <si>
    <t>Come Back &amp; Stay</t>
  </si>
  <si>
    <t>(You're) Having My Baby</t>
  </si>
  <si>
    <t>Dream Weaver</t>
  </si>
  <si>
    <t>Gary Wright</t>
  </si>
  <si>
    <t>Pieces of Me</t>
  </si>
  <si>
    <t>Ashlee Simpson</t>
  </si>
  <si>
    <t>Ma belle amie</t>
  </si>
  <si>
    <t>Tee Set</t>
  </si>
  <si>
    <t>Midnight in Moscow</t>
  </si>
  <si>
    <t>Kenny Ball &amp; his Jazzmen</t>
  </si>
  <si>
    <t>Belfast</t>
  </si>
  <si>
    <t>Time of the Season</t>
  </si>
  <si>
    <t>Can't Get Enough of Your Love, Babe</t>
  </si>
  <si>
    <t>Ring of Fire</t>
  </si>
  <si>
    <t>Burning Love</t>
  </si>
  <si>
    <t>Maybellene</t>
  </si>
  <si>
    <t>Listen to What the Man Said</t>
  </si>
  <si>
    <t>Boom, Boom, Boom, Boom</t>
  </si>
  <si>
    <t>He Ain't Heavy, He's My Brother</t>
  </si>
  <si>
    <t>Are You Gonna Be My Girl?</t>
  </si>
  <si>
    <t>Gypsies, Tramps &amp; Thieves</t>
  </si>
  <si>
    <t>From a Distance</t>
  </si>
  <si>
    <t>Anything</t>
  </si>
  <si>
    <t>3T</t>
  </si>
  <si>
    <t>Fading Like a Flower (Every Time You Leave)</t>
  </si>
  <si>
    <t>Rock 'n' Roll Waltz</t>
  </si>
  <si>
    <t>Kay Starr</t>
  </si>
  <si>
    <t>Move Your Body</t>
  </si>
  <si>
    <t>Eiffel 65</t>
  </si>
  <si>
    <t>Breathless</t>
  </si>
  <si>
    <t>The Corrs</t>
  </si>
  <si>
    <t>Dreams</t>
  </si>
  <si>
    <t>Gabrielle</t>
  </si>
  <si>
    <t>Magic Carpet Ride</t>
  </si>
  <si>
    <t>Steppenwolf</t>
  </si>
  <si>
    <t>Lucy in the Sky With Diamonds</t>
  </si>
  <si>
    <t>Life is a Highway</t>
  </si>
  <si>
    <t>Tom Cochrane</t>
  </si>
  <si>
    <t>The Carnival is Over</t>
  </si>
  <si>
    <t>Kiss On My List</t>
  </si>
  <si>
    <t>To Each His Own</t>
  </si>
  <si>
    <t>A New Day Has Come</t>
  </si>
  <si>
    <t>Man! I Feel Like a Woman!</t>
  </si>
  <si>
    <t>Then He Kissed Me</t>
  </si>
  <si>
    <t>Ain't No Sunshine</t>
  </si>
  <si>
    <t>Bill Withers</t>
  </si>
  <si>
    <t>One of Us</t>
  </si>
  <si>
    <t>Paradise City</t>
  </si>
  <si>
    <t>Insomnia</t>
  </si>
  <si>
    <t>Working My Way Back to You</t>
  </si>
  <si>
    <t>My Blue Heaven</t>
  </si>
  <si>
    <t>Gene Austin</t>
  </si>
  <si>
    <t>Urgent</t>
  </si>
  <si>
    <t>Bulletproof!</t>
  </si>
  <si>
    <t>La Roux</t>
  </si>
  <si>
    <t>Gives You Hell</t>
  </si>
  <si>
    <t>All-American Rejects</t>
  </si>
  <si>
    <t>Shake, Rattle &amp; Roll</t>
  </si>
  <si>
    <t>Jeans On</t>
  </si>
  <si>
    <t>David Dundas</t>
  </si>
  <si>
    <t>It's Over</t>
  </si>
  <si>
    <t>All Star</t>
  </si>
  <si>
    <t>Three Coins in the Fountain</t>
  </si>
  <si>
    <t>Duke of Earl</t>
  </si>
  <si>
    <t>Gene Chandler</t>
  </si>
  <si>
    <t>Glad All Over</t>
  </si>
  <si>
    <t>The Tokens</t>
  </si>
  <si>
    <t>She Works Hard For the Money</t>
  </si>
  <si>
    <t>Wake Me Up When September Ends</t>
  </si>
  <si>
    <t>Bent</t>
  </si>
  <si>
    <t>Caribbean Queen (No More Love On the Run)</t>
  </si>
  <si>
    <t>Rumors Are Flying</t>
  </si>
  <si>
    <t>Good Feeling</t>
  </si>
  <si>
    <t>Scatman's World</t>
  </si>
  <si>
    <t>Scatman John</t>
  </si>
  <si>
    <t>I Hate This Part</t>
  </si>
  <si>
    <t>Island Girl</t>
  </si>
  <si>
    <t>Hungry Like the Wolf</t>
  </si>
  <si>
    <t>Message in a Bottle</t>
  </si>
  <si>
    <t>La Bamba</t>
  </si>
  <si>
    <t>Ritchie Valens</t>
  </si>
  <si>
    <t>Saturday Night</t>
  </si>
  <si>
    <t>Me &amp; Mrs Jones</t>
  </si>
  <si>
    <t>Billy Paul</t>
  </si>
  <si>
    <t>Give Me One Reason</t>
  </si>
  <si>
    <t>Tracy Chapman</t>
  </si>
  <si>
    <t>Sleeping Satellite</t>
  </si>
  <si>
    <t>Tasmin Archer</t>
  </si>
  <si>
    <t>Circus</t>
  </si>
  <si>
    <t>When You Wish Upon a Star</t>
  </si>
  <si>
    <t>Hello, I Love You, Won't You Tell Me Your Name?</t>
  </si>
  <si>
    <t>The Doors</t>
  </si>
  <si>
    <t>Come On-a My House</t>
  </si>
  <si>
    <t>Lost in Your Eyes</t>
  </si>
  <si>
    <t>Have You Ever?</t>
  </si>
  <si>
    <t>Superman (It's Not Easy)</t>
  </si>
  <si>
    <t>Five for Fighting</t>
  </si>
  <si>
    <t>Jaded</t>
  </si>
  <si>
    <t>1 Thing</t>
  </si>
  <si>
    <t>Amerie</t>
  </si>
  <si>
    <t>Move Ya Body</t>
  </si>
  <si>
    <t>Nina Sky</t>
  </si>
  <si>
    <t>Dear Hearts &amp; Gentle People</t>
  </si>
  <si>
    <t>MacArthur Park</t>
  </si>
  <si>
    <t>Richard Harris</t>
  </si>
  <si>
    <t>The Flame</t>
  </si>
  <si>
    <t>Let's Talk About Sex</t>
  </si>
  <si>
    <t>Better in Time</t>
  </si>
  <si>
    <t>If I Can't Have You</t>
  </si>
  <si>
    <t>Yvonne Elliman</t>
  </si>
  <si>
    <t>La Tortura</t>
  </si>
  <si>
    <t>Shake It</t>
  </si>
  <si>
    <t>Metro Station</t>
  </si>
  <si>
    <t>Stuck With You</t>
  </si>
  <si>
    <t>Hurdy Gurdy Man</t>
  </si>
  <si>
    <t>Donovan</t>
  </si>
  <si>
    <t>Now That We Found Love</t>
  </si>
  <si>
    <t>Heavy D &amp; The Boyz</t>
  </si>
  <si>
    <t>Ramblin' Rose</t>
  </si>
  <si>
    <t>Tossing &amp; Turning</t>
  </si>
  <si>
    <t>Bobby Lewis</t>
  </si>
  <si>
    <t>Foolish Games</t>
  </si>
  <si>
    <t>New Kid in Town</t>
  </si>
  <si>
    <t>Like a g6</t>
  </si>
  <si>
    <t>Far East Movement</t>
  </si>
  <si>
    <t>Travellin' Man</t>
  </si>
  <si>
    <t>How Will I Know</t>
  </si>
  <si>
    <t>U Remind Me</t>
  </si>
  <si>
    <t>Little Jeannie</t>
  </si>
  <si>
    <t>The Flamingos</t>
  </si>
  <si>
    <t>First Time</t>
  </si>
  <si>
    <t>Robin Beck</t>
  </si>
  <si>
    <t>Born Slippy</t>
  </si>
  <si>
    <t>Underworld</t>
  </si>
  <si>
    <t>Theme From 'Mission Impossible'</t>
  </si>
  <si>
    <t>Adam Clayton &amp; Larry Mullen</t>
  </si>
  <si>
    <t>Take Me Out</t>
  </si>
  <si>
    <t>Boogie Fever</t>
  </si>
  <si>
    <t>Lucky Lips</t>
  </si>
  <si>
    <t>Over My Head (Cable Car)</t>
  </si>
  <si>
    <t>Suga Suga</t>
  </si>
  <si>
    <t>Baby Bash</t>
  </si>
  <si>
    <t>Written in the Stars</t>
  </si>
  <si>
    <t>Tinie Tempah &amp; Eric Turner</t>
  </si>
  <si>
    <t>Tiger Rag</t>
  </si>
  <si>
    <t>Original Dixieland Jazz Band</t>
  </si>
  <si>
    <t>Catch a Falling Star</t>
  </si>
  <si>
    <t>Don't Forget About Us</t>
  </si>
  <si>
    <t>Love Me Do</t>
  </si>
  <si>
    <t>When I'm Gone</t>
  </si>
  <si>
    <t>St Louis Blues</t>
  </si>
  <si>
    <t>Bessie Smith</t>
  </si>
  <si>
    <t>Cantaloop (Flip Fantasia)</t>
  </si>
  <si>
    <t>US3</t>
  </si>
  <si>
    <t>More, More, More</t>
  </si>
  <si>
    <t>Andrea True Connection</t>
  </si>
  <si>
    <t>With a Little Help From My Friends</t>
  </si>
  <si>
    <t>The Monster Mash</t>
  </si>
  <si>
    <t>Bobby 'Boris' Pickett &amp; The Crypt-Kickers</t>
  </si>
  <si>
    <t>Let's Hear it For the Boy</t>
  </si>
  <si>
    <t>Deniece Williams</t>
  </si>
  <si>
    <t>Friday On My Mind</t>
  </si>
  <si>
    <t>The Easybeats</t>
  </si>
  <si>
    <t>Skyfall</t>
  </si>
  <si>
    <t>A Man Without Love</t>
  </si>
  <si>
    <t>Right Back Where We Started From</t>
  </si>
  <si>
    <t>Maxine Nightingale</t>
  </si>
  <si>
    <t>Freak Me</t>
  </si>
  <si>
    <t>Silk</t>
  </si>
  <si>
    <t>Love &amp; Marriage</t>
  </si>
  <si>
    <t>DJ Sammy &amp; Yanou</t>
  </si>
  <si>
    <t>Lil' Wayne</t>
  </si>
  <si>
    <t>Corona</t>
  </si>
  <si>
    <t>Diamonds</t>
  </si>
  <si>
    <t>Sweet About Me</t>
  </si>
  <si>
    <t>Gabriella Cilmi</t>
  </si>
  <si>
    <t>The Tide is High (Get the Feeling)</t>
  </si>
  <si>
    <t>Bob Moore</t>
  </si>
  <si>
    <t>Shake Ya Tailfeather</t>
  </si>
  <si>
    <t>Nelly, P Diddy &amp; Murphy Lee</t>
  </si>
  <si>
    <t>Yesterday Man</t>
  </si>
  <si>
    <t>Chris Andrews</t>
  </si>
  <si>
    <t>I Wish it Would Rain Down</t>
  </si>
  <si>
    <t>Gotta Tell You</t>
  </si>
  <si>
    <t>Samantha Mumba</t>
  </si>
  <si>
    <t>Love is a Battlefield</t>
  </si>
  <si>
    <t>This is How We Do It</t>
  </si>
  <si>
    <t>Montell Jordan</t>
  </si>
  <si>
    <t>One More Time</t>
  </si>
  <si>
    <t>We Made You</t>
  </si>
  <si>
    <t>Wild Thing</t>
  </si>
  <si>
    <t>Whigfield</t>
  </si>
  <si>
    <t>One Night</t>
  </si>
  <si>
    <t>Touch My Body</t>
  </si>
  <si>
    <t>All Those Years Ago</t>
  </si>
  <si>
    <t>I Am... I Said</t>
  </si>
  <si>
    <t>Come With Me</t>
  </si>
  <si>
    <t>P Diddy &amp; Jimmy Page</t>
  </si>
  <si>
    <t>Dreadlock Holiday</t>
  </si>
  <si>
    <t>Somethin' Stupid</t>
  </si>
  <si>
    <t>Robbie Williams &amp; Nicole Kidman</t>
  </si>
  <si>
    <t>Jersey Bounce</t>
  </si>
  <si>
    <t>Sailing</t>
  </si>
  <si>
    <t>Passion</t>
  </si>
  <si>
    <t>Good Timin'</t>
  </si>
  <si>
    <t>Jimmy Jones</t>
  </si>
  <si>
    <t>If I Could Turn Back the Hands of Time</t>
  </si>
  <si>
    <t>Hang On Sloopy</t>
  </si>
  <si>
    <t>The McCoys</t>
  </si>
  <si>
    <t>Bang Bang (My Baby Shot Me Down)</t>
  </si>
  <si>
    <t>Roxanne</t>
  </si>
  <si>
    <t>Need You Now</t>
  </si>
  <si>
    <t>Lady Antebellum</t>
  </si>
  <si>
    <t>California, Here I Come</t>
  </si>
  <si>
    <t>We Be Burnin'</t>
  </si>
  <si>
    <t>Whatta Man</t>
  </si>
  <si>
    <t>Salt-N-Pepa &amp; En Vogue</t>
  </si>
  <si>
    <t>I Honestly Love You</t>
  </si>
  <si>
    <t>Look Away</t>
  </si>
  <si>
    <t>Midnight Train to Georgia</t>
  </si>
  <si>
    <t>Put Your Hand in the Hand</t>
  </si>
  <si>
    <t>Ocean</t>
  </si>
  <si>
    <t>Coming Out of the Dark</t>
  </si>
  <si>
    <t>The Good the Bad &amp; the Ugly</t>
  </si>
  <si>
    <t>Hugo Montenegro</t>
  </si>
  <si>
    <t>Country House</t>
  </si>
  <si>
    <t>That's My Desire</t>
  </si>
  <si>
    <t>Sunshine Superman</t>
  </si>
  <si>
    <t>Love Will Never Do (Without You)</t>
  </si>
  <si>
    <t>I've Gotta Get a Message to You</t>
  </si>
  <si>
    <t>Dirrty</t>
  </si>
  <si>
    <t>Christina Aguilera &amp; Redman</t>
  </si>
  <si>
    <t>He's So Fine</t>
  </si>
  <si>
    <t>Lady Bump</t>
  </si>
  <si>
    <t>Penny McLean</t>
  </si>
  <si>
    <t>Behind Blue Eyes</t>
  </si>
  <si>
    <t>Don't Lie</t>
  </si>
  <si>
    <t>Annie's Song</t>
  </si>
  <si>
    <t>Believe</t>
  </si>
  <si>
    <t>Hold On Tight</t>
  </si>
  <si>
    <t>Born to Run</t>
  </si>
  <si>
    <t>Axel F</t>
  </si>
  <si>
    <t>Harold Faltermeyer</t>
  </si>
  <si>
    <t>Cream</t>
  </si>
  <si>
    <t>Float On</t>
  </si>
  <si>
    <t>The Floaters</t>
  </si>
  <si>
    <t>This Land is Your Land</t>
  </si>
  <si>
    <t>Woody Guthrie</t>
  </si>
  <si>
    <t>Why Can't We Live Together?</t>
  </si>
  <si>
    <t>Timmy Thomas</t>
  </si>
  <si>
    <t>Release Me</t>
  </si>
  <si>
    <t>Sunshine of Your Love</t>
  </si>
  <si>
    <t>Mrs Brown You've Got a Lovely Daughter</t>
  </si>
  <si>
    <t>I Know There's Something Going On</t>
  </si>
  <si>
    <t>Frida</t>
  </si>
  <si>
    <t>I Can't Begin to Tell You</t>
  </si>
  <si>
    <t>Bing Crosby &amp; Carmen Cavallaro</t>
  </si>
  <si>
    <t>One of These Nights</t>
  </si>
  <si>
    <t>Teenage Dirtbag</t>
  </si>
  <si>
    <t>Wheatus</t>
  </si>
  <si>
    <t>Good Thing</t>
  </si>
  <si>
    <t>Fine Young Cannibals</t>
  </si>
  <si>
    <t>Big in Japan</t>
  </si>
  <si>
    <t>The Edge of Heaven</t>
  </si>
  <si>
    <t>Harbour Lights</t>
  </si>
  <si>
    <t>Love Child</t>
  </si>
  <si>
    <t>Nobody Wants to Be Lonely</t>
  </si>
  <si>
    <t>Ricky Martin &amp; Christina Aguilera</t>
  </si>
  <si>
    <t>Semi-Charmed Life</t>
  </si>
  <si>
    <t>Third Eye Blind</t>
  </si>
  <si>
    <t>Theme From 'Mahogany' (Do You Know Where You're Going To)</t>
  </si>
  <si>
    <t>What Do You Want to Make Those Eyes At Me For?</t>
  </si>
  <si>
    <t>Emile Ford &amp; The Checkmates</t>
  </si>
  <si>
    <t>Some of These Days</t>
  </si>
  <si>
    <t>Sophie Tucker</t>
  </si>
  <si>
    <t>Into Each Life Some Rain Must Fall</t>
  </si>
  <si>
    <t>Merrilee Rush</t>
  </si>
  <si>
    <t>The Sun Always Shines On TV</t>
  </si>
  <si>
    <t>Slow Poke</t>
  </si>
  <si>
    <t>Pee Wee King</t>
  </si>
  <si>
    <t>Domino Dancing</t>
  </si>
  <si>
    <t>Gimme Some Lovin'</t>
  </si>
  <si>
    <t>The One &amp; Only</t>
  </si>
  <si>
    <t>Chesney Hawkes</t>
  </si>
  <si>
    <t>This Guy's in Love With You</t>
  </si>
  <si>
    <t>Rocket Man</t>
  </si>
  <si>
    <t>Baby Sittin' Boogie</t>
  </si>
  <si>
    <t>Buzz Clifford</t>
  </si>
  <si>
    <t>What's Another Year</t>
  </si>
  <si>
    <t>Torn Between Two Lovers</t>
  </si>
  <si>
    <t>Mary MacGregor</t>
  </si>
  <si>
    <t>De Do Do Do, De Da Da Da</t>
  </si>
  <si>
    <t>I Need Your Love Tonight</t>
  </si>
  <si>
    <t>A Big Hunk O' Love</t>
  </si>
  <si>
    <t>Raise Your Glass</t>
  </si>
  <si>
    <t>Danyel Gerard</t>
  </si>
  <si>
    <t>(Marie's the Name) His Latest Flame</t>
  </si>
  <si>
    <t>Sowing the Seeds of Love</t>
  </si>
  <si>
    <t>Slippin' Around</t>
  </si>
  <si>
    <t>Margaret Whiting &amp; Jimmy Wakely</t>
  </si>
  <si>
    <t>You Got it (The Right Stuff)</t>
  </si>
  <si>
    <t>Pride (In the Name of Love)</t>
  </si>
  <si>
    <t>All My Love</t>
  </si>
  <si>
    <t>Boom Boom Boom</t>
  </si>
  <si>
    <t>It's Magic</t>
  </si>
  <si>
    <t>Shake You Down</t>
  </si>
  <si>
    <t>Gregory Abbott</t>
  </si>
  <si>
    <t>Sail Along Silvery Moon</t>
  </si>
  <si>
    <t>White Room</t>
  </si>
  <si>
    <t>Be Without You</t>
  </si>
  <si>
    <t>Coleman Hawkins</t>
  </si>
  <si>
    <t>Under Pressure</t>
  </si>
  <si>
    <t>Queen &amp; David Bowie</t>
  </si>
  <si>
    <t>Gloria</t>
  </si>
  <si>
    <t>Laura Branigan</t>
  </si>
  <si>
    <t>Bed of Roses</t>
  </si>
  <si>
    <t>Emotional Rescue</t>
  </si>
  <si>
    <t>Heartaches</t>
  </si>
  <si>
    <t>Ted Weems</t>
  </si>
  <si>
    <t>I Saw Her Standing There</t>
  </si>
  <si>
    <t>Livin' Thing</t>
  </si>
  <si>
    <t>Rock With You</t>
  </si>
  <si>
    <t>Count Basie</t>
  </si>
  <si>
    <t>Somewhere I Belong</t>
  </si>
  <si>
    <t>Like I Love You</t>
  </si>
  <si>
    <t>Milord</t>
  </si>
  <si>
    <t>Edith Piaf</t>
  </si>
  <si>
    <t>Leave (Get Out)</t>
  </si>
  <si>
    <t>Personality</t>
  </si>
  <si>
    <t>Johnny Mercer</t>
  </si>
  <si>
    <t>Jessie's Girl</t>
  </si>
  <si>
    <t>Rick Springfield</t>
  </si>
  <si>
    <t>Walk On the Wild Side</t>
  </si>
  <si>
    <t>Lou Reed</t>
  </si>
  <si>
    <t>Luka</t>
  </si>
  <si>
    <t>Suzanne Vega</t>
  </si>
  <si>
    <t>Price Tag</t>
  </si>
  <si>
    <t>Jessie J &amp; BoB</t>
  </si>
  <si>
    <t>Stand By Your Man</t>
  </si>
  <si>
    <t>Tammy Wynette</t>
  </si>
  <si>
    <t>Magic Fly</t>
  </si>
  <si>
    <t>Space</t>
  </si>
  <si>
    <t>Just My Imagination (Running Away With Me)</t>
  </si>
  <si>
    <t>I'm Your Boogie Man</t>
  </si>
  <si>
    <t>Finally</t>
  </si>
  <si>
    <t>Co-Co</t>
  </si>
  <si>
    <t>Buffalo Stance</t>
  </si>
  <si>
    <t>High</t>
  </si>
  <si>
    <t>The Lighthouse Family</t>
  </si>
  <si>
    <t>High Noon (Do Not Forsake Me)</t>
  </si>
  <si>
    <t>April Love</t>
  </si>
  <si>
    <t>7 Nation Army</t>
  </si>
  <si>
    <t>It Had to Be You</t>
  </si>
  <si>
    <t>All I Want For Christmas is my Two Front Teeth</t>
  </si>
  <si>
    <t>Little Sister</t>
  </si>
  <si>
    <t>Beep</t>
  </si>
  <si>
    <t>The Pussycat Dolls &amp; Will.I.Am</t>
  </si>
  <si>
    <t>Here Without You</t>
  </si>
  <si>
    <t>Devil Gate Drive</t>
  </si>
  <si>
    <t>Sometimes Love Just Ain't Enough</t>
  </si>
  <si>
    <t>Patti Smith &amp; Don Henley</t>
  </si>
  <si>
    <t>Down On the Corner</t>
  </si>
  <si>
    <t>Man in the Mirror</t>
  </si>
  <si>
    <t>Ebb Tide</t>
  </si>
  <si>
    <t>Frank Chacksfield</t>
  </si>
  <si>
    <t>Green Tambourine</t>
  </si>
  <si>
    <t>The Lemon Pipers</t>
  </si>
  <si>
    <t>Green River</t>
  </si>
  <si>
    <t>Cambodia</t>
  </si>
  <si>
    <t>A Tree in the Meadow</t>
  </si>
  <si>
    <t>Return of the Mack</t>
  </si>
  <si>
    <t>Mark Morrison</t>
  </si>
  <si>
    <t>Big Bad John</t>
  </si>
  <si>
    <t>Jimmy Dean</t>
  </si>
  <si>
    <t>Erotica</t>
  </si>
  <si>
    <t>Whistle</t>
  </si>
  <si>
    <t>More &amp; More</t>
  </si>
  <si>
    <t>Captain Hollywood Project</t>
  </si>
  <si>
    <t>Jezebel</t>
  </si>
  <si>
    <t>St Elmo's Fire (Man in Motion)</t>
  </si>
  <si>
    <t>John Parr</t>
  </si>
  <si>
    <t>Let's Get it Started</t>
  </si>
  <si>
    <t>Love Story</t>
  </si>
  <si>
    <t>Changes</t>
  </si>
  <si>
    <t>Oh My Papa (O Mein Papa)</t>
  </si>
  <si>
    <t>Eddie Calvert</t>
  </si>
  <si>
    <t>Papa Loves Mambo</t>
  </si>
  <si>
    <t>Barbara Ann</t>
  </si>
  <si>
    <t>Itchycoo Park</t>
  </si>
  <si>
    <t>Nobody Knows</t>
  </si>
  <si>
    <t>Tony Rich Project</t>
  </si>
  <si>
    <t>Let's Spend the Night Together</t>
  </si>
  <si>
    <t>Everything She Wants</t>
  </si>
  <si>
    <t>Our House</t>
  </si>
  <si>
    <t>Stumblin' In</t>
  </si>
  <si>
    <t>Chris Norman &amp; Suzi Quatro</t>
  </si>
  <si>
    <t>I Wish I Was A Punk Rocker (With Flowers In My Hair)</t>
  </si>
  <si>
    <t>Sandi Thom</t>
  </si>
  <si>
    <t>Hold It Against Me</t>
  </si>
  <si>
    <t>The Name of the Game</t>
  </si>
  <si>
    <t>Sweet Dreams</t>
  </si>
  <si>
    <t>Rock 'n' Roll (Part 2)</t>
  </si>
  <si>
    <t>Snoopy Vs the Red Baron</t>
  </si>
  <si>
    <t>Royal Guardsmen</t>
  </si>
  <si>
    <t>You Call Everybody Darlin'</t>
  </si>
  <si>
    <t>Al Trace</t>
  </si>
  <si>
    <t>Soley, Soley</t>
  </si>
  <si>
    <t>Time to Say Goodbye (Con Te Partiro)</t>
  </si>
  <si>
    <t>Sarah Brightman &amp; Andrea Bocelli</t>
  </si>
  <si>
    <t>God Bless the Child</t>
  </si>
  <si>
    <t>Bus Stop</t>
  </si>
  <si>
    <t>Heartbreaker</t>
  </si>
  <si>
    <t>Wipe Out</t>
  </si>
  <si>
    <t>The Surfaris</t>
  </si>
  <si>
    <t>In My Head</t>
  </si>
  <si>
    <t>Girlfriend</t>
  </si>
  <si>
    <t>Maneater</t>
  </si>
  <si>
    <t>Wild Wild West</t>
  </si>
  <si>
    <t>The Escape Club</t>
  </si>
  <si>
    <t>You Could Be Mine</t>
  </si>
  <si>
    <t>Rag Doll</t>
  </si>
  <si>
    <t>Maria Elena</t>
  </si>
  <si>
    <t>Los Indios Tabajaras</t>
  </si>
  <si>
    <t>Japanese Boy</t>
  </si>
  <si>
    <t>Aneka</t>
  </si>
  <si>
    <t>A String of Pearls</t>
  </si>
  <si>
    <t>Why Don't You Believe Me?</t>
  </si>
  <si>
    <t>Joni James</t>
  </si>
  <si>
    <t>More Than a Feeling</t>
  </si>
  <si>
    <t>Unfaithful</t>
  </si>
  <si>
    <t>Der Kommissar</t>
  </si>
  <si>
    <t>Robin S</t>
  </si>
  <si>
    <t>This Ain't a Love Song</t>
  </si>
  <si>
    <t>I'm Every Woman</t>
  </si>
  <si>
    <t>Riders On the Storm</t>
  </si>
  <si>
    <t>This Ain't A Scene, It's An Arms Race</t>
  </si>
  <si>
    <t>Fall Out Boy</t>
  </si>
  <si>
    <t>Jefferson Starship</t>
  </si>
  <si>
    <t>You Needed Me</t>
  </si>
  <si>
    <t>Anne Murray</t>
  </si>
  <si>
    <t>Harden My Heart</t>
  </si>
  <si>
    <t>Quarterflash</t>
  </si>
  <si>
    <t>The Entertainer</t>
  </si>
  <si>
    <t>Marvin Hamlisch</t>
  </si>
  <si>
    <t>Sacramento (A Wonderful Town)</t>
  </si>
  <si>
    <t>Unwritten</t>
  </si>
  <si>
    <t>Lessons in Love</t>
  </si>
  <si>
    <t>You Make Me Feel Brand New</t>
  </si>
  <si>
    <t>Runaway</t>
  </si>
  <si>
    <t>Feelings</t>
  </si>
  <si>
    <t>Morris Albert</t>
  </si>
  <si>
    <t>The Girl From Ipanema</t>
  </si>
  <si>
    <t>Stan Getz &amp; Joao Gilberto</t>
  </si>
  <si>
    <t>He Wasn't Man Enough</t>
  </si>
  <si>
    <t>Blue Velvet</t>
  </si>
  <si>
    <t>Maria</t>
  </si>
  <si>
    <t>Stuck in the Middle With You</t>
  </si>
  <si>
    <t>Stealer's Wheel</t>
  </si>
  <si>
    <t>La Vie En Rose</t>
  </si>
  <si>
    <t>Brown Eyed Girl</t>
  </si>
  <si>
    <t>Van Morrison</t>
  </si>
  <si>
    <t>Walk Don't Run</t>
  </si>
  <si>
    <t>The Ventures</t>
  </si>
  <si>
    <t>Cars</t>
  </si>
  <si>
    <t>Gary Numan</t>
  </si>
  <si>
    <t>Live Is Life</t>
  </si>
  <si>
    <t>Opus</t>
  </si>
  <si>
    <t>Only Forever</t>
  </si>
  <si>
    <t>Wind Beneath My Wings</t>
  </si>
  <si>
    <t>Wonderland By Night</t>
  </si>
  <si>
    <t>Bert Kaempfert &amp; his Orchestra</t>
  </si>
  <si>
    <t>Happy Days Are Here Again</t>
  </si>
  <si>
    <t>Everytime We Touch</t>
  </si>
  <si>
    <t>Easy Lover</t>
  </si>
  <si>
    <t>Philip Bailey &amp; Phil Collins</t>
  </si>
  <si>
    <t>One &amp; One</t>
  </si>
  <si>
    <t>Robert Miles</t>
  </si>
  <si>
    <t>Star Wars Theme - Cantina Band</t>
  </si>
  <si>
    <t>Meco</t>
  </si>
  <si>
    <t>Way Down</t>
  </si>
  <si>
    <t>Non Ho L'Eta Per Amarti</t>
  </si>
  <si>
    <t>Gigliola Cinquetti</t>
  </si>
  <si>
    <t>Use Somebody</t>
  </si>
  <si>
    <t>Kings of Leon</t>
  </si>
  <si>
    <t>Foolish</t>
  </si>
  <si>
    <t>With a Girl Like You</t>
  </si>
  <si>
    <t>Poetry in Motion</t>
  </si>
  <si>
    <t>Johnny Tillotson</t>
  </si>
  <si>
    <t>Whoomp! (There it Is)</t>
  </si>
  <si>
    <t>Tag Team</t>
  </si>
  <si>
    <t>She Wants to Dance With Me</t>
  </si>
  <si>
    <t>Where the Streets Have No Name</t>
  </si>
  <si>
    <t>Miss You Much</t>
  </si>
  <si>
    <t>Never Be the Same Again</t>
  </si>
  <si>
    <t>Melanie C &amp; Lisa 'Left Eye' Lopes</t>
  </si>
  <si>
    <t>Blurred Lines</t>
  </si>
  <si>
    <t>Robin Thicke, T.I. &amp; Pharrell Williams</t>
  </si>
  <si>
    <t>It's Like That</t>
  </si>
  <si>
    <t>You Don't Bring Me Flowers</t>
  </si>
  <si>
    <t>Barbra Streisand &amp; Neil Diamond</t>
  </si>
  <si>
    <t>Groovin'</t>
  </si>
  <si>
    <t>The Most Beautiful Girl</t>
  </si>
  <si>
    <t>Afternoon Delight</t>
  </si>
  <si>
    <t>Starland Vocal Band</t>
  </si>
  <si>
    <t>Good Vibrations</t>
  </si>
  <si>
    <t>Marky Mark &amp; The Funky Bunch</t>
  </si>
  <si>
    <t>Beds Are Burning</t>
  </si>
  <si>
    <t>Midnight Oil</t>
  </si>
  <si>
    <t>Moon River</t>
  </si>
  <si>
    <t>Save Tonight</t>
  </si>
  <si>
    <t>Eagle-Eye Cherry</t>
  </si>
  <si>
    <t>Red River Rock</t>
  </si>
  <si>
    <t>Johnny &amp; The Hurricanes</t>
  </si>
  <si>
    <t>Fire &amp; Rain</t>
  </si>
  <si>
    <t>C'est La Vie</t>
  </si>
  <si>
    <t>Robbie Nevil</t>
  </si>
  <si>
    <t>Kyrie</t>
  </si>
  <si>
    <t>Mr Mister</t>
  </si>
  <si>
    <t>Stories</t>
  </si>
  <si>
    <t>Release Me (And Let Me Love Again)</t>
  </si>
  <si>
    <t>The Glow-Worm</t>
  </si>
  <si>
    <t>U &amp; Ur Hand</t>
  </si>
  <si>
    <t>La Camisa Negra</t>
  </si>
  <si>
    <t>Juanes</t>
  </si>
  <si>
    <t>Space Oddity</t>
  </si>
  <si>
    <t>Dancing in the Street</t>
  </si>
  <si>
    <t>Mellow Yellow</t>
  </si>
  <si>
    <t>Open Your Heart</t>
  </si>
  <si>
    <t>Ain't it Funny</t>
  </si>
  <si>
    <t>Make Love to Me</t>
  </si>
  <si>
    <t>The Shoop Shoop Song (It's in His Kiss)</t>
  </si>
  <si>
    <t>Angels</t>
  </si>
  <si>
    <t>The Way it Is</t>
  </si>
  <si>
    <t>Bruce Hornsby &amp; The Range</t>
  </si>
  <si>
    <t>Put Your Head On My Shoulder</t>
  </si>
  <si>
    <t>Coward of the County</t>
  </si>
  <si>
    <t>What U Waitin' 4</t>
  </si>
  <si>
    <t>Notorious</t>
  </si>
  <si>
    <t>Last Christmas</t>
  </si>
  <si>
    <t>Show Me the Way</t>
  </si>
  <si>
    <t>Amapola (Pretty Little Poppy)</t>
  </si>
  <si>
    <t>C U When U Get There</t>
  </si>
  <si>
    <t>Coolio &amp; 40 Thevz</t>
  </si>
  <si>
    <t>I'm Your Angel</t>
  </si>
  <si>
    <t>Celine Dion &amp; R Kelly</t>
  </si>
  <si>
    <t>Cryin'</t>
  </si>
  <si>
    <t>Memphis, Tennessee</t>
  </si>
  <si>
    <t>Cold, Cold Heart</t>
  </si>
  <si>
    <t>Player</t>
  </si>
  <si>
    <t>Donna</t>
  </si>
  <si>
    <t>Puttin' on the Ritz</t>
  </si>
  <si>
    <t>Taco</t>
  </si>
  <si>
    <t>Don't Tell Me</t>
  </si>
  <si>
    <t>My Happy Ending</t>
  </si>
  <si>
    <t>A-Tisket A-Tasket</t>
  </si>
  <si>
    <t>Breaking Up is Hard to Do</t>
  </si>
  <si>
    <t>Have I Told You Lately</t>
  </si>
  <si>
    <t>Come On Over Baby (All I Want is You)</t>
  </si>
  <si>
    <t>Gangnam Style</t>
  </si>
  <si>
    <t>Psy</t>
  </si>
  <si>
    <t>I Finally Found Someone</t>
  </si>
  <si>
    <t>Barbra Streisand &amp; Bryan Adams</t>
  </si>
  <si>
    <t>Revolution</t>
  </si>
  <si>
    <t>Mysterious Ways</t>
  </si>
  <si>
    <t>Pistol Packin' Mama</t>
  </si>
  <si>
    <t>Yummy Yummy Yummy</t>
  </si>
  <si>
    <t>Makin' Whoopee</t>
  </si>
  <si>
    <t>Dancing On the Ceiling</t>
  </si>
  <si>
    <t>Twilight Time</t>
  </si>
  <si>
    <t>The Platters</t>
  </si>
  <si>
    <t>Slide</t>
  </si>
  <si>
    <t>Help Yourself</t>
  </si>
  <si>
    <t>Regulate</t>
  </si>
  <si>
    <t>Warren G &amp; Nate Dogg</t>
  </si>
  <si>
    <t>I Can't Stand the Rain</t>
  </si>
  <si>
    <t>Gloria Gaynor</t>
  </si>
  <si>
    <t>When Love Takes Over</t>
  </si>
  <si>
    <t>David Guetta &amp; Kelly Rowland</t>
  </si>
  <si>
    <t>White Rabbit</t>
  </si>
  <si>
    <t>Peppermint Twist</t>
  </si>
  <si>
    <t>Joey Dee &amp; The Starliters</t>
  </si>
  <si>
    <t>Major Tom (Coming Home)</t>
  </si>
  <si>
    <t>Peter Schilling</t>
  </si>
  <si>
    <t>Boogie Nights</t>
  </si>
  <si>
    <t>Heatwave</t>
  </si>
  <si>
    <t>Disco Duck</t>
  </si>
  <si>
    <t>Rick Dees &amp; his Cast of Idiots</t>
  </si>
  <si>
    <t>Could've Been</t>
  </si>
  <si>
    <t>Tiffany</t>
  </si>
  <si>
    <t>Touch Me (I Want Your Body)</t>
  </si>
  <si>
    <t>Samantha Fox</t>
  </si>
  <si>
    <t>Sheila</t>
  </si>
  <si>
    <t>Everybody Hurts</t>
  </si>
  <si>
    <t>It's Been a Long, Long Time</t>
  </si>
  <si>
    <t>The One</t>
  </si>
  <si>
    <t>Artie Shaw</t>
  </si>
  <si>
    <t>King of the Road</t>
  </si>
  <si>
    <t>Roger Miller</t>
  </si>
  <si>
    <t>Wicked Game</t>
  </si>
  <si>
    <t>Chris Isaak</t>
  </si>
  <si>
    <t>Convoy</t>
  </si>
  <si>
    <t>C W McCall</t>
  </si>
  <si>
    <t>David Whitfield &amp; Mantovani</t>
  </si>
  <si>
    <t>Last Train to Clarksville</t>
  </si>
  <si>
    <t>Lucky</t>
  </si>
  <si>
    <t>Wake Up Little Susie</t>
  </si>
  <si>
    <t>I Don't Wanna Dance</t>
  </si>
  <si>
    <t>Eddy Grant</t>
  </si>
  <si>
    <t>Sunny Afternoon</t>
  </si>
  <si>
    <t>Goodies</t>
  </si>
  <si>
    <t>Ciara &amp; Petey Pablo</t>
  </si>
  <si>
    <t>I Love Your Smile</t>
  </si>
  <si>
    <t>Shanice</t>
  </si>
  <si>
    <t>Don't Cry</t>
  </si>
  <si>
    <t>That's the Way it Is</t>
  </si>
  <si>
    <t>Stagger Lee</t>
  </si>
  <si>
    <t>Lloyd Price</t>
  </si>
  <si>
    <t>The Gypsy</t>
  </si>
  <si>
    <t>Coming Up</t>
  </si>
  <si>
    <t>MC Sar &amp; The Real McCoy</t>
  </si>
  <si>
    <t>Enter Sandman</t>
  </si>
  <si>
    <t>Mr Jones</t>
  </si>
  <si>
    <t>Rasputin</t>
  </si>
  <si>
    <t>No More Tears (Enough is Enough)</t>
  </si>
  <si>
    <t>Barbra Streisand &amp; Donna Summer</t>
  </si>
  <si>
    <t>Samantha Sang</t>
  </si>
  <si>
    <t>Ballad of the Green Berets</t>
  </si>
  <si>
    <t>Staff Sergeant Barry Sadler</t>
  </si>
  <si>
    <t>Stayin' Alive</t>
  </si>
  <si>
    <t>N-Trance &amp; Ricardo Da Force</t>
  </si>
  <si>
    <t>TSOP (The Sound of Philadelphia)</t>
  </si>
  <si>
    <t>MFSB</t>
  </si>
  <si>
    <t>Alejandro</t>
  </si>
  <si>
    <t>Doesn't Really Matter</t>
  </si>
  <si>
    <t>Bailamos</t>
  </si>
  <si>
    <t>D'You Know What I Mean?</t>
  </si>
  <si>
    <t>Father Figure</t>
  </si>
  <si>
    <t>It's Raining Again</t>
  </si>
  <si>
    <t>It's Gonna Be Me</t>
  </si>
  <si>
    <t>Mister Sandman</t>
  </si>
  <si>
    <t>The Boxer</t>
  </si>
  <si>
    <t>Tell it to My Heart</t>
  </si>
  <si>
    <t>Kids in America</t>
  </si>
  <si>
    <t>You Rock My World</t>
  </si>
  <si>
    <t>Show Me the Meaning of Being Lonely</t>
  </si>
  <si>
    <t>All I Have</t>
  </si>
  <si>
    <t>Jennifer Lopez &amp; LL Cool J</t>
  </si>
  <si>
    <t>I Started a Joke</t>
  </si>
  <si>
    <t>You're Makin' Me High</t>
  </si>
  <si>
    <t>Green Eyes</t>
  </si>
  <si>
    <t>Ode To Billie Joe</t>
  </si>
  <si>
    <t>Bobbie Gentry</t>
  </si>
  <si>
    <t>It Feels So Good</t>
  </si>
  <si>
    <t>Sonique</t>
  </si>
  <si>
    <t>To Sir, With Love</t>
  </si>
  <si>
    <t>All the Man That I Need</t>
  </si>
  <si>
    <t>Mama Told Me Not to Come</t>
  </si>
  <si>
    <t>I'm With You</t>
  </si>
  <si>
    <t>Lean On Me</t>
  </si>
  <si>
    <t>We Are Young</t>
  </si>
  <si>
    <t>You'll See</t>
  </si>
  <si>
    <t>Whatcha Say</t>
  </si>
  <si>
    <t>We Didn't Start the Fire</t>
  </si>
  <si>
    <t>If I Ever Lose My Faith in You</t>
  </si>
  <si>
    <t>How am I Supposed to Live Without You?</t>
  </si>
  <si>
    <t>Peggy Sue</t>
  </si>
  <si>
    <t>The Last Dance</t>
  </si>
  <si>
    <t>My Man</t>
  </si>
  <si>
    <t>Thelma Houston</t>
  </si>
  <si>
    <t>Jerry Murad's Harmonicats</t>
  </si>
  <si>
    <t>Sex on Fire</t>
  </si>
  <si>
    <t>How Do You Mend a Broken Heart</t>
  </si>
  <si>
    <t>Mo Money Mo Problems</t>
  </si>
  <si>
    <t>Notorious BIG &amp; P Diddy</t>
  </si>
  <si>
    <t>Jamelia</t>
  </si>
  <si>
    <t>House of the Rising Sun</t>
  </si>
  <si>
    <t>Frijid Pink</t>
  </si>
  <si>
    <t>50 Ways to Leave Your Lover</t>
  </si>
  <si>
    <t>Thong Song</t>
  </si>
  <si>
    <t>Smoke On the Water</t>
  </si>
  <si>
    <t>Emotions</t>
  </si>
  <si>
    <t>Touch Me</t>
  </si>
  <si>
    <t>Yellow Rose of Texas</t>
  </si>
  <si>
    <t>Jay Ho (you Are My Destiny)</t>
  </si>
  <si>
    <t>A R Rahman &amp; The Pussycat Dolls</t>
  </si>
  <si>
    <t>Freestyler</t>
  </si>
  <si>
    <t>Bomfunk MCs</t>
  </si>
  <si>
    <t>Chirpy, Chirpy, Cheep, Cheep</t>
  </si>
  <si>
    <t>Love Grows (Where My Rosemary Goes)</t>
  </si>
  <si>
    <t>Edison Lighthouse</t>
  </si>
  <si>
    <t>The Christmas Song (Chestnuts Roasting On An Open Fire)</t>
  </si>
  <si>
    <t>I'll Walk Alone</t>
  </si>
  <si>
    <t>Sherry</t>
  </si>
  <si>
    <t>A Song Of Joy</t>
  </si>
  <si>
    <t>Miguel Rios</t>
  </si>
  <si>
    <t>Waka Waka (This Time For Africa)</t>
  </si>
  <si>
    <t>Shakira &amp; Freshly Ground</t>
  </si>
  <si>
    <t>Paparazzi</t>
  </si>
  <si>
    <t>Bennie &amp; the Jets</t>
  </si>
  <si>
    <t>Justified &amp; Ancient</t>
  </si>
  <si>
    <t>Call me when you're sober</t>
  </si>
  <si>
    <t>What's Going On?</t>
  </si>
  <si>
    <t>Craig Douglas</t>
  </si>
  <si>
    <t>Paranoid</t>
  </si>
  <si>
    <t>Black Sabbath</t>
  </si>
  <si>
    <t>Colors of the Wind</t>
  </si>
  <si>
    <t>There Are Such Things</t>
  </si>
  <si>
    <t>Please Please Me</t>
  </si>
  <si>
    <t>Oh Carolina</t>
  </si>
  <si>
    <t>Shaggy</t>
  </si>
  <si>
    <t>Half As Much</t>
  </si>
  <si>
    <t>Wind It Up</t>
  </si>
  <si>
    <t>Georgia On My Mind</t>
  </si>
  <si>
    <t>I've Never Been to Me</t>
  </si>
  <si>
    <t>Charlene</t>
  </si>
  <si>
    <t>They Don't Care About Us</t>
  </si>
  <si>
    <t>Symphony</t>
  </si>
  <si>
    <t>Runaround Sue</t>
  </si>
  <si>
    <t>Can't Stop This Thing We Started</t>
  </si>
  <si>
    <t>Rhythm of My Heart</t>
  </si>
  <si>
    <t>Burning Heart</t>
  </si>
  <si>
    <t>Survivor</t>
  </si>
  <si>
    <t>Material Girl</t>
  </si>
  <si>
    <t>If I Could Turn Back Time</t>
  </si>
  <si>
    <t>Your Song</t>
  </si>
  <si>
    <t>The Prisoner's Song</t>
  </si>
  <si>
    <t>Vernon Dalhart</t>
  </si>
  <si>
    <t>Jive Talkin'</t>
  </si>
  <si>
    <t>Whole Again</t>
  </si>
  <si>
    <t>Sweet Georgia Brown</t>
  </si>
  <si>
    <t>Ben Bernie</t>
  </si>
  <si>
    <t>Every Time You Go Away</t>
  </si>
  <si>
    <t>Don't Look Back in Anger</t>
  </si>
  <si>
    <t>Let it Snow! Let it Snow! Let it Snow!</t>
  </si>
  <si>
    <t>Dirty Diana</t>
  </si>
  <si>
    <t>Till I Waltz Again With You</t>
  </si>
  <si>
    <t>Viva Forever</t>
  </si>
  <si>
    <t>Living On My Own</t>
  </si>
  <si>
    <t>I'm Like a Bird</t>
  </si>
  <si>
    <t>Surf City</t>
  </si>
  <si>
    <t>Jan &amp; Dean</t>
  </si>
  <si>
    <t>Leader of the Pack</t>
  </si>
  <si>
    <t>Africa</t>
  </si>
  <si>
    <t>Wild Cherry</t>
  </si>
  <si>
    <t>Love Generation</t>
  </si>
  <si>
    <t>Bob Sinclar, Goleo VI &amp; Gary 'Nesta' Pine</t>
  </si>
  <si>
    <t>Total Eclipse of the Heart</t>
  </si>
  <si>
    <t>Nicki French</t>
  </si>
  <si>
    <t>Set Adrift On a Memory of Bliss</t>
  </si>
  <si>
    <t>Terry's Theme From 'Limelight'</t>
  </si>
  <si>
    <t>Smoke! Smoke! Smoke! (That Cigarette)</t>
  </si>
  <si>
    <t>Tex Williams &amp; The Western Caravan</t>
  </si>
  <si>
    <t>The Morning After</t>
  </si>
  <si>
    <t>Maureen McGovern</t>
  </si>
  <si>
    <t>My Love is Your Love</t>
  </si>
  <si>
    <t>Apache</t>
  </si>
  <si>
    <t>The Shadows</t>
  </si>
  <si>
    <t>Do You Love Me?</t>
  </si>
  <si>
    <t>Contours</t>
  </si>
  <si>
    <t>1-2 Step</t>
  </si>
  <si>
    <t>Ciara &amp; Missy 'Misdemeanor' Elliot</t>
  </si>
  <si>
    <t>Will You Love Me Tomorrow</t>
  </si>
  <si>
    <t>Little Willy</t>
  </si>
  <si>
    <t>Left Outside Alone</t>
  </si>
  <si>
    <t>Thank U</t>
  </si>
  <si>
    <t>Until it Sleeps</t>
  </si>
  <si>
    <t>Rosanna</t>
  </si>
  <si>
    <t>The Rembrandts</t>
  </si>
  <si>
    <t>Welcome to the Black Parade</t>
  </si>
  <si>
    <t>My Chemical Romance</t>
  </si>
  <si>
    <t>Groovejet (If This Ain't Love)</t>
  </si>
  <si>
    <t>Spiller &amp; Sophie Ellis-Bextor</t>
  </si>
  <si>
    <t>Mary's Boy Child/Oh My Lord</t>
  </si>
  <si>
    <t>Loving You</t>
  </si>
  <si>
    <t>Minnie Riperton</t>
  </si>
  <si>
    <t>Just Another Day</t>
  </si>
  <si>
    <t>Mandy</t>
  </si>
  <si>
    <t>We've Only Just Begun</t>
  </si>
  <si>
    <t>Alive &amp; Kicking</t>
  </si>
  <si>
    <t>Go Your Own Way</t>
  </si>
  <si>
    <t>Super Trouper</t>
  </si>
  <si>
    <t>We Will Rock You</t>
  </si>
  <si>
    <t>Do That to Me One More Time</t>
  </si>
  <si>
    <t>I Have Nothing</t>
  </si>
  <si>
    <t>Loser</t>
  </si>
  <si>
    <t>Beck</t>
  </si>
  <si>
    <t>Comin' in on a Wing &amp; a Prayer</t>
  </si>
  <si>
    <t>The Song Spinners</t>
  </si>
  <si>
    <t>Atlantis</t>
  </si>
  <si>
    <t>Georgy Girl</t>
  </si>
  <si>
    <t>Pump Up the Volume</t>
  </si>
  <si>
    <t>MARRS</t>
  </si>
  <si>
    <t>Georgie Fame</t>
  </si>
  <si>
    <t>Feel</t>
  </si>
  <si>
    <t>Santana &amp; Michelle Branch</t>
  </si>
  <si>
    <t>One O'Clock Jump</t>
  </si>
  <si>
    <t>Hair</t>
  </si>
  <si>
    <t>(I'll Never Be) Maria Magdalena</t>
  </si>
  <si>
    <t>Sandra</t>
  </si>
  <si>
    <t>I Went to Your Wedding</t>
  </si>
  <si>
    <t>School's Out</t>
  </si>
  <si>
    <t>Hit the Road, Jack</t>
  </si>
  <si>
    <t>Close to You</t>
  </si>
  <si>
    <t>Maxi Priest</t>
  </si>
  <si>
    <t>Closer</t>
  </si>
  <si>
    <t>Get Down Tonight</t>
  </si>
  <si>
    <t>Part-Time Lover</t>
  </si>
  <si>
    <t>Tab Hunter</t>
  </si>
  <si>
    <t>The Safety Dance</t>
  </si>
  <si>
    <t>Men Without Hats</t>
  </si>
  <si>
    <t>You Send Me</t>
  </si>
  <si>
    <t>(I Love You) For Sentimental Reasons</t>
  </si>
  <si>
    <t>Islands in the Stream</t>
  </si>
  <si>
    <t>Kenny Rogers &amp; Dolly Parton</t>
  </si>
  <si>
    <t>The Way You Make Me Feel</t>
  </si>
  <si>
    <t>You're in My Heart (The Final Acclaim)</t>
  </si>
  <si>
    <t>You Spin me 'round (Like a Record)</t>
  </si>
  <si>
    <t>Dead Or Alive</t>
  </si>
  <si>
    <t>Don't Let Me Get Me</t>
  </si>
  <si>
    <t>Summer Holiday</t>
  </si>
  <si>
    <t>On Bended Knee</t>
  </si>
  <si>
    <t>Piece Of Me</t>
  </si>
  <si>
    <t>If (They Made Me a King)</t>
  </si>
  <si>
    <t>(Un Dos Tres) Maria</t>
  </si>
  <si>
    <t>Boogie Oogie Oogie</t>
  </si>
  <si>
    <t>Rag Mop</t>
  </si>
  <si>
    <t>Signs</t>
  </si>
  <si>
    <t>Snoop Dogg &amp; Charlie Wilson &amp; Justin Timberlake</t>
  </si>
  <si>
    <t>In the Shadows</t>
  </si>
  <si>
    <t>Rasmus</t>
  </si>
  <si>
    <t>Breakfast At Tiffany's</t>
  </si>
  <si>
    <t>Deep Blue Something</t>
  </si>
  <si>
    <t>Stupid Girls</t>
  </si>
  <si>
    <t>Let's Groove</t>
  </si>
  <si>
    <t>My Life</t>
  </si>
  <si>
    <t>Too Shy</t>
  </si>
  <si>
    <t>Kajagoogoo</t>
  </si>
  <si>
    <t>Good Times</t>
  </si>
  <si>
    <t>American Idiot</t>
  </si>
  <si>
    <t>Bing Crosby &amp; Les Paul</t>
  </si>
  <si>
    <t>My Dreams Are Getting Better All the Time</t>
  </si>
  <si>
    <t>Being With You</t>
  </si>
  <si>
    <t>Boogie Wonderland</t>
  </si>
  <si>
    <t>Itsy Bitsy Teeny Weeny Yellow Polka Dot Bikini</t>
  </si>
  <si>
    <t>All My Lovin' (You're Never Gonna Get It)</t>
  </si>
  <si>
    <t>I Don't Like Mondays</t>
  </si>
  <si>
    <t>The Boomtown Rats</t>
  </si>
  <si>
    <t>I Had the Craziest Dream</t>
  </si>
  <si>
    <t>Love is in the Air</t>
  </si>
  <si>
    <t>John Paul Young</t>
  </si>
  <si>
    <t>(I Got Spurs That) Jingle, Jangle, Jingle</t>
  </si>
  <si>
    <t>Not afraid</t>
  </si>
  <si>
    <t>Earth Song</t>
  </si>
  <si>
    <t>The Sweetest Thing</t>
  </si>
  <si>
    <t>U Got it Bad</t>
  </si>
  <si>
    <t>I'm Your Man</t>
  </si>
  <si>
    <t>Moonlight Shadow</t>
  </si>
  <si>
    <t>I Hear You Knockin'</t>
  </si>
  <si>
    <t>Dave Edmunds</t>
  </si>
  <si>
    <t>You Always Hurt the One You Love</t>
  </si>
  <si>
    <t>Breathe Again</t>
  </si>
  <si>
    <t>Wilbert Harrison</t>
  </si>
  <si>
    <t>Ruby Tuesday</t>
  </si>
  <si>
    <t>Sexy and I Know It</t>
  </si>
  <si>
    <t>LMFAO</t>
  </si>
  <si>
    <t>Yesterday Once More</t>
  </si>
  <si>
    <t>Crazy World of Arthur Brown</t>
  </si>
  <si>
    <t>I'm Real</t>
  </si>
  <si>
    <t>A Whole New World (Aladdin's Theme)</t>
  </si>
  <si>
    <t>Regina Belle &amp; Peabo Bryson</t>
  </si>
  <si>
    <t>You've Got a Friend</t>
  </si>
  <si>
    <t>Band of Gold</t>
  </si>
  <si>
    <t>Freda Payne</t>
  </si>
  <si>
    <t>I'm Outta Love</t>
  </si>
  <si>
    <t>Stop! in the Name of Love</t>
  </si>
  <si>
    <t>Have You Ever Seen the Rain?</t>
  </si>
  <si>
    <t>Tutti Frutti</t>
  </si>
  <si>
    <t>Learnin' the Blues</t>
  </si>
  <si>
    <t>Respectable</t>
  </si>
  <si>
    <t>Down</t>
  </si>
  <si>
    <t>Jay Sean &amp; Lil' Wayne</t>
  </si>
  <si>
    <t>Toy Soldiers</t>
  </si>
  <si>
    <t>La Copa De La Vida</t>
  </si>
  <si>
    <t>Tha Crossroads</t>
  </si>
  <si>
    <t>Bone Thugs-n-Harmony</t>
  </si>
  <si>
    <t>Fame</t>
  </si>
  <si>
    <t>Run DMC &amp; Aerosmith</t>
  </si>
  <si>
    <t>Green Onions</t>
  </si>
  <si>
    <t>Live Your Life</t>
  </si>
  <si>
    <t>T.I. &amp; Rihanna</t>
  </si>
  <si>
    <t>My Boy Lollipop</t>
  </si>
  <si>
    <t>Millie Small</t>
  </si>
  <si>
    <t>Don't Let Go (Love)</t>
  </si>
  <si>
    <t>Let Me Blow Ya Mind</t>
  </si>
  <si>
    <t>Eve &amp; Gwen Stefani</t>
  </si>
  <si>
    <t>Mickey</t>
  </si>
  <si>
    <t>Toni Basil</t>
  </si>
  <si>
    <t>Everybody Loves Somebody</t>
  </si>
  <si>
    <t>Fairground</t>
  </si>
  <si>
    <t>Pretend</t>
  </si>
  <si>
    <t>Unpretty</t>
  </si>
  <si>
    <t>You You You</t>
  </si>
  <si>
    <t>What'd I Say</t>
  </si>
  <si>
    <t>Strange Fruit</t>
  </si>
  <si>
    <t>At the Hop</t>
  </si>
  <si>
    <t>Danny &amp; The Juniors</t>
  </si>
  <si>
    <t>Rock DJ</t>
  </si>
  <si>
    <t>Minnie the Moocher</t>
  </si>
  <si>
    <t>Cab Calloway &amp; his Cotton Club Orchestra</t>
  </si>
  <si>
    <t>Perfect</t>
  </si>
  <si>
    <t>Fairground Attraction</t>
  </si>
  <si>
    <t>When Will I See You Again?</t>
  </si>
  <si>
    <t>The Three Degrees</t>
  </si>
  <si>
    <t>A Different Corner</t>
  </si>
  <si>
    <t>It Don't Come Easy</t>
  </si>
  <si>
    <t>Back to Life (However Do You Want Me)</t>
  </si>
  <si>
    <t>Chris Brown &amp; T-Pain</t>
  </si>
  <si>
    <t>Because I Love You (The Postman Song)</t>
  </si>
  <si>
    <t>Stevie B</t>
  </si>
  <si>
    <t>Some Enchanted Evening</t>
  </si>
  <si>
    <t>You make Me Wanna</t>
  </si>
  <si>
    <t>I Wanna Love You</t>
  </si>
  <si>
    <t>Akon &amp; Snoop Dogg</t>
  </si>
  <si>
    <t>Substitute</t>
  </si>
  <si>
    <t>Clout</t>
  </si>
  <si>
    <t>Enrique Iglesias &amp; Pitbull</t>
  </si>
  <si>
    <t>No More 'I Love Yous'</t>
  </si>
  <si>
    <t>Two Princes</t>
  </si>
  <si>
    <t>The Spin Doctors</t>
  </si>
  <si>
    <t>November Rain</t>
  </si>
  <si>
    <t>Always Be My Baby</t>
  </si>
  <si>
    <t>Switch</t>
  </si>
  <si>
    <t>Coco Jamboo</t>
  </si>
  <si>
    <t>Mr President</t>
  </si>
  <si>
    <t>3am Eternal</t>
  </si>
  <si>
    <t>Suicide Blonde</t>
  </si>
  <si>
    <t>Spice Up Your Life</t>
  </si>
  <si>
    <t>Stairway to Heaven</t>
  </si>
  <si>
    <t>Baby Boy</t>
  </si>
  <si>
    <t>Rock the Boat</t>
  </si>
  <si>
    <t>Hues Corporation</t>
  </si>
  <si>
    <t>Running Bear</t>
  </si>
  <si>
    <t>Chi-Baba, Chi-Baba (My Bambino Go to Sleep)</t>
  </si>
  <si>
    <t>Club Nouveau</t>
  </si>
  <si>
    <t>By the Way</t>
  </si>
  <si>
    <t>You Are the Sunshine of My Life</t>
  </si>
  <si>
    <t>Every Morning</t>
  </si>
  <si>
    <t>Bootylicious</t>
  </si>
  <si>
    <t>Tears of a Clown</t>
  </si>
  <si>
    <t>Since U Been Gone</t>
  </si>
  <si>
    <t>Frankie Lymon &amp; The Teenagers</t>
  </si>
  <si>
    <t>Nelly &amp; Tim McGraw</t>
  </si>
  <si>
    <t>That Old Black Magic</t>
  </si>
  <si>
    <t>I Saw Mommy Kissing Santa Claus</t>
  </si>
  <si>
    <t>Jimmy Boyd</t>
  </si>
  <si>
    <t>Don't Stand So Close to Me</t>
  </si>
  <si>
    <t>Do the Bartman</t>
  </si>
  <si>
    <t>The Simpsons</t>
  </si>
  <si>
    <t>More Than I Can Say</t>
  </si>
  <si>
    <t>Leo Sayer</t>
  </si>
  <si>
    <t>It's All Coming Back to Me Now</t>
  </si>
  <si>
    <t>Owner of a Lonely Heart</t>
  </si>
  <si>
    <t>One Moment in Time</t>
  </si>
  <si>
    <t>Nobody Does it Better</t>
  </si>
  <si>
    <t>Carly Simon</t>
  </si>
  <si>
    <t>Mambo Italiano</t>
  </si>
  <si>
    <t>American Life</t>
  </si>
  <si>
    <t>Sunday, Monday or Always</t>
  </si>
  <si>
    <t>Bye Bye Love</t>
  </si>
  <si>
    <t>He'll Have to Go</t>
  </si>
  <si>
    <t>She's Not You</t>
  </si>
  <si>
    <t>Hero</t>
  </si>
  <si>
    <t>Chad Kroeger</t>
  </si>
  <si>
    <t>Eve of Destruction</t>
  </si>
  <si>
    <t>Barry McGuire</t>
  </si>
  <si>
    <t>Get it On</t>
  </si>
  <si>
    <t>(I Just) Died in Your Arms Tonight</t>
  </si>
  <si>
    <t>Cutting Crew</t>
  </si>
  <si>
    <t>El Condor Pasa (If I Could)</t>
  </si>
  <si>
    <t>(Shake, Shake, Shake) Shake Your Booty</t>
  </si>
  <si>
    <t>Think Twice</t>
  </si>
  <si>
    <t>Wherever You Will Go</t>
  </si>
  <si>
    <t>The Calling</t>
  </si>
  <si>
    <t>We Three (My Echo, My Shadow &amp; Me)</t>
  </si>
  <si>
    <t>Turn! Turn! Turn! (To Everything There is a Season)</t>
  </si>
  <si>
    <t>You Sexy Thing</t>
  </si>
  <si>
    <t>Bye Bye, Blackbird</t>
  </si>
  <si>
    <t>Lady (Hear Me Tonight)</t>
  </si>
  <si>
    <t>Modjo</t>
  </si>
  <si>
    <t>Mamma Mia</t>
  </si>
  <si>
    <t>Harry Richman</t>
  </si>
  <si>
    <t>Master Blaster (Jammin')</t>
  </si>
  <si>
    <t>Do They Know It's Christmas?</t>
  </si>
  <si>
    <t>Band Aid 20</t>
  </si>
  <si>
    <t>What Have I Done to Deserve This</t>
  </si>
  <si>
    <t>Dusty Springfield &amp; The Pet Shop Boys</t>
  </si>
  <si>
    <t>Sweet Home Alabama</t>
  </si>
  <si>
    <t>Work It</t>
  </si>
  <si>
    <t>I Do, I Do, I Do, I Do, I Do</t>
  </si>
  <si>
    <t>Just the Way You Are</t>
  </si>
  <si>
    <t>Ballerina</t>
  </si>
  <si>
    <t>Bei Mir Bist Du Schoen</t>
  </si>
  <si>
    <t>You Should Be Dancing</t>
  </si>
  <si>
    <t>Radio Ga Ga</t>
  </si>
  <si>
    <t>Blood on the Dance Floor</t>
  </si>
  <si>
    <t>Ben</t>
  </si>
  <si>
    <t>Ayo Technology</t>
  </si>
  <si>
    <t>50 Cent &amp; Justin Timberlake</t>
  </si>
  <si>
    <t>Jack &amp; Diane</t>
  </si>
  <si>
    <t>Your Woman</t>
  </si>
  <si>
    <t>White Town</t>
  </si>
  <si>
    <t>Na Na Hey Hey (Kiss Him Goodbye)</t>
  </si>
  <si>
    <t>Daniel</t>
  </si>
  <si>
    <t>My Guy</t>
  </si>
  <si>
    <t>Mary Wells</t>
  </si>
  <si>
    <t>Eight Days a Week</t>
  </si>
  <si>
    <t>David Bowie &amp; Mick Jagger</t>
  </si>
  <si>
    <t>I Know You Want Me (calle Ocho)</t>
  </si>
  <si>
    <t>Club can't handle me</t>
  </si>
  <si>
    <t>Flo-Rida &amp; David Guetta</t>
  </si>
  <si>
    <t>Fireflies</t>
  </si>
  <si>
    <t>Owl City</t>
  </si>
  <si>
    <t>My Life Would Suck Without You</t>
  </si>
  <si>
    <t>Never Leave You (Uh Oooh Uh Oooh)</t>
  </si>
  <si>
    <t>Lumidee</t>
  </si>
  <si>
    <t>The Fly</t>
  </si>
  <si>
    <t>Born in the USA</t>
  </si>
  <si>
    <t>Rags to Riches</t>
  </si>
  <si>
    <t>Petite Fleur (Little Flower)</t>
  </si>
  <si>
    <t>Chris Barber's Jazz Band</t>
  </si>
  <si>
    <t>The Royal Scots Dragoon Guards</t>
  </si>
  <si>
    <t>I'd Like to Teach the World to Sing</t>
  </si>
  <si>
    <t>Deja Vu</t>
  </si>
  <si>
    <t>All Right Now</t>
  </si>
  <si>
    <t>The Lemon Tree</t>
  </si>
  <si>
    <t>Fool's Garden</t>
  </si>
  <si>
    <t>The Bad Touch</t>
  </si>
  <si>
    <t>Bloodhound Gang</t>
  </si>
  <si>
    <t>Somebody's Watching Me</t>
  </si>
  <si>
    <t>Rockwell</t>
  </si>
  <si>
    <t>What I've Done</t>
  </si>
  <si>
    <t>The Last Time</t>
  </si>
  <si>
    <t>Spandau Ballet</t>
  </si>
  <si>
    <t>Praying For Time</t>
  </si>
  <si>
    <t>Thank You</t>
  </si>
  <si>
    <t>From a Jack to a King</t>
  </si>
  <si>
    <t>Ned Miller</t>
  </si>
  <si>
    <t>Long Cool Woman in a Black Dress</t>
  </si>
  <si>
    <t>Blockbuster</t>
  </si>
  <si>
    <t>The Reflex</t>
  </si>
  <si>
    <t>The Only Way is Up</t>
  </si>
  <si>
    <t>Groove is in the Heart</t>
  </si>
  <si>
    <t>Deee-Lite</t>
  </si>
  <si>
    <t>I Knew You Were Waiting (For Me)</t>
  </si>
  <si>
    <t>Aretha Franklin &amp; George Michael</t>
  </si>
  <si>
    <t>Zombie</t>
  </si>
  <si>
    <t>Mony Mony</t>
  </si>
  <si>
    <t>No Diggity</t>
  </si>
  <si>
    <t>BLACKstreet &amp; Dr Dre</t>
  </si>
  <si>
    <t>Sultans of Swing</t>
  </si>
  <si>
    <t>A Fifth of Beethoven</t>
  </si>
  <si>
    <t>Walter Murphy &amp; The Big Apple Band</t>
  </si>
  <si>
    <t>Because of You</t>
  </si>
  <si>
    <t>Sorry</t>
  </si>
  <si>
    <t>I've Heard That Song Before</t>
  </si>
  <si>
    <t>Go West</t>
  </si>
  <si>
    <t>E.T.</t>
  </si>
  <si>
    <t>Katy Perry &amp; Kanye West</t>
  </si>
  <si>
    <t>Wishing Well</t>
  </si>
  <si>
    <t>Can the Can</t>
  </si>
  <si>
    <t>Peter Cetera</t>
  </si>
  <si>
    <t>Oh Carol</t>
  </si>
  <si>
    <t>Silence is Golden</t>
  </si>
  <si>
    <t>Big Girls Don't Cry</t>
  </si>
  <si>
    <t>Hey, soul sister</t>
  </si>
  <si>
    <t>True Blue</t>
  </si>
  <si>
    <t>Don't Give Up On Us</t>
  </si>
  <si>
    <t>David Soul</t>
  </si>
  <si>
    <t>Fast Car</t>
  </si>
  <si>
    <t>I Want Your Sex</t>
  </si>
  <si>
    <t>Everybody's Somebody's Fool</t>
  </si>
  <si>
    <t>Shakespear's Sister</t>
  </si>
  <si>
    <t>Buttons</t>
  </si>
  <si>
    <t>Travellin' Band</t>
  </si>
  <si>
    <t>Don't Cry For Me Argentina</t>
  </si>
  <si>
    <t>Jennifer Rush</t>
  </si>
  <si>
    <t>Rock Your Body</t>
  </si>
  <si>
    <t>On My Own</t>
  </si>
  <si>
    <t>Patti LaBelle &amp; Michael McDonald</t>
  </si>
  <si>
    <t>Clocks</t>
  </si>
  <si>
    <t>Another Day</t>
  </si>
  <si>
    <t>These Words</t>
  </si>
  <si>
    <t>Hopelessly Devoted to You</t>
  </si>
  <si>
    <t>We Built This City</t>
  </si>
  <si>
    <t>Down Hearted Blues</t>
  </si>
  <si>
    <t>Broken Wings</t>
  </si>
  <si>
    <t>Happy Together</t>
  </si>
  <si>
    <t>You Get What You Give</t>
  </si>
  <si>
    <t>The New Radicals</t>
  </si>
  <si>
    <t>Every Little Thing She Does is Magic</t>
  </si>
  <si>
    <t>Waiting For a Girl Like You</t>
  </si>
  <si>
    <t>I Can't Go For That (No Can Do)</t>
  </si>
  <si>
    <t>On a Slow Boat to China</t>
  </si>
  <si>
    <t>All Good Things (Come to an End)</t>
  </si>
  <si>
    <t>Brass In Pocket (I'm Special)</t>
  </si>
  <si>
    <t>Papa Was a Rolling Stone</t>
  </si>
  <si>
    <t>Israelites</t>
  </si>
  <si>
    <t>Desmond Dekker</t>
  </si>
  <si>
    <t>All I Want For Christmas is You</t>
  </si>
  <si>
    <t>Push the Button</t>
  </si>
  <si>
    <t>Gimme More</t>
  </si>
  <si>
    <t>Mockin' Bird Hill</t>
  </si>
  <si>
    <t>Les Paul &amp; Mary Ford</t>
  </si>
  <si>
    <t>Endless Love</t>
  </si>
  <si>
    <t>Luther Vandross &amp; Mariah Carey</t>
  </si>
  <si>
    <t>Reunited</t>
  </si>
  <si>
    <t>Gypsy Woman (La Da Dee)</t>
  </si>
  <si>
    <t>Baby Love</t>
  </si>
  <si>
    <t>Makes Me Wonder</t>
  </si>
  <si>
    <t>Dominique</t>
  </si>
  <si>
    <t>Singing Nun (Soeur Sourire)</t>
  </si>
  <si>
    <t>Baby Baby</t>
  </si>
  <si>
    <t>I'm Your Baby Tonight</t>
  </si>
  <si>
    <t>It's a Sin</t>
  </si>
  <si>
    <t>Sir Duke</t>
  </si>
  <si>
    <t>Cheek to Cheek</t>
  </si>
  <si>
    <t>Don't Dream It's Over</t>
  </si>
  <si>
    <t>Da Da Da ich lieb dich nicht du liebst mich nicht aha aha aha</t>
  </si>
  <si>
    <t>Trio</t>
  </si>
  <si>
    <t>Maniac</t>
  </si>
  <si>
    <t>Michael Sembello</t>
  </si>
  <si>
    <t>Love Is Blue (L'Amour Est Bleu)</t>
  </si>
  <si>
    <t>Paul Mauriat &amp; his Orchestra</t>
  </si>
  <si>
    <t>Run DMC &amp; Jason Nevins</t>
  </si>
  <si>
    <t>The Emotions</t>
  </si>
  <si>
    <t>Tarzan Boy</t>
  </si>
  <si>
    <t>Baltimora</t>
  </si>
  <si>
    <t>Crying</t>
  </si>
  <si>
    <t>Stereo love</t>
  </si>
  <si>
    <t>Edward Maya &amp; Vika Jigulina</t>
  </si>
  <si>
    <t>Je T'Aime (Moi Non Plus)</t>
  </si>
  <si>
    <t>Jane Birkin &amp; Serge Gainsbourg</t>
  </si>
  <si>
    <t>Blue Tango</t>
  </si>
  <si>
    <t>Leroy Anderson</t>
  </si>
  <si>
    <t>Do Wah Diddy Diddy</t>
  </si>
  <si>
    <t>Let's Get it On</t>
  </si>
  <si>
    <t>Kevin Lyttle</t>
  </si>
  <si>
    <t>Bubbly</t>
  </si>
  <si>
    <t>Colbie Caillat</t>
  </si>
  <si>
    <t>Who Let the Dogs Out?</t>
  </si>
  <si>
    <t>Baha Men</t>
  </si>
  <si>
    <t>Straight Up</t>
  </si>
  <si>
    <t>Los Bravos</t>
  </si>
  <si>
    <t>Start Me Up</t>
  </si>
  <si>
    <t>Love's Theme</t>
  </si>
  <si>
    <t>Love Unlimited</t>
  </si>
  <si>
    <t>Rude boy</t>
  </si>
  <si>
    <t>This is My Song</t>
  </si>
  <si>
    <t>Keep On Loving You</t>
  </si>
  <si>
    <t>Two Tribes</t>
  </si>
  <si>
    <t>Nothing's Gonna Change My Love For You</t>
  </si>
  <si>
    <t>Glenn Medeiros</t>
  </si>
  <si>
    <t>Forever</t>
  </si>
  <si>
    <t>Sylvia's Mother</t>
  </si>
  <si>
    <t>I Can Dream, Can't I?</t>
  </si>
  <si>
    <t>Be My Lover</t>
  </si>
  <si>
    <t>Stickwitu</t>
  </si>
  <si>
    <t>Philadelphia Freedom</t>
  </si>
  <si>
    <t>The Night Chicago Died</t>
  </si>
  <si>
    <t>Where Do You Go?</t>
  </si>
  <si>
    <t>No Mercy</t>
  </si>
  <si>
    <t>Charles &amp; Eddie</t>
  </si>
  <si>
    <t>What a Girl Wants</t>
  </si>
  <si>
    <t>(Let Me Be Your) Teddy Bear</t>
  </si>
  <si>
    <t>Julie Covington</t>
  </si>
  <si>
    <t>I'm Gonna Be (500 miles)</t>
  </si>
  <si>
    <t>The Proclaimers</t>
  </si>
  <si>
    <t>Layla</t>
  </si>
  <si>
    <t>Derek &amp; The Dominos</t>
  </si>
  <si>
    <t>Kyu Sakamoto</t>
  </si>
  <si>
    <t>My Prayer</t>
  </si>
  <si>
    <t>Call On Me</t>
  </si>
  <si>
    <t>Eric Prydz</t>
  </si>
  <si>
    <t>Manic Monday</t>
  </si>
  <si>
    <t>Electric Avenue</t>
  </si>
  <si>
    <t>Saving All My Love For You</t>
  </si>
  <si>
    <t>The Three Bells (Les Trois Cloches)</t>
  </si>
  <si>
    <t>The Browns</t>
  </si>
  <si>
    <t>Sk8er Boi</t>
  </si>
  <si>
    <t>I Will Follow Him</t>
  </si>
  <si>
    <t>Little Peggy March</t>
  </si>
  <si>
    <t>You Win Again</t>
  </si>
  <si>
    <t>For Your Eyes Only</t>
  </si>
  <si>
    <t>This Love</t>
  </si>
  <si>
    <t>Humpin' Around</t>
  </si>
  <si>
    <t>Replay</t>
  </si>
  <si>
    <t>Iyaz</t>
  </si>
  <si>
    <t>Lookin' Out My Back Door</t>
  </si>
  <si>
    <t>No Milk Today</t>
  </si>
  <si>
    <t>Hands Clean</t>
  </si>
  <si>
    <t>I Wanna Go Home (The Wreck of the 'John B')</t>
  </si>
  <si>
    <t>Summer in the City</t>
  </si>
  <si>
    <t>Blue Suede Shoes</t>
  </si>
  <si>
    <t>Carl Perkins</t>
  </si>
  <si>
    <t>I Knew I Loved You</t>
  </si>
  <si>
    <t>Al Hibbler</t>
  </si>
  <si>
    <t>A Little Bit Me, a Little Bit You</t>
  </si>
  <si>
    <t>Pump Up the Jam</t>
  </si>
  <si>
    <t>Technotronic</t>
  </si>
  <si>
    <t>Addicted to Love</t>
  </si>
  <si>
    <t>Who's Sorry Now?</t>
  </si>
  <si>
    <t>Higher Love</t>
  </si>
  <si>
    <t>That's the Way (I Like It)</t>
  </si>
  <si>
    <t>Unbelievable</t>
  </si>
  <si>
    <t>EMF</t>
  </si>
  <si>
    <t>Check On It</t>
  </si>
  <si>
    <t>T For Texas (Blue Yodel No 1)</t>
  </si>
  <si>
    <t>The Boys of Summer</t>
  </si>
  <si>
    <t>19th Nervous Breakdown</t>
  </si>
  <si>
    <t>California Love</t>
  </si>
  <si>
    <t>2Pac &amp; Dr Dre</t>
  </si>
  <si>
    <t>Meredith Brooks</t>
  </si>
  <si>
    <t>Escapade</t>
  </si>
  <si>
    <t>Milkshake</t>
  </si>
  <si>
    <t>Remember the Time</t>
  </si>
  <si>
    <t>Achy Breaky Heart</t>
  </si>
  <si>
    <t>Billy Ray Cyrus</t>
  </si>
  <si>
    <t>Halo</t>
  </si>
  <si>
    <t>Crazy Town</t>
  </si>
  <si>
    <t>Sweat (A La La La La Song)</t>
  </si>
  <si>
    <t>Just Walkin' in the Rain</t>
  </si>
  <si>
    <t>Mammy Blue</t>
  </si>
  <si>
    <t>Pop Tops</t>
  </si>
  <si>
    <t>Break Your Heart</t>
  </si>
  <si>
    <t>Taio Cruz &amp; Ludacris</t>
  </si>
  <si>
    <t>So Sick</t>
  </si>
  <si>
    <t>Together Forever</t>
  </si>
  <si>
    <t>Brand New Key</t>
  </si>
  <si>
    <t>F**k You/forget You</t>
  </si>
  <si>
    <t>Cee-Lo Green</t>
  </si>
  <si>
    <t>Get Up (Before the Night is Over)</t>
  </si>
  <si>
    <t>The Long &amp; Winding Road</t>
  </si>
  <si>
    <t>I'll Be There</t>
  </si>
  <si>
    <t>I'll Remember</t>
  </si>
  <si>
    <t>Il Silenzio</t>
  </si>
  <si>
    <t>Nini Rosso</t>
  </si>
  <si>
    <t>Try Again</t>
  </si>
  <si>
    <t>Be My Love</t>
  </si>
  <si>
    <t>American Woman</t>
  </si>
  <si>
    <t>Tammy</t>
  </si>
  <si>
    <t>Debbie Reynolds</t>
  </si>
  <si>
    <t>Michael Row the Boat</t>
  </si>
  <si>
    <t>Highwaymen</t>
  </si>
  <si>
    <t>Rapture</t>
  </si>
  <si>
    <t>Whole Lotta Shakin' Goin' On</t>
  </si>
  <si>
    <t>Jerry Lee Lewis</t>
  </si>
  <si>
    <t>Stay (I Missed You)</t>
  </si>
  <si>
    <t>Bad</t>
  </si>
  <si>
    <t>Secret</t>
  </si>
  <si>
    <t>California Dreamin'</t>
  </si>
  <si>
    <t>I Want You</t>
  </si>
  <si>
    <t>Only Time</t>
  </si>
  <si>
    <t>We No Speak Americano</t>
  </si>
  <si>
    <t>Yolanda Be Cool &amp; DCup</t>
  </si>
  <si>
    <t>Self Control</t>
  </si>
  <si>
    <t>No Limit</t>
  </si>
  <si>
    <t>Mighty Quinn</t>
  </si>
  <si>
    <t>Living Next Door to Alice</t>
  </si>
  <si>
    <t>Sing, Sing, Sing (With A Swing)</t>
  </si>
  <si>
    <t>Long Tall Sally</t>
  </si>
  <si>
    <t>Manana (Is Soon Enough For Me)</t>
  </si>
  <si>
    <t>The Reason</t>
  </si>
  <si>
    <t>Hoobastank</t>
  </si>
  <si>
    <t>Everybody (Backstreet's Back)</t>
  </si>
  <si>
    <t>The Last Waltz</t>
  </si>
  <si>
    <t>Don Cornell</t>
  </si>
  <si>
    <t>Roses Are Red</t>
  </si>
  <si>
    <t>Song Sung Blue</t>
  </si>
  <si>
    <t>You Were Meant for Me</t>
  </si>
  <si>
    <t>How Much is That Doggy in the Window?</t>
  </si>
  <si>
    <t>Whispering</t>
  </si>
  <si>
    <t>Family Affair</t>
  </si>
  <si>
    <t>Give it to Me</t>
  </si>
  <si>
    <t>Timbaland &amp; Nelly Furtado &amp; Justin Timberlake</t>
  </si>
  <si>
    <t>I Don't Wanna Know</t>
  </si>
  <si>
    <t>Mario Winans</t>
  </si>
  <si>
    <t>Build Me Up Buttercup</t>
  </si>
  <si>
    <t>I Feel For You</t>
  </si>
  <si>
    <t>Chaka Khan</t>
  </si>
  <si>
    <t>Boom! Shake the Room</t>
  </si>
  <si>
    <t>Feel Good Inc</t>
  </si>
  <si>
    <t>Empire State Of Mind</t>
  </si>
  <si>
    <t>Jay-Z &amp; Alicia Keys</t>
  </si>
  <si>
    <t>Express Yourself</t>
  </si>
  <si>
    <t>Burn</t>
  </si>
  <si>
    <t>Top of the World</t>
  </si>
  <si>
    <t>Wanted</t>
  </si>
  <si>
    <t>You Make Me Feel Like Dancing</t>
  </si>
  <si>
    <t>I Think I Love You</t>
  </si>
  <si>
    <t>Simon Says</t>
  </si>
  <si>
    <t>Nothin' on You</t>
  </si>
  <si>
    <t>BoB &amp; Bruno Mars</t>
  </si>
  <si>
    <t>Everytime</t>
  </si>
  <si>
    <t>Sleepy Lagoon</t>
  </si>
  <si>
    <t>God Bless America</t>
  </si>
  <si>
    <t>Kate Smith</t>
  </si>
  <si>
    <t>Band On the Run</t>
  </si>
  <si>
    <t>Chiquitita</t>
  </si>
  <si>
    <t>Don't You (Forget About Me)</t>
  </si>
  <si>
    <t>Born to Be Wild</t>
  </si>
  <si>
    <t>Orinoco Flow</t>
  </si>
  <si>
    <t>American Boy</t>
  </si>
  <si>
    <t>Estelle &amp; Kanye West</t>
  </si>
  <si>
    <t>The Green Green Grass of Home</t>
  </si>
  <si>
    <t>Purple Rain</t>
  </si>
  <si>
    <t>Beautiful Stranger</t>
  </si>
  <si>
    <t>Wild Boys</t>
  </si>
  <si>
    <t>Exhale (Shoop Shoop)</t>
  </si>
  <si>
    <t>Rhapsody in Blue</t>
  </si>
  <si>
    <t>George Gershwin</t>
  </si>
  <si>
    <t>That Lucky Old Sun (Just Rolls Around Heaven All Day)</t>
  </si>
  <si>
    <t>That Don't Impress Me Much</t>
  </si>
  <si>
    <t>The Thing</t>
  </si>
  <si>
    <t>Phil Harris</t>
  </si>
  <si>
    <t>Wonderful World</t>
  </si>
  <si>
    <t>Love Me Tender</t>
  </si>
  <si>
    <t>Horse With No Name</t>
  </si>
  <si>
    <t>Love Hurts</t>
  </si>
  <si>
    <t>Nazareth</t>
  </si>
  <si>
    <t>Die Another Day</t>
  </si>
  <si>
    <t>7 Seconds</t>
  </si>
  <si>
    <t>Youssou N'Dour &amp; Neneh Cherry</t>
  </si>
  <si>
    <t>All My Life</t>
  </si>
  <si>
    <t>K-Ci &amp; JoJo</t>
  </si>
  <si>
    <t>I Need You Now</t>
  </si>
  <si>
    <t>Young Girl</t>
  </si>
  <si>
    <t>Rapper's Delight</t>
  </si>
  <si>
    <t>Sugarhill Gang</t>
  </si>
  <si>
    <t>Sugar Shack</t>
  </si>
  <si>
    <t>The Fireballs</t>
  </si>
  <si>
    <t>How Bizarre</t>
  </si>
  <si>
    <t>OMC</t>
  </si>
  <si>
    <t>Wheel of Fortune</t>
  </si>
  <si>
    <t>Get Busy</t>
  </si>
  <si>
    <t>Shame, Shame, Shame</t>
  </si>
  <si>
    <t>Shirley &amp; Company</t>
  </si>
  <si>
    <t>Take a Chance On Me</t>
  </si>
  <si>
    <t>Night &amp; Day</t>
  </si>
  <si>
    <t>Fred Astaire &amp; Leo Reisman</t>
  </si>
  <si>
    <t>The Saints are Coming</t>
  </si>
  <si>
    <t>U2 &amp; Green Day</t>
  </si>
  <si>
    <t>Call Me Maybe</t>
  </si>
  <si>
    <t>Carly Rae Jepsen</t>
  </si>
  <si>
    <t>We Are Family</t>
  </si>
  <si>
    <t>Eleanor Rigby</t>
  </si>
  <si>
    <t>(What A) Wonderful World</t>
  </si>
  <si>
    <t>Ray of Light</t>
  </si>
  <si>
    <t>Me &amp; Bobby McGee</t>
  </si>
  <si>
    <t>Janis Joplin</t>
  </si>
  <si>
    <t>A Little Bird Told Me</t>
  </si>
  <si>
    <t>Evelyn Knight</t>
  </si>
  <si>
    <t>(Sexual) Healing</t>
  </si>
  <si>
    <t>Into the Groove</t>
  </si>
  <si>
    <t>The Hustle</t>
  </si>
  <si>
    <t>Van McCoy</t>
  </si>
  <si>
    <t>You're the First, the Last, My Everything</t>
  </si>
  <si>
    <t>Little Darlin'</t>
  </si>
  <si>
    <t>The Diamonds</t>
  </si>
  <si>
    <t>Knowing Me, Knowing You</t>
  </si>
  <si>
    <t>Lovefool</t>
  </si>
  <si>
    <t>The Cardigans</t>
  </si>
  <si>
    <t>Dream Lover</t>
  </si>
  <si>
    <t>Numb/Encore</t>
  </si>
  <si>
    <t>Jay-Z &amp; Linkin Park</t>
  </si>
  <si>
    <t>Fast Love</t>
  </si>
  <si>
    <t>The Way You Look Tonight</t>
  </si>
  <si>
    <t>In the Navy</t>
  </si>
  <si>
    <t>Ordinary World</t>
  </si>
  <si>
    <t>Meet Me Half Way</t>
  </si>
  <si>
    <t>I'll Never Smile Again</t>
  </si>
  <si>
    <t>Run It</t>
  </si>
  <si>
    <t>Chris Brown &amp; Juelz Santana</t>
  </si>
  <si>
    <t>Bad Girls</t>
  </si>
  <si>
    <t>Say My Name</t>
  </si>
  <si>
    <t>Another Night</t>
  </si>
  <si>
    <t>Got My Mind Set On You</t>
  </si>
  <si>
    <t>Gettin' Jiggy Wit It</t>
  </si>
  <si>
    <t>Drops of Jupiter (Tell Me)</t>
  </si>
  <si>
    <t>Fly Robin Fly</t>
  </si>
  <si>
    <t>Tom's Diner</t>
  </si>
  <si>
    <t>DNA &amp; Suzanne Vega</t>
  </si>
  <si>
    <t>I Just Can't Stop Loving You</t>
  </si>
  <si>
    <t>Michael Jackson &amp; Siedah Garrett</t>
  </si>
  <si>
    <t>Get Off of My Cloud</t>
  </si>
  <si>
    <t>Besame Mucho</t>
  </si>
  <si>
    <t>Video Killed the Radio Star</t>
  </si>
  <si>
    <t>Buggles</t>
  </si>
  <si>
    <t>Love In This Club</t>
  </si>
  <si>
    <t>Usher &amp; Young Jeezy</t>
  </si>
  <si>
    <t>I'll be seeing you</t>
  </si>
  <si>
    <t>That's Amore</t>
  </si>
  <si>
    <t>Because I Got High</t>
  </si>
  <si>
    <t>Afroman</t>
  </si>
  <si>
    <t>The Air That I Breathe</t>
  </si>
  <si>
    <t>As Long As You Love Me</t>
  </si>
  <si>
    <t>London Bridge</t>
  </si>
  <si>
    <t>I'm Walking Behind You</t>
  </si>
  <si>
    <t>The Woody Woodpecker Song</t>
  </si>
  <si>
    <t>9 to 5</t>
  </si>
  <si>
    <t>My Immortal</t>
  </si>
  <si>
    <t>Baby Jane</t>
  </si>
  <si>
    <t>Clair</t>
  </si>
  <si>
    <t>Gilbert O'Sullivan</t>
  </si>
  <si>
    <t>I Love You Always Forever</t>
  </si>
  <si>
    <t>Donna Lewis</t>
  </si>
  <si>
    <t>My Boo</t>
  </si>
  <si>
    <t>Usher &amp; Alicia Keys</t>
  </si>
  <si>
    <t>Wooden Heart</t>
  </si>
  <si>
    <t>Temperature</t>
  </si>
  <si>
    <t>The Tide is High</t>
  </si>
  <si>
    <t>My Humps</t>
  </si>
  <si>
    <t>Next</t>
  </si>
  <si>
    <t>Prisoner of Love</t>
  </si>
  <si>
    <t>Girl, You Know It's True</t>
  </si>
  <si>
    <t>Pussycat</t>
  </si>
  <si>
    <t>What a Fool Believes</t>
  </si>
  <si>
    <t>Hot in Herre</t>
  </si>
  <si>
    <t>Sara Bareilles</t>
  </si>
  <si>
    <t>Love is a Many Splendoured Thing</t>
  </si>
  <si>
    <t>No Air</t>
  </si>
  <si>
    <t>Jordin Sparks &amp; Chris Brown</t>
  </si>
  <si>
    <t>Arthur's Theme (Best That You Can Do)</t>
  </si>
  <si>
    <t>Pon De Replay</t>
  </si>
  <si>
    <t>Mrs Robinson</t>
  </si>
  <si>
    <t>My Place</t>
  </si>
  <si>
    <t>The Living Years</t>
  </si>
  <si>
    <t>Don't Turn Around</t>
  </si>
  <si>
    <t>Money, Money, Money</t>
  </si>
  <si>
    <t>Till The End of Time</t>
  </si>
  <si>
    <t>Girl, I'm Gonna Miss You</t>
  </si>
  <si>
    <t>Greatest Love of All</t>
  </si>
  <si>
    <t>Rush Rush</t>
  </si>
  <si>
    <t>Love Theme From 'A Star is Born' (Evergreen)</t>
  </si>
  <si>
    <t>We Don't Need Another Hero (Thunderdome)</t>
  </si>
  <si>
    <t>In the End</t>
  </si>
  <si>
    <t>I Wanna Sex You Up</t>
  </si>
  <si>
    <t>Time After Time</t>
  </si>
  <si>
    <t>Morning Train (Nine to Five)</t>
  </si>
  <si>
    <t>Pennies From Heaven</t>
  </si>
  <si>
    <t>Delicado</t>
  </si>
  <si>
    <t>Percy Faith</t>
  </si>
  <si>
    <t>Hello Dolly</t>
  </si>
  <si>
    <t>Yellow River</t>
  </si>
  <si>
    <t>Christie</t>
  </si>
  <si>
    <t>I Was Made For Lovin' You</t>
  </si>
  <si>
    <t>Two Hearts</t>
  </si>
  <si>
    <t>Bad Moon Rising</t>
  </si>
  <si>
    <t>Puppet On a String</t>
  </si>
  <si>
    <t>Sandie Shaw</t>
  </si>
  <si>
    <t>Rhinestone Cowboy</t>
  </si>
  <si>
    <t>Airplanes</t>
  </si>
  <si>
    <t>BoB &amp; Hayley Williams</t>
  </si>
  <si>
    <t>Day Tripper</t>
  </si>
  <si>
    <t>Love to Love You Baby</t>
  </si>
  <si>
    <t>Johnny B Goode</t>
  </si>
  <si>
    <t>Percy Sledge</t>
  </si>
  <si>
    <t>Patricia</t>
  </si>
  <si>
    <t>Perez Prado</t>
  </si>
  <si>
    <t>I Try</t>
  </si>
  <si>
    <t>Macy Gray</t>
  </si>
  <si>
    <t>Moonlight Cocktail</t>
  </si>
  <si>
    <t>Kokomo</t>
  </si>
  <si>
    <t>Big Big World</t>
  </si>
  <si>
    <t>Emilia</t>
  </si>
  <si>
    <t>She Will Be Loved</t>
  </si>
  <si>
    <t>Big Mountain</t>
  </si>
  <si>
    <t>Tangerine</t>
  </si>
  <si>
    <t>Drop it Like It's Hot</t>
  </si>
  <si>
    <t>Snoop Dogg &amp; Pharrell Williams</t>
  </si>
  <si>
    <t>Frenesi</t>
  </si>
  <si>
    <t>Independent Women Part 1</t>
  </si>
  <si>
    <t>Give Me Everything</t>
  </si>
  <si>
    <t>Pitbull, Ne-Yo, Afrojack &amp; Nayer</t>
  </si>
  <si>
    <t>Sugar Baby Love</t>
  </si>
  <si>
    <t>Venus</t>
  </si>
  <si>
    <t>My Girl</t>
  </si>
  <si>
    <t>What Goes Around Comes Around</t>
  </si>
  <si>
    <t>Bitter Sweet Symphony</t>
  </si>
  <si>
    <t>The Verve</t>
  </si>
  <si>
    <t>Where Did Our Love Go</t>
  </si>
  <si>
    <t>Shape of My Heart</t>
  </si>
  <si>
    <t>I Should Be So Lucky</t>
  </si>
  <si>
    <t>Don't Let Me Be Misunderstood</t>
  </si>
  <si>
    <t>Santa Esmerelda</t>
  </si>
  <si>
    <t>Runaway Train</t>
  </si>
  <si>
    <t>Soul Asylum</t>
  </si>
  <si>
    <t>We Can Work it Out</t>
  </si>
  <si>
    <t>When You Believe</t>
  </si>
  <si>
    <t>Mariah Carey &amp; Whitney Houston</t>
  </si>
  <si>
    <t>Tommy Edwards</t>
  </si>
  <si>
    <t>Hello Mary Lou</t>
  </si>
  <si>
    <t>Hanging by a Moment</t>
  </si>
  <si>
    <t>Lifehouse</t>
  </si>
  <si>
    <t>OMG</t>
  </si>
  <si>
    <t>Usher &amp; will.i.am</t>
  </si>
  <si>
    <t>Bird Dog</t>
  </si>
  <si>
    <t>Nights in White Satin</t>
  </si>
  <si>
    <t>Summer Nights</t>
  </si>
  <si>
    <t>I Just Wanna Be Your Everything</t>
  </si>
  <si>
    <t>Live to Tell</t>
  </si>
  <si>
    <t>I'm Looking Over a Four Leaf Clover</t>
  </si>
  <si>
    <t>Art Mooney</t>
  </si>
  <si>
    <t>Jenny From the Block</t>
  </si>
  <si>
    <t>Blue Moon</t>
  </si>
  <si>
    <t>The Marcels</t>
  </si>
  <si>
    <t>We Don't Talk Anymore</t>
  </si>
  <si>
    <t>When I Need You</t>
  </si>
  <si>
    <t>Alone Again (Naturally)</t>
  </si>
  <si>
    <t>Begin the Beguine</t>
  </si>
  <si>
    <t>(You've Got) Personality</t>
  </si>
  <si>
    <t>Save All Your Kisses For Me</t>
  </si>
  <si>
    <t>Brotherhood of Man</t>
  </si>
  <si>
    <t>Change the World</t>
  </si>
  <si>
    <t>Stranger On the Shore</t>
  </si>
  <si>
    <t>Mr Acker Bilk</t>
  </si>
  <si>
    <t>A View to a Kill</t>
  </si>
  <si>
    <t>Lonely Boy</t>
  </si>
  <si>
    <t>Quit Playing Games (With My Heart)</t>
  </si>
  <si>
    <t>Respect</t>
  </si>
  <si>
    <t>Banana Boat Song</t>
  </si>
  <si>
    <t>All I Wanna Do is Make Love to You</t>
  </si>
  <si>
    <t>Eloise</t>
  </si>
  <si>
    <t>Barry Ryan</t>
  </si>
  <si>
    <t>We Are the Champions</t>
  </si>
  <si>
    <t>Grace Kelly</t>
  </si>
  <si>
    <t>Only The Lonely (Know The Way I Feel)</t>
  </si>
  <si>
    <t>Paul Hardcastle</t>
  </si>
  <si>
    <t>It's Only Make Believe</t>
  </si>
  <si>
    <t>When the Going Gets Tough, the Tough Get Going</t>
  </si>
  <si>
    <t>How to Save a Life</t>
  </si>
  <si>
    <t>Dancing in the Dark</t>
  </si>
  <si>
    <t>The Joker</t>
  </si>
  <si>
    <t>Opposites Attract</t>
  </si>
  <si>
    <t>Paula Abdul &amp; The Wild Pair</t>
  </si>
  <si>
    <t>Speed of Sound</t>
  </si>
  <si>
    <t>It's Too Late</t>
  </si>
  <si>
    <t>Carole King</t>
  </si>
  <si>
    <t>One Night in Bangkok</t>
  </si>
  <si>
    <t>Footloose</t>
  </si>
  <si>
    <t>Say You'll Be There</t>
  </si>
  <si>
    <t>Oh Happy Day</t>
  </si>
  <si>
    <t>Edwin Hawkins Singers</t>
  </si>
  <si>
    <t>Beautiful Sunday</t>
  </si>
  <si>
    <t>Daniel Boone</t>
  </si>
  <si>
    <t>Cracklin' Rosie</t>
  </si>
  <si>
    <t>Heaven is a Place On Earth</t>
  </si>
  <si>
    <t>Wind of Change</t>
  </si>
  <si>
    <t>Candy Shop</t>
  </si>
  <si>
    <t>50 Cent &amp; Olivia</t>
  </si>
  <si>
    <t>(I've Got a Gal In) Kalamazoo</t>
  </si>
  <si>
    <t>Instant Karma</t>
  </si>
  <si>
    <t>Single Ladies (Put A Ring On It)</t>
  </si>
  <si>
    <t>Delilah</t>
  </si>
  <si>
    <t>Nikita</t>
  </si>
  <si>
    <t>Get Down</t>
  </si>
  <si>
    <t>Una Paloma Blanca</t>
  </si>
  <si>
    <t>George Baker Selection</t>
  </si>
  <si>
    <t>Save the Best For Last</t>
  </si>
  <si>
    <t>Enjoy the Silence</t>
  </si>
  <si>
    <t>Dizzy</t>
  </si>
  <si>
    <t>La Isla Bonita</t>
  </si>
  <si>
    <t>Don't Matter</t>
  </si>
  <si>
    <t>Get Right</t>
  </si>
  <si>
    <t>Somebody That I Used to Know</t>
  </si>
  <si>
    <t>Gotye &amp; Kimbra</t>
  </si>
  <si>
    <t>Crazy For You</t>
  </si>
  <si>
    <t>Dani California</t>
  </si>
  <si>
    <t>Shaddup You Face</t>
  </si>
  <si>
    <t>Joe Dolce</t>
  </si>
  <si>
    <t>2 Become 1</t>
  </si>
  <si>
    <t>All For You</t>
  </si>
  <si>
    <t>Let's Dance</t>
  </si>
  <si>
    <t>Chris Montez</t>
  </si>
  <si>
    <t>The Final Countdown</t>
  </si>
  <si>
    <t>Me Against the Music</t>
  </si>
  <si>
    <t>Britney Spears &amp; Madonna</t>
  </si>
  <si>
    <t>Let Your Love Flow</t>
  </si>
  <si>
    <t>Bellamy Brothers</t>
  </si>
  <si>
    <t>Ghetto Supastar (That is What You Are)</t>
  </si>
  <si>
    <t>Pras Michel</t>
  </si>
  <si>
    <t>You Light Up My Life</t>
  </si>
  <si>
    <t>Debbie Boone</t>
  </si>
  <si>
    <t>Hey There</t>
  </si>
  <si>
    <t>Underneath Your Clothes</t>
  </si>
  <si>
    <t>American Pie</t>
  </si>
  <si>
    <t>Little Eva</t>
  </si>
  <si>
    <t>This Used to Be My Playground</t>
  </si>
  <si>
    <t>When</t>
  </si>
  <si>
    <t>The Kalin Twins</t>
  </si>
  <si>
    <t>George Michael &amp; Elton John</t>
  </si>
  <si>
    <t>Discotheque</t>
  </si>
  <si>
    <t>Someone Like You</t>
  </si>
  <si>
    <t>How Do I Live?</t>
  </si>
  <si>
    <t>LeAnn Rimes</t>
  </si>
  <si>
    <t>Daddy Cool</t>
  </si>
  <si>
    <t>Yes Sir, I Can Boogie</t>
  </si>
  <si>
    <t>All I Have to Do is Dream</t>
  </si>
  <si>
    <t>Lambada</t>
  </si>
  <si>
    <t>Kaoma</t>
  </si>
  <si>
    <t>Vertigo</t>
  </si>
  <si>
    <t>Batdance</t>
  </si>
  <si>
    <t>Crush</t>
  </si>
  <si>
    <t>Jennifer Paige</t>
  </si>
  <si>
    <t>Dragostea Din Tei</t>
  </si>
  <si>
    <t>O-Zone</t>
  </si>
  <si>
    <t>Shy Guy</t>
  </si>
  <si>
    <t>Diana King</t>
  </si>
  <si>
    <t>Let's Stay Together</t>
  </si>
  <si>
    <t>Can You Feel the Love Tonight</t>
  </si>
  <si>
    <t>Telephone</t>
  </si>
  <si>
    <t>Lady GaGa &amp; Beyonce</t>
  </si>
  <si>
    <t>Love Shack</t>
  </si>
  <si>
    <t>Justify My Love</t>
  </si>
  <si>
    <t>Womanizer</t>
  </si>
  <si>
    <t>Doo Wop (That Thing)</t>
  </si>
  <si>
    <t>Superstition</t>
  </si>
  <si>
    <t>Winchester Cathedral</t>
  </si>
  <si>
    <t>New Vaudeville Band</t>
  </si>
  <si>
    <t>Spaceman</t>
  </si>
  <si>
    <t>Babylon Zoo</t>
  </si>
  <si>
    <t>Reach Out (I'll Be There)</t>
  </si>
  <si>
    <t>Wuthering Heights</t>
  </si>
  <si>
    <t>Dreamlover</t>
  </si>
  <si>
    <t>Need You Tonight</t>
  </si>
  <si>
    <t>Jesus to a Child</t>
  </si>
  <si>
    <t>The Real Slim Shady</t>
  </si>
  <si>
    <t>Shadow Dancing</t>
  </si>
  <si>
    <t>Tequila</t>
  </si>
  <si>
    <t>Champs</t>
  </si>
  <si>
    <t>Rehab</t>
  </si>
  <si>
    <t>Amy Winehouse</t>
  </si>
  <si>
    <t>The Great Pretender</t>
  </si>
  <si>
    <t>Hey There Delilah</t>
  </si>
  <si>
    <t>Plain White T's</t>
  </si>
  <si>
    <t>Like a Rolling Stone</t>
  </si>
  <si>
    <t>Return to Innocence</t>
  </si>
  <si>
    <t>Ghostbusters</t>
  </si>
  <si>
    <t>Thriller</t>
  </si>
  <si>
    <t>Gonna Make You Sweat (Everybody Dance Now)</t>
  </si>
  <si>
    <t>Fox On the Run</t>
  </si>
  <si>
    <t>The Way We Were</t>
  </si>
  <si>
    <t>The Sweet Escape</t>
  </si>
  <si>
    <t>Gwen Stefani &amp; Akon</t>
  </si>
  <si>
    <t>Lady Marmalade (Voulez-Vous Coucher Aver Moi Ce Soir?)</t>
  </si>
  <si>
    <t>Patti LaBelle</t>
  </si>
  <si>
    <t>Goodbye Yellow Brick Road</t>
  </si>
  <si>
    <t>Follow Me</t>
  </si>
  <si>
    <t>Uncle Kracker</t>
  </si>
  <si>
    <t>I Think We're Alone Now</t>
  </si>
  <si>
    <t>My Band</t>
  </si>
  <si>
    <t>D12</t>
  </si>
  <si>
    <t>Strawberry Fields Forever</t>
  </si>
  <si>
    <t>Ain't No Other Man</t>
  </si>
  <si>
    <t>You're Still the One</t>
  </si>
  <si>
    <t>The Lady in Red</t>
  </si>
  <si>
    <t>Chris de Burgh</t>
  </si>
  <si>
    <t>SOS (Rescue Me)</t>
  </si>
  <si>
    <t>Grease</t>
  </si>
  <si>
    <t>Take a Bow</t>
  </si>
  <si>
    <t>(They Long to Be) Close to You</t>
  </si>
  <si>
    <t>Ignition</t>
  </si>
  <si>
    <t>Silly Love Songs</t>
  </si>
  <si>
    <t>The Winner Takes it All</t>
  </si>
  <si>
    <t>How High the Moon</t>
  </si>
  <si>
    <t>Knock On Wood</t>
  </si>
  <si>
    <t>Amii Stewart</t>
  </si>
  <si>
    <t>Knock Three Times</t>
  </si>
  <si>
    <t>Vision of Love</t>
  </si>
  <si>
    <t>Chattanooga Choo Choo</t>
  </si>
  <si>
    <t>Three Times a Lady</t>
  </si>
  <si>
    <t>Mercy</t>
  </si>
  <si>
    <t>Duffy</t>
  </si>
  <si>
    <t>Good Luck Charm</t>
  </si>
  <si>
    <t>Francis Craig</t>
  </si>
  <si>
    <t>Money For Nothing</t>
  </si>
  <si>
    <t>Lady Madonna</t>
  </si>
  <si>
    <t>The First Time Ever I Saw Your Face</t>
  </si>
  <si>
    <t>If I Had a Hammer</t>
  </si>
  <si>
    <t>Trini Lopez</t>
  </si>
  <si>
    <t>Black Velvet</t>
  </si>
  <si>
    <t>Alannah Myles</t>
  </si>
  <si>
    <t>Teenage Dream</t>
  </si>
  <si>
    <t>Joan Osborne</t>
  </si>
  <si>
    <t>Crazy Frog</t>
  </si>
  <si>
    <t>The River of Dreams</t>
  </si>
  <si>
    <t>Judy in Disguise (With Glasses)</t>
  </si>
  <si>
    <t>John Fred &amp; The Playboy Band</t>
  </si>
  <si>
    <t>Theme From 'Shaft'</t>
  </si>
  <si>
    <t>Isaac Hayes</t>
  </si>
  <si>
    <t>Tonight's the Night (Gonna Be Alright)</t>
  </si>
  <si>
    <t>Up Where We Belong</t>
  </si>
  <si>
    <t>Joe Cocker &amp; Jennifer Warnes</t>
  </si>
  <si>
    <t>Pass the Dutchie</t>
  </si>
  <si>
    <t>Musical Youth</t>
  </si>
  <si>
    <t>Bobby Goldsboro</t>
  </si>
  <si>
    <t>On The Floor</t>
  </si>
  <si>
    <t>Jennifer Lopez &amp; Pitbull</t>
  </si>
  <si>
    <t>Something About the Way You look Tonight</t>
  </si>
  <si>
    <t>If I Were a Boy</t>
  </si>
  <si>
    <t>Up Around the Bend</t>
  </si>
  <si>
    <t>Mmm Mmm Mmm Mmm</t>
  </si>
  <si>
    <t>Crash Test Dummies</t>
  </si>
  <si>
    <t>Moonlight Serenade</t>
  </si>
  <si>
    <t>Hold Me, Thrill Me, Kiss Me, Kill Me</t>
  </si>
  <si>
    <t>Moves Like Jagger</t>
  </si>
  <si>
    <t>Maroon 5 &amp; Christina Aguilera</t>
  </si>
  <si>
    <t>Auf Wiederseh'n Sweetheart</t>
  </si>
  <si>
    <t>Just Lose It</t>
  </si>
  <si>
    <t>I'm Too Sexy</t>
  </si>
  <si>
    <t>Nancy Sinatra &amp; Frank Sinatra</t>
  </si>
  <si>
    <t>More Than Words</t>
  </si>
  <si>
    <t>Extreme</t>
  </si>
  <si>
    <t>She's a Lady</t>
  </si>
  <si>
    <t>Born This Way</t>
  </si>
  <si>
    <t>Who's That Girl?</t>
  </si>
  <si>
    <t>Little Things Mean a Lot</t>
  </si>
  <si>
    <t>Kitty Kallen</t>
  </si>
  <si>
    <t>Swing the Mood</t>
  </si>
  <si>
    <t>I Don't Feel Like Dancin'</t>
  </si>
  <si>
    <t>The Scissor Sisters</t>
  </si>
  <si>
    <t>Heart of Gold</t>
  </si>
  <si>
    <t>Neil Young</t>
  </si>
  <si>
    <t>Save the Last Dance For Me</t>
  </si>
  <si>
    <t>Memories Are Made of This</t>
  </si>
  <si>
    <t>Can't Buy Me Love</t>
  </si>
  <si>
    <t>Sweet Dreams (Are Made of This)</t>
  </si>
  <si>
    <t>Raindrops Keep Falling On My Head</t>
  </si>
  <si>
    <t>The Ballad of John &amp; Yoko</t>
  </si>
  <si>
    <t>Disturbia</t>
  </si>
  <si>
    <t>The Time (Dirty Bit)</t>
  </si>
  <si>
    <t>Don't Let the Stars Get in Your Eyes</t>
  </si>
  <si>
    <t>Love Don't Cost a Thing</t>
  </si>
  <si>
    <t>In the Ghetto</t>
  </si>
  <si>
    <t>Under the Bridge</t>
  </si>
  <si>
    <t>Can't Help Falling in Love</t>
  </si>
  <si>
    <t>Xanadu</t>
  </si>
  <si>
    <t>Olivia Newton-John &amp; Electric Light Orchestra</t>
  </si>
  <si>
    <t>Joy to the World</t>
  </si>
  <si>
    <t>Kiss &amp; Say Goodbye</t>
  </si>
  <si>
    <t>Be My Baby</t>
  </si>
  <si>
    <t>The Ronettes</t>
  </si>
  <si>
    <t>Louie Louie</t>
  </si>
  <si>
    <t>Kingsmen</t>
  </si>
  <si>
    <t>Hey Paula</t>
  </si>
  <si>
    <t>Paul &amp; Paula</t>
  </si>
  <si>
    <t>Nature Boy</t>
  </si>
  <si>
    <t>Brown Sugar</t>
  </si>
  <si>
    <t>Love Letters in the Sand</t>
  </si>
  <si>
    <t>Right Here Waiting</t>
  </si>
  <si>
    <t>The Power</t>
  </si>
  <si>
    <t>Al Dexter &amp; his Troopers</t>
  </si>
  <si>
    <t>Everybody Wants to Rule the World</t>
  </si>
  <si>
    <t>December 1963 (Oh What a Night)</t>
  </si>
  <si>
    <t>Never Ever</t>
  </si>
  <si>
    <t>Smack That</t>
  </si>
  <si>
    <t>You Ain't Seen Nothin' Yet</t>
  </si>
  <si>
    <t>Lola</t>
  </si>
  <si>
    <t>Kiss You All Over</t>
  </si>
  <si>
    <t>Exile</t>
  </si>
  <si>
    <t>Only You (And You Alone)</t>
  </si>
  <si>
    <t>12th Street Rag</t>
  </si>
  <si>
    <t>Pee Wee Hunt</t>
  </si>
  <si>
    <t>Viva La Vida</t>
  </si>
  <si>
    <t>I Heard it Through the Grapevine</t>
  </si>
  <si>
    <t>Here Comes the Hotstepper</t>
  </si>
  <si>
    <t>Ini Kamoze</t>
  </si>
  <si>
    <t>Cherry Pink &amp; Apple Blossom White</t>
  </si>
  <si>
    <t>Get Outta My Dreams Get Into My Car</t>
  </si>
  <si>
    <t>Love Will Keep Us Together</t>
  </si>
  <si>
    <t>Swanee</t>
  </si>
  <si>
    <t>Maria Maria</t>
  </si>
  <si>
    <t>Popcorn</t>
  </si>
  <si>
    <t>Hot Butter</t>
  </si>
  <si>
    <t>Don't Stop 'Til You Get Enough</t>
  </si>
  <si>
    <t>Whole Lotta Love</t>
  </si>
  <si>
    <t>She Drives Me Crazy</t>
  </si>
  <si>
    <t>Crimson &amp; Clover</t>
  </si>
  <si>
    <t>Irene Cara</t>
  </si>
  <si>
    <t>Kiss Me</t>
  </si>
  <si>
    <t>Sixpence None The Richer</t>
  </si>
  <si>
    <t>F R David</t>
  </si>
  <si>
    <t>The Look</t>
  </si>
  <si>
    <t>Gordon Jenkins &amp; The Weavers</t>
  </si>
  <si>
    <t>Sledgehammer</t>
  </si>
  <si>
    <t>Here in My Heart</t>
  </si>
  <si>
    <t>Five Minutes More</t>
  </si>
  <si>
    <t>In the Air Tonight</t>
  </si>
  <si>
    <t>The Ballroom Blitz</t>
  </si>
  <si>
    <t>Livin' On a Prayer</t>
  </si>
  <si>
    <t>Ironic</t>
  </si>
  <si>
    <t>A Thousand Miles</t>
  </si>
  <si>
    <t>Vanessa Carlton</t>
  </si>
  <si>
    <t>Pop Muzik</t>
  </si>
  <si>
    <t>The Way I Are</t>
  </si>
  <si>
    <t>Timbaland &amp; Keri Hilson</t>
  </si>
  <si>
    <t>Rhythm is a Dancer</t>
  </si>
  <si>
    <t>Sadeness</t>
  </si>
  <si>
    <t>All summer long</t>
  </si>
  <si>
    <t>Kid Rock</t>
  </si>
  <si>
    <t>Do Ya Think I'm Sexy?</t>
  </si>
  <si>
    <t>Ring My Bell</t>
  </si>
  <si>
    <t>Anita Ward</t>
  </si>
  <si>
    <t>Aquarius/Let The Sunshine In</t>
  </si>
  <si>
    <t>I'm Not in Love</t>
  </si>
  <si>
    <t>(Now &amp; then There's) A Fool Such As I</t>
  </si>
  <si>
    <t>Sweet Child O' Mine</t>
  </si>
  <si>
    <t>Great Balls of Fire</t>
  </si>
  <si>
    <t>Diana</t>
  </si>
  <si>
    <t>Together Again</t>
  </si>
  <si>
    <t>Cry</t>
  </si>
  <si>
    <t>That'll Be the Day</t>
  </si>
  <si>
    <t>Monday Monday</t>
  </si>
  <si>
    <t>Like a Virgin</t>
  </si>
  <si>
    <t>Pretty Fly (For a White Guy)</t>
  </si>
  <si>
    <t>Mull of Kintyre</t>
  </si>
  <si>
    <t>Ma Baker</t>
  </si>
  <si>
    <t>The Most Beautiful Girl in the World</t>
  </si>
  <si>
    <t>Norman Greenbaum</t>
  </si>
  <si>
    <t>Return to Sender</t>
  </si>
  <si>
    <t>Lose My Breath</t>
  </si>
  <si>
    <t>Scream</t>
  </si>
  <si>
    <t>Michael Jackson &amp; Janet Jackson</t>
  </si>
  <si>
    <t>You've Lost That Lovin' Feelin'</t>
  </si>
  <si>
    <t>(You're The) Devil in Disguise</t>
  </si>
  <si>
    <t>Hollaback Girl</t>
  </si>
  <si>
    <t>Desire</t>
  </si>
  <si>
    <t>Crazy Little Thing Called Love</t>
  </si>
  <si>
    <t>Telstar</t>
  </si>
  <si>
    <t>The Tornados</t>
  </si>
  <si>
    <t>Wonderwall</t>
  </si>
  <si>
    <t>99 Red Balloons</t>
  </si>
  <si>
    <t>Nena</t>
  </si>
  <si>
    <t>Scatman (Ski-Ba-Bop-Ba-Dop-Bop)</t>
  </si>
  <si>
    <t>I am Yours</t>
  </si>
  <si>
    <t>Jason Mraz</t>
  </si>
  <si>
    <t>Battle of New Orleans</t>
  </si>
  <si>
    <t>Nothing's Gonna Stop Us Now</t>
  </si>
  <si>
    <t>Woman</t>
  </si>
  <si>
    <t>Don't Phunk With My Heart</t>
  </si>
  <si>
    <t>Right Round</t>
  </si>
  <si>
    <t>Flo-Rida &amp; Ke$ha</t>
  </si>
  <si>
    <t>Daydream Believer</t>
  </si>
  <si>
    <t>I'd Love You to Want Me</t>
  </si>
  <si>
    <t>Come Together</t>
  </si>
  <si>
    <t>You'll Never Know</t>
  </si>
  <si>
    <t>Too Much Heaven</t>
  </si>
  <si>
    <t>Let Me Love You</t>
  </si>
  <si>
    <t>Mario</t>
  </si>
  <si>
    <t>Cathy's Clown</t>
  </si>
  <si>
    <t>Paint it Black</t>
  </si>
  <si>
    <t>It's a Heartache</t>
  </si>
  <si>
    <t>Bonnie Tyler</t>
  </si>
  <si>
    <t>SOS</t>
  </si>
  <si>
    <t>Kris Kross</t>
  </si>
  <si>
    <t>Wooly Bully</t>
  </si>
  <si>
    <t>(Sittin' On) the Dock of the Bay</t>
  </si>
  <si>
    <t>Otis Redding</t>
  </si>
  <si>
    <t>Ms Jackson</t>
  </si>
  <si>
    <t>Say Say Say</t>
  </si>
  <si>
    <t>Iris</t>
  </si>
  <si>
    <t>Children</t>
  </si>
  <si>
    <t>I Can Help</t>
  </si>
  <si>
    <t>Billy Swan</t>
  </si>
  <si>
    <t>Joyride</t>
  </si>
  <si>
    <t>I Still Haven't Found What I'm Looking For</t>
  </si>
  <si>
    <t>Rum &amp; Coca-Cola</t>
  </si>
  <si>
    <t>San Francisco (Wear Some Flowers in Your Hair)</t>
  </si>
  <si>
    <t>Scott McKenzie</t>
  </si>
  <si>
    <t>What is Love?</t>
  </si>
  <si>
    <t>Losing My Religion</t>
  </si>
  <si>
    <t>Say It Right</t>
  </si>
  <si>
    <t>Torn</t>
  </si>
  <si>
    <t>Natalie Imbruglia</t>
  </si>
  <si>
    <t>Ticket to Ride</t>
  </si>
  <si>
    <t>My Sharona</t>
  </si>
  <si>
    <t>The Knack</t>
  </si>
  <si>
    <t>All Shook Up</t>
  </si>
  <si>
    <t>Dynamite</t>
  </si>
  <si>
    <t>Taio Cruz</t>
  </si>
  <si>
    <t>Baker Street</t>
  </si>
  <si>
    <t>Gerry Rafferty</t>
  </si>
  <si>
    <t>Mr Tambourine Man</t>
  </si>
  <si>
    <t>Sentimental Journey</t>
  </si>
  <si>
    <t>Les Brown &amp; Doris Day</t>
  </si>
  <si>
    <t>Grenade</t>
  </si>
  <si>
    <t>I Feel Love</t>
  </si>
  <si>
    <t>Gold Digger</t>
  </si>
  <si>
    <t>Kanye West &amp; Jamie Foxx</t>
  </si>
  <si>
    <t>White Flag</t>
  </si>
  <si>
    <t>Bye, Bye, Bye</t>
  </si>
  <si>
    <t>Tik-Toc</t>
  </si>
  <si>
    <t>Only girl (in the world)</t>
  </si>
  <si>
    <t>If You Had My Love</t>
  </si>
  <si>
    <t>Marina</t>
  </si>
  <si>
    <t>Rocco Granata</t>
  </si>
  <si>
    <t>Come On Eileen</t>
  </si>
  <si>
    <t>Dexys Midnight Runners</t>
  </si>
  <si>
    <t>Oops!... I Did it Again</t>
  </si>
  <si>
    <t>(Put Another Nickel In) Music! Music! Music!</t>
  </si>
  <si>
    <t>Soft Cell</t>
  </si>
  <si>
    <t>Boom Boom Pow</t>
  </si>
  <si>
    <t>Red Red Wine</t>
  </si>
  <si>
    <t>Jumpin' Jack Flash</t>
  </si>
  <si>
    <t>Cotton Eye Joe</t>
  </si>
  <si>
    <t>All I Wanna Do</t>
  </si>
  <si>
    <t>It Wasn't Me</t>
  </si>
  <si>
    <t>Shaggy &amp; Ricardo 'RikRok' Ducent</t>
  </si>
  <si>
    <t>Can't Fight the Moonlight</t>
  </si>
  <si>
    <t>All Night Long (All Night)</t>
  </si>
  <si>
    <t>Down Under</t>
  </si>
  <si>
    <t>California Gurls</t>
  </si>
  <si>
    <t>Katy Perry &amp; Snoop Dogg</t>
  </si>
  <si>
    <t>Sexy Chick (sexy Bitch)</t>
  </si>
  <si>
    <t>David Guetta &amp; Akon</t>
  </si>
  <si>
    <t>The Sounds of Silence</t>
  </si>
  <si>
    <t>To Be With You</t>
  </si>
  <si>
    <t>Stan</t>
  </si>
  <si>
    <t>Blaze of Glory</t>
  </si>
  <si>
    <t>(I've Had) the Time of My Life</t>
  </si>
  <si>
    <t>Bill Medley &amp; Jennifer Warnes</t>
  </si>
  <si>
    <t>Yellow Submarine</t>
  </si>
  <si>
    <t>The Crew-Cuts</t>
  </si>
  <si>
    <t>Rolling In The Deep</t>
  </si>
  <si>
    <t>Wake Me Up Before You Go Go</t>
  </si>
  <si>
    <t>Shout</t>
  </si>
  <si>
    <t>Speedy Gonzales</t>
  </si>
  <si>
    <t>Please Forgive Me</t>
  </si>
  <si>
    <t>Kiss From a Rose</t>
  </si>
  <si>
    <t>Boulevard of Broken Dreams</t>
  </si>
  <si>
    <t>With Or Without You</t>
  </si>
  <si>
    <t>Mr Vain</t>
  </si>
  <si>
    <t>Born to Be Alive</t>
  </si>
  <si>
    <t>Patrick Hernandez</t>
  </si>
  <si>
    <t>Firework</t>
  </si>
  <si>
    <t>That's the Way Love Goes</t>
  </si>
  <si>
    <t>What's Up?</t>
  </si>
  <si>
    <t>Four Non Blondes</t>
  </si>
  <si>
    <t>Promiscuous</t>
  </si>
  <si>
    <t>Nelly Furtado &amp; Timbaland</t>
  </si>
  <si>
    <t>Say You, Say Me</t>
  </si>
  <si>
    <t>Don't Stop the Music</t>
  </si>
  <si>
    <t>Walk Like an Egyptian</t>
  </si>
  <si>
    <t>West End Girls</t>
  </si>
  <si>
    <t>Daniel Powter</t>
  </si>
  <si>
    <t>Tubthumping</t>
  </si>
  <si>
    <t>Chumbawamba</t>
  </si>
  <si>
    <t>Beautiful</t>
  </si>
  <si>
    <t>A Little Less Conversation</t>
  </si>
  <si>
    <t>Elvis Presley &amp; JXL</t>
  </si>
  <si>
    <t>Frozen</t>
  </si>
  <si>
    <t>Hound Dog</t>
  </si>
  <si>
    <t>Another One Bites the Dust</t>
  </si>
  <si>
    <t>Centrefold</t>
  </si>
  <si>
    <t>Relax</t>
  </si>
  <si>
    <t>Boombastic</t>
  </si>
  <si>
    <t>Hot Stuff</t>
  </si>
  <si>
    <t>Don't Worry Be Happy</t>
  </si>
  <si>
    <t>Bobby McFerrin</t>
  </si>
  <si>
    <t>Paper Doll</t>
  </si>
  <si>
    <t>F**k it (I Don't Want You Back)</t>
  </si>
  <si>
    <t>Eamon</t>
  </si>
  <si>
    <t>Fallin'</t>
  </si>
  <si>
    <t>Missing</t>
  </si>
  <si>
    <t>Everything But The Girl</t>
  </si>
  <si>
    <t>Genie in a Bottle</t>
  </si>
  <si>
    <t>You Are Not Alone</t>
  </si>
  <si>
    <t>Wet Wet Wet</t>
  </si>
  <si>
    <t>We Belong Together</t>
  </si>
  <si>
    <t>No One</t>
  </si>
  <si>
    <t>Lonely</t>
  </si>
  <si>
    <t>Men in Black</t>
  </si>
  <si>
    <t>Tears in Heaven</t>
  </si>
  <si>
    <t>Shut Up</t>
  </si>
  <si>
    <t>Bring Me to Life</t>
  </si>
  <si>
    <t>Papa Don't Preach</t>
  </si>
  <si>
    <t>Crocodile Rock</t>
  </si>
  <si>
    <t>Suspicious Minds</t>
  </si>
  <si>
    <t>Party Rock Anthem</t>
  </si>
  <si>
    <t>I Want to Know What Love Is</t>
  </si>
  <si>
    <t>Faith</t>
  </si>
  <si>
    <t>Fantasy</t>
  </si>
  <si>
    <t>In the Year 2525 (Exordium &amp; Terminus)</t>
  </si>
  <si>
    <t>Zager &amp; Evans</t>
  </si>
  <si>
    <t>Maggie May</t>
  </si>
  <si>
    <t>Beautiful Liar</t>
  </si>
  <si>
    <t>Beyonce &amp; Shakira</t>
  </si>
  <si>
    <t>Los Lobos</t>
  </si>
  <si>
    <t>A Hard Day's Night</t>
  </si>
  <si>
    <t>Tragedy</t>
  </si>
  <si>
    <t>It Must Have Been Love</t>
  </si>
  <si>
    <t>Bad Romance</t>
  </si>
  <si>
    <t>You're So Vain</t>
  </si>
  <si>
    <t>Waterfalls</t>
  </si>
  <si>
    <t>Abracadabra</t>
  </si>
  <si>
    <t>Diana Ross &amp; Lionel Richie</t>
  </si>
  <si>
    <t>Truly Madly Deeply</t>
  </si>
  <si>
    <t>Honky Tonk Woman</t>
  </si>
  <si>
    <t>Band Aid</t>
  </si>
  <si>
    <t>I Beg Your Pardon (I Never Promised You a Rose Garden)</t>
  </si>
  <si>
    <t>Lynn Anderson</t>
  </si>
  <si>
    <t>Paperback Writer</t>
  </si>
  <si>
    <t>You Belong to Me</t>
  </si>
  <si>
    <t>I Feel Fine</t>
  </si>
  <si>
    <t>Those Were the Days</t>
  </si>
  <si>
    <t>Sixteen Tons</t>
  </si>
  <si>
    <t>Girls Just Wanna Have Fun</t>
  </si>
  <si>
    <t>Un-Break My Heart</t>
  </si>
  <si>
    <t>Hot 'n' cold</t>
  </si>
  <si>
    <t>(The Lights Went Out In) Massachusetts</t>
  </si>
  <si>
    <t>Get the Party Started</t>
  </si>
  <si>
    <t>Killing Me Softly With His Song</t>
  </si>
  <si>
    <t>Toxic</t>
  </si>
  <si>
    <t>Rock Me Amadeus</t>
  </si>
  <si>
    <t>Because You Loved Me</t>
  </si>
  <si>
    <t>I Want it That Way</t>
  </si>
  <si>
    <t>Lipps Inc</t>
  </si>
  <si>
    <t>Stars On 45</t>
  </si>
  <si>
    <t>U Can't Touch This</t>
  </si>
  <si>
    <t>Have You Ever Really Loved a Woman?</t>
  </si>
  <si>
    <t>Secret Love</t>
  </si>
  <si>
    <t>One Sweet Day</t>
  </si>
  <si>
    <t>Mariah Carey &amp; Boyz II Men</t>
  </si>
  <si>
    <t>Penny Lane</t>
  </si>
  <si>
    <t>I Believe I Can Fly</t>
  </si>
  <si>
    <t>Four Minutes</t>
  </si>
  <si>
    <t>Madonna &amp; Justin Timberlake</t>
  </si>
  <si>
    <t>Fernando</t>
  </si>
  <si>
    <t>That's What Friends Are For</t>
  </si>
  <si>
    <t>Dionne Warwick &amp; Friends</t>
  </si>
  <si>
    <t>Third Man Theme</t>
  </si>
  <si>
    <t>Anton Karas</t>
  </si>
  <si>
    <t>Ice Ice Baby</t>
  </si>
  <si>
    <t>Vaya Con Dios (may God Be With You)</t>
  </si>
  <si>
    <t>Complicated</t>
  </si>
  <si>
    <t>(Let's Get) Physical</t>
  </si>
  <si>
    <t>Rock Your Baby</t>
  </si>
  <si>
    <t>George McCrae</t>
  </si>
  <si>
    <t>I'll Make Love to You</t>
  </si>
  <si>
    <t>Buttons &amp; Bows</t>
  </si>
  <si>
    <t>Beautiful Day</t>
  </si>
  <si>
    <t>Smells Like Teen Spirit</t>
  </si>
  <si>
    <t>Take My Breath Away</t>
  </si>
  <si>
    <t>Don't Fence Me In</t>
  </si>
  <si>
    <t>Irreplaceable</t>
  </si>
  <si>
    <t>Tom Dooley</t>
  </si>
  <si>
    <t>The Kingston Trio</t>
  </si>
  <si>
    <t>I've Been Thinking About You</t>
  </si>
  <si>
    <t>Londonbeat</t>
  </si>
  <si>
    <t>Love The Way You Lie</t>
  </si>
  <si>
    <t>Never Gonna Give You Up</t>
  </si>
  <si>
    <t>Don't You Want Me</t>
  </si>
  <si>
    <t>Beat It</t>
  </si>
  <si>
    <t>Downtown</t>
  </si>
  <si>
    <t>Blue (Da Ba Dee)</t>
  </si>
  <si>
    <t>All For Love</t>
  </si>
  <si>
    <t>Bryan Adams, Rod Stewart &amp; Sting</t>
  </si>
  <si>
    <t>Let's Twist Again</t>
  </si>
  <si>
    <t>I'd Do Anything For Love (But I Won't Do That)</t>
  </si>
  <si>
    <t>I Can't Stop Loving You</t>
  </si>
  <si>
    <t>So What</t>
  </si>
  <si>
    <t>I Will Survive</t>
  </si>
  <si>
    <t>These Boots Are Made For Walking</t>
  </si>
  <si>
    <t>Nancy Sinatra</t>
  </si>
  <si>
    <t>You're Beautiful</t>
  </si>
  <si>
    <t>No Scrubs</t>
  </si>
  <si>
    <t>Just Dance</t>
  </si>
  <si>
    <t>Lady GaGa &amp; Colby O'Donis</t>
  </si>
  <si>
    <t>Bridge Over Troubled Water</t>
  </si>
  <si>
    <t>Black Or White</t>
  </si>
  <si>
    <t>Rivers of Babylon</t>
  </si>
  <si>
    <t>All That She Wants</t>
  </si>
  <si>
    <t>Don't Go Breaking My Heart</t>
  </si>
  <si>
    <t>I Wanna Dance With Somebody (Who Loves Me)</t>
  </si>
  <si>
    <t>Ebony &amp; Ivory</t>
  </si>
  <si>
    <t>Paul McCartney &amp; Stevie Wonder</t>
  </si>
  <si>
    <t>Another Day in Paradise</t>
  </si>
  <si>
    <t>Barbie Girl</t>
  </si>
  <si>
    <t>If You Leave Me Now</t>
  </si>
  <si>
    <t>Gnarls Barkley</t>
  </si>
  <si>
    <t>Hello, Goodbye</t>
  </si>
  <si>
    <t>We Found Love</t>
  </si>
  <si>
    <t>Rihanna &amp; Calvin Harris</t>
  </si>
  <si>
    <t>Back For Good</t>
  </si>
  <si>
    <t>Theme From 'A Summer Place'</t>
  </si>
  <si>
    <t>Le Freak</t>
  </si>
  <si>
    <t>Call Me</t>
  </si>
  <si>
    <t>Informer</t>
  </si>
  <si>
    <t>Snow</t>
  </si>
  <si>
    <t>All the Things She Said</t>
  </si>
  <si>
    <t>Get Back</t>
  </si>
  <si>
    <t>Take On Me</t>
  </si>
  <si>
    <t>The Ketchup Song (Asereje)</t>
  </si>
  <si>
    <t>Las Ketchup</t>
  </si>
  <si>
    <t>Christina Aguilera, Lil' Kim, Mya &amp; Pink</t>
  </si>
  <si>
    <t>Yesterday</t>
  </si>
  <si>
    <t>Sugar Sugar</t>
  </si>
  <si>
    <t>Apologize</t>
  </si>
  <si>
    <t>Timbaland &amp; OneRepublic</t>
  </si>
  <si>
    <t>When Doves Cry</t>
  </si>
  <si>
    <t>Don't Cha</t>
  </si>
  <si>
    <t>Beautiful Girls</t>
  </si>
  <si>
    <t>Do You Really Want to Hurt Me?</t>
  </si>
  <si>
    <t>Night Fever</t>
  </si>
  <si>
    <t>Crazy in Love</t>
  </si>
  <si>
    <t>How You Remind Me</t>
  </si>
  <si>
    <t>She Loves You</t>
  </si>
  <si>
    <t>(Just Like) Starting Over</t>
  </si>
  <si>
    <t>All You Need is Love</t>
  </si>
  <si>
    <t>Swinging On a Star</t>
  </si>
  <si>
    <t>Hotel California</t>
  </si>
  <si>
    <t>Smooth</t>
  </si>
  <si>
    <t>Rob Thomas &amp; Santana</t>
  </si>
  <si>
    <t>The Boy is Mine</t>
  </si>
  <si>
    <t>Brandy &amp; Monica</t>
  </si>
  <si>
    <t>Heart of Glass</t>
  </si>
  <si>
    <t>I Don't Want to Miss a Thing</t>
  </si>
  <si>
    <t>Karma Chameleon</t>
  </si>
  <si>
    <t>Seasons in the Sun</t>
  </si>
  <si>
    <t>Terry Jacks</t>
  </si>
  <si>
    <t>Que sera sera (Whatever will be will be)</t>
  </si>
  <si>
    <t>Mambo No 5 (A Little Bit of ...)</t>
  </si>
  <si>
    <t>Lou Bega</t>
  </si>
  <si>
    <t>Dilemma</t>
  </si>
  <si>
    <t>Nelly &amp; Kelly Rowland</t>
  </si>
  <si>
    <t>I Gotta Feeling</t>
  </si>
  <si>
    <t>In the Mood</t>
  </si>
  <si>
    <t>Tie a Yellow Ribbon 'round the Old Oak Tree</t>
  </si>
  <si>
    <t>Streets of Philadelphia</t>
  </si>
  <si>
    <t>End of the Road</t>
  </si>
  <si>
    <t>Strangers in the Night</t>
  </si>
  <si>
    <t>I Swear</t>
  </si>
  <si>
    <t>The Twist</t>
  </si>
  <si>
    <t>Low</t>
  </si>
  <si>
    <t>Flo-Rida &amp; T-Pain</t>
  </si>
  <si>
    <t>Livin' La Vida Loca</t>
  </si>
  <si>
    <t>Whenever, Wherever</t>
  </si>
  <si>
    <t>Help!</t>
  </si>
  <si>
    <t>Jailhouse Rock</t>
  </si>
  <si>
    <t>Hung Up</t>
  </si>
  <si>
    <t>Kung Fu Fighting</t>
  </si>
  <si>
    <t>Carl Douglas</t>
  </si>
  <si>
    <t>Sexyback</t>
  </si>
  <si>
    <t>I Love Rock 'n' Roll</t>
  </si>
  <si>
    <t>Joan Jett &amp; The Blackhearts</t>
  </si>
  <si>
    <t>(Ghost) Riders in the Sky</t>
  </si>
  <si>
    <t>In the Summertime</t>
  </si>
  <si>
    <t>Mungo Jerry</t>
  </si>
  <si>
    <t>Angie</t>
  </si>
  <si>
    <t>The Sign</t>
  </si>
  <si>
    <t>Poker Face</t>
  </si>
  <si>
    <t>Can't Get You Out of My Head</t>
  </si>
  <si>
    <t>In Da Club</t>
  </si>
  <si>
    <t>Don't Speak</t>
  </si>
  <si>
    <t>Hips don't lie</t>
  </si>
  <si>
    <t>Shakira &amp; Wyclef Jean</t>
  </si>
  <si>
    <t>It's Now Or Never</t>
  </si>
  <si>
    <t>Bohemian Rhapsody</t>
  </si>
  <si>
    <t>I Kissed A Girl</t>
  </si>
  <si>
    <t>Hey Ya!</t>
  </si>
  <si>
    <t>Imagine</t>
  </si>
  <si>
    <t>Careless Whisper</t>
  </si>
  <si>
    <t>I Just Called to Say I Love You</t>
  </si>
  <si>
    <t>YMCA</t>
  </si>
  <si>
    <t>Are You Lonesome Tonight?</t>
  </si>
  <si>
    <t>Eye of the Tiger</t>
  </si>
  <si>
    <t>Oh, Pretty Woman</t>
  </si>
  <si>
    <t>Wannabe</t>
  </si>
  <si>
    <t>Without Me</t>
  </si>
  <si>
    <t>Macarena</t>
  </si>
  <si>
    <t>Los Del Rio</t>
  </si>
  <si>
    <t>Vogue</t>
  </si>
  <si>
    <t>Mmmbop</t>
  </si>
  <si>
    <t>We Are the World</t>
  </si>
  <si>
    <t>USA For Africa</t>
  </si>
  <si>
    <t>You're the One That I Want</t>
  </si>
  <si>
    <t>Over the Rainbow</t>
  </si>
  <si>
    <t>Baby One More Time</t>
  </si>
  <si>
    <t>Dancing Queen</t>
  </si>
  <si>
    <t>My Sweet Lord</t>
  </si>
  <si>
    <t>I Want to Hold Your Hand</t>
  </si>
  <si>
    <t>Billie Jean</t>
  </si>
  <si>
    <t>I'll Be Missing You</t>
  </si>
  <si>
    <t>P Diddy &amp; Faith Evans</t>
  </si>
  <si>
    <t>Umbrella</t>
  </si>
  <si>
    <t>Rihanna &amp; Jay-Z</t>
  </si>
  <si>
    <t>Bette Davis Eyes</t>
  </si>
  <si>
    <t>Kim Carnes</t>
  </si>
  <si>
    <t>A Whiter Shade of Pale</t>
  </si>
  <si>
    <t>Every Breath You Take</t>
  </si>
  <si>
    <t>Bleeding Love</t>
  </si>
  <si>
    <t>Yeah!</t>
  </si>
  <si>
    <t>Lose Yourself</t>
  </si>
  <si>
    <t>(I Can't Get No) Satisfaction</t>
  </si>
  <si>
    <t>Gangsta's Paradise</t>
  </si>
  <si>
    <t>Candle in the Wind '97</t>
  </si>
  <si>
    <t>Flashdance... What a Feeling</t>
  </si>
  <si>
    <t>Another Brick in the Wall (part 2)</t>
  </si>
  <si>
    <t>Hey Jude</t>
  </si>
  <si>
    <t>(Everything I Do) I Do it For You</t>
  </si>
  <si>
    <t>My Heart Will Go On</t>
  </si>
  <si>
    <t>Nothing Compares 2 U</t>
  </si>
  <si>
    <t>Sinead O'Connor</t>
  </si>
  <si>
    <t>Rock Around the Clock</t>
  </si>
  <si>
    <t>White Christmas</t>
  </si>
  <si>
    <t>Puntuacion final</t>
  </si>
  <si>
    <t>Artista</t>
  </si>
  <si>
    <t>Posición</t>
  </si>
  <si>
    <t>Segundo actual:</t>
  </si>
  <si>
    <t>Minuto actual:</t>
  </si>
  <si>
    <t>Hora actual:</t>
  </si>
  <si>
    <t>Dia de la semana de la entrega:</t>
  </si>
  <si>
    <t>Día actual:</t>
  </si>
  <si>
    <t>Dias laborales hasta la entrega:</t>
  </si>
  <si>
    <t>Mes actual:</t>
  </si>
  <si>
    <t>Dias hasta la entrega:</t>
  </si>
  <si>
    <t>Año actual:</t>
  </si>
  <si>
    <t>Fecha de entrega del proyecto :</t>
  </si>
  <si>
    <t>Fecha y tiempo actual:</t>
  </si>
  <si>
    <t>Fecha actual:</t>
  </si>
  <si>
    <t>Sabor</t>
  </si>
  <si>
    <t>Votos</t>
  </si>
  <si>
    <t>Porcentaje del total</t>
  </si>
  <si>
    <t>Galleta</t>
  </si>
  <si>
    <t>Frambuesa</t>
  </si>
  <si>
    <t>Mango</t>
  </si>
  <si>
    <t>Chocolate</t>
  </si>
  <si>
    <t>Caramelo</t>
  </si>
  <si>
    <t>Fresa</t>
  </si>
  <si>
    <t>Vainilla</t>
  </si>
  <si>
    <t>Nuez</t>
  </si>
  <si>
    <t>Menta</t>
  </si>
  <si>
    <t>Café</t>
  </si>
  <si>
    <t>Participantes para los votos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</si>
  <si>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</si>
  <si>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</si>
  <si>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</si>
  <si>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</si>
  <si>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</si>
  <si>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</si>
  <si>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</si>
  <si>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</si>
  <si>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</si>
  <si>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</si>
  <si>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</si>
  <si>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Nombre Propio</t>
  </si>
  <si>
    <t>Apellido Propio</t>
  </si>
  <si>
    <t>Condiciones</t>
  </si>
  <si>
    <t>Categoría del Producto</t>
  </si>
  <si>
    <t>Sucursal</t>
  </si>
  <si>
    <t>Categoría del Producto:</t>
  </si>
  <si>
    <t>Total de ventas</t>
  </si>
  <si>
    <t>Total de Ventas</t>
  </si>
  <si>
    <t xml:space="preserve">Total de ingresos por sucursal </t>
  </si>
  <si>
    <t xml:space="preserve">Total de Ventas por sucursal </t>
  </si>
  <si>
    <t>Número</t>
  </si>
  <si>
    <t>Moneda</t>
  </si>
  <si>
    <t>Contabilidad</t>
  </si>
  <si>
    <t>Fecha Corta</t>
  </si>
  <si>
    <t>Fecha Larga</t>
  </si>
  <si>
    <t>Hora</t>
  </si>
  <si>
    <t>Porcentaje</t>
  </si>
  <si>
    <t>Fracción</t>
  </si>
  <si>
    <t>Texto</t>
  </si>
  <si>
    <t>TIPOS DE FILTRO</t>
  </si>
  <si>
    <t>Color</t>
  </si>
  <si>
    <t>BUSCAR Y REEMPLAZAR</t>
  </si>
  <si>
    <t>ORDENAR</t>
  </si>
  <si>
    <t>varios niveles</t>
  </si>
  <si>
    <t>Origen</t>
  </si>
  <si>
    <t>Categoria</t>
  </si>
  <si>
    <t>Cantidad</t>
  </si>
  <si>
    <t>Precio Unitario</t>
  </si>
  <si>
    <t>Precio Venta</t>
  </si>
  <si>
    <t>Cambiar punto por coma decimal</t>
  </si>
  <si>
    <t xml:space="preserve">Cambiar punto por barra </t>
  </si>
  <si>
    <t>Quitar espacios en blanco</t>
  </si>
  <si>
    <t>Quitar guion</t>
  </si>
  <si>
    <t>Bolivia</t>
  </si>
  <si>
    <t>Nacional</t>
  </si>
  <si>
    <t>Campanas</t>
  </si>
  <si>
    <t>Uruguay</t>
  </si>
  <si>
    <t>Microondas</t>
  </si>
  <si>
    <t>35682.26</t>
  </si>
  <si>
    <t>01.09.2022</t>
  </si>
  <si>
    <t xml:space="preserve">Lavarropas       </t>
  </si>
  <si>
    <t>27-36094842-3</t>
  </si>
  <si>
    <t xml:space="preserve">Chile </t>
  </si>
  <si>
    <t>65875.45</t>
  </si>
  <si>
    <t>05.04.1991</t>
  </si>
  <si>
    <t xml:space="preserve">Heladeras        </t>
  </si>
  <si>
    <t>20-36456781-8</t>
  </si>
  <si>
    <t>Argentina</t>
  </si>
  <si>
    <t>Purificadores de Aire</t>
  </si>
  <si>
    <t>25697.12</t>
  </si>
  <si>
    <t>24.03.1998</t>
  </si>
  <si>
    <t xml:space="preserve">Cocinas                </t>
  </si>
  <si>
    <t>27-39842592-1</t>
  </si>
  <si>
    <t>Importado</t>
  </si>
  <si>
    <t>Lavavajillas</t>
  </si>
  <si>
    <t>36854.65</t>
  </si>
  <si>
    <t>31.07.2005</t>
  </si>
  <si>
    <t xml:space="preserve">Microondas                 </t>
  </si>
  <si>
    <t>27-35128618-4</t>
  </si>
  <si>
    <t>85452.78</t>
  </si>
  <si>
    <t>09.09.1999</t>
  </si>
  <si>
    <t xml:space="preserve">Lavavajillas             </t>
  </si>
  <si>
    <t>20-39201966-1</t>
  </si>
  <si>
    <t>Paraguay</t>
  </si>
  <si>
    <t>56857.36</t>
  </si>
  <si>
    <t>25.01.1960</t>
  </si>
  <si>
    <t xml:space="preserve">Ventiladores           </t>
  </si>
  <si>
    <t>20-36226208-2</t>
  </si>
  <si>
    <t>78693.25</t>
  </si>
  <si>
    <t>14.04.1993</t>
  </si>
  <si>
    <t xml:space="preserve">Computadoras      </t>
  </si>
  <si>
    <t>27-38286186-8</t>
  </si>
  <si>
    <t>Heladeras</t>
  </si>
  <si>
    <t>56458.16</t>
  </si>
  <si>
    <t>21.11.1985</t>
  </si>
  <si>
    <t>20-39442384-1</t>
  </si>
  <si>
    <t>Cocinas</t>
  </si>
  <si>
    <t>Lavarropas</t>
  </si>
  <si>
    <t>TIPO</t>
  </si>
  <si>
    <t>OPERADORES</t>
  </si>
  <si>
    <t>ARITMÉTICOS</t>
  </si>
  <si>
    <t>+, -, *, /, %, ^</t>
  </si>
  <si>
    <t>TEXTO</t>
  </si>
  <si>
    <t>&amp;</t>
  </si>
  <si>
    <t>RELACIONALES / COMPARACIÓN</t>
  </si>
  <si>
    <t>&lt; , &gt; , = , &lt;= , &gt;= , &lt;&gt;</t>
  </si>
  <si>
    <r>
      <t>Como es normal en matemáticas, los</t>
    </r>
    <r>
      <rPr>
        <b/>
        <sz val="14"/>
        <color rgb="FFB23214"/>
        <rFont val="FSAlbert"/>
      </rPr>
      <t xml:space="preserve"> paréntesis </t>
    </r>
    <r>
      <rPr>
        <b/>
        <sz val="14"/>
        <color rgb="FF1D1815"/>
        <rFont val="FSAlbert"/>
      </rPr>
      <t>se usan para calcular primero las expresiones que hay entre ellos, como por ejemplo:</t>
    </r>
  </si>
  <si>
    <t>2 + 3 * 5 = 17</t>
  </si>
  <si>
    <t>(2+3) * 5 = 25</t>
  </si>
  <si>
    <t>Los datos en Excel se introducen en celdas, que corresponde a la intersección entre una columna y una fila.</t>
  </si>
  <si>
    <t>Esa intersección entre columna y fila es la dirección en la que está esa celda, y esa dirección es la que nos permite referenciar una celda para realizar operaciones sobre los valores que están en las distintas celdas.</t>
  </si>
  <si>
    <r>
      <t>Referencias Relativas</t>
    </r>
    <r>
      <rPr>
        <sz val="12"/>
        <color theme="4" tint="-0.249977111117893"/>
        <rFont val="Arial"/>
        <family val="2"/>
      </rPr>
      <t> (</t>
    </r>
    <r>
      <rPr>
        <i/>
        <sz val="12"/>
        <color theme="4" tint="-0.249977111117893"/>
        <rFont val="Arial"/>
        <family val="2"/>
      </rPr>
      <t>Son aquellas que varián si cambia su posición</t>
    </r>
    <r>
      <rPr>
        <sz val="12"/>
        <color theme="4" tint="-0.249977111117893"/>
        <rFont val="Arial"/>
        <family val="2"/>
      </rPr>
      <t>)</t>
    </r>
  </si>
  <si>
    <r>
      <t>Referencias Absolutas</t>
    </r>
    <r>
      <rPr>
        <sz val="12"/>
        <color theme="4" tint="-0.249977111117893"/>
        <rFont val="Arial"/>
        <family val="2"/>
      </rPr>
      <t> (</t>
    </r>
    <r>
      <rPr>
        <i/>
        <sz val="12"/>
        <color theme="4" tint="-0.249977111117893"/>
        <rFont val="Arial"/>
        <family val="2"/>
      </rPr>
      <t>Son aquellas que se mantienen fijas independientemente de su posición</t>
    </r>
    <r>
      <rPr>
        <sz val="12"/>
        <color theme="4" tint="-0.249977111117893"/>
        <rFont val="Arial"/>
        <family val="2"/>
      </rPr>
      <t>)</t>
    </r>
  </si>
  <si>
    <r>
      <t>Referencias Mixtas o híbridas </t>
    </r>
    <r>
      <rPr>
        <sz val="12"/>
        <color theme="4" tint="-0.249977111117893"/>
        <rFont val="Arial"/>
        <family val="2"/>
      </rPr>
      <t>(</t>
    </r>
    <r>
      <rPr>
        <i/>
        <sz val="12"/>
        <color theme="4" tint="-0.249977111117893"/>
        <rFont val="Arial"/>
        <family val="2"/>
      </rPr>
      <t>Son aquellas en las que se mantiene fija o bien la columna o bien la fila</t>
    </r>
    <r>
      <rPr>
        <sz val="12"/>
        <color theme="4" tint="-0.249977111117893"/>
        <rFont val="Arial"/>
        <family val="2"/>
      </rPr>
      <t>)</t>
    </r>
  </si>
  <si>
    <t>Si copiamos la fórmula en la misma columna,  Excel modificará automáticamente la fila de las referencias.</t>
  </si>
  <si>
    <t>Si queremos fijar la fila en una referencia, debemos colocar el símbolo de $ antes del número de fila.</t>
  </si>
  <si>
    <t xml:space="preserve">Al copiar una fórmula a otra celda sobre la misma fila, se modificará la columna en las referencias de la fórmula. </t>
  </si>
  <si>
    <t>Para fijar una columna, colocamos el símbolo de $ en la referencia justo antes de la letra de la columna</t>
  </si>
  <si>
    <t>Cuando vamos a copiar una fórmula, pero no queremos que Excel modifique las referencias, entonces utilizamos el símbolo $ para fijar la columna, la fila o ambas cosas.</t>
  </si>
  <si>
    <t>Precio/Descuento</t>
  </si>
  <si>
    <t>No. de Orden</t>
  </si>
  <si>
    <t>ID de Producto</t>
  </si>
  <si>
    <t>Prioridad de envío</t>
  </si>
  <si>
    <t>Precio de Producto</t>
  </si>
  <si>
    <t>Precio de envío</t>
  </si>
  <si>
    <t>Total</t>
  </si>
  <si>
    <t>Baja</t>
  </si>
  <si>
    <t>Alta</t>
  </si>
  <si>
    <t>VIP</t>
  </si>
  <si>
    <t>Media</t>
  </si>
  <si>
    <t>Nombre de Producto</t>
  </si>
  <si>
    <t>Precio por unidad</t>
  </si>
  <si>
    <t>Blue Ray DVD</t>
  </si>
  <si>
    <t>Standard Edition DVD</t>
  </si>
  <si>
    <t>VHS Tape</t>
  </si>
  <si>
    <t>2 Foot USB Cable</t>
  </si>
  <si>
    <t>5 Foot USB Cable</t>
  </si>
  <si>
    <t>10 Foot USB Cable</t>
  </si>
  <si>
    <t>5 Foot HDMI Cable</t>
  </si>
  <si>
    <t>10 Foot HDMI Cable</t>
  </si>
  <si>
    <t>16GB Flash Drive</t>
  </si>
  <si>
    <t>32GB Flash Drive</t>
  </si>
  <si>
    <t>64GB Flash Drive</t>
  </si>
  <si>
    <t>128GB Flash Drive</t>
  </si>
  <si>
    <t>Wired Mouse</t>
  </si>
  <si>
    <t>Bluetooth Mouse</t>
  </si>
  <si>
    <t>Wired Keyboard</t>
  </si>
  <si>
    <t>Bluetooth Keyboard</t>
  </si>
  <si>
    <t>Wireless Router</t>
  </si>
  <si>
    <t xml:space="preserve">ID de orden </t>
  </si>
  <si>
    <t>Categoría</t>
  </si>
  <si>
    <t>Zanahorias</t>
  </si>
  <si>
    <t>Verdura</t>
  </si>
  <si>
    <t>Estados Unidos</t>
  </si>
  <si>
    <t>Brocoli</t>
  </si>
  <si>
    <t>Reino Unido</t>
  </si>
  <si>
    <t>Platano</t>
  </si>
  <si>
    <t>Fruta</t>
  </si>
  <si>
    <t>Canada</t>
  </si>
  <si>
    <t>Papa</t>
  </si>
  <si>
    <t>Alemania</t>
  </si>
  <si>
    <t>Naranja</t>
  </si>
  <si>
    <t>Australia</t>
  </si>
  <si>
    <t>Manzana</t>
  </si>
  <si>
    <t>Francia</t>
  </si>
  <si>
    <t>Producto menos vendido</t>
  </si>
  <si>
    <t>General</t>
  </si>
  <si>
    <t>Fecha de nacimiento</t>
  </si>
  <si>
    <t xml:space="preserve">Año </t>
  </si>
  <si>
    <t>Código de área</t>
  </si>
  <si>
    <t>Correo electrónico</t>
  </si>
  <si>
    <t xml:space="preserve">Nombre de usuario </t>
  </si>
  <si>
    <t>Marco Aurelio</t>
  </si>
  <si>
    <t>MarcoAurelio99@gmail.com</t>
  </si>
  <si>
    <t>Lucía González</t>
  </si>
  <si>
    <t>LGzlez51@aol.com</t>
  </si>
  <si>
    <t>Julio César</t>
  </si>
  <si>
    <t>Julio_cesar71@hotmail.com</t>
  </si>
  <si>
    <t>Adriana Martínez</t>
  </si>
  <si>
    <t>Adrianamm17@aol.com</t>
  </si>
  <si>
    <t>Valentina López</t>
  </si>
  <si>
    <t>Valentinalopezl47@gmail.com</t>
  </si>
  <si>
    <t>Mateo Ramírez</t>
  </si>
  <si>
    <t>Mateo9696@aol.com</t>
  </si>
  <si>
    <t>Claudia Rodríguez</t>
  </si>
  <si>
    <t>ClaudiaRod868@gmail.com</t>
  </si>
  <si>
    <t>Alejandro Pérez</t>
  </si>
  <si>
    <t>Alejandro.Perez70@gmail.com</t>
  </si>
  <si>
    <t>Valeria García</t>
  </si>
  <si>
    <t>ValeGar93@aol.com</t>
  </si>
  <si>
    <t>Santiago Hernández</t>
  </si>
  <si>
    <t>Santi-her70@gmail.com</t>
  </si>
  <si>
    <t>Camila Morales</t>
  </si>
  <si>
    <t>Camila__50@aol.com</t>
  </si>
  <si>
    <t>Carlos Fernández</t>
  </si>
  <si>
    <t>Fernandez.carlos28@gmail.com</t>
  </si>
  <si>
    <t>Sofía Díaz</t>
  </si>
  <si>
    <t>Sof44@aol.com</t>
  </si>
  <si>
    <t xml:space="preserve">Andres Castro </t>
  </si>
  <si>
    <t>Castro_a56@hotmail.com</t>
  </si>
  <si>
    <t>rango 1</t>
  </si>
  <si>
    <t>celda 1</t>
  </si>
  <si>
    <t>hola</t>
  </si>
  <si>
    <t>HOLA</t>
  </si>
  <si>
    <t>SI CONJUNTO</t>
  </si>
  <si>
    <t>Calificación en letra SI ANIDADO</t>
  </si>
  <si>
    <t>LA FILA NO CAMBIA</t>
  </si>
  <si>
    <t>Etiquetas de fila</t>
  </si>
  <si>
    <t>Total general</t>
  </si>
  <si>
    <t>Recuento de canciones</t>
  </si>
  <si>
    <t>Suma de Puntuacion final</t>
  </si>
  <si>
    <t>Suma de Año</t>
  </si>
  <si>
    <t>(Todas)</t>
  </si>
  <si>
    <t>Suma de Ganancia</t>
  </si>
  <si>
    <t>Dominio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</si>
</sst>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&quot;$&quot;#,##0"/>
    <numFmt numFmtId="166" formatCode="_(&quot;$&quot;* #,##0.00_);_(&quot;$&quot;* \(#,##0.00\);_(&quot;$&quot;* &quot;-&quot;??_);_(@_)"/>
    <numFmt numFmtId="167" formatCode="&quot;$&quot;#,##0_);[Red]\(&quot;$&quot;#,##0\)"/>
    <numFmt numFmtId="168" formatCode="dddd"/>
    <numFmt numFmtId="169" formatCode="&quot;$&quot;#,##0.00_);[Red]\(&quot;$&quot;#,##0.00\)"/>
    <numFmt numFmtId="170" formatCode="d/mm/yy"/>
    <numFmt numFmtId="171" formatCode="d/mm/yy\ h:mm"/>
    <numFmt numFmtId="172" formatCode="dd\-mm\-yy;@"/>
    <numFmt numFmtId="173" formatCode="0.00%;[Red]\-0.00%"/>
    <numFmt numFmtId="174" formatCode="0.00000"/>
    <numFmt numFmtId="175" formatCode="000000"/>
    <numFmt numFmtId="176" formatCode="_-* #,##0_-;\-* #,##0_-;_-* &quot;-&quot;??_-;_-@_-"/>
    <numFmt numFmtId="177" formatCode="_-&quot;$&quot;\ * #,##0_-;\-&quot;$&quot;\ * #,##0_-;_-&quot;$&quot;\ * &quot;-&quot;??_-;_-@_-"/>
    <numFmt numFmtId="178" formatCode="_-[$$-2C0A]\ * #,##0_-;\-[$$-2C0A]\ * #,##0_-;_-[$$-2C0A]\ * &quot;-&quot;??_-;_-@_-"/>
    <numFmt numFmtId="179" formatCode="d\-m\-yyyy;@"/>
    <numFmt numFmtId="180" formatCode="_-&quot;$&quot;* #,##0.00_-;\-&quot;$&quot;* #,##0.00_-;_-&quot;$&quot;* &quot;0&quot;??_-;_-@_-"/>
    <numFmt numFmtId="181" formatCode="_-&quot;$&quot;* #,##0_-;\-&quot;$&quot;* #,##0_-;_-&quot;$&quot;* &quot;0&quot;_-;_-@_-"/>
    <numFmt numFmtId="182" formatCode="[$-F800]dddd\,\ mmmm\ dd\,\ yyyy"/>
    <numFmt numFmtId="183" formatCode="[$-F400]h:mm:ss\ AM/PM"/>
    <numFmt numFmtId="184" formatCode="00"/>
    <numFmt numFmtId="185" formatCode="0.0%"/>
  </numFmts>
  <fonts count="54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11"/>
      <color rgb="FF000000"/>
      <name val="Aptos Narrow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9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name val="Aptos Narrow"/>
      <scheme val="minor"/>
    </font>
    <font>
      <sz val="11"/>
      <name val="Aptos Narrow"/>
      <scheme val="minor"/>
    </font>
    <font>
      <i/>
      <sz val="11"/>
      <name val="Aptos Narrow"/>
      <scheme val="minor"/>
    </font>
    <font>
      <i/>
      <sz val="10"/>
      <color theme="1"/>
      <name val="Aptos Narrow"/>
      <family val="2"/>
      <scheme val="minor"/>
    </font>
    <font>
      <b/>
      <sz val="12"/>
      <color theme="1" tint="4.9989318521683403E-2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2" tint="-0.749992370372631"/>
      <name val="Aptos Narrow"/>
      <family val="2"/>
      <scheme val="minor"/>
    </font>
    <font>
      <b/>
      <i/>
      <sz val="12"/>
      <color theme="2" tint="-0.749992370372631"/>
      <name val="Aptos Narrow"/>
      <family val="2"/>
      <scheme val="minor"/>
    </font>
    <font>
      <b/>
      <sz val="22"/>
      <color theme="2" tint="-0.74999237037263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1"/>
      <color rgb="FF000000"/>
      <name val="Arial"/>
      <family val="2"/>
    </font>
    <font>
      <sz val="11"/>
      <color rgb="FF000000"/>
      <name val="Aptos Narrow"/>
      <scheme val="minor"/>
    </font>
    <font>
      <b/>
      <i/>
      <sz val="11"/>
      <color theme="1"/>
      <name val="Aptos Narrow"/>
      <family val="2"/>
      <scheme val="minor"/>
    </font>
    <font>
      <b/>
      <sz val="10"/>
      <color theme="1"/>
      <name val="Raleway"/>
    </font>
    <font>
      <sz val="10"/>
      <color theme="1"/>
      <name val="Raleway"/>
    </font>
    <font>
      <sz val="18"/>
      <color theme="1"/>
      <name val="Aptos Narrow"/>
      <family val="2"/>
      <scheme val="minor"/>
    </font>
    <font>
      <b/>
      <sz val="12"/>
      <color rgb="FF202124"/>
      <name val="Arial"/>
      <family val="2"/>
    </font>
    <font>
      <b/>
      <sz val="9"/>
      <color rgb="FF202124"/>
      <name val="Arial"/>
      <family val="2"/>
    </font>
    <font>
      <sz val="11"/>
      <color theme="0"/>
      <name val="Aptos Narrow"/>
      <family val="2"/>
      <scheme val="minor"/>
    </font>
    <font>
      <b/>
      <sz val="11"/>
      <color theme="4" tint="-0.499984740745262"/>
      <name val="Aptos Narrow"/>
      <family val="2"/>
      <scheme val="minor"/>
    </font>
    <font>
      <sz val="11"/>
      <color rgb="FF333333"/>
      <name val="Arial"/>
      <family val="2"/>
    </font>
    <font>
      <b/>
      <sz val="11"/>
      <color theme="5" tint="-0.249977111117893"/>
      <name val="Aptos Narrow"/>
      <family val="2"/>
      <scheme val="minor"/>
    </font>
    <font>
      <b/>
      <sz val="10"/>
      <color rgb="FF202124"/>
      <name val="Arial"/>
      <family val="2"/>
    </font>
    <font>
      <b/>
      <sz val="14"/>
      <color rgb="FF1D1815"/>
      <name val="FSAlbert"/>
    </font>
    <font>
      <b/>
      <sz val="22"/>
      <color rgb="FF1D1815"/>
      <name val="FSAlbert"/>
    </font>
    <font>
      <b/>
      <sz val="14"/>
      <color rgb="FFB23214"/>
      <name val="FSAlbert"/>
    </font>
    <font>
      <b/>
      <sz val="12"/>
      <color theme="4" tint="-0.249977111117893"/>
      <name val="Arial"/>
      <family val="2"/>
    </font>
    <font>
      <sz val="12"/>
      <color theme="4" tint="-0.249977111117893"/>
      <name val="Arial"/>
      <family val="2"/>
    </font>
    <font>
      <i/>
      <sz val="12"/>
      <color theme="4" tint="-0.249977111117893"/>
      <name val="Arial"/>
      <family val="2"/>
    </font>
    <font>
      <sz val="11"/>
      <color rgb="FF0D0D0D"/>
      <name val="Aptos Narrow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name val="Aptos Narrow"/>
      <family val="2"/>
      <scheme val="minor"/>
    </font>
    <font>
      <b/>
      <i/>
      <sz val="11"/>
      <color theme="0"/>
      <name val="Aptos Narrow"/>
      <scheme val="minor"/>
    </font>
    <font>
      <sz val="1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7451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3DDF9"/>
        <bgColor indexed="64"/>
      </patternFill>
    </fill>
    <fill>
      <patternFill patternType="solid">
        <fgColor theme="7" tint="0.79998168889431442"/>
        <bgColor rgb="FFCFE2F3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AE9E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E64823"/>
      </left>
      <right style="medium">
        <color rgb="FFE64823"/>
      </right>
      <top style="medium">
        <color rgb="FFE64823"/>
      </top>
      <bottom style="thick">
        <color rgb="FFE64823"/>
      </bottom>
      <diagonal/>
    </border>
    <border>
      <left style="medium">
        <color rgb="FFE64823"/>
      </left>
      <right style="medium">
        <color rgb="FFE64823"/>
      </right>
      <top style="thick">
        <color rgb="FFE64823"/>
      </top>
      <bottom style="medium">
        <color rgb="FFE64823"/>
      </bottom>
      <diagonal/>
    </border>
    <border>
      <left style="medium">
        <color rgb="FFE64823"/>
      </left>
      <right style="medium">
        <color rgb="FFE64823"/>
      </right>
      <top style="medium">
        <color rgb="FFE64823"/>
      </top>
      <bottom style="medium">
        <color rgb="FFE6482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15">
    <xf numFmtId="0" fontId="0" fillId="0" borderId="0"/>
    <xf numFmtId="9" fontId="3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1" fillId="0" borderId="0"/>
    <xf numFmtId="0" fontId="4" fillId="0" borderId="0"/>
    <xf numFmtId="0" fontId="21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4" fillId="0" borderId="0" applyFont="0" applyFill="0" applyBorder="0" applyAlignment="0" applyProtection="0"/>
    <xf numFmtId="0" fontId="27" fillId="0" borderId="0"/>
  </cellStyleXfs>
  <cellXfs count="295">
    <xf numFmtId="0" fontId="0" fillId="0" borderId="0" xfId="0"/>
    <xf numFmtId="0" fontId="4" fillId="0" borderId="0" xfId="2"/>
    <xf numFmtId="0" fontId="4" fillId="0" borderId="0" xfId="2" applyAlignment="1">
      <alignment horizontal="center"/>
    </xf>
    <xf numFmtId="0" fontId="5" fillId="0" borderId="0" xfId="2" applyFont="1" applyAlignment="1">
      <alignment horizontal="center"/>
    </xf>
    <xf numFmtId="0" fontId="4" fillId="2" borderId="0" xfId="2" applyFill="1" applyAlignment="1">
      <alignment horizontal="center"/>
    </xf>
    <xf numFmtId="0" fontId="7" fillId="3" borderId="0" xfId="2" applyFont="1" applyFill="1" applyAlignment="1">
      <alignment horizontal="center"/>
    </xf>
    <xf numFmtId="0" fontId="8" fillId="0" borderId="0" xfId="2" applyFont="1"/>
    <xf numFmtId="0" fontId="8" fillId="0" borderId="0" xfId="2" applyFont="1" applyAlignment="1">
      <alignment horizontal="center"/>
    </xf>
    <xf numFmtId="0" fontId="8" fillId="2" borderId="0" xfId="2" applyFont="1" applyFill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8" fillId="2" borderId="2" xfId="2" applyFont="1" applyFill="1" applyBorder="1" applyAlignment="1">
      <alignment horizontal="center"/>
    </xf>
    <xf numFmtId="0" fontId="8" fillId="2" borderId="3" xfId="2" applyFont="1" applyFill="1" applyBorder="1" applyAlignment="1">
      <alignment horizontal="center"/>
    </xf>
    <xf numFmtId="0" fontId="10" fillId="3" borderId="0" xfId="2" applyFont="1" applyFill="1" applyAlignment="1">
      <alignment horizontal="center" vertical="center"/>
    </xf>
    <xf numFmtId="165" fontId="10" fillId="3" borderId="0" xfId="2" applyNumberFormat="1" applyFont="1" applyFill="1" applyAlignment="1">
      <alignment horizontal="center" vertical="center"/>
    </xf>
    <xf numFmtId="14" fontId="4" fillId="0" borderId="0" xfId="2" applyNumberFormat="1" applyAlignment="1">
      <alignment horizontal="center"/>
    </xf>
    <xf numFmtId="165" fontId="4" fillId="0" borderId="0" xfId="2" applyNumberFormat="1" applyAlignment="1">
      <alignment horizontal="center"/>
    </xf>
    <xf numFmtId="165" fontId="4" fillId="0" borderId="0" xfId="2" applyNumberFormat="1"/>
    <xf numFmtId="0" fontId="10" fillId="3" borderId="0" xfId="0" applyFont="1" applyFill="1" applyAlignment="1">
      <alignment horizontal="center" vertical="center"/>
    </xf>
    <xf numFmtId="3" fontId="10" fillId="3" borderId="0" xfId="2" applyNumberFormat="1" applyFont="1" applyFill="1" applyAlignment="1">
      <alignment horizontal="center" vertical="center" wrapText="1"/>
    </xf>
    <xf numFmtId="1" fontId="10" fillId="3" borderId="0" xfId="2" applyNumberFormat="1" applyFont="1" applyFill="1" applyAlignment="1">
      <alignment horizontal="center" vertical="center" wrapText="1"/>
    </xf>
    <xf numFmtId="3" fontId="4" fillId="0" borderId="0" xfId="2" applyNumberFormat="1" applyAlignment="1">
      <alignment horizontal="center"/>
    </xf>
    <xf numFmtId="1" fontId="4" fillId="2" borderId="0" xfId="2" applyNumberFormat="1" applyFill="1" applyAlignment="1">
      <alignment horizontal="center"/>
    </xf>
    <xf numFmtId="165" fontId="4" fillId="2" borderId="0" xfId="2" applyNumberFormat="1" applyFill="1" applyAlignment="1">
      <alignment horizontal="center"/>
    </xf>
    <xf numFmtId="0" fontId="11" fillId="0" borderId="0" xfId="2" applyFont="1" applyAlignment="1">
      <alignment horizontal="center"/>
    </xf>
    <xf numFmtId="165" fontId="10" fillId="3" borderId="0" xfId="4" applyNumberFormat="1" applyFont="1" applyFill="1" applyAlignment="1">
      <alignment horizontal="center" vertical="center"/>
    </xf>
    <xf numFmtId="165" fontId="0" fillId="0" borderId="0" xfId="4" applyNumberFormat="1" applyFont="1" applyAlignment="1">
      <alignment horizontal="center"/>
    </xf>
    <xf numFmtId="0" fontId="4" fillId="6" borderId="0" xfId="2" applyFill="1"/>
    <xf numFmtId="0" fontId="14" fillId="5" borderId="9" xfId="2" applyFont="1" applyFill="1" applyBorder="1" applyAlignment="1">
      <alignment horizontal="center" vertical="center"/>
    </xf>
    <xf numFmtId="0" fontId="6" fillId="0" borderId="0" xfId="2" applyFont="1" applyAlignment="1">
      <alignment horizontal="center"/>
    </xf>
    <xf numFmtId="9" fontId="15" fillId="4" borderId="9" xfId="2" applyNumberFormat="1" applyFont="1" applyFill="1" applyBorder="1" applyAlignment="1">
      <alignment horizontal="center"/>
    </xf>
    <xf numFmtId="165" fontId="15" fillId="4" borderId="9" xfId="2" applyNumberFormat="1" applyFont="1" applyFill="1" applyBorder="1" applyAlignment="1">
      <alignment horizontal="center"/>
    </xf>
    <xf numFmtId="0" fontId="4" fillId="0" borderId="0" xfId="2" applyAlignment="1">
      <alignment wrapText="1"/>
    </xf>
    <xf numFmtId="165" fontId="16" fillId="3" borderId="0" xfId="2" applyNumberFormat="1" applyFont="1" applyFill="1" applyAlignment="1">
      <alignment horizontal="center" vertical="center"/>
    </xf>
    <xf numFmtId="0" fontId="17" fillId="0" borderId="0" xfId="5" applyFont="1"/>
    <xf numFmtId="0" fontId="17" fillId="0" borderId="0" xfId="5" applyFont="1" applyAlignment="1">
      <alignment horizontal="center"/>
    </xf>
    <xf numFmtId="164" fontId="17" fillId="0" borderId="0" xfId="5" applyNumberFormat="1" applyFont="1" applyAlignment="1">
      <alignment horizontal="center"/>
    </xf>
    <xf numFmtId="0" fontId="18" fillId="0" borderId="0" xfId="5" applyFont="1" applyAlignment="1">
      <alignment horizontal="center"/>
    </xf>
    <xf numFmtId="167" fontId="17" fillId="0" borderId="0" xfId="5" applyNumberFormat="1" applyFont="1" applyAlignment="1">
      <alignment horizontal="center"/>
    </xf>
    <xf numFmtId="9" fontId="16" fillId="0" borderId="0" xfId="5" applyNumberFormat="1" applyFont="1" applyAlignment="1">
      <alignment horizontal="center"/>
    </xf>
    <xf numFmtId="49" fontId="18" fillId="0" borderId="0" xfId="5" applyNumberFormat="1" applyFont="1" applyAlignment="1">
      <alignment horizontal="center"/>
    </xf>
    <xf numFmtId="0" fontId="7" fillId="9" borderId="0" xfId="5" applyFont="1" applyFill="1" applyAlignment="1">
      <alignment horizontal="center"/>
    </xf>
    <xf numFmtId="9" fontId="8" fillId="2" borderId="0" xfId="1" applyFont="1" applyFill="1" applyAlignment="1">
      <alignment horizontal="center"/>
    </xf>
    <xf numFmtId="0" fontId="4" fillId="0" borderId="0" xfId="6"/>
    <xf numFmtId="0" fontId="6" fillId="3" borderId="11" xfId="6" applyFont="1" applyFill="1" applyBorder="1" applyAlignment="1">
      <alignment horizontal="center"/>
    </xf>
    <xf numFmtId="0" fontId="6" fillId="3" borderId="12" xfId="6" applyFont="1" applyFill="1" applyBorder="1" applyAlignment="1">
      <alignment horizontal="center"/>
    </xf>
    <xf numFmtId="0" fontId="6" fillId="3" borderId="10" xfId="6" applyFont="1" applyFill="1" applyBorder="1" applyAlignment="1">
      <alignment horizontal="center"/>
    </xf>
    <xf numFmtId="0" fontId="6" fillId="3" borderId="0" xfId="6" applyFont="1" applyFill="1" applyAlignment="1">
      <alignment horizontal="center"/>
    </xf>
    <xf numFmtId="164" fontId="4" fillId="2" borderId="11" xfId="6" applyNumberFormat="1" applyFill="1" applyBorder="1" applyAlignment="1">
      <alignment horizontal="center"/>
    </xf>
    <xf numFmtId="164" fontId="4" fillId="2" borderId="12" xfId="6" applyNumberFormat="1" applyFill="1" applyBorder="1" applyAlignment="1">
      <alignment horizontal="center"/>
    </xf>
    <xf numFmtId="164" fontId="4" fillId="2" borderId="10" xfId="6" applyNumberFormat="1" applyFill="1" applyBorder="1" applyAlignment="1">
      <alignment horizontal="center"/>
    </xf>
    <xf numFmtId="0" fontId="6" fillId="3" borderId="13" xfId="6" applyFont="1" applyFill="1" applyBorder="1" applyAlignment="1">
      <alignment horizontal="center"/>
    </xf>
    <xf numFmtId="164" fontId="4" fillId="2" borderId="14" xfId="6" applyNumberFormat="1" applyFill="1" applyBorder="1" applyAlignment="1">
      <alignment horizontal="center"/>
    </xf>
    <xf numFmtId="164" fontId="4" fillId="2" borderId="9" xfId="6" applyNumberFormat="1" applyFill="1" applyBorder="1" applyAlignment="1">
      <alignment horizontal="center"/>
    </xf>
    <xf numFmtId="164" fontId="4" fillId="2" borderId="13" xfId="6" applyNumberFormat="1" applyFill="1" applyBorder="1" applyAlignment="1">
      <alignment horizontal="center"/>
    </xf>
    <xf numFmtId="164" fontId="4" fillId="2" borderId="15" xfId="6" applyNumberFormat="1" applyFill="1" applyBorder="1" applyAlignment="1">
      <alignment horizontal="center"/>
    </xf>
    <xf numFmtId="164" fontId="4" fillId="2" borderId="16" xfId="6" applyNumberFormat="1" applyFill="1" applyBorder="1" applyAlignment="1">
      <alignment horizontal="center"/>
    </xf>
    <xf numFmtId="164" fontId="4" fillId="2" borderId="0" xfId="6" applyNumberFormat="1" applyFill="1" applyAlignment="1">
      <alignment horizontal="center"/>
    </xf>
    <xf numFmtId="0" fontId="19" fillId="0" borderId="0" xfId="6" applyFont="1" applyAlignment="1">
      <alignment horizontal="center"/>
    </xf>
    <xf numFmtId="0" fontId="6" fillId="3" borderId="17" xfId="6" applyFont="1" applyFill="1" applyBorder="1" applyAlignment="1">
      <alignment horizontal="center"/>
    </xf>
    <xf numFmtId="0" fontId="4" fillId="0" borderId="0" xfId="6" applyAlignment="1">
      <alignment horizontal="center"/>
    </xf>
    <xf numFmtId="0" fontId="4" fillId="0" borderId="6" xfId="6" applyBorder="1"/>
    <xf numFmtId="0" fontId="5" fillId="0" borderId="0" xfId="2" applyFont="1" applyAlignment="1">
      <alignment horizontal="right"/>
    </xf>
    <xf numFmtId="0" fontId="4" fillId="0" borderId="0" xfId="2" applyAlignment="1">
      <alignment horizontal="right"/>
    </xf>
    <xf numFmtId="1" fontId="6" fillId="2" borderId="18" xfId="2" applyNumberFormat="1" applyFont="1" applyFill="1" applyBorder="1" applyAlignment="1">
      <alignment horizontal="center"/>
    </xf>
    <xf numFmtId="0" fontId="6" fillId="0" borderId="0" xfId="2" applyFont="1"/>
    <xf numFmtId="0" fontId="6" fillId="3" borderId="0" xfId="2" applyFont="1" applyFill="1"/>
    <xf numFmtId="0" fontId="19" fillId="0" borderId="0" xfId="2" applyFont="1" applyAlignment="1">
      <alignment horizontal="right"/>
    </xf>
    <xf numFmtId="167" fontId="6" fillId="8" borderId="12" xfId="2" applyNumberFormat="1" applyFont="1" applyFill="1" applyBorder="1" applyAlignment="1">
      <alignment horizontal="center"/>
    </xf>
    <xf numFmtId="169" fontId="6" fillId="8" borderId="9" xfId="2" applyNumberFormat="1" applyFont="1" applyFill="1" applyBorder="1" applyAlignment="1">
      <alignment horizontal="center"/>
    </xf>
    <xf numFmtId="167" fontId="4" fillId="0" borderId="0" xfId="2" applyNumberFormat="1"/>
    <xf numFmtId="9" fontId="6" fillId="8" borderId="12" xfId="2" applyNumberFormat="1" applyFont="1" applyFill="1" applyBorder="1" applyAlignment="1">
      <alignment horizontal="center"/>
    </xf>
    <xf numFmtId="10" fontId="6" fillId="8" borderId="9" xfId="2" applyNumberFormat="1" applyFont="1" applyFill="1" applyBorder="1" applyAlignment="1">
      <alignment horizontal="center"/>
    </xf>
    <xf numFmtId="167" fontId="6" fillId="8" borderId="9" xfId="2" applyNumberFormat="1" applyFont="1" applyFill="1" applyBorder="1" applyAlignment="1">
      <alignment horizontal="center"/>
    </xf>
    <xf numFmtId="167" fontId="6" fillId="0" borderId="9" xfId="2" applyNumberFormat="1" applyFont="1" applyBorder="1" applyAlignment="1">
      <alignment horizontal="center"/>
    </xf>
    <xf numFmtId="0" fontId="26" fillId="0" borderId="0" xfId="2" applyFont="1"/>
    <xf numFmtId="0" fontId="6" fillId="0" borderId="0" xfId="2" applyFont="1" applyAlignment="1">
      <alignment horizontal="center" wrapText="1"/>
    </xf>
    <xf numFmtId="166" fontId="6" fillId="0" borderId="0" xfId="2" applyNumberFormat="1" applyFont="1" applyAlignment="1">
      <alignment horizontal="center"/>
    </xf>
    <xf numFmtId="164" fontId="6" fillId="0" borderId="0" xfId="2" applyNumberFormat="1" applyFont="1" applyAlignment="1">
      <alignment horizontal="center"/>
    </xf>
    <xf numFmtId="166" fontId="4" fillId="0" borderId="0" xfId="2" applyNumberFormat="1"/>
    <xf numFmtId="164" fontId="4" fillId="0" borderId="0" xfId="2" applyNumberFormat="1"/>
    <xf numFmtId="0" fontId="28" fillId="0" borderId="0" xfId="2" applyFont="1" applyAlignment="1">
      <alignment horizontal="center"/>
    </xf>
    <xf numFmtId="14" fontId="4" fillId="0" borderId="0" xfId="2" applyNumberFormat="1" applyAlignment="1">
      <alignment wrapText="1"/>
    </xf>
    <xf numFmtId="14" fontId="8" fillId="0" borderId="0" xfId="9" applyNumberFormat="1" applyFont="1" applyAlignment="1">
      <alignment horizontal="center"/>
    </xf>
    <xf numFmtId="0" fontId="7" fillId="0" borderId="5" xfId="8" applyFont="1" applyBorder="1"/>
    <xf numFmtId="0" fontId="8" fillId="0" borderId="5" xfId="8" applyFont="1" applyBorder="1"/>
    <xf numFmtId="0" fontId="8" fillId="0" borderId="0" xfId="8" applyFont="1" applyAlignment="1">
      <alignment wrapText="1"/>
    </xf>
    <xf numFmtId="0" fontId="8" fillId="0" borderId="0" xfId="8" applyFont="1"/>
    <xf numFmtId="0" fontId="29" fillId="0" borderId="0" xfId="8" applyFont="1"/>
    <xf numFmtId="0" fontId="8" fillId="0" borderId="5" xfId="8" applyFont="1" applyBorder="1" applyAlignment="1">
      <alignment horizontal="right"/>
    </xf>
    <xf numFmtId="0" fontId="7" fillId="3" borderId="19" xfId="2" applyFont="1" applyFill="1" applyBorder="1" applyAlignment="1">
      <alignment horizontal="center"/>
    </xf>
    <xf numFmtId="0" fontId="29" fillId="0" borderId="0" xfId="9" applyFont="1"/>
    <xf numFmtId="0" fontId="8" fillId="0" borderId="0" xfId="9" applyFont="1" applyAlignment="1">
      <alignment horizontal="center"/>
    </xf>
    <xf numFmtId="0" fontId="9" fillId="0" borderId="0" xfId="9" applyFont="1" applyAlignment="1">
      <alignment wrapText="1"/>
    </xf>
    <xf numFmtId="0" fontId="4" fillId="2" borderId="0" xfId="2" applyFill="1"/>
    <xf numFmtId="0" fontId="6" fillId="3" borderId="0" xfId="2" applyFont="1" applyFill="1" applyAlignment="1">
      <alignment horizontal="center" vertical="center" wrapText="1"/>
    </xf>
    <xf numFmtId="0" fontId="6" fillId="3" borderId="0" xfId="2" applyFont="1" applyFill="1" applyAlignment="1">
      <alignment vertical="center" wrapText="1"/>
    </xf>
    <xf numFmtId="0" fontId="4" fillId="0" borderId="0" xfId="2" applyAlignment="1">
      <alignment vertical="center" wrapText="1"/>
    </xf>
    <xf numFmtId="0" fontId="5" fillId="0" borderId="0" xfId="2" applyFont="1"/>
    <xf numFmtId="0" fontId="4" fillId="3" borderId="0" xfId="2" applyFill="1" applyAlignment="1">
      <alignment horizontal="center"/>
    </xf>
    <xf numFmtId="0" fontId="4" fillId="3" borderId="13" xfId="2" applyFill="1" applyBorder="1" applyAlignment="1">
      <alignment horizontal="center"/>
    </xf>
    <xf numFmtId="168" fontId="4" fillId="3" borderId="0" xfId="2" applyNumberFormat="1" applyFill="1" applyAlignment="1">
      <alignment horizontal="center"/>
    </xf>
    <xf numFmtId="0" fontId="4" fillId="3" borderId="10" xfId="2" applyFill="1" applyBorder="1" applyAlignment="1">
      <alignment horizontal="center"/>
    </xf>
    <xf numFmtId="0" fontId="30" fillId="0" borderId="0" xfId="2" applyFont="1" applyAlignment="1">
      <alignment horizontal="right"/>
    </xf>
    <xf numFmtId="170" fontId="13" fillId="6" borderId="10" xfId="2" applyNumberFormat="1" applyFont="1" applyFill="1" applyBorder="1" applyAlignment="1">
      <alignment horizontal="center"/>
    </xf>
    <xf numFmtId="171" fontId="13" fillId="6" borderId="0" xfId="2" applyNumberFormat="1" applyFont="1" applyFill="1" applyAlignment="1">
      <alignment horizontal="center"/>
    </xf>
    <xf numFmtId="172" fontId="13" fillId="6" borderId="10" xfId="2" applyNumberFormat="1" applyFont="1" applyFill="1" applyBorder="1" applyAlignment="1">
      <alignment horizontal="center"/>
    </xf>
    <xf numFmtId="0" fontId="32" fillId="0" borderId="0" xfId="11" applyFont="1" applyAlignment="1">
      <alignment wrapText="1"/>
    </xf>
    <xf numFmtId="0" fontId="31" fillId="0" borderId="0" xfId="12" applyFont="1"/>
    <xf numFmtId="0" fontId="32" fillId="0" borderId="0" xfId="12" applyFont="1"/>
    <xf numFmtId="0" fontId="7" fillId="0" borderId="0" xfId="11" applyFont="1" applyAlignment="1">
      <alignment horizontal="center"/>
    </xf>
    <xf numFmtId="0" fontId="8" fillId="0" borderId="0" xfId="11" applyFont="1"/>
    <xf numFmtId="9" fontId="8" fillId="11" borderId="0" xfId="11" applyNumberFormat="1" applyFont="1" applyFill="1"/>
    <xf numFmtId="0" fontId="7" fillId="0" borderId="5" xfId="11" applyFont="1" applyBorder="1" applyAlignment="1">
      <alignment horizontal="center"/>
    </xf>
    <xf numFmtId="0" fontId="8" fillId="0" borderId="5" xfId="11" applyFont="1" applyBorder="1"/>
    <xf numFmtId="0" fontId="7" fillId="12" borderId="0" xfId="12" applyFont="1" applyFill="1"/>
    <xf numFmtId="0" fontId="8" fillId="0" borderId="0" xfId="12" applyFont="1"/>
    <xf numFmtId="0" fontId="10" fillId="3" borderId="7" xfId="2" applyFont="1" applyFill="1" applyBorder="1" applyAlignment="1">
      <alignment horizontal="center" vertical="center"/>
    </xf>
    <xf numFmtId="0" fontId="10" fillId="3" borderId="3" xfId="2" applyFont="1" applyFill="1" applyBorder="1" applyAlignment="1">
      <alignment horizontal="center" vertical="center"/>
    </xf>
    <xf numFmtId="0" fontId="8" fillId="0" borderId="8" xfId="8" applyFont="1" applyBorder="1" applyAlignment="1">
      <alignment horizontal="center"/>
    </xf>
    <xf numFmtId="0" fontId="8" fillId="11" borderId="4" xfId="8" applyFont="1" applyFill="1" applyBorder="1"/>
    <xf numFmtId="0" fontId="25" fillId="0" borderId="0" xfId="2" applyFont="1" applyAlignment="1">
      <alignment horizontal="center"/>
    </xf>
    <xf numFmtId="0" fontId="4" fillId="0" borderId="13" xfId="2" applyBorder="1" applyAlignment="1">
      <alignment horizontal="center"/>
    </xf>
    <xf numFmtId="0" fontId="7" fillId="0" borderId="0" xfId="2" applyFont="1" applyAlignment="1">
      <alignment horizontal="center"/>
    </xf>
    <xf numFmtId="165" fontId="15" fillId="2" borderId="9" xfId="2" applyNumberFormat="1" applyFont="1" applyFill="1" applyBorder="1" applyAlignment="1">
      <alignment horizontal="center"/>
    </xf>
    <xf numFmtId="0" fontId="6" fillId="2" borderId="18" xfId="2" applyFont="1" applyFill="1" applyBorder="1" applyAlignment="1">
      <alignment horizontal="center"/>
    </xf>
    <xf numFmtId="0" fontId="13" fillId="13" borderId="0" xfId="2" applyFont="1" applyFill="1" applyAlignment="1">
      <alignment horizontal="center" vertical="center"/>
    </xf>
    <xf numFmtId="0" fontId="33" fillId="0" borderId="0" xfId="2" applyFont="1" applyAlignment="1">
      <alignment vertical="center"/>
    </xf>
    <xf numFmtId="0" fontId="4" fillId="0" borderId="0" xfId="2" applyAlignment="1">
      <alignment vertical="center"/>
    </xf>
    <xf numFmtId="2" fontId="4" fillId="0" borderId="0" xfId="2" applyNumberFormat="1"/>
    <xf numFmtId="0" fontId="4" fillId="0" borderId="0" xfId="2" applyAlignment="1">
      <alignment horizontal="left"/>
    </xf>
    <xf numFmtId="0" fontId="37" fillId="0" borderId="0" xfId="2" applyFont="1"/>
    <xf numFmtId="0" fontId="13" fillId="14" borderId="5" xfId="2" applyFont="1" applyFill="1" applyBorder="1"/>
    <xf numFmtId="0" fontId="6" fillId="17" borderId="0" xfId="2" applyFont="1" applyFill="1" applyAlignment="1">
      <alignment horizontal="center"/>
    </xf>
    <xf numFmtId="0" fontId="4" fillId="0" borderId="5" xfId="2" applyBorder="1"/>
    <xf numFmtId="176" fontId="0" fillId="0" borderId="5" xfId="13" applyNumberFormat="1" applyFont="1" applyBorder="1"/>
    <xf numFmtId="177" fontId="4" fillId="0" borderId="5" xfId="2" applyNumberFormat="1" applyBorder="1"/>
    <xf numFmtId="0" fontId="41" fillId="18" borderId="20" xfId="2" applyFont="1" applyFill="1" applyBorder="1" applyAlignment="1">
      <alignment horizontal="left" vertical="center" wrapText="1" readingOrder="1"/>
    </xf>
    <xf numFmtId="0" fontId="41" fillId="19" borderId="21" xfId="2" applyFont="1" applyFill="1" applyBorder="1" applyAlignment="1">
      <alignment horizontal="left" vertical="center" wrapText="1" readingOrder="1"/>
    </xf>
    <xf numFmtId="0" fontId="42" fillId="19" borderId="21" xfId="2" applyFont="1" applyFill="1" applyBorder="1" applyAlignment="1">
      <alignment horizontal="left" vertical="center" wrapText="1" readingOrder="1"/>
    </xf>
    <xf numFmtId="0" fontId="41" fillId="0" borderId="22" xfId="2" applyFont="1" applyBorder="1" applyAlignment="1">
      <alignment horizontal="left" vertical="center" wrapText="1" readingOrder="1"/>
    </xf>
    <xf numFmtId="0" fontId="42" fillId="0" borderId="22" xfId="2" applyFont="1" applyBorder="1" applyAlignment="1">
      <alignment horizontal="left" vertical="center" wrapText="1" readingOrder="1"/>
    </xf>
    <xf numFmtId="0" fontId="41" fillId="19" borderId="22" xfId="2" applyFont="1" applyFill="1" applyBorder="1" applyAlignment="1">
      <alignment horizontal="left" vertical="center" wrapText="1" readingOrder="1"/>
    </xf>
    <xf numFmtId="0" fontId="42" fillId="19" borderId="22" xfId="2" applyFont="1" applyFill="1" applyBorder="1" applyAlignment="1">
      <alignment horizontal="left" vertical="center" wrapText="1" readingOrder="1"/>
    </xf>
    <xf numFmtId="0" fontId="41" fillId="0" borderId="0" xfId="2" applyFont="1" applyAlignment="1">
      <alignment horizontal="left" vertical="center" readingOrder="1"/>
    </xf>
    <xf numFmtId="0" fontId="3" fillId="0" borderId="0" xfId="2" applyFont="1"/>
    <xf numFmtId="0" fontId="4" fillId="18" borderId="5" xfId="2" applyFill="1" applyBorder="1" applyAlignment="1">
      <alignment horizontal="center"/>
    </xf>
    <xf numFmtId="9" fontId="4" fillId="0" borderId="5" xfId="2" applyNumberFormat="1" applyBorder="1" applyAlignment="1">
      <alignment horizontal="center"/>
    </xf>
    <xf numFmtId="0" fontId="13" fillId="14" borderId="5" xfId="2" applyFont="1" applyFill="1" applyBorder="1" applyAlignment="1">
      <alignment horizontal="center"/>
    </xf>
    <xf numFmtId="178" fontId="4" fillId="0" borderId="5" xfId="2" applyNumberFormat="1" applyBorder="1"/>
    <xf numFmtId="0" fontId="13" fillId="14" borderId="5" xfId="2" applyFont="1" applyFill="1" applyBorder="1" applyAlignment="1">
      <alignment horizontal="center" vertical="center" wrapText="1"/>
    </xf>
    <xf numFmtId="14" fontId="4" fillId="0" borderId="0" xfId="2" applyNumberFormat="1"/>
    <xf numFmtId="9" fontId="0" fillId="0" borderId="0" xfId="3" applyFont="1" applyFill="1"/>
    <xf numFmtId="9" fontId="4" fillId="0" borderId="0" xfId="2" applyNumberFormat="1"/>
    <xf numFmtId="0" fontId="13" fillId="0" borderId="0" xfId="2" applyFont="1"/>
    <xf numFmtId="173" fontId="0" fillId="0" borderId="0" xfId="3" applyNumberFormat="1" applyFont="1" applyFill="1"/>
    <xf numFmtId="10" fontId="0" fillId="0" borderId="0" xfId="3" applyNumberFormat="1" applyFont="1" applyFill="1"/>
    <xf numFmtId="9" fontId="6" fillId="0" borderId="0" xfId="3" applyFont="1" applyFill="1" applyAlignment="1">
      <alignment horizontal="center"/>
    </xf>
    <xf numFmtId="174" fontId="4" fillId="0" borderId="0" xfId="2" applyNumberFormat="1"/>
    <xf numFmtId="49" fontId="0" fillId="0" borderId="0" xfId="3" applyNumberFormat="1" applyFont="1" applyFill="1"/>
    <xf numFmtId="0" fontId="39" fillId="0" borderId="0" xfId="2" applyFont="1"/>
    <xf numFmtId="49" fontId="40" fillId="0" borderId="0" xfId="2" quotePrefix="1" applyNumberFormat="1" applyFont="1"/>
    <xf numFmtId="175" fontId="6" fillId="0" borderId="0" xfId="2" applyNumberFormat="1" applyFont="1"/>
    <xf numFmtId="0" fontId="6" fillId="0" borderId="0" xfId="2" applyFont="1" applyAlignment="1">
      <alignment horizontal="right"/>
    </xf>
    <xf numFmtId="0" fontId="7" fillId="21" borderId="0" xfId="14" applyFont="1" applyFill="1" applyAlignment="1">
      <alignment horizontal="center"/>
    </xf>
    <xf numFmtId="0" fontId="8" fillId="0" borderId="0" xfId="14" applyFont="1"/>
    <xf numFmtId="0" fontId="29" fillId="0" borderId="0" xfId="14" applyFont="1"/>
    <xf numFmtId="166" fontId="8" fillId="11" borderId="0" xfId="14" applyNumberFormat="1" applyFont="1" applyFill="1"/>
    <xf numFmtId="0" fontId="8" fillId="0" borderId="0" xfId="14" applyFont="1" applyAlignment="1">
      <alignment wrapText="1"/>
    </xf>
    <xf numFmtId="166" fontId="8" fillId="0" borderId="0" xfId="14" applyNumberFormat="1" applyFont="1"/>
    <xf numFmtId="0" fontId="31" fillId="21" borderId="5" xfId="8" applyFont="1" applyFill="1" applyBorder="1" applyAlignment="1">
      <alignment horizontal="center"/>
    </xf>
    <xf numFmtId="0" fontId="31" fillId="0" borderId="0" xfId="8" applyFont="1" applyAlignment="1">
      <alignment horizontal="center"/>
    </xf>
    <xf numFmtId="0" fontId="32" fillId="0" borderId="0" xfId="8" applyFont="1"/>
    <xf numFmtId="0" fontId="27" fillId="0" borderId="0" xfId="8"/>
    <xf numFmtId="0" fontId="32" fillId="0" borderId="5" xfId="8" applyFont="1" applyBorder="1"/>
    <xf numFmtId="0" fontId="32" fillId="0" borderId="5" xfId="8" applyFont="1" applyBorder="1" applyAlignment="1">
      <alignment horizontal="center"/>
    </xf>
    <xf numFmtId="166" fontId="32" fillId="0" borderId="5" xfId="8" applyNumberFormat="1" applyFont="1" applyBorder="1"/>
    <xf numFmtId="0" fontId="32" fillId="0" borderId="0" xfId="8" applyFont="1" applyAlignment="1">
      <alignment horizontal="center"/>
    </xf>
    <xf numFmtId="0" fontId="7" fillId="21" borderId="0" xfId="9" applyFont="1" applyFill="1"/>
    <xf numFmtId="0" fontId="8" fillId="0" borderId="0" xfId="9" applyFont="1" applyAlignment="1">
      <alignment horizontal="right"/>
    </xf>
    <xf numFmtId="0" fontId="8" fillId="0" borderId="0" xfId="9" applyFont="1"/>
    <xf numFmtId="165" fontId="8" fillId="0" borderId="0" xfId="9" applyNumberFormat="1" applyFont="1" applyAlignment="1">
      <alignment horizontal="right"/>
    </xf>
    <xf numFmtId="14" fontId="8" fillId="0" borderId="0" xfId="9" applyNumberFormat="1" applyFont="1" applyAlignment="1">
      <alignment horizontal="right"/>
    </xf>
    <xf numFmtId="0" fontId="29" fillId="0" borderId="0" xfId="9" applyFont="1" applyAlignment="1">
      <alignment vertical="top" wrapText="1"/>
    </xf>
    <xf numFmtId="0" fontId="29" fillId="0" borderId="5" xfId="9" applyFont="1" applyBorder="1" applyAlignment="1">
      <alignment vertical="top" wrapText="1"/>
    </xf>
    <xf numFmtId="0" fontId="9" fillId="0" borderId="5" xfId="9" applyFont="1" applyBorder="1" applyAlignment="1">
      <alignment vertical="top" wrapText="1"/>
    </xf>
    <xf numFmtId="0" fontId="9" fillId="0" borderId="5" xfId="9" applyFont="1" applyBorder="1"/>
    <xf numFmtId="0" fontId="29" fillId="2" borderId="5" xfId="9" applyFont="1" applyFill="1" applyBorder="1"/>
    <xf numFmtId="0" fontId="6" fillId="21" borderId="0" xfId="2" applyFont="1" applyFill="1"/>
    <xf numFmtId="0" fontId="6" fillId="21" borderId="0" xfId="2" applyFont="1" applyFill="1" applyAlignment="1">
      <alignment horizontal="left"/>
    </xf>
    <xf numFmtId="0" fontId="47" fillId="0" borderId="0" xfId="2" applyFont="1"/>
    <xf numFmtId="179" fontId="4" fillId="0" borderId="0" xfId="2" applyNumberFormat="1" applyAlignment="1">
      <alignment horizontal="left"/>
    </xf>
    <xf numFmtId="0" fontId="21" fillId="0" borderId="0" xfId="7" applyFill="1"/>
    <xf numFmtId="0" fontId="21" fillId="0" borderId="0" xfId="7"/>
    <xf numFmtId="14" fontId="4" fillId="0" borderId="0" xfId="2" applyNumberFormat="1" applyAlignment="1">
      <alignment horizontal="left"/>
    </xf>
    <xf numFmtId="178" fontId="4" fillId="0" borderId="0" xfId="2" applyNumberFormat="1"/>
    <xf numFmtId="0" fontId="5" fillId="0" borderId="0" xfId="2" applyFont="1" applyAlignment="1">
      <alignment horizontal="center" vertical="center" wrapText="1"/>
    </xf>
    <xf numFmtId="0" fontId="13" fillId="14" borderId="5" xfId="0" applyFont="1" applyFill="1" applyBorder="1" applyAlignment="1">
      <alignment horizontal="center"/>
    </xf>
    <xf numFmtId="178" fontId="0" fillId="0" borderId="5" xfId="0" applyNumberFormat="1" applyBorder="1"/>
    <xf numFmtId="0" fontId="0" fillId="22" borderId="0" xfId="0" applyFill="1"/>
    <xf numFmtId="0" fontId="50" fillId="16" borderId="0" xfId="0" applyFont="1" applyFill="1"/>
    <xf numFmtId="180" fontId="13" fillId="13" borderId="0" xfId="2" applyNumberFormat="1" applyFont="1" applyFill="1" applyAlignment="1">
      <alignment horizontal="center" vertical="center"/>
    </xf>
    <xf numFmtId="180" fontId="4" fillId="0" borderId="0" xfId="2" applyNumberFormat="1"/>
    <xf numFmtId="180" fontId="6" fillId="0" borderId="0" xfId="2" applyNumberFormat="1" applyFont="1"/>
    <xf numFmtId="180" fontId="4" fillId="0" borderId="0" xfId="2" quotePrefix="1" applyNumberFormat="1"/>
    <xf numFmtId="181" fontId="13" fillId="13" borderId="0" xfId="2" applyNumberFormat="1" applyFont="1" applyFill="1" applyAlignment="1">
      <alignment horizontal="center" vertical="center"/>
    </xf>
    <xf numFmtId="181" fontId="4" fillId="0" borderId="0" xfId="2" applyNumberFormat="1"/>
    <xf numFmtId="181" fontId="36" fillId="0" borderId="0" xfId="2" applyNumberFormat="1" applyFont="1"/>
    <xf numFmtId="181" fontId="6" fillId="0" borderId="0" xfId="2" applyNumberFormat="1" applyFont="1"/>
    <xf numFmtId="181" fontId="4" fillId="0" borderId="0" xfId="2" applyNumberFormat="1" applyAlignment="1">
      <alignment horizontal="right"/>
    </xf>
    <xf numFmtId="181" fontId="6" fillId="0" borderId="0" xfId="2" applyNumberFormat="1" applyFont="1" applyAlignment="1">
      <alignment horizontal="center"/>
    </xf>
    <xf numFmtId="181" fontId="38" fillId="0" borderId="0" xfId="2" applyNumberFormat="1" applyFont="1"/>
    <xf numFmtId="14" fontId="13" fillId="13" borderId="0" xfId="2" applyNumberFormat="1" applyFont="1" applyFill="1" applyAlignment="1">
      <alignment horizontal="center" vertical="center"/>
    </xf>
    <xf numFmtId="14" fontId="6" fillId="0" borderId="0" xfId="2" applyNumberFormat="1" applyFont="1"/>
    <xf numFmtId="14" fontId="0" fillId="0" borderId="0" xfId="3" applyNumberFormat="1" applyFont="1" applyFill="1" applyAlignment="1">
      <alignment horizontal="left"/>
    </xf>
    <xf numFmtId="14" fontId="34" fillId="0" borderId="0" xfId="2" applyNumberFormat="1" applyFont="1" applyAlignment="1">
      <alignment horizontal="right"/>
    </xf>
    <xf numFmtId="182" fontId="13" fillId="13" borderId="0" xfId="2" applyNumberFormat="1" applyFont="1" applyFill="1" applyAlignment="1">
      <alignment horizontal="center" vertical="center"/>
    </xf>
    <xf numFmtId="182" fontId="4" fillId="0" borderId="0" xfId="2" applyNumberFormat="1" applyAlignment="1">
      <alignment horizontal="center"/>
    </xf>
    <xf numFmtId="182" fontId="4" fillId="0" borderId="0" xfId="2" applyNumberFormat="1"/>
    <xf numFmtId="182" fontId="6" fillId="0" borderId="0" xfId="2" applyNumberFormat="1" applyFont="1"/>
    <xf numFmtId="182" fontId="4" fillId="0" borderId="0" xfId="2" applyNumberFormat="1" applyAlignment="1">
      <alignment horizontal="left"/>
    </xf>
    <xf numFmtId="183" fontId="13" fillId="13" borderId="0" xfId="2" applyNumberFormat="1" applyFont="1" applyFill="1" applyAlignment="1">
      <alignment horizontal="center" vertical="center"/>
    </xf>
    <xf numFmtId="183" fontId="4" fillId="0" borderId="0" xfId="2" applyNumberFormat="1"/>
    <xf numFmtId="10" fontId="13" fillId="13" borderId="0" xfId="1" applyNumberFormat="1" applyFont="1" applyFill="1" applyAlignment="1">
      <alignment horizontal="center" vertical="center"/>
    </xf>
    <xf numFmtId="10" fontId="0" fillId="0" borderId="0" xfId="1" applyNumberFormat="1" applyFont="1" applyFill="1"/>
    <xf numFmtId="10" fontId="4" fillId="0" borderId="0" xfId="1" applyNumberFormat="1" applyFont="1"/>
    <xf numFmtId="12" fontId="13" fillId="13" borderId="0" xfId="2" applyNumberFormat="1" applyFont="1" applyFill="1" applyAlignment="1">
      <alignment horizontal="center" vertical="center"/>
    </xf>
    <xf numFmtId="12" fontId="4" fillId="0" borderId="0" xfId="2" applyNumberFormat="1"/>
    <xf numFmtId="2" fontId="13" fillId="13" borderId="0" xfId="2" applyNumberFormat="1" applyFont="1" applyFill="1" applyAlignment="1">
      <alignment horizontal="center" vertical="center"/>
    </xf>
    <xf numFmtId="2" fontId="35" fillId="0" borderId="0" xfId="2" applyNumberFormat="1" applyFont="1"/>
    <xf numFmtId="184" fontId="34" fillId="0" borderId="0" xfId="2" quotePrefix="1" applyNumberFormat="1" applyFont="1"/>
    <xf numFmtId="0" fontId="8" fillId="21" borderId="0" xfId="2" applyFont="1" applyFill="1" applyAlignment="1">
      <alignment horizontal="center"/>
    </xf>
    <xf numFmtId="0" fontId="8" fillId="23" borderId="0" xfId="2" applyFont="1" applyFill="1" applyAlignment="1">
      <alignment horizontal="center"/>
    </xf>
    <xf numFmtId="0" fontId="6" fillId="8" borderId="9" xfId="2" applyNumberFormat="1" applyFont="1" applyFill="1" applyBorder="1" applyAlignment="1">
      <alignment horizontal="center"/>
    </xf>
    <xf numFmtId="0" fontId="2" fillId="0" borderId="0" xfId="2" applyFont="1"/>
    <xf numFmtId="0" fontId="7" fillId="0" borderId="0" xfId="2" applyFont="1"/>
    <xf numFmtId="9" fontId="51" fillId="14" borderId="5" xfId="2" applyNumberFormat="1" applyFont="1" applyFill="1" applyBorder="1" applyAlignment="1">
      <alignment horizontal="center" vertical="center"/>
    </xf>
    <xf numFmtId="165" fontId="10" fillId="3" borderId="0" xfId="0" applyNumberFormat="1" applyFont="1" applyFill="1" applyAlignment="1">
      <alignment horizontal="center" vertical="center"/>
    </xf>
    <xf numFmtId="185" fontId="10" fillId="3" borderId="0" xfId="0" applyNumberFormat="1" applyFont="1" applyFill="1" applyAlignment="1">
      <alignment horizontal="center" vertical="center"/>
    </xf>
    <xf numFmtId="185" fontId="0" fillId="0" borderId="0" xfId="3" applyNumberFormat="1" applyFont="1" applyFill="1" applyBorder="1" applyAlignment="1">
      <alignment horizontal="center"/>
    </xf>
    <xf numFmtId="185" fontId="0" fillId="0" borderId="0" xfId="3" applyNumberFormat="1" applyFont="1" applyFill="1" applyAlignment="1">
      <alignment horizontal="center"/>
    </xf>
    <xf numFmtId="185" fontId="4" fillId="0" borderId="0" xfId="2" applyNumberFormat="1"/>
    <xf numFmtId="0" fontId="52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3" fillId="24" borderId="28" xfId="0" applyNumberFormat="1" applyFont="1" applyFill="1" applyBorder="1"/>
    <xf numFmtId="44" fontId="0" fillId="0" borderId="0" xfId="0" applyNumberFormat="1"/>
    <xf numFmtId="184" fontId="4" fillId="3" borderId="13" xfId="2" applyNumberFormat="1" applyFill="1" applyBorder="1" applyAlignment="1">
      <alignment horizontal="center"/>
    </xf>
    <xf numFmtId="0" fontId="4" fillId="3" borderId="13" xfId="2" applyNumberFormat="1" applyFill="1" applyBorder="1" applyAlignment="1">
      <alignment horizontal="center"/>
    </xf>
    <xf numFmtId="0" fontId="4" fillId="2" borderId="0" xfId="2" applyNumberFormat="1" applyFill="1" applyAlignment="1">
      <alignment horizontal="left"/>
    </xf>
    <xf numFmtId="0" fontId="1" fillId="0" borderId="0" xfId="2" applyFont="1"/>
    <xf numFmtId="0" fontId="1" fillId="0" borderId="0" xfId="2" applyFont="1" applyAlignment="1">
      <alignment horizontal="center"/>
    </xf>
    <xf numFmtId="164" fontId="6" fillId="2" borderId="18" xfId="2" applyNumberFormat="1" applyFont="1" applyFill="1" applyBorder="1" applyAlignment="1">
      <alignment horizontal="center"/>
    </xf>
    <xf numFmtId="0" fontId="13" fillId="0" borderId="0" xfId="2" applyFont="1" applyAlignment="1">
      <alignment horizontal="left"/>
    </xf>
    <xf numFmtId="0" fontId="9" fillId="0" borderId="5" xfId="0" applyFont="1" applyBorder="1" applyAlignment="1">
      <alignment horizontal="center" wrapText="1" shrinkToFit="1"/>
    </xf>
    <xf numFmtId="167" fontId="24" fillId="2" borderId="0" xfId="2" applyNumberFormat="1" applyFont="1" applyFill="1" applyAlignment="1">
      <alignment horizontal="center" vertical="center"/>
    </xf>
    <xf numFmtId="0" fontId="22" fillId="10" borderId="9" xfId="2" applyFont="1" applyFill="1" applyBorder="1" applyAlignment="1">
      <alignment horizontal="center" vertical="center"/>
    </xf>
    <xf numFmtId="0" fontId="23" fillId="0" borderId="0" xfId="2" applyFont="1" applyAlignment="1">
      <alignment horizontal="center"/>
    </xf>
    <xf numFmtId="0" fontId="6" fillId="0" borderId="0" xfId="2" applyFont="1" applyAlignment="1">
      <alignment horizontal="center"/>
    </xf>
    <xf numFmtId="0" fontId="25" fillId="0" borderId="0" xfId="2" applyFont="1" applyAlignment="1">
      <alignment horizontal="center"/>
    </xf>
    <xf numFmtId="0" fontId="44" fillId="0" borderId="5" xfId="2" applyFont="1" applyBorder="1" applyAlignment="1">
      <alignment horizontal="center" vertical="center"/>
    </xf>
    <xf numFmtId="0" fontId="44" fillId="0" borderId="5" xfId="2" applyFont="1" applyBorder="1" applyAlignment="1">
      <alignment horizontal="center" vertical="center" wrapText="1"/>
    </xf>
    <xf numFmtId="0" fontId="5" fillId="20" borderId="23" xfId="2" applyFont="1" applyFill="1" applyBorder="1" applyAlignment="1">
      <alignment horizontal="center" vertical="center" wrapText="1"/>
    </xf>
    <xf numFmtId="0" fontId="5" fillId="20" borderId="24" xfId="2" applyFont="1" applyFill="1" applyBorder="1" applyAlignment="1">
      <alignment horizontal="center" vertical="center" wrapText="1"/>
    </xf>
    <xf numFmtId="0" fontId="5" fillId="20" borderId="25" xfId="2" applyFont="1" applyFill="1" applyBorder="1" applyAlignment="1">
      <alignment horizontal="center" vertical="center" wrapText="1"/>
    </xf>
    <xf numFmtId="0" fontId="5" fillId="20" borderId="6" xfId="2" applyFont="1" applyFill="1" applyBorder="1" applyAlignment="1">
      <alignment horizontal="center" vertical="center" wrapText="1"/>
    </xf>
    <xf numFmtId="0" fontId="5" fillId="20" borderId="0" xfId="2" applyFont="1" applyFill="1" applyAlignment="1">
      <alignment horizontal="center" vertical="center" wrapText="1"/>
    </xf>
    <xf numFmtId="0" fontId="5" fillId="20" borderId="2" xfId="2" applyFont="1" applyFill="1" applyBorder="1" applyAlignment="1">
      <alignment horizontal="center" vertical="center" wrapText="1"/>
    </xf>
    <xf numFmtId="0" fontId="5" fillId="20" borderId="7" xfId="2" applyFont="1" applyFill="1" applyBorder="1" applyAlignment="1">
      <alignment horizontal="center" vertical="center" wrapText="1"/>
    </xf>
    <xf numFmtId="0" fontId="5" fillId="20" borderId="26" xfId="2" applyFont="1" applyFill="1" applyBorder="1" applyAlignment="1">
      <alignment horizontal="center" vertical="center" wrapText="1"/>
    </xf>
    <xf numFmtId="0" fontId="5" fillId="20" borderId="3" xfId="2" applyFont="1" applyFill="1" applyBorder="1" applyAlignment="1">
      <alignment horizontal="center" vertical="center" wrapText="1"/>
    </xf>
    <xf numFmtId="0" fontId="5" fillId="0" borderId="8" xfId="2" applyFont="1" applyBorder="1" applyAlignment="1">
      <alignment horizontal="center" vertical="center" wrapText="1"/>
    </xf>
    <xf numFmtId="0" fontId="5" fillId="0" borderId="27" xfId="2" applyFont="1" applyBorder="1" applyAlignment="1">
      <alignment horizontal="center" vertical="center" wrapText="1"/>
    </xf>
    <xf numFmtId="0" fontId="5" fillId="0" borderId="4" xfId="2" applyFont="1" applyBorder="1" applyAlignment="1">
      <alignment horizontal="center" vertical="center" wrapText="1"/>
    </xf>
    <xf numFmtId="0" fontId="5" fillId="0" borderId="23" xfId="2" applyFont="1" applyBorder="1" applyAlignment="1">
      <alignment horizontal="center" vertical="center" wrapText="1"/>
    </xf>
    <xf numFmtId="0" fontId="5" fillId="0" borderId="24" xfId="2" applyFont="1" applyBorder="1" applyAlignment="1">
      <alignment horizontal="center" vertical="center" wrapText="1"/>
    </xf>
    <xf numFmtId="0" fontId="5" fillId="0" borderId="25" xfId="2" applyFont="1" applyBorder="1" applyAlignment="1">
      <alignment horizontal="center" vertical="center" wrapText="1"/>
    </xf>
    <xf numFmtId="0" fontId="5" fillId="0" borderId="6" xfId="2" applyFont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5" fillId="0" borderId="2" xfId="2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0" fontId="5" fillId="0" borderId="26" xfId="2" applyFont="1" applyBorder="1" applyAlignment="1">
      <alignment horizontal="center" vertical="center" wrapText="1"/>
    </xf>
    <xf numFmtId="0" fontId="5" fillId="0" borderId="3" xfId="2" applyFont="1" applyBorder="1" applyAlignment="1">
      <alignment horizontal="center" vertical="center" wrapText="1"/>
    </xf>
    <xf numFmtId="0" fontId="5" fillId="0" borderId="5" xfId="2" applyFont="1" applyBorder="1" applyAlignment="1">
      <alignment horizontal="center" vertical="center" wrapText="1"/>
    </xf>
    <xf numFmtId="0" fontId="12" fillId="0" borderId="0" xfId="2" applyFont="1" applyAlignment="1">
      <alignment horizontal="center" wrapText="1"/>
    </xf>
    <xf numFmtId="0" fontId="12" fillId="0" borderId="10" xfId="2" applyFont="1" applyBorder="1" applyAlignment="1">
      <alignment horizontal="center" wrapText="1"/>
    </xf>
    <xf numFmtId="3" fontId="12" fillId="0" borderId="0" xfId="2" applyNumberFormat="1" applyFont="1" applyAlignment="1">
      <alignment horizontal="center" wrapText="1"/>
    </xf>
    <xf numFmtId="0" fontId="13" fillId="7" borderId="9" xfId="2" applyFont="1" applyFill="1" applyBorder="1" applyAlignment="1">
      <alignment horizontal="center" vertical="center"/>
    </xf>
    <xf numFmtId="0" fontId="6" fillId="16" borderId="0" xfId="2" applyFont="1" applyFill="1" applyAlignment="1">
      <alignment horizontal="center"/>
    </xf>
    <xf numFmtId="0" fontId="6" fillId="15" borderId="0" xfId="2" applyFont="1" applyFill="1" applyAlignment="1">
      <alignment horizontal="center"/>
    </xf>
    <xf numFmtId="0" fontId="6" fillId="0" borderId="0" xfId="6" applyFont="1" applyAlignment="1">
      <alignment horizontal="center"/>
    </xf>
    <xf numFmtId="164" fontId="20" fillId="2" borderId="8" xfId="6" applyNumberFormat="1" applyFont="1" applyFill="1" applyBorder="1" applyAlignment="1">
      <alignment horizontal="center"/>
    </xf>
    <xf numFmtId="164" fontId="20" fillId="2" borderId="4" xfId="6" applyNumberFormat="1" applyFont="1" applyFill="1" applyBorder="1" applyAlignment="1">
      <alignment horizontal="center"/>
    </xf>
  </cellXfs>
  <cellStyles count="15">
    <cellStyle name="Hipervínculo 2" xfId="7"/>
    <cellStyle name="Millares 2" xfId="13"/>
    <cellStyle name="Moneda 2" xfId="4"/>
    <cellStyle name="Normal" xfId="0" builtinId="0"/>
    <cellStyle name="Normal 2" xfId="2"/>
    <cellStyle name="Normal 3" xfId="5"/>
    <cellStyle name="Normal 3 2" xfId="6"/>
    <cellStyle name="Normal 3 3" xfId="14"/>
    <cellStyle name="Normal 4" xfId="8"/>
    <cellStyle name="Normal 5" xfId="9"/>
    <cellStyle name="Normal 6" xfId="10"/>
    <cellStyle name="Normal 7" xfId="11"/>
    <cellStyle name="Normal 8" xfId="12"/>
    <cellStyle name="Porcentaje" xfId="1" builtinId="5"/>
    <cellStyle name="Porcentaje 2" xfId="3"/>
  </cellStyles>
  <dxfs count="8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3FDD6"/>
      <color rgb="FFFF7E79"/>
      <color rgb="FFC1C1C1"/>
      <color rgb="FFFFFD78"/>
      <color rgb="FF7A8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[EJERCICIOS PRÁCTICOS.xlsx]Hoja2!TablaDinámica4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Hoja2!$A$4:$A$11</c:f>
              <c:strCache>
                <c:ptCount val="7"/>
                <c:pt idx="0">
                  <c:v>Brocoli</c:v>
                </c:pt>
                <c:pt idx="1">
                  <c:v>Mango</c:v>
                </c:pt>
                <c:pt idx="2">
                  <c:v>Manzana</c:v>
                </c:pt>
                <c:pt idx="3">
                  <c:v>Naranja</c:v>
                </c:pt>
                <c:pt idx="4">
                  <c:v>Papa</c:v>
                </c:pt>
                <c:pt idx="5">
                  <c:v>Platano</c:v>
                </c:pt>
                <c:pt idx="6">
                  <c:v>Zanahorias</c:v>
                </c:pt>
              </c:strCache>
            </c:strRef>
          </c:cat>
          <c:val>
            <c:numRef>
              <c:f>Hoja2!$B$4:$B$11</c:f>
              <c:numCache>
                <c:formatCode>_("$"* #,##0.00_);_("$"* \(#,##0.00\);_("$"* "-"??_);_(@_)</c:formatCode>
                <c:ptCount val="7"/>
                <c:pt idx="0">
                  <c:v>41587</c:v>
                </c:pt>
                <c:pt idx="1">
                  <c:v>8775</c:v>
                </c:pt>
                <c:pt idx="2">
                  <c:v>9082</c:v>
                </c:pt>
                <c:pt idx="3">
                  <c:v>8887</c:v>
                </c:pt>
                <c:pt idx="4">
                  <c:v>29905</c:v>
                </c:pt>
                <c:pt idx="5">
                  <c:v>39686</c:v>
                </c:pt>
                <c:pt idx="6">
                  <c:v>21636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B-4375-B3D8-3548C24A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981360"/>
        <c:axId val="676983328"/>
      </c:barChart>
      <c:catAx>
        <c:axId val="6769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6983328"/>
        <c:crosses val="autoZero"/>
        <c:auto val="1"/>
        <c:lblAlgn val="ctr"/>
        <c:lblOffset val="100"/>
        <c:noMultiLvlLbl val="0"/>
      </c:catAx>
      <c:valAx>
        <c:axId val="6769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69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30-4B6D-83A4-D52E8574D2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30-4B6D-83A4-D52E8574D2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30-4B6D-83A4-D52E8574D2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30-4B6D-83A4-D52E8574D2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30-4B6D-83A4-D52E8574D2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30-4B6D-83A4-D52E8574D2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30-4B6D-83A4-D52E8574D2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30-4B6D-83A4-D52E8574D2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30-4B6D-83A4-D52E8574D27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130-4B6D-83A4-D52E8574D278}"/>
              </c:ext>
            </c:extLst>
          </c:dPt>
          <c:cat>
            <c:strRef>
              <c:f>Gráficos!$A$2:$A$11</c:f>
              <c:strCache>
                <c:ptCount val="10"/>
                <c:pt idx="0">
                  <c:v>Café</c:v>
                </c:pt>
                <c:pt idx="1">
                  <c:v>Menta</c:v>
                </c:pt>
                <c:pt idx="2">
                  <c:v>Nuez</c:v>
                </c:pt>
                <c:pt idx="3">
                  <c:v>Vainilla</c:v>
                </c:pt>
                <c:pt idx="4">
                  <c:v>Fresa</c:v>
                </c:pt>
                <c:pt idx="5">
                  <c:v>Caramelo</c:v>
                </c:pt>
                <c:pt idx="6">
                  <c:v>Chocolate</c:v>
                </c:pt>
                <c:pt idx="7">
                  <c:v>Mango</c:v>
                </c:pt>
                <c:pt idx="8">
                  <c:v>Frambuesa</c:v>
                </c:pt>
                <c:pt idx="9">
                  <c:v>Galleta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96</c:v>
                </c:pt>
                <c:pt idx="1">
                  <c:v>94</c:v>
                </c:pt>
                <c:pt idx="2">
                  <c:v>79</c:v>
                </c:pt>
                <c:pt idx="3">
                  <c:v>67</c:v>
                </c:pt>
                <c:pt idx="4">
                  <c:v>64</c:v>
                </c:pt>
                <c:pt idx="5">
                  <c:v>57</c:v>
                </c:pt>
                <c:pt idx="6">
                  <c:v>53</c:v>
                </c:pt>
                <c:pt idx="7">
                  <c:v>41</c:v>
                </c:pt>
                <c:pt idx="8">
                  <c:v>34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5-4E9E-AD6D-427A7B2A6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Gráficos!$A$2:$A$11</c:f>
              <c:strCache>
                <c:ptCount val="10"/>
                <c:pt idx="0">
                  <c:v>Café</c:v>
                </c:pt>
                <c:pt idx="1">
                  <c:v>Menta</c:v>
                </c:pt>
                <c:pt idx="2">
                  <c:v>Nuez</c:v>
                </c:pt>
                <c:pt idx="3">
                  <c:v>Vainilla</c:v>
                </c:pt>
                <c:pt idx="4">
                  <c:v>Fresa</c:v>
                </c:pt>
                <c:pt idx="5">
                  <c:v>Caramelo</c:v>
                </c:pt>
                <c:pt idx="6">
                  <c:v>Chocolate</c:v>
                </c:pt>
                <c:pt idx="7">
                  <c:v>Mango</c:v>
                </c:pt>
                <c:pt idx="8">
                  <c:v>Frambuesa</c:v>
                </c:pt>
                <c:pt idx="9">
                  <c:v>Galleta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96</c:v>
                </c:pt>
                <c:pt idx="1">
                  <c:v>94</c:v>
                </c:pt>
                <c:pt idx="2">
                  <c:v>79</c:v>
                </c:pt>
                <c:pt idx="3">
                  <c:v>67</c:v>
                </c:pt>
                <c:pt idx="4">
                  <c:v>64</c:v>
                </c:pt>
                <c:pt idx="5">
                  <c:v>57</c:v>
                </c:pt>
                <c:pt idx="6">
                  <c:v>53</c:v>
                </c:pt>
                <c:pt idx="7">
                  <c:v>41</c:v>
                </c:pt>
                <c:pt idx="8">
                  <c:v>34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4-4464-8991-D12E700A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877216"/>
        <c:axId val="809878528"/>
      </c:barChart>
      <c:catAx>
        <c:axId val="80987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09878528"/>
        <c:crosses val="autoZero"/>
        <c:auto val="1"/>
        <c:lblAlgn val="ctr"/>
        <c:lblOffset val="100"/>
        <c:noMultiLvlLbl val="0"/>
      </c:catAx>
      <c:valAx>
        <c:axId val="8098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0987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Gráficos!$A$20</c:f>
              <c:strCache>
                <c:ptCount val="1"/>
                <c:pt idx="0">
                  <c:v>Vainilla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Gráficos!$B$20:$L$20</c:f>
              <c:numCache>
                <c:formatCode>General</c:formatCode>
                <c:ptCount val="11"/>
                <c:pt idx="0">
                  <c:v>159</c:v>
                </c:pt>
                <c:pt idx="1">
                  <c:v>178</c:v>
                </c:pt>
                <c:pt idx="2">
                  <c:v>201</c:v>
                </c:pt>
                <c:pt idx="3">
                  <c:v>217</c:v>
                </c:pt>
                <c:pt idx="4">
                  <c:v>224</c:v>
                </c:pt>
                <c:pt idx="5">
                  <c:v>219</c:v>
                </c:pt>
                <c:pt idx="6">
                  <c:v>247</c:v>
                </c:pt>
                <c:pt idx="7">
                  <c:v>280</c:v>
                </c:pt>
                <c:pt idx="8">
                  <c:v>306</c:v>
                </c:pt>
                <c:pt idx="9">
                  <c:v>301</c:v>
                </c:pt>
                <c:pt idx="1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5-475C-9F17-375C2B40F3FB}"/>
            </c:ext>
          </c:extLst>
        </c:ser>
        <c:ser>
          <c:idx val="1"/>
          <c:order val="1"/>
          <c:tx>
            <c:strRef>
              <c:f>Gráficos!$A$21</c:f>
              <c:strCache>
                <c:ptCount val="1"/>
                <c:pt idx="0">
                  <c:v>Chocolate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Gráficos!$B$21:$L$21</c:f>
              <c:numCache>
                <c:formatCode>General</c:formatCode>
                <c:ptCount val="11"/>
                <c:pt idx="0">
                  <c:v>133</c:v>
                </c:pt>
                <c:pt idx="1">
                  <c:v>165</c:v>
                </c:pt>
                <c:pt idx="2">
                  <c:v>215</c:v>
                </c:pt>
                <c:pt idx="3">
                  <c:v>212</c:v>
                </c:pt>
                <c:pt idx="4">
                  <c:v>216</c:v>
                </c:pt>
                <c:pt idx="5">
                  <c:v>227</c:v>
                </c:pt>
                <c:pt idx="6">
                  <c:v>217</c:v>
                </c:pt>
                <c:pt idx="7">
                  <c:v>208</c:v>
                </c:pt>
                <c:pt idx="8">
                  <c:v>203</c:v>
                </c:pt>
                <c:pt idx="9">
                  <c:v>210</c:v>
                </c:pt>
                <c:pt idx="10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5-475C-9F17-375C2B40F3FB}"/>
            </c:ext>
          </c:extLst>
        </c:ser>
        <c:ser>
          <c:idx val="2"/>
          <c:order val="2"/>
          <c:tx>
            <c:strRef>
              <c:f>Gráficos!$A$22</c:f>
              <c:strCache>
                <c:ptCount val="1"/>
                <c:pt idx="0">
                  <c:v>Fresa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Gráficos!$B$22:$L$22</c:f>
              <c:numCache>
                <c:formatCode>General</c:formatCode>
                <c:ptCount val="11"/>
                <c:pt idx="0">
                  <c:v>103</c:v>
                </c:pt>
                <c:pt idx="1">
                  <c:v>109</c:v>
                </c:pt>
                <c:pt idx="2">
                  <c:v>99</c:v>
                </c:pt>
                <c:pt idx="3">
                  <c:v>135</c:v>
                </c:pt>
                <c:pt idx="4">
                  <c:v>153</c:v>
                </c:pt>
                <c:pt idx="5">
                  <c:v>168</c:v>
                </c:pt>
                <c:pt idx="6">
                  <c:v>207</c:v>
                </c:pt>
                <c:pt idx="7">
                  <c:v>243</c:v>
                </c:pt>
                <c:pt idx="8">
                  <c:v>242</c:v>
                </c:pt>
                <c:pt idx="9">
                  <c:v>265</c:v>
                </c:pt>
                <c:pt idx="10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5-475C-9F17-375C2B40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840048"/>
        <c:axId val="781838736"/>
      </c:lineChart>
      <c:catAx>
        <c:axId val="7818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1838736"/>
        <c:crosses val="autoZero"/>
        <c:auto val="1"/>
        <c:lblAlgn val="ctr"/>
        <c:lblOffset val="100"/>
        <c:noMultiLvlLbl val="0"/>
      </c:catAx>
      <c:valAx>
        <c:axId val="78183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184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25975</xdr:colOff>
      <xdr:row>64</xdr:row>
      <xdr:rowOff>173182</xdr:rowOff>
    </xdr:from>
    <xdr:to>
      <xdr:col>5</xdr:col>
      <xdr:colOff>355022</xdr:colOff>
      <xdr:row>66</xdr:row>
      <xdr:rowOff>28421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0AD150-7F13-5748-ADCB-B0E83BF9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275" y="13228782"/>
          <a:ext cx="329047" cy="236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355601</xdr:colOff>
      <xdr:row>3</xdr:row>
      <xdr:rowOff>7620</xdr:rowOff>
    </xdr:from>
    <xdr:to>
      <xdr:col>17</xdr:col>
      <xdr:colOff>111761</xdr:colOff>
      <xdr:row>25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28A3DF-74BE-734F-A171-C7D2B8FB0BA4}"/>
            </a:ext>
          </a:extLst>
        </xdr:cNvPr>
        <xdr:cNvSpPr/>
      </xdr:nvSpPr>
      <xdr:spPr>
        <a:xfrm>
          <a:off x="10909301" y="579120"/>
          <a:ext cx="4467860" cy="44881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Calcular el promedio de cada estudiante con base en los 2 parciales.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Llenar la columna F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para devolver "APROBADO" si la puntuación en la columna  E es mayor o igual a 60, de lo contrario devolver "REPROBADO".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Llenar la columna G para devolver una calificación basada en la puntuación de la columna E, usando la siguiente lógica:</a:t>
          </a:r>
        </a:p>
        <a:p>
          <a:r>
            <a:rPr lang="es-US">
              <a:solidFill>
                <a:schemeClr val="tx1"/>
              </a:solidFill>
            </a:rPr>
            <a:t>A = &gt;=90</a:t>
          </a:r>
        </a:p>
        <a:p>
          <a:r>
            <a:rPr lang="es-US">
              <a:solidFill>
                <a:schemeClr val="tx1"/>
              </a:solidFill>
            </a:rPr>
            <a:t>B = 80-89 </a:t>
          </a:r>
        </a:p>
        <a:p>
          <a:r>
            <a:rPr lang="es-US">
              <a:solidFill>
                <a:schemeClr val="tx1"/>
              </a:solidFill>
            </a:rPr>
            <a:t>C = 70-79 </a:t>
          </a:r>
        </a:p>
        <a:p>
          <a:r>
            <a:rPr lang="es-US">
              <a:solidFill>
                <a:schemeClr val="tx1"/>
              </a:solidFill>
            </a:rPr>
            <a:t>D = 60-69 </a:t>
          </a:r>
        </a:p>
        <a:p>
          <a:r>
            <a:rPr lang="es-US">
              <a:solidFill>
                <a:schemeClr val="tx1"/>
              </a:solidFill>
            </a:rPr>
            <a:t>F = &lt;60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4) Llenar la columna H para devolver "ATÍPICO" si la puntuación en la columna E es menor de 60 o mayor de 90, de lo contrario devolver "PROMEDIO".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5) Llenar la columna I para devolver "Ganadora" si el género es F y la puntuación en la columna E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es &gt;95, "Ganador" si el género es M y la puntuación en la columna E es &gt;95, de lo contrario "Ninguno".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6) Llenar los estadísticos básicos de toda</a:t>
          </a:r>
          <a:r>
            <a:rPr lang="es-US" baseline="0">
              <a:solidFill>
                <a:schemeClr val="tx1"/>
              </a:solidFill>
            </a:rPr>
            <a:t> la clase con base en la columna E. </a:t>
          </a:r>
          <a:endParaRPr lang="es-US">
            <a:solidFill>
              <a:schemeClr val="tx1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18</xdr:col>
      <xdr:colOff>635</xdr:colOff>
      <xdr:row>14</xdr:row>
      <xdr:rowOff>33655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180946-F818-D348-B96F-349931A4360C}"/>
            </a:ext>
          </a:extLst>
        </xdr:cNvPr>
        <xdr:cNvSpPr/>
      </xdr:nvSpPr>
      <xdr:spPr>
        <a:xfrm>
          <a:off x="5880100" y="838200"/>
          <a:ext cx="6731635" cy="20783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Calcular</a:t>
          </a:r>
          <a:r>
            <a:rPr lang="en-US" sz="1100" u="none" baseline="0">
              <a:solidFill>
                <a:sysClr val="windowText" lastClr="000000"/>
              </a:solidFill>
            </a:rPr>
            <a:t> el cierre de la siguiente manera:</a:t>
          </a:r>
        </a:p>
        <a:p>
          <a:pPr algn="l"/>
          <a:r>
            <a:rPr lang="en-US" sz="1100" i="0" u="none" baseline="0">
              <a:solidFill>
                <a:sysClr val="windowText" lastClr="000000"/>
              </a:solidFill>
            </a:rPr>
            <a:t>Multiplicar el  precio de compra por el depósito % y a esto sumarle el costo de cierre estimado. </a:t>
          </a:r>
        </a:p>
        <a:p>
          <a:pPr algn="l"/>
          <a:endParaRPr lang="en-US" sz="1100" i="1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Calcular los gastos mensuales de la siguiente manera:</a:t>
          </a: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Sumar todos</a:t>
          </a:r>
          <a:r>
            <a:rPr lang="en-US" sz="1100" u="none" baseline="0">
              <a:solidFill>
                <a:sysClr val="windowText" lastClr="000000"/>
              </a:solidFill>
            </a:rPr>
            <a:t> los gastos fijos (Hipoteca, Impuesto a la propiedad, Utilidades, Seguro)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Para la Duración (años) crear un criterio de evaluación de datos donde el usuario solo pueda elegir entre los siguientes valores: 10, 15 y 30.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38100</xdr:colOff>
      <xdr:row>10</xdr:row>
      <xdr:rowOff>53340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B655C84C-C1CC-4A49-832E-02C63257832C}"/>
            </a:ext>
          </a:extLst>
        </xdr:cNvPr>
        <xdr:cNvSpPr/>
      </xdr:nvSpPr>
      <xdr:spPr>
        <a:xfrm>
          <a:off x="4533900" y="175260"/>
          <a:ext cx="5478780" cy="16306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Crear</a:t>
          </a:r>
          <a:r>
            <a:rPr lang="es-US" baseline="0">
              <a:solidFill>
                <a:schemeClr val="tx1"/>
              </a:solidFill>
            </a:rPr>
            <a:t> una lista de 10 datos numericos aleatorios.</a:t>
          </a:r>
        </a:p>
        <a:p>
          <a:endParaRPr lang="es-US" baseline="0">
            <a:solidFill>
              <a:schemeClr val="tx1"/>
            </a:solidFill>
          </a:endParaRPr>
        </a:p>
        <a:p>
          <a:r>
            <a:rPr lang="es-US" baseline="0">
              <a:solidFill>
                <a:schemeClr val="tx1"/>
              </a:solidFill>
            </a:rPr>
            <a:t>2) Crear una lista de 10 datos numericos aleatorios entre los digitos: 1 y 100.  </a:t>
          </a:r>
        </a:p>
        <a:p>
          <a:endParaRPr lang="es-US" sz="1100" u="none" baseline="0">
            <a:solidFill>
              <a:schemeClr val="tx1"/>
            </a:solidFill>
          </a:endParaRPr>
        </a:p>
        <a:p>
          <a:r>
            <a:rPr lang="es-US" sz="1100" u="none" baseline="0">
              <a:solidFill>
                <a:schemeClr val="tx1"/>
              </a:solidFill>
            </a:rPr>
            <a:t>3) Recalcular los datos numéricos. </a:t>
          </a:r>
          <a:endParaRPr lang="en-US" sz="1100" u="none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189338</xdr:rowOff>
    </xdr:from>
    <xdr:to>
      <xdr:col>7</xdr:col>
      <xdr:colOff>285750</xdr:colOff>
      <xdr:row>16</xdr:row>
      <xdr:rowOff>86887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8D29C3-B733-B74D-B237-1D3AB153F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776838"/>
          <a:ext cx="5492750" cy="2932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762000</xdr:colOff>
      <xdr:row>18</xdr:row>
      <xdr:rowOff>133350</xdr:rowOff>
    </xdr:from>
    <xdr:to>
      <xdr:col>7</xdr:col>
      <xdr:colOff>809625</xdr:colOff>
      <xdr:row>34</xdr:row>
      <xdr:rowOff>30707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9A1867-ED8D-144E-A544-D4A4CCAB0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000625"/>
          <a:ext cx="6381750" cy="2640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9</xdr:row>
      <xdr:rowOff>25400</xdr:rowOff>
    </xdr:from>
    <xdr:to>
      <xdr:col>6</xdr:col>
      <xdr:colOff>495300</xdr:colOff>
      <xdr:row>14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8B7D683-98BC-FE42-9679-FD9244C12857}"/>
            </a:ext>
          </a:extLst>
        </xdr:cNvPr>
        <xdr:cNvSpPr/>
      </xdr:nvSpPr>
      <xdr:spPr>
        <a:xfrm>
          <a:off x="546100" y="1803400"/>
          <a:ext cx="4991100" cy="1003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Calcular los valores de la proyección financiera a 10 años utilizando referencias absolutas. Considera que cada activo tiene una tasa de crecimiento proyectada distinta.</a:t>
          </a:r>
          <a:endParaRPr lang="en-US" sz="1100" u="none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</xdr:row>
      <xdr:rowOff>70485</xdr:rowOff>
    </xdr:from>
    <xdr:to>
      <xdr:col>15</xdr:col>
      <xdr:colOff>182879</xdr:colOff>
      <xdr:row>12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33589-0253-2546-91BA-2189E17F6724}"/>
            </a:ext>
          </a:extLst>
        </xdr:cNvPr>
        <xdr:cNvSpPr/>
      </xdr:nvSpPr>
      <xdr:spPr>
        <a:xfrm>
          <a:off x="8302624" y="260985"/>
          <a:ext cx="6040755" cy="220281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 Formatear la columna de Ingresos como moneda, sin decimales, y 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aplicar el mismo formato a las columnas B,C</a:t>
          </a:r>
          <a:r>
            <a:rPr lang="es-US" baseline="0">
              <a:solidFill>
                <a:schemeClr val="tx1"/>
              </a:solidFill>
            </a:rPr>
            <a:t> y D</a:t>
          </a:r>
          <a:r>
            <a:rPr lang="es-US">
              <a:solidFill>
                <a:schemeClr val="tx1"/>
              </a:solidFill>
            </a:rPr>
            <a:t>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Formatear la columna de Margen de Ganancia como porcentaje, con 1 decimal.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Usar formato condicional para agregar una escala de colores a la columna de Margen de Ganancia (valores bajos = rojo, valores altos = verde).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4)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Resaltar los valores de la columna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Categoría de Producto en color</a:t>
          </a:r>
          <a:r>
            <a:rPr lang="es-US" baseline="0">
              <a:solidFill>
                <a:schemeClr val="tx1"/>
              </a:solidFill>
            </a:rPr>
            <a:t> rosa claro, cuando</a:t>
          </a:r>
          <a:r>
            <a:rPr lang="es-US">
              <a:solidFill>
                <a:schemeClr val="tx1"/>
              </a:solidFill>
            </a:rPr>
            <a:t> sea "Kids".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13</xdr:row>
      <xdr:rowOff>101601</xdr:rowOff>
    </xdr:from>
    <xdr:to>
      <xdr:col>4</xdr:col>
      <xdr:colOff>231774</xdr:colOff>
      <xdr:row>21</xdr:row>
      <xdr:rowOff>76201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13C472-1445-A64C-815C-090CBB61E5F0}"/>
            </a:ext>
          </a:extLst>
        </xdr:cNvPr>
        <xdr:cNvSpPr/>
      </xdr:nvSpPr>
      <xdr:spPr>
        <a:xfrm>
          <a:off x="165100" y="2438401"/>
          <a:ext cx="4460874" cy="14986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 Marca</a:t>
          </a:r>
          <a:r>
            <a:rPr lang="es-US" baseline="0">
              <a:solidFill>
                <a:schemeClr val="tx1"/>
              </a:solidFill>
            </a:rPr>
            <a:t> en la columna B, </a:t>
          </a:r>
          <a:r>
            <a:rPr lang="es-US">
              <a:solidFill>
                <a:schemeClr val="tx1"/>
              </a:solidFill>
            </a:rPr>
            <a:t> usando datos de </a:t>
          </a:r>
          <a:r>
            <a:rPr lang="es-US" baseline="0">
              <a:solidFill>
                <a:schemeClr val="tx1"/>
              </a:solidFill>
            </a:rPr>
            <a:t>la tabla en las columnas E-G.</a:t>
          </a:r>
          <a:endParaRPr lang="es-US">
            <a:solidFill>
              <a:schemeClr val="tx1"/>
            </a:solidFill>
          </a:endParaRPr>
        </a:p>
        <a:p>
          <a:endParaRPr lang="es-US">
            <a:solidFill>
              <a:schemeClr val="tx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>
              <a:solidFill>
                <a:schemeClr val="tx1"/>
              </a:solidFill>
            </a:rPr>
            <a:t>2) 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 Producto</a:t>
          </a:r>
          <a:r>
            <a:rPr lang="es-US" baseline="0">
              <a:solidFill>
                <a:schemeClr val="tx1"/>
              </a:solidFill>
            </a:rPr>
            <a:t> en la columna C, </a:t>
          </a:r>
          <a:r>
            <a:rPr lang="es-US">
              <a:solidFill>
                <a:schemeClr val="tx1"/>
              </a:solidFill>
            </a:rPr>
            <a:t> usando datos de </a:t>
          </a:r>
          <a:r>
            <a:rPr lang="es-US" baseline="0">
              <a:solidFill>
                <a:schemeClr val="tx1"/>
              </a:solidFill>
            </a:rPr>
            <a:t>la tabla en las columnas E-G.</a:t>
          </a:r>
          <a:endParaRPr lang="es-US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163831</xdr:colOff>
      <xdr:row>1</xdr:row>
      <xdr:rowOff>167640</xdr:rowOff>
    </xdr:from>
    <xdr:to>
      <xdr:col>14</xdr:col>
      <xdr:colOff>1905</xdr:colOff>
      <xdr:row>14</xdr:row>
      <xdr:rowOff>24765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742593-A18C-5846-A5A8-825434596A08}"/>
            </a:ext>
          </a:extLst>
        </xdr:cNvPr>
        <xdr:cNvSpPr/>
      </xdr:nvSpPr>
      <xdr:spPr>
        <a:xfrm>
          <a:off x="8606791" y="342900"/>
          <a:ext cx="4905374" cy="213550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Abreviación del Estado usando datos de la pestaña "Referencias - BuscarV</a:t>
          </a:r>
          <a:r>
            <a:rPr lang="es-US" baseline="0">
              <a:solidFill>
                <a:schemeClr val="tx1"/>
              </a:solidFill>
            </a:rPr>
            <a:t> II</a:t>
          </a:r>
          <a:r>
            <a:rPr lang="es-US">
              <a:solidFill>
                <a:schemeClr val="tx1"/>
              </a:solidFill>
            </a:rPr>
            <a:t>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Utilizar una fórmula BUSCARV para llenar el campo de Ingresos Per Cápita usando datos de la pestaña "Referencias - BuscarV</a:t>
          </a:r>
          <a:r>
            <a:rPr lang="es-US" baseline="0">
              <a:solidFill>
                <a:schemeClr val="tx1"/>
              </a:solidFill>
            </a:rPr>
            <a:t> II</a:t>
          </a:r>
          <a:r>
            <a:rPr lang="es-US">
              <a:solidFill>
                <a:schemeClr val="tx1"/>
              </a:solidFill>
            </a:rPr>
            <a:t>"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Cambiar los errores en la columna de Ingreso Per Cápita para mostrar "SIN DATOS DE INGRESOS" en lugar de #N/A.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9</xdr:row>
      <xdr:rowOff>25401</xdr:rowOff>
    </xdr:from>
    <xdr:to>
      <xdr:col>8</xdr:col>
      <xdr:colOff>609600</xdr:colOff>
      <xdr:row>15</xdr:row>
      <xdr:rowOff>12701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7A8E209-E73A-3846-81A7-8D50B3E7B120}"/>
            </a:ext>
          </a:extLst>
        </xdr:cNvPr>
        <xdr:cNvSpPr/>
      </xdr:nvSpPr>
      <xdr:spPr>
        <a:xfrm>
          <a:off x="3886200" y="1739901"/>
          <a:ext cx="4787900" cy="1130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Porcentaje de Descuento en la columna</a:t>
          </a:r>
          <a:r>
            <a:rPr lang="es-US" baseline="0">
              <a:solidFill>
                <a:schemeClr val="tx1"/>
              </a:solidFill>
            </a:rPr>
            <a:t> C</a:t>
          </a:r>
          <a:r>
            <a:rPr lang="es-US">
              <a:solidFill>
                <a:schemeClr val="tx1"/>
              </a:solidFill>
            </a:rPr>
            <a:t>, usando los datos de la tabla en las columnas E-G. </a:t>
          </a:r>
        </a:p>
        <a:p>
          <a:r>
            <a:rPr lang="es-US">
              <a:solidFill>
                <a:schemeClr val="tx1"/>
              </a:solidFill>
            </a:rPr>
            <a:t>Tomar en cuenta que en este</a:t>
          </a:r>
          <a:r>
            <a:rPr lang="es-US" baseline="0">
              <a:solidFill>
                <a:schemeClr val="tx1"/>
              </a:solidFill>
            </a:rPr>
            <a:t> caso nuestro resultado será con base en un rango. </a:t>
          </a:r>
          <a:endParaRPr lang="es-US">
            <a:solidFill>
              <a:schemeClr val="tx1"/>
            </a:solidFill>
          </a:endParaRPr>
        </a:p>
        <a:p>
          <a:endParaRPr lang="es-US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177800</xdr:rowOff>
    </xdr:from>
    <xdr:to>
      <xdr:col>14</xdr:col>
      <xdr:colOff>215900</xdr:colOff>
      <xdr:row>13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0F6241C-07CF-C64D-984A-18AD8C1D3CCB}"/>
            </a:ext>
          </a:extLst>
        </xdr:cNvPr>
        <xdr:cNvSpPr/>
      </xdr:nvSpPr>
      <xdr:spPr>
        <a:xfrm>
          <a:off x="7912100" y="368300"/>
          <a:ext cx="4267200" cy="2247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Determinar el Precio del Producto</a:t>
          </a:r>
          <a:r>
            <a:rPr lang="en-US" sz="1100" u="none" baseline="0">
              <a:solidFill>
                <a:sysClr val="windowText" lastClr="000000"/>
              </a:solidFill>
            </a:rPr>
            <a:t> con base en la columna </a:t>
          </a:r>
          <a:r>
            <a:rPr lang="es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Precio por unidad</a:t>
          </a:r>
          <a:r>
            <a:rPr lang="en-US" sz="1100" b="0" u="none" baseline="0">
              <a:solidFill>
                <a:sysClr val="windowText" lastClr="000000"/>
              </a:solidFill>
            </a:rPr>
            <a:t> </a:t>
          </a:r>
          <a:r>
            <a:rPr lang="en-US" sz="1100" u="none" baseline="0">
              <a:solidFill>
                <a:sysClr val="windowText" lastClr="000000"/>
              </a:solidFill>
            </a:rPr>
            <a:t>ubicada en la hoja BUSCARV-Referencia. </a:t>
          </a:r>
          <a:endParaRPr lang="en-US" sz="1100" b="0" i="1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2) Determinar el Precio de envío con bae en la columna </a:t>
          </a:r>
          <a:r>
            <a:rPr lang="es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Precio de envío</a:t>
          </a:r>
          <a:r>
            <a:rPr lang="es-US" b="0">
              <a:solidFill>
                <a:sysClr val="windowText" lastClr="000000"/>
              </a:solidFill>
            </a:rPr>
            <a:t> ubicada</a:t>
          </a:r>
          <a:r>
            <a:rPr lang="es-US" b="0" baseline="0">
              <a:solidFill>
                <a:sysClr val="windowText" lastClr="000000"/>
              </a:solidFill>
            </a:rPr>
            <a:t> en la hoja BUSCARV-Referencia. </a:t>
          </a:r>
          <a:endParaRPr lang="en-US" sz="1100" b="0" i="1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Determinar el total sumando el Precio del Producto y Precio de envío.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</xdr:row>
      <xdr:rowOff>63500</xdr:rowOff>
    </xdr:from>
    <xdr:to>
      <xdr:col>11</xdr:col>
      <xdr:colOff>533400</xdr:colOff>
      <xdr:row>18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3C166C-950A-2341-9EF2-04A59A573ED4}"/>
            </a:ext>
          </a:extLst>
        </xdr:cNvPr>
        <xdr:cNvSpPr/>
      </xdr:nvSpPr>
      <xdr:spPr>
        <a:xfrm>
          <a:off x="6489700" y="241300"/>
          <a:ext cx="5219700" cy="3073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Seleccionar  todos los datos de la hoja de cálculo y crea una nueva tabla dinámica.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Configurar la tabla dinámica de la siguiente manera: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-Muestra el recuento de canciones por artista.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-Muestra la suma de la puntuación final de las canciones de cada artista.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-Todas las canciones de un artista deben aparecer debajo de su nombre.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-Contrae todas las</a:t>
          </a:r>
          <a:r>
            <a:rPr lang="en-US" sz="1100" u="none" baseline="0">
              <a:solidFill>
                <a:sysClr val="windowText" lastClr="000000"/>
              </a:solidFill>
            </a:rPr>
            <a:t> canciones para que solo se muestre el campo de nombre del artista. 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-Habilita el filtro por "año".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 Ordena la tabla dinámica por la suma de la puntuación final en orden descendente.</a:t>
          </a:r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0</xdr:row>
      <xdr:rowOff>165100</xdr:rowOff>
    </xdr:from>
    <xdr:to>
      <xdr:col>10</xdr:col>
      <xdr:colOff>758825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B5D40D-29E8-6D45-9A06-6735B4C598AB}"/>
            </a:ext>
          </a:extLst>
        </xdr:cNvPr>
        <xdr:cNvSpPr/>
      </xdr:nvSpPr>
      <xdr:spPr>
        <a:xfrm>
          <a:off x="6629400" y="165100"/>
          <a:ext cx="4378325" cy="1917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Crear una tabla dinámica: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 Donde se pueda observar </a:t>
          </a:r>
          <a:r>
            <a:rPr lang="en-US" sz="1100" u="none" baseline="0">
              <a:solidFill>
                <a:sysClr val="windowText" lastClr="000000"/>
              </a:solidFill>
            </a:rPr>
            <a:t>La suma de la ganancia de los productos por categoría, filtrando por país.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2) Responder a la pregunta </a:t>
          </a:r>
          <a:r>
            <a:rPr lang="es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¿Cuál es el producto menos vendido por país? ¿Y en general?</a:t>
          </a:r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731520</xdr:colOff>
      <xdr:row>1</xdr:row>
      <xdr:rowOff>148590</xdr:rowOff>
    </xdr:from>
    <xdr:to>
      <xdr:col>7</xdr:col>
      <xdr:colOff>731520</xdr:colOff>
      <xdr:row>16</xdr:row>
      <xdr:rowOff>34290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33</xdr:row>
      <xdr:rowOff>0</xdr:rowOff>
    </xdr:from>
    <xdr:to>
      <xdr:col>3</xdr:col>
      <xdr:colOff>177800</xdr:colOff>
      <xdr:row>49</xdr:row>
      <xdr:rowOff>177800</xdr:rowOff>
    </xdr:to>
    <xdr:sp macro="" textlink="">
      <xdr:nvSpPr>
        <xdr:cNvPr id="5" name="Rectangle 1">
          <a:extLst>
            <a:ext uri="{FF2B5EF4-FFF2-40B4-BE49-F238E27FC236}">
              <a16:creationId xmlns:a16="http://schemas.microsoft.com/office/drawing/2014/main" id="{DD5CC782-5F79-5B40-B934-EC849F595610}"/>
            </a:ext>
          </a:extLst>
        </xdr:cNvPr>
        <xdr:cNvSpPr/>
      </xdr:nvSpPr>
      <xdr:spPr>
        <a:xfrm>
          <a:off x="0" y="6286500"/>
          <a:ext cx="5219700" cy="32258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</a:t>
          </a:r>
          <a:r>
            <a:rPr lang="en-US" sz="1100" u="none" baseline="0">
              <a:solidFill>
                <a:sysClr val="windowText" lastClr="000000"/>
              </a:solidFill>
            </a:rPr>
            <a:t> </a:t>
          </a:r>
          <a:r>
            <a:rPr lang="en-US" sz="1100" u="none">
              <a:solidFill>
                <a:sysClr val="windowText" lastClr="000000"/>
              </a:solidFill>
            </a:rPr>
            <a:t> Calcular el porcentaje de votos para cada sabor de helado con base en el total de participantes. 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</a:t>
          </a:r>
          <a:r>
            <a:rPr lang="en-US" sz="1100" u="none" baseline="0">
              <a:solidFill>
                <a:sysClr val="windowText" lastClr="000000"/>
              </a:solidFill>
            </a:rPr>
            <a:t>) R</a:t>
          </a:r>
          <a:r>
            <a:rPr lang="en-US" sz="1100" u="none">
              <a:solidFill>
                <a:sysClr val="windowText" lastClr="000000"/>
              </a:solidFill>
            </a:rPr>
            <a:t>ealizar un gráfico circular y otro de barras, que incluya el sabor del helado y el número de votos.</a:t>
          </a:r>
        </a:p>
        <a:p>
          <a:pPr algn="l"/>
          <a:r>
            <a:rPr lang="es-US" sz="11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</a:rPr>
            <a:t>Cuál gráfico es más adecuado para presentar estos datos?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Realizar un grafico de lineas donde se muestren las ventas del año de todos los sabores.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</a:rPr>
            <a:t>Crees que los datos se puedan leer en este gráfico?</a:t>
          </a:r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Realizar un grafico de lineas donde se muestren las ventas del año de solo 3 sabores de helado (Vainilla, chocolate y fresa).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-Cambiar el tîtulo: "Ventas de vainilla, chocolate y fresa".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-Cambiar el diseño y colores del gráfico.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-Eliminar las lineas de la cuadricula.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160020</xdr:colOff>
      <xdr:row>0</xdr:row>
      <xdr:rowOff>26670</xdr:rowOff>
    </xdr:from>
    <xdr:to>
      <xdr:col>8</xdr:col>
      <xdr:colOff>198120</xdr:colOff>
      <xdr:row>15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87630</xdr:rowOff>
    </xdr:from>
    <xdr:to>
      <xdr:col>13</xdr:col>
      <xdr:colOff>419100</xdr:colOff>
      <xdr:row>16</xdr:row>
      <xdr:rowOff>26670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</xdr:colOff>
      <xdr:row>31</xdr:row>
      <xdr:rowOff>163830</xdr:rowOff>
    </xdr:from>
    <xdr:to>
      <xdr:col>11</xdr:col>
      <xdr:colOff>45720</xdr:colOff>
      <xdr:row>47</xdr:row>
      <xdr:rowOff>102870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</xdr:colOff>
      <xdr:row>1</xdr:row>
      <xdr:rowOff>66842</xdr:rowOff>
    </xdr:from>
    <xdr:to>
      <xdr:col>18</xdr:col>
      <xdr:colOff>540754</xdr:colOff>
      <xdr:row>16</xdr:row>
      <xdr:rowOff>360948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5085C7-145A-BA46-AFA7-3FE1EE5ADA99}"/>
            </a:ext>
          </a:extLst>
        </xdr:cNvPr>
        <xdr:cNvSpPr/>
      </xdr:nvSpPr>
      <xdr:spPr>
        <a:xfrm>
          <a:off x="15413790" y="267368"/>
          <a:ext cx="5219701" cy="39035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Ordenar</a:t>
          </a:r>
          <a:r>
            <a:rPr lang="en-US" sz="1100" u="none" baseline="0">
              <a:solidFill>
                <a:sysClr val="windowText" lastClr="000000"/>
              </a:solidFill>
            </a:rPr>
            <a:t> de mayor a menor los datos con base en la columna D "Recaudado".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 Usar Formato Condicional en la columna E "Resultado"</a:t>
          </a:r>
          <a:r>
            <a:rPr lang="en-US" sz="1100" u="none" baseline="0">
              <a:solidFill>
                <a:sysClr val="windowText" lastClr="000000"/>
              </a:solidFill>
            </a:rPr>
            <a:t> para resaltar en color verde las que tengan un valor igual a "Existosa" y en color rojo las que tengan un valor igual a "Fallida".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Crear dos nuevas columnas: "Categoría" y "Subcategoría" y rellenarlas con base en los datos de la columna H "Categoría y Subcategoría"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Inmovilizar fila superior (Fila 1).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5) Crear 3 tablas dinámicas donde se muestre: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 todas las categorías.</a:t>
          </a: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 todas las subcategorías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filtrando por categoría.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 por mes, filtrando por país. </a:t>
          </a: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  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114300</xdr:rowOff>
    </xdr:from>
    <xdr:to>
      <xdr:col>6</xdr:col>
      <xdr:colOff>381000</xdr:colOff>
      <xdr:row>3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EA1A620-7F47-854C-B864-D2674F597D4B}"/>
            </a:ext>
          </a:extLst>
        </xdr:cNvPr>
        <xdr:cNvCxnSpPr/>
      </xdr:nvCxnSpPr>
      <xdr:spPr>
        <a:xfrm>
          <a:off x="682625" y="723900"/>
          <a:ext cx="37369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0</xdr:rowOff>
    </xdr:from>
    <xdr:to>
      <xdr:col>12</xdr:col>
      <xdr:colOff>469900</xdr:colOff>
      <xdr:row>5</xdr:row>
      <xdr:rowOff>177800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9F925764-A6B6-3045-8B88-9B4E82A1F1AA}"/>
            </a:ext>
          </a:extLst>
        </xdr:cNvPr>
        <xdr:cNvSpPr/>
      </xdr:nvSpPr>
      <xdr:spPr>
        <a:xfrm>
          <a:off x="7340600" y="393700"/>
          <a:ext cx="5219700" cy="8128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 Calcula los campos con ayuda de las funciones de fecha y hora.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3</xdr:row>
      <xdr:rowOff>0</xdr:rowOff>
    </xdr:from>
    <xdr:to>
      <xdr:col>25</xdr:col>
      <xdr:colOff>508000</xdr:colOff>
      <xdr:row>21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5C3344D-4D33-3443-8DDF-3F55D0312562}"/>
            </a:ext>
          </a:extLst>
        </xdr:cNvPr>
        <xdr:cNvSpPr/>
      </xdr:nvSpPr>
      <xdr:spPr>
        <a:xfrm>
          <a:off x="25819100" y="609600"/>
          <a:ext cx="5219700" cy="3797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Nombre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Nombre sin espacios y con la primera letra en mayúscula. </a:t>
          </a: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2)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Apellido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Apellido sin espacios y con la primera letra en mayúscula. </a:t>
          </a:r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3) En la columna </a:t>
          </a:r>
          <a:r>
            <a:rPr lang="en-US" sz="1100" b="1" u="none">
              <a:solidFill>
                <a:sysClr val="windowText" lastClr="000000"/>
              </a:solidFill>
            </a:rPr>
            <a:t>Nombre completo</a:t>
          </a:r>
          <a:r>
            <a:rPr lang="en-US" sz="1100" u="none">
              <a:solidFill>
                <a:sysClr val="windowText" lastClr="000000"/>
              </a:solidFill>
            </a:rPr>
            <a:t>, concatena el</a:t>
          </a:r>
          <a:r>
            <a:rPr lang="en-US" sz="1100" u="none" baseline="0">
              <a:solidFill>
                <a:sysClr val="windowText" lastClr="000000"/>
              </a:solidFill>
            </a:rPr>
            <a:t> Nombre Propio y Apellido Propio separados por un espacio.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4)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Domicilio Completo</a:t>
          </a:r>
          <a:r>
            <a:rPr lang="en-US" sz="1100" u="none" baseline="0">
              <a:solidFill>
                <a:sysClr val="windowText" lastClr="000000"/>
              </a:solidFill>
            </a:rPr>
            <a:t>, concatena la calle, ciudad, estado y código postal, separados por una coma.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5)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Código de Área</a:t>
          </a:r>
          <a:r>
            <a:rPr lang="en-US" sz="1100" u="none" baseline="0">
              <a:solidFill>
                <a:sysClr val="windowText" lastClr="000000"/>
              </a:solidFill>
            </a:rPr>
            <a:t>, extrae los primeros 3 dígitos del Teléfono. 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6)</a:t>
          </a:r>
          <a:r>
            <a:rPr lang="en-US" sz="1100" u="none" baseline="0">
              <a:solidFill>
                <a:sysClr val="windowText" lastClr="000000"/>
              </a:solidFill>
            </a:rPr>
            <a:t>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Prefijo</a:t>
          </a:r>
          <a:r>
            <a:rPr lang="en-US" sz="1100" u="none" baseline="0">
              <a:solidFill>
                <a:sysClr val="windowText" lastClr="000000"/>
              </a:solidFill>
            </a:rPr>
            <a:t>, extrae  3 dígitos a partir de la posición 5 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7)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Linea del Teléfono</a:t>
          </a:r>
          <a:r>
            <a:rPr lang="en-US" sz="1100" u="none" baseline="0">
              <a:solidFill>
                <a:sysClr val="windowText" lastClr="000000"/>
              </a:solidFill>
            </a:rPr>
            <a:t>,  extrae los últimos  4 dígitos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9) En la columna </a:t>
          </a:r>
          <a:r>
            <a:rPr lang="en-US" sz="1100" b="1" u="none">
              <a:solidFill>
                <a:sysClr val="windowText" lastClr="000000"/>
              </a:solidFill>
            </a:rPr>
            <a:t>Usuario</a:t>
          </a:r>
          <a:r>
            <a:rPr lang="en-US" sz="1100" u="none">
              <a:solidFill>
                <a:sysClr val="windowText" lastClr="000000"/>
              </a:solidFill>
            </a:rPr>
            <a:t>,</a:t>
          </a:r>
          <a:r>
            <a:rPr lang="en-US" sz="1100" u="none" baseline="0">
              <a:solidFill>
                <a:sysClr val="windowText" lastClr="000000"/>
              </a:solidFill>
            </a:rPr>
            <a:t> extrae todos los carácteres antes del @ del E-mail.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16</xdr:row>
      <xdr:rowOff>152400</xdr:rowOff>
    </xdr:from>
    <xdr:to>
      <xdr:col>3</xdr:col>
      <xdr:colOff>437697</xdr:colOff>
      <xdr:row>27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61C623F-411D-BA48-A3A5-720678726AA4}"/>
            </a:ext>
          </a:extLst>
        </xdr:cNvPr>
        <xdr:cNvSpPr/>
      </xdr:nvSpPr>
      <xdr:spPr>
        <a:xfrm>
          <a:off x="381000" y="3200400"/>
          <a:ext cx="3777797" cy="2057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Año, extraer los dígitos del año de la fecha de nacimiento con la función AÑO.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2) En la columna Código de área, extraer los primeros 3 dígitos del teléfono.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En la columna Nombre de usuario, extraer todos los carácteres del Correo electrónico antes del @.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18</xdr:col>
      <xdr:colOff>266700</xdr:colOff>
      <xdr:row>32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DD6593C-5FA5-504E-AD55-7BF5E99A89A7}"/>
            </a:ext>
          </a:extLst>
        </xdr:cNvPr>
        <xdr:cNvSpPr/>
      </xdr:nvSpPr>
      <xdr:spPr>
        <a:xfrm>
          <a:off x="12733020" y="525780"/>
          <a:ext cx="5707380" cy="52578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 </a:t>
          </a:r>
          <a:r>
            <a:rPr lang="en-US" sz="1100" b="1" u="none" baseline="0">
              <a:solidFill>
                <a:sysClr val="windowText" lastClr="000000"/>
              </a:solidFill>
            </a:rPr>
            <a:t>Congelado?: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"Si" cuando la TEMP(F) sea menor a 32, y "No"  para los demás casos.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Si no existen datos para el registro en la columna TEMP(F), el valor deberá ser "Otro".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2)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Clima</a:t>
          </a:r>
          <a:r>
            <a:rPr lang="en-US" sz="1100" u="none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"Frío" cuando la TEMP(F)  sea menor a 40, "Caliente" cuando la temperatura sea mayor a 80, y "Templado" para los demás casos.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Si no existen datos para el registro en la columna TEMP(F), el valor deberá ser "Otro".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3) En la columna</a:t>
          </a:r>
          <a:r>
            <a:rPr lang="en-US" sz="1100" u="none" baseline="0">
              <a:solidFill>
                <a:sysClr val="windowText" lastClr="000000"/>
              </a:solidFill>
            </a:rPr>
            <a:t> </a:t>
          </a:r>
          <a:r>
            <a:rPr lang="en-US" sz="1100" b="1" u="none" baseline="0">
              <a:solidFill>
                <a:sysClr val="windowText" lastClr="000000"/>
              </a:solidFill>
            </a:rPr>
            <a:t>Tipo de PRCP</a:t>
          </a:r>
          <a:r>
            <a:rPr lang="en-US" sz="1100" u="none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"Nieve"  si la columna Congelado? es igual a Si y la columna PRCP(mm) es mayor a 0, "Lluvia" si la columna Congelado? es igual a No y la columna PRCP(mm) es mayor a 0, y "Ninguno" para los demás casos.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Condiciones</a:t>
          </a:r>
          <a:r>
            <a:rPr lang="en-US" sz="1100" u="none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"Humedo" si la PRCP(mm) NO es igual a 0, y "Seco" para los demás casos.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5)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Faltan datos?:</a:t>
          </a:r>
        </a:p>
        <a:p>
          <a:pPr algn="l"/>
          <a:r>
            <a:rPr lang="en-US" sz="1100" b="0" u="none" baseline="0">
              <a:solidFill>
                <a:sysClr val="windowText" lastClr="000000"/>
              </a:solidFill>
            </a:rPr>
            <a:t>El valor deberá ser  VERDADERO si  la columna TEMP(F)  tiene valor en blanco o  valor con errores, en los demás casos será FALSO.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11</xdr:row>
      <xdr:rowOff>47625</xdr:rowOff>
    </xdr:from>
    <xdr:to>
      <xdr:col>10</xdr:col>
      <xdr:colOff>22860</xdr:colOff>
      <xdr:row>25</xdr:row>
      <xdr:rowOff>91440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E1BE5BC-59DB-D542-9710-7448C68735FB}"/>
            </a:ext>
          </a:extLst>
        </xdr:cNvPr>
        <xdr:cNvSpPr/>
      </xdr:nvSpPr>
      <xdr:spPr>
        <a:xfrm>
          <a:off x="8178165" y="2059305"/>
          <a:ext cx="5659755" cy="24974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1) Crear un criterio de Validación de Datos para que en la celda H2 solo se pueda seleccionar alguna de las categorías del producto existentes en la base de datos. 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2) </a:t>
          </a:r>
          <a:r>
            <a:rPr lang="es-US">
              <a:solidFill>
                <a:sysClr val="windowText" lastClr="000000"/>
              </a:solidFill>
            </a:rPr>
            <a:t>Usa la función SUMAR.SI para llenar la celda H5, la cual calcula las Ventas Totales basadas en la categoría de producto en la celda H2.</a:t>
          </a:r>
        </a:p>
        <a:p>
          <a:endParaRPr lang="es-US">
            <a:solidFill>
              <a:sysClr val="windowText" lastClr="000000"/>
            </a:solidFill>
          </a:endParaRPr>
        </a:p>
        <a:p>
          <a:r>
            <a:rPr lang="es-US">
              <a:solidFill>
                <a:sysClr val="windowText" lastClr="000000"/>
              </a:solidFill>
            </a:rPr>
            <a:t>3) Usa la función  SUMAR.SI.CONJUNTO para llenar el </a:t>
          </a:r>
          <a:r>
            <a:rPr lang="es-US" sz="1100" b="0" i="1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Total de Ventas por sucursal </a:t>
          </a:r>
          <a:r>
            <a:rPr lang="es-US">
              <a:solidFill>
                <a:sysClr val="windowText" lastClr="000000"/>
              </a:solidFill>
            </a:rPr>
            <a:t> y el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 sz="1100" b="0" i="1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Total de ingresos por sucursal </a:t>
          </a:r>
          <a:r>
            <a:rPr lang="es-US">
              <a:solidFill>
                <a:sysClr val="windowText" lastClr="000000"/>
              </a:solidFill>
            </a:rPr>
            <a:t>, basadas en la Sucursal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>
              <a:solidFill>
                <a:sysClr val="windowText" lastClr="000000"/>
              </a:solidFill>
            </a:rPr>
            <a:t>en la columna G y el tipo de producto en la celda H2 .</a:t>
          </a:r>
        </a:p>
        <a:p>
          <a:endParaRPr lang="es-US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254635</xdr:colOff>
      <xdr:row>14</xdr:row>
      <xdr:rowOff>22859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735EE3-75A0-1049-B11E-4AE9C7D54248}"/>
            </a:ext>
          </a:extLst>
        </xdr:cNvPr>
        <xdr:cNvSpPr/>
      </xdr:nvSpPr>
      <xdr:spPr>
        <a:xfrm>
          <a:off x="7284720" y="342900"/>
          <a:ext cx="5641975" cy="237743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1) Crear un criterio de Validación de Datos para que en la celda B10 solo se pueda seleccionar alguna de los producto existentes en la tabla. 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2) Crear un criterio de Validación de Datos para que en la celda C10 solo se pueda seleccionar alguna de los tallas existentes en la tabla.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u="none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u="none" baseline="0">
              <a:solidFill>
                <a:sysClr val="windowText" lastClr="000000"/>
              </a:solidFill>
            </a:rPr>
            <a:t>3) </a:t>
          </a:r>
          <a:r>
            <a:rPr lang="es-US">
              <a:solidFill>
                <a:sysClr val="windowText" lastClr="000000"/>
              </a:solidFill>
            </a:rPr>
            <a:t>Usar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>
              <a:solidFill>
                <a:sysClr val="windowText" lastClr="000000"/>
              </a:solidFill>
            </a:rPr>
            <a:t>las funciones INDICE y COINCIDIR para que el valor de la celda E10 sea igual al precio correspondiente al producto y la talla seleccionados.</a:t>
          </a:r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fraelizondogtz/Desktop/Curso%20Ana&#769;lisis%20de%20datos/INTERMEDIO/Excel/Ejercicios/RESUELTOS/Funciones%20Ba&#769;s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R.SI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ynthia pimentel vazquez" refreshedDate="45706.679507870373" createdVersion="6" refreshedVersion="6" minRefreshableVersion="3" recordCount="5000">
  <cacheSource type="worksheet">
    <worksheetSource ref="A1:E5001" sheet="Tabla Dinámica"/>
  </cacheSource>
  <cacheFields count="5">
    <cacheField name="Posición" numFmtId="0">
      <sharedItems containsSemiMixedTypes="0" containsString="0" containsNumber="1" containsInteger="1" minValue="1" maxValue="5000"/>
    </cacheField>
    <cacheField name="Artista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ombr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Año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Puntuacion final" numFmtId="0">
      <sharedItems containsSemiMixedTypes="0" containsString="0" containsNumber="1" minValue="4.1660000000000004" maxValue="39.902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ynthia pimentel vazquez" refreshedDate="45706.689932638888" createdVersion="6" refreshedVersion="6" minRefreshableVersion="3" recordCount="213">
  <cacheSource type="worksheet">
    <worksheetSource ref="A1:F214" sheet="Tabla dinámica - repaso"/>
  </cacheSource>
  <cacheFields count="6">
    <cacheField name="ID de orden " numFmtId="0">
      <sharedItems containsSemiMixedTypes="0" containsString="0" containsNumber="1" containsInteger="1" minValue="1" maxValue="213"/>
    </cacheField>
    <cacheField name="Producto" numFmtId="0">
      <sharedItems count="7">
        <s v="Zanahorias"/>
        <s v="Brocoli"/>
        <s v="Platano"/>
        <s v="Papa"/>
        <s v="Naranja"/>
        <s v="Manzana"/>
        <s v="Mango"/>
      </sharedItems>
    </cacheField>
    <cacheField name="Categoría" numFmtId="0">
      <sharedItems count="2">
        <s v="Verdura"/>
        <s v="Fruta"/>
      </sharedItems>
    </cacheField>
    <cacheField name="Ganancia" numFmtId="165">
      <sharedItems containsSemiMixedTypes="0" containsString="0" containsNumber="1" containsInteger="1" minValue="107" maxValue="9990" count="213">
        <n v="4270"/>
        <n v="8239"/>
        <n v="617"/>
        <n v="8384"/>
        <n v="2626"/>
        <n v="3610"/>
        <n v="9062"/>
        <n v="6906"/>
        <n v="2417"/>
        <n v="7431"/>
        <n v="8250"/>
        <n v="7012"/>
        <n v="1903"/>
        <n v="2824"/>
        <n v="6946"/>
        <n v="2320"/>
        <n v="2116"/>
        <n v="1135"/>
        <n v="3595"/>
        <n v="1161"/>
        <n v="2256"/>
        <n v="1004"/>
        <n v="3642"/>
        <n v="4582"/>
        <n v="3559"/>
        <n v="5154"/>
        <n v="7388"/>
        <n v="7163"/>
        <n v="5101"/>
        <n v="7602"/>
        <n v="1641"/>
        <n v="8892"/>
        <n v="2060"/>
        <n v="1557"/>
        <n v="6509"/>
        <n v="5718"/>
        <n v="7655"/>
        <n v="9116"/>
        <n v="2795"/>
        <n v="5084"/>
        <n v="8941"/>
        <n v="5341"/>
        <n v="135"/>
        <n v="9400"/>
        <n v="6045"/>
        <n v="5820"/>
        <n v="8887"/>
        <n v="6982"/>
        <n v="4029"/>
        <n v="3665"/>
        <n v="4781"/>
        <n v="3663"/>
        <n v="6331"/>
        <n v="4364"/>
        <n v="607"/>
        <n v="1054"/>
        <n v="7659"/>
        <n v="277"/>
        <n v="235"/>
        <n v="1113"/>
        <n v="1128"/>
        <n v="9231"/>
        <n v="4387"/>
        <n v="2763"/>
        <n v="7898"/>
        <n v="2427"/>
        <n v="8663"/>
        <n v="2789"/>
        <n v="4054"/>
        <n v="2262"/>
        <n v="5600"/>
        <n v="5787"/>
        <n v="6295"/>
        <n v="474"/>
        <n v="4325"/>
        <n v="592"/>
        <n v="4330"/>
        <n v="9405"/>
        <n v="7671"/>
        <n v="5791"/>
        <n v="6007"/>
        <n v="5030"/>
        <n v="6763"/>
        <n v="4248"/>
        <n v="9543"/>
        <n v="2054"/>
        <n v="7094"/>
        <n v="6087"/>
        <n v="4264"/>
        <n v="9333"/>
        <n v="8775"/>
        <n v="2011"/>
        <n v="5632"/>
        <n v="4904"/>
        <n v="1002"/>
        <n v="8141"/>
        <n v="3644"/>
        <n v="1380"/>
        <n v="8354"/>
        <n v="5182"/>
        <n v="2193"/>
        <n v="3647"/>
        <n v="4104"/>
        <n v="7457"/>
        <n v="3767"/>
        <n v="4685"/>
        <n v="3917"/>
        <n v="521"/>
        <n v="5605"/>
        <n v="9630"/>
        <n v="6941"/>
        <n v="7231"/>
        <n v="8891"/>
        <n v="107"/>
        <n v="4243"/>
        <n v="4514"/>
        <n v="5480"/>
        <n v="5002"/>
        <n v="8530"/>
        <n v="4819"/>
        <n v="6343"/>
        <n v="2318"/>
        <n v="220"/>
        <n v="6341"/>
        <n v="330"/>
        <n v="3027"/>
        <n v="850"/>
        <n v="8986"/>
        <n v="3800"/>
        <n v="5751"/>
        <n v="1704"/>
        <n v="7966"/>
        <n v="852"/>
        <n v="8416"/>
        <n v="7144"/>
        <n v="7854"/>
        <n v="859"/>
        <n v="8049"/>
        <n v="2836"/>
        <n v="1743"/>
        <n v="3844"/>
        <n v="7490"/>
        <n v="4483"/>
        <n v="7333"/>
        <n v="7654"/>
        <n v="3944"/>
        <n v="5761"/>
        <n v="6864"/>
        <n v="4016"/>
        <n v="1841"/>
        <n v="424"/>
        <n v="8765"/>
        <n v="5583"/>
        <n v="4390"/>
        <n v="352"/>
        <n v="8489"/>
        <n v="7090"/>
        <n v="7880"/>
        <n v="3861"/>
        <n v="7927"/>
        <n v="6162"/>
        <n v="5523"/>
        <n v="5936"/>
        <n v="7251"/>
        <n v="6187"/>
        <n v="3210"/>
        <n v="682"/>
        <n v="793"/>
        <n v="5346"/>
        <n v="7103"/>
        <n v="4603"/>
        <n v="8160"/>
        <n v="7171"/>
        <n v="3552"/>
        <n v="7273"/>
        <n v="2402"/>
        <n v="1197"/>
        <n v="5015"/>
        <n v="5818"/>
        <n v="4399"/>
        <n v="3011"/>
        <n v="4715"/>
        <n v="5321"/>
        <n v="8894"/>
        <n v="4846"/>
        <n v="284"/>
        <n v="8283"/>
        <n v="9990"/>
        <n v="9014"/>
        <n v="1942"/>
        <n v="7223"/>
        <n v="4673"/>
        <n v="9104"/>
        <n v="6078"/>
        <n v="3278"/>
        <n v="136"/>
        <n v="8377"/>
        <n v="2382"/>
        <n v="8702"/>
        <n v="5021"/>
        <n v="1760"/>
        <n v="4766"/>
        <n v="1541"/>
        <n v="2782"/>
        <n v="2455"/>
        <n v="4512"/>
        <n v="8752"/>
        <n v="9127"/>
        <n v="1777"/>
        <n v="680"/>
        <n v="958"/>
        <n v="2613"/>
        <n v="339"/>
      </sharedItems>
    </cacheField>
    <cacheField name="Fecha" numFmtId="14">
      <sharedItems containsSemiMixedTypes="0" containsNonDate="0" containsDate="1" containsString="0" minDate="2016-01-06T00:00:00" maxDate="2016-12-31T00:00:00"/>
    </cacheField>
    <cacheField name="País" numFmtId="0">
      <sharedItems count="7">
        <s v="Estados Unidos"/>
        <s v="Reino Unido"/>
        <s v="Canada"/>
        <s v="Alemania"/>
        <s v="Australia"/>
        <s v="Mexico"/>
        <s v="Fra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"/>
    <x v="0"/>
    <x v="0"/>
    <x v="0"/>
    <n v="39.902999999999999"/>
  </r>
  <r>
    <n v="2"/>
    <x v="1"/>
    <x v="1"/>
    <x v="1"/>
    <n v="36.503"/>
  </r>
  <r>
    <n v="3"/>
    <x v="2"/>
    <x v="2"/>
    <x v="2"/>
    <n v="35.554000000000002"/>
  </r>
  <r>
    <n v="4"/>
    <x v="3"/>
    <x v="3"/>
    <x v="3"/>
    <n v="35.405000000000001"/>
  </r>
  <r>
    <n v="5"/>
    <x v="4"/>
    <x v="4"/>
    <x v="4"/>
    <n v="34.811"/>
  </r>
  <r>
    <n v="6"/>
    <x v="5"/>
    <x v="5"/>
    <x v="5"/>
    <n v="34.765999999999998"/>
  </r>
  <r>
    <n v="7"/>
    <x v="6"/>
    <x v="6"/>
    <x v="6"/>
    <n v="34.56"/>
  </r>
  <r>
    <n v="8"/>
    <x v="7"/>
    <x v="7"/>
    <x v="7"/>
    <n v="32.020000000000003"/>
  </r>
  <r>
    <n v="9"/>
    <x v="8"/>
    <x v="8"/>
    <x v="8"/>
    <n v="31.792000000000002"/>
  </r>
  <r>
    <n v="10"/>
    <x v="9"/>
    <x v="9"/>
    <x v="9"/>
    <n v="31.581"/>
  </r>
  <r>
    <n v="11"/>
    <x v="10"/>
    <x v="10"/>
    <x v="10"/>
    <n v="31.359000000000002"/>
  </r>
  <r>
    <n v="12"/>
    <x v="11"/>
    <x v="11"/>
    <x v="11"/>
    <n v="31.053999999999998"/>
  </r>
  <r>
    <n v="13"/>
    <x v="12"/>
    <x v="12"/>
    <x v="12"/>
    <n v="30.664999999999999"/>
  </r>
  <r>
    <n v="14"/>
    <x v="13"/>
    <x v="13"/>
    <x v="13"/>
    <n v="30.196999999999999"/>
  </r>
  <r>
    <n v="15"/>
    <x v="14"/>
    <x v="14"/>
    <x v="3"/>
    <n v="30.065000000000001"/>
  </r>
  <r>
    <n v="16"/>
    <x v="15"/>
    <x v="15"/>
    <x v="14"/>
    <n v="29.728000000000002"/>
  </r>
  <r>
    <n v="17"/>
    <x v="16"/>
    <x v="16"/>
    <x v="15"/>
    <n v="29.536000000000001"/>
  </r>
  <r>
    <n v="18"/>
    <x v="17"/>
    <x v="17"/>
    <x v="8"/>
    <n v="29.465"/>
  </r>
  <r>
    <n v="19"/>
    <x v="5"/>
    <x v="18"/>
    <x v="16"/>
    <n v="29.443000000000001"/>
  </r>
  <r>
    <n v="20"/>
    <x v="18"/>
    <x v="19"/>
    <x v="17"/>
    <n v="29.428000000000001"/>
  </r>
  <r>
    <n v="21"/>
    <x v="19"/>
    <x v="20"/>
    <x v="18"/>
    <n v="29.388999999999999"/>
  </r>
  <r>
    <n v="22"/>
    <x v="20"/>
    <x v="21"/>
    <x v="19"/>
    <n v="29.347999999999999"/>
  </r>
  <r>
    <n v="23"/>
    <x v="21"/>
    <x v="22"/>
    <x v="20"/>
    <n v="28.76"/>
  </r>
  <r>
    <n v="24"/>
    <x v="22"/>
    <x v="23"/>
    <x v="9"/>
    <n v="28.059000000000001"/>
  </r>
  <r>
    <n v="25"/>
    <x v="23"/>
    <x v="24"/>
    <x v="8"/>
    <n v="27.863"/>
  </r>
  <r>
    <n v="26"/>
    <x v="5"/>
    <x v="25"/>
    <x v="21"/>
    <n v="27.760999999999999"/>
  </r>
  <r>
    <n v="27"/>
    <x v="24"/>
    <x v="26"/>
    <x v="22"/>
    <n v="27.597999999999999"/>
  </r>
  <r>
    <n v="28"/>
    <x v="25"/>
    <x v="27"/>
    <x v="23"/>
    <n v="27.582000000000001"/>
  </r>
  <r>
    <n v="29"/>
    <x v="26"/>
    <x v="28"/>
    <x v="24"/>
    <n v="27.486999999999998"/>
  </r>
  <r>
    <n v="30"/>
    <x v="27"/>
    <x v="29"/>
    <x v="25"/>
    <n v="27.109000000000002"/>
  </r>
  <r>
    <n v="31"/>
    <x v="28"/>
    <x v="30"/>
    <x v="14"/>
    <n v="26.79"/>
  </r>
  <r>
    <n v="32"/>
    <x v="29"/>
    <x v="31"/>
    <x v="26"/>
    <n v="26.681000000000001"/>
  </r>
  <r>
    <n v="33"/>
    <x v="30"/>
    <x v="32"/>
    <x v="9"/>
    <n v="26.574000000000002"/>
  </r>
  <r>
    <n v="34"/>
    <x v="31"/>
    <x v="33"/>
    <x v="2"/>
    <n v="26.504000000000001"/>
  </r>
  <r>
    <n v="35"/>
    <x v="32"/>
    <x v="34"/>
    <x v="27"/>
    <n v="26.355"/>
  </r>
  <r>
    <n v="36"/>
    <x v="12"/>
    <x v="35"/>
    <x v="12"/>
    <n v="26.338000000000001"/>
  </r>
  <r>
    <n v="37"/>
    <x v="33"/>
    <x v="36"/>
    <x v="27"/>
    <n v="26.329000000000001"/>
  </r>
  <r>
    <n v="38"/>
    <x v="34"/>
    <x v="37"/>
    <x v="21"/>
    <n v="26.309000000000001"/>
  </r>
  <r>
    <n v="39"/>
    <x v="35"/>
    <x v="38"/>
    <x v="28"/>
    <n v="26.158000000000001"/>
  </r>
  <r>
    <n v="40"/>
    <x v="36"/>
    <x v="39"/>
    <x v="29"/>
    <n v="26.097000000000001"/>
  </r>
  <r>
    <n v="41"/>
    <x v="37"/>
    <x v="40"/>
    <x v="14"/>
    <n v="25.951000000000001"/>
  </r>
  <r>
    <n v="42"/>
    <x v="38"/>
    <x v="41"/>
    <x v="30"/>
    <n v="25.939"/>
  </r>
  <r>
    <n v="43"/>
    <x v="39"/>
    <x v="42"/>
    <x v="30"/>
    <n v="25.89"/>
  </r>
  <r>
    <n v="44"/>
    <x v="40"/>
    <x v="43"/>
    <x v="22"/>
    <n v="25.731999999999999"/>
  </r>
  <r>
    <n v="45"/>
    <x v="41"/>
    <x v="44"/>
    <x v="31"/>
    <n v="25.649000000000001"/>
  </r>
  <r>
    <n v="46"/>
    <x v="42"/>
    <x v="45"/>
    <x v="32"/>
    <n v="25.587"/>
  </r>
  <r>
    <n v="47"/>
    <x v="43"/>
    <x v="46"/>
    <x v="15"/>
    <n v="25.55"/>
  </r>
  <r>
    <n v="48"/>
    <x v="44"/>
    <x v="47"/>
    <x v="23"/>
    <n v="25.468"/>
  </r>
  <r>
    <n v="49"/>
    <x v="45"/>
    <x v="48"/>
    <x v="7"/>
    <n v="25.364999999999998"/>
  </r>
  <r>
    <n v="50"/>
    <x v="36"/>
    <x v="49"/>
    <x v="29"/>
    <n v="25.254000000000001"/>
  </r>
  <r>
    <n v="51"/>
    <x v="46"/>
    <x v="50"/>
    <x v="33"/>
    <n v="25.199000000000002"/>
  </r>
  <r>
    <n v="52"/>
    <x v="47"/>
    <x v="51"/>
    <x v="9"/>
    <n v="25.141999999999999"/>
  </r>
  <r>
    <n v="53"/>
    <x v="48"/>
    <x v="52"/>
    <x v="31"/>
    <n v="25.140999999999998"/>
  </r>
  <r>
    <n v="54"/>
    <x v="49"/>
    <x v="53"/>
    <x v="34"/>
    <n v="25.076000000000001"/>
  </r>
  <r>
    <n v="55"/>
    <x v="50"/>
    <x v="54"/>
    <x v="31"/>
    <n v="25.050999999999998"/>
  </r>
  <r>
    <n v="56"/>
    <x v="51"/>
    <x v="55"/>
    <x v="35"/>
    <n v="24.727"/>
  </r>
  <r>
    <n v="57"/>
    <x v="52"/>
    <x v="56"/>
    <x v="36"/>
    <n v="24.693000000000001"/>
  </r>
  <r>
    <n v="58"/>
    <x v="11"/>
    <x v="57"/>
    <x v="37"/>
    <n v="24.602"/>
  </r>
  <r>
    <n v="59"/>
    <x v="53"/>
    <x v="58"/>
    <x v="16"/>
    <n v="24.344999999999999"/>
  </r>
  <r>
    <n v="60"/>
    <x v="54"/>
    <x v="59"/>
    <x v="38"/>
    <n v="24.324000000000002"/>
  </r>
  <r>
    <n v="61"/>
    <x v="55"/>
    <x v="60"/>
    <x v="28"/>
    <n v="24.164999999999999"/>
  </r>
  <r>
    <n v="62"/>
    <x v="56"/>
    <x v="61"/>
    <x v="33"/>
    <n v="24.152999999999999"/>
  </r>
  <r>
    <n v="63"/>
    <x v="57"/>
    <x v="62"/>
    <x v="39"/>
    <n v="24.143999999999998"/>
  </r>
  <r>
    <n v="64"/>
    <x v="31"/>
    <x v="63"/>
    <x v="40"/>
    <n v="24.027000000000001"/>
  </r>
  <r>
    <n v="65"/>
    <x v="58"/>
    <x v="64"/>
    <x v="17"/>
    <n v="23.902000000000001"/>
  </r>
  <r>
    <n v="66"/>
    <x v="36"/>
    <x v="65"/>
    <x v="41"/>
    <n v="23.827000000000002"/>
  </r>
  <r>
    <n v="67"/>
    <x v="5"/>
    <x v="66"/>
    <x v="11"/>
    <n v="23.82"/>
  </r>
  <r>
    <n v="68"/>
    <x v="59"/>
    <x v="67"/>
    <x v="12"/>
    <n v="23.731000000000002"/>
  </r>
  <r>
    <n v="69"/>
    <x v="60"/>
    <x v="68"/>
    <x v="24"/>
    <n v="23.728999999999999"/>
  </r>
  <r>
    <n v="70"/>
    <x v="61"/>
    <x v="69"/>
    <x v="15"/>
    <n v="23.725999999999999"/>
  </r>
  <r>
    <n v="71"/>
    <x v="62"/>
    <x v="70"/>
    <x v="29"/>
    <n v="23.712"/>
  </r>
  <r>
    <n v="72"/>
    <x v="63"/>
    <x v="71"/>
    <x v="36"/>
    <n v="23.648"/>
  </r>
  <r>
    <n v="73"/>
    <x v="64"/>
    <x v="72"/>
    <x v="42"/>
    <n v="23.347999999999999"/>
  </r>
  <r>
    <n v="74"/>
    <x v="65"/>
    <x v="73"/>
    <x v="6"/>
    <n v="23.344999999999999"/>
  </r>
  <r>
    <n v="75"/>
    <x v="66"/>
    <x v="74"/>
    <x v="36"/>
    <n v="23.234000000000002"/>
  </r>
  <r>
    <n v="76"/>
    <x v="67"/>
    <x v="75"/>
    <x v="11"/>
    <n v="23.199000000000002"/>
  </r>
  <r>
    <n v="77"/>
    <x v="68"/>
    <x v="76"/>
    <x v="37"/>
    <n v="23.184000000000001"/>
  </r>
  <r>
    <n v="78"/>
    <x v="69"/>
    <x v="77"/>
    <x v="43"/>
    <n v="23.152999999999999"/>
  </r>
  <r>
    <n v="79"/>
    <x v="50"/>
    <x v="78"/>
    <x v="35"/>
    <n v="23.145"/>
  </r>
  <r>
    <n v="80"/>
    <x v="70"/>
    <x v="79"/>
    <x v="12"/>
    <n v="23.079000000000001"/>
  </r>
  <r>
    <n v="81"/>
    <x v="71"/>
    <x v="80"/>
    <x v="24"/>
    <n v="23.068000000000001"/>
  </r>
  <r>
    <n v="82"/>
    <x v="72"/>
    <x v="81"/>
    <x v="44"/>
    <n v="23.058"/>
  </r>
  <r>
    <n v="83"/>
    <x v="73"/>
    <x v="82"/>
    <x v="45"/>
    <n v="23.001999999999999"/>
  </r>
  <r>
    <n v="84"/>
    <x v="74"/>
    <x v="83"/>
    <x v="39"/>
    <n v="23"/>
  </r>
  <r>
    <n v="85"/>
    <x v="75"/>
    <x v="84"/>
    <x v="8"/>
    <n v="22.966999999999999"/>
  </r>
  <r>
    <n v="86"/>
    <x v="76"/>
    <x v="85"/>
    <x v="3"/>
    <n v="22.96"/>
  </r>
  <r>
    <n v="87"/>
    <x v="77"/>
    <x v="86"/>
    <x v="46"/>
    <n v="22.928999999999998"/>
  </r>
  <r>
    <n v="88"/>
    <x v="78"/>
    <x v="87"/>
    <x v="27"/>
    <n v="22.861000000000001"/>
  </r>
  <r>
    <n v="89"/>
    <x v="79"/>
    <x v="88"/>
    <x v="20"/>
    <n v="22.614999999999998"/>
  </r>
  <r>
    <n v="90"/>
    <x v="80"/>
    <x v="89"/>
    <x v="3"/>
    <n v="22.571999999999999"/>
  </r>
  <r>
    <n v="91"/>
    <x v="81"/>
    <x v="90"/>
    <x v="24"/>
    <n v="22.555"/>
  </r>
  <r>
    <n v="92"/>
    <x v="82"/>
    <x v="91"/>
    <x v="16"/>
    <n v="22.535"/>
  </r>
  <r>
    <n v="93"/>
    <x v="83"/>
    <x v="92"/>
    <x v="47"/>
    <n v="22.532"/>
  </r>
  <r>
    <n v="94"/>
    <x v="0"/>
    <x v="93"/>
    <x v="48"/>
    <n v="22.468"/>
  </r>
  <r>
    <n v="95"/>
    <x v="5"/>
    <x v="94"/>
    <x v="17"/>
    <n v="22.448"/>
  </r>
  <r>
    <n v="96"/>
    <x v="40"/>
    <x v="95"/>
    <x v="7"/>
    <n v="22.448"/>
  </r>
  <r>
    <n v="97"/>
    <x v="5"/>
    <x v="96"/>
    <x v="21"/>
    <n v="22.398"/>
  </r>
  <r>
    <n v="98"/>
    <x v="84"/>
    <x v="97"/>
    <x v="12"/>
    <n v="22.337"/>
  </r>
  <r>
    <n v="99"/>
    <x v="85"/>
    <x v="98"/>
    <x v="31"/>
    <n v="22.247"/>
  </r>
  <r>
    <n v="100"/>
    <x v="15"/>
    <x v="99"/>
    <x v="14"/>
    <n v="22.242000000000001"/>
  </r>
  <r>
    <n v="101"/>
    <x v="86"/>
    <x v="100"/>
    <x v="7"/>
    <n v="22.087"/>
  </r>
  <r>
    <n v="102"/>
    <x v="75"/>
    <x v="101"/>
    <x v="28"/>
    <n v="22.065000000000001"/>
  </r>
  <r>
    <n v="103"/>
    <x v="87"/>
    <x v="102"/>
    <x v="20"/>
    <n v="22.05"/>
  </r>
  <r>
    <n v="104"/>
    <x v="31"/>
    <x v="103"/>
    <x v="49"/>
    <n v="21.992000000000001"/>
  </r>
  <r>
    <n v="105"/>
    <x v="88"/>
    <x v="104"/>
    <x v="40"/>
    <n v="21.963999999999999"/>
  </r>
  <r>
    <n v="106"/>
    <x v="89"/>
    <x v="105"/>
    <x v="30"/>
    <n v="21.902000000000001"/>
  </r>
  <r>
    <n v="107"/>
    <x v="90"/>
    <x v="106"/>
    <x v="20"/>
    <n v="21.887"/>
  </r>
  <r>
    <n v="108"/>
    <x v="91"/>
    <x v="107"/>
    <x v="50"/>
    <n v="21.881"/>
  </r>
  <r>
    <n v="109"/>
    <x v="5"/>
    <x v="108"/>
    <x v="11"/>
    <n v="21.879000000000001"/>
  </r>
  <r>
    <n v="110"/>
    <x v="31"/>
    <x v="109"/>
    <x v="51"/>
    <n v="21.795000000000002"/>
  </r>
  <r>
    <n v="111"/>
    <x v="92"/>
    <x v="110"/>
    <x v="34"/>
    <n v="21.669"/>
  </r>
  <r>
    <n v="112"/>
    <x v="93"/>
    <x v="111"/>
    <x v="52"/>
    <n v="21.632000000000001"/>
  </r>
  <r>
    <n v="113"/>
    <x v="94"/>
    <x v="112"/>
    <x v="12"/>
    <n v="21.59"/>
  </r>
  <r>
    <n v="114"/>
    <x v="95"/>
    <x v="113"/>
    <x v="26"/>
    <n v="21.527000000000001"/>
  </r>
  <r>
    <n v="115"/>
    <x v="5"/>
    <x v="114"/>
    <x v="50"/>
    <n v="21.431000000000001"/>
  </r>
  <r>
    <n v="116"/>
    <x v="96"/>
    <x v="115"/>
    <x v="31"/>
    <n v="21.364000000000001"/>
  </r>
  <r>
    <n v="117"/>
    <x v="97"/>
    <x v="116"/>
    <x v="32"/>
    <n v="21.344000000000001"/>
  </r>
  <r>
    <n v="118"/>
    <x v="77"/>
    <x v="117"/>
    <x v="7"/>
    <n v="21.312000000000001"/>
  </r>
  <r>
    <n v="119"/>
    <x v="98"/>
    <x v="118"/>
    <x v="46"/>
    <n v="21.248000000000001"/>
  </r>
  <r>
    <n v="120"/>
    <x v="99"/>
    <x v="119"/>
    <x v="29"/>
    <n v="21.213000000000001"/>
  </r>
  <r>
    <n v="121"/>
    <x v="100"/>
    <x v="120"/>
    <x v="10"/>
    <n v="21.14"/>
  </r>
  <r>
    <n v="122"/>
    <x v="101"/>
    <x v="121"/>
    <x v="53"/>
    <n v="21.106999999999999"/>
  </r>
  <r>
    <n v="123"/>
    <x v="5"/>
    <x v="122"/>
    <x v="17"/>
    <n v="21.084"/>
  </r>
  <r>
    <n v="124"/>
    <x v="102"/>
    <x v="123"/>
    <x v="33"/>
    <n v="21.082000000000001"/>
  </r>
  <r>
    <n v="125"/>
    <x v="103"/>
    <x v="124"/>
    <x v="23"/>
    <n v="21.071999999999999"/>
  </r>
  <r>
    <n v="126"/>
    <x v="104"/>
    <x v="125"/>
    <x v="9"/>
    <n v="21.012"/>
  </r>
  <r>
    <n v="127"/>
    <x v="105"/>
    <x v="126"/>
    <x v="49"/>
    <n v="20.946999999999999"/>
  </r>
  <r>
    <n v="128"/>
    <x v="106"/>
    <x v="127"/>
    <x v="28"/>
    <n v="20.922999999999998"/>
  </r>
  <r>
    <n v="129"/>
    <x v="6"/>
    <x v="128"/>
    <x v="54"/>
    <n v="20.902000000000001"/>
  </r>
  <r>
    <n v="130"/>
    <x v="107"/>
    <x v="129"/>
    <x v="23"/>
    <n v="20.882999999999999"/>
  </r>
  <r>
    <n v="131"/>
    <x v="52"/>
    <x v="130"/>
    <x v="32"/>
    <n v="20.873999999999999"/>
  </r>
  <r>
    <n v="132"/>
    <x v="108"/>
    <x v="131"/>
    <x v="14"/>
    <n v="20.873000000000001"/>
  </r>
  <r>
    <n v="133"/>
    <x v="23"/>
    <x v="132"/>
    <x v="4"/>
    <n v="20.863"/>
  </r>
  <r>
    <n v="134"/>
    <x v="109"/>
    <x v="133"/>
    <x v="16"/>
    <n v="20.863"/>
  </r>
  <r>
    <n v="135"/>
    <x v="110"/>
    <x v="134"/>
    <x v="15"/>
    <n v="20.826000000000001"/>
  </r>
  <r>
    <n v="136"/>
    <x v="111"/>
    <x v="135"/>
    <x v="24"/>
    <n v="20.818000000000001"/>
  </r>
  <r>
    <n v="137"/>
    <x v="112"/>
    <x v="136"/>
    <x v="40"/>
    <n v="20.812999999999999"/>
  </r>
  <r>
    <n v="138"/>
    <x v="113"/>
    <x v="137"/>
    <x v="42"/>
    <n v="20.798999999999999"/>
  </r>
  <r>
    <n v="139"/>
    <x v="114"/>
    <x v="138"/>
    <x v="46"/>
    <n v="20.797000000000001"/>
  </r>
  <r>
    <n v="140"/>
    <x v="115"/>
    <x v="139"/>
    <x v="15"/>
    <n v="20.786000000000001"/>
  </r>
  <r>
    <n v="141"/>
    <x v="116"/>
    <x v="140"/>
    <x v="55"/>
    <n v="20.777000000000001"/>
  </r>
  <r>
    <n v="142"/>
    <x v="117"/>
    <x v="141"/>
    <x v="32"/>
    <n v="20.751000000000001"/>
  </r>
  <r>
    <n v="143"/>
    <x v="62"/>
    <x v="142"/>
    <x v="56"/>
    <n v="20.744"/>
  </r>
  <r>
    <n v="144"/>
    <x v="118"/>
    <x v="143"/>
    <x v="56"/>
    <n v="20.684000000000001"/>
  </r>
  <r>
    <n v="145"/>
    <x v="119"/>
    <x v="144"/>
    <x v="36"/>
    <n v="20.622"/>
  </r>
  <r>
    <n v="146"/>
    <x v="120"/>
    <x v="145"/>
    <x v="24"/>
    <n v="20.553999999999998"/>
  </r>
  <r>
    <n v="147"/>
    <x v="121"/>
    <x v="146"/>
    <x v="11"/>
    <n v="20.446999999999999"/>
  </r>
  <r>
    <n v="148"/>
    <x v="23"/>
    <x v="147"/>
    <x v="8"/>
    <n v="20.326000000000001"/>
  </r>
  <r>
    <n v="149"/>
    <x v="122"/>
    <x v="148"/>
    <x v="28"/>
    <n v="20.294"/>
  </r>
  <r>
    <n v="150"/>
    <x v="123"/>
    <x v="149"/>
    <x v="54"/>
    <n v="20.285"/>
  </r>
  <r>
    <n v="151"/>
    <x v="124"/>
    <x v="150"/>
    <x v="57"/>
    <n v="20.277999999999999"/>
  </r>
  <r>
    <n v="152"/>
    <x v="125"/>
    <x v="151"/>
    <x v="2"/>
    <n v="20.268999999999998"/>
  </r>
  <r>
    <n v="153"/>
    <x v="126"/>
    <x v="152"/>
    <x v="58"/>
    <n v="20.202999999999999"/>
  </r>
  <r>
    <n v="154"/>
    <x v="85"/>
    <x v="153"/>
    <x v="33"/>
    <n v="20.116"/>
  </r>
  <r>
    <n v="155"/>
    <x v="127"/>
    <x v="154"/>
    <x v="48"/>
    <n v="20.052"/>
  </r>
  <r>
    <n v="156"/>
    <x v="128"/>
    <x v="155"/>
    <x v="59"/>
    <n v="20.033999999999999"/>
  </r>
  <r>
    <n v="157"/>
    <x v="129"/>
    <x v="156"/>
    <x v="20"/>
    <n v="19.922000000000001"/>
  </r>
  <r>
    <n v="158"/>
    <x v="130"/>
    <x v="157"/>
    <x v="6"/>
    <n v="19.917000000000002"/>
  </r>
  <r>
    <n v="159"/>
    <x v="131"/>
    <x v="158"/>
    <x v="51"/>
    <n v="19.888999999999999"/>
  </r>
  <r>
    <n v="160"/>
    <x v="132"/>
    <x v="159"/>
    <x v="60"/>
    <n v="19.850999999999999"/>
  </r>
  <r>
    <n v="161"/>
    <x v="65"/>
    <x v="160"/>
    <x v="36"/>
    <n v="19.815999999999999"/>
  </r>
  <r>
    <n v="162"/>
    <x v="133"/>
    <x v="161"/>
    <x v="39"/>
    <n v="19.798999999999999"/>
  </r>
  <r>
    <n v="163"/>
    <x v="134"/>
    <x v="162"/>
    <x v="19"/>
    <n v="19.777000000000001"/>
  </r>
  <r>
    <n v="164"/>
    <x v="135"/>
    <x v="163"/>
    <x v="36"/>
    <n v="19.661000000000001"/>
  </r>
  <r>
    <n v="165"/>
    <x v="129"/>
    <x v="164"/>
    <x v="12"/>
    <n v="19.545999999999999"/>
  </r>
  <r>
    <n v="166"/>
    <x v="25"/>
    <x v="165"/>
    <x v="39"/>
    <n v="19.544"/>
  </r>
  <r>
    <n v="167"/>
    <x v="136"/>
    <x v="166"/>
    <x v="61"/>
    <n v="19.524999999999999"/>
  </r>
  <r>
    <n v="168"/>
    <x v="137"/>
    <x v="167"/>
    <x v="2"/>
    <n v="19.486999999999998"/>
  </r>
  <r>
    <n v="169"/>
    <x v="138"/>
    <x v="168"/>
    <x v="45"/>
    <n v="19.48"/>
  </r>
  <r>
    <n v="170"/>
    <x v="139"/>
    <x v="169"/>
    <x v="59"/>
    <n v="19.472000000000001"/>
  </r>
  <r>
    <n v="171"/>
    <x v="25"/>
    <x v="170"/>
    <x v="23"/>
    <n v="19.47"/>
  </r>
  <r>
    <n v="172"/>
    <x v="140"/>
    <x v="171"/>
    <x v="15"/>
    <n v="19.454000000000001"/>
  </r>
  <r>
    <n v="173"/>
    <x v="141"/>
    <x v="172"/>
    <x v="9"/>
    <n v="19.448"/>
  </r>
  <r>
    <n v="174"/>
    <x v="5"/>
    <x v="173"/>
    <x v="17"/>
    <n v="19.364999999999998"/>
  </r>
  <r>
    <n v="175"/>
    <x v="142"/>
    <x v="174"/>
    <x v="10"/>
    <n v="19.338999999999999"/>
  </r>
  <r>
    <n v="176"/>
    <x v="72"/>
    <x v="175"/>
    <x v="62"/>
    <n v="19.318000000000001"/>
  </r>
  <r>
    <n v="177"/>
    <x v="4"/>
    <x v="176"/>
    <x v="10"/>
    <n v="19.25"/>
  </r>
  <r>
    <n v="178"/>
    <x v="143"/>
    <x v="177"/>
    <x v="2"/>
    <n v="19.234999999999999"/>
  </r>
  <r>
    <n v="179"/>
    <x v="144"/>
    <x v="178"/>
    <x v="19"/>
    <n v="19.172999999999998"/>
  </r>
  <r>
    <n v="180"/>
    <x v="145"/>
    <x v="179"/>
    <x v="7"/>
    <n v="19.117000000000001"/>
  </r>
  <r>
    <n v="181"/>
    <x v="73"/>
    <x v="180"/>
    <x v="63"/>
    <n v="19.108000000000001"/>
  </r>
  <r>
    <n v="182"/>
    <x v="146"/>
    <x v="181"/>
    <x v="24"/>
    <n v="19.096"/>
  </r>
  <r>
    <n v="183"/>
    <x v="3"/>
    <x v="182"/>
    <x v="27"/>
    <n v="19.082999999999998"/>
  </r>
  <r>
    <n v="184"/>
    <x v="147"/>
    <x v="183"/>
    <x v="59"/>
    <n v="19.048999999999999"/>
  </r>
  <r>
    <n v="185"/>
    <x v="26"/>
    <x v="184"/>
    <x v="13"/>
    <n v="19.036999999999999"/>
  </r>
  <r>
    <n v="186"/>
    <x v="148"/>
    <x v="87"/>
    <x v="37"/>
    <n v="19.023"/>
  </r>
  <r>
    <n v="187"/>
    <x v="115"/>
    <x v="185"/>
    <x v="12"/>
    <n v="19.006"/>
  </r>
  <r>
    <n v="188"/>
    <x v="149"/>
    <x v="186"/>
    <x v="42"/>
    <n v="19.003"/>
  </r>
  <r>
    <n v="189"/>
    <x v="15"/>
    <x v="187"/>
    <x v="17"/>
    <n v="19.001999999999999"/>
  </r>
  <r>
    <n v="190"/>
    <x v="43"/>
    <x v="188"/>
    <x v="15"/>
    <n v="18.998999999999999"/>
  </r>
  <r>
    <n v="191"/>
    <x v="150"/>
    <x v="189"/>
    <x v="27"/>
    <n v="18.978999999999999"/>
  </r>
  <r>
    <n v="192"/>
    <x v="151"/>
    <x v="190"/>
    <x v="21"/>
    <n v="18.968"/>
  </r>
  <r>
    <n v="193"/>
    <x v="152"/>
    <x v="191"/>
    <x v="30"/>
    <n v="18.927"/>
  </r>
  <r>
    <n v="194"/>
    <x v="153"/>
    <x v="192"/>
    <x v="1"/>
    <n v="18.843"/>
  </r>
  <r>
    <n v="195"/>
    <x v="154"/>
    <x v="193"/>
    <x v="5"/>
    <n v="18.84"/>
  </r>
  <r>
    <n v="196"/>
    <x v="5"/>
    <x v="194"/>
    <x v="21"/>
    <n v="18.837"/>
  </r>
  <r>
    <n v="197"/>
    <x v="155"/>
    <x v="195"/>
    <x v="64"/>
    <n v="18.837"/>
  </r>
  <r>
    <n v="198"/>
    <x v="5"/>
    <x v="196"/>
    <x v="42"/>
    <n v="18.832999999999998"/>
  </r>
  <r>
    <n v="199"/>
    <x v="156"/>
    <x v="197"/>
    <x v="22"/>
    <n v="18.806999999999999"/>
  </r>
  <r>
    <n v="200"/>
    <x v="157"/>
    <x v="198"/>
    <x v="30"/>
    <n v="18.806999999999999"/>
  </r>
  <r>
    <n v="201"/>
    <x v="158"/>
    <x v="199"/>
    <x v="30"/>
    <n v="18.791"/>
  </r>
  <r>
    <n v="202"/>
    <x v="11"/>
    <x v="200"/>
    <x v="50"/>
    <n v="18.788"/>
  </r>
  <r>
    <n v="203"/>
    <x v="159"/>
    <x v="201"/>
    <x v="3"/>
    <n v="18.696000000000002"/>
  </r>
  <r>
    <n v="204"/>
    <x v="160"/>
    <x v="202"/>
    <x v="19"/>
    <n v="18.678999999999998"/>
  </r>
  <r>
    <n v="205"/>
    <x v="161"/>
    <x v="203"/>
    <x v="28"/>
    <n v="18.648"/>
  </r>
  <r>
    <n v="206"/>
    <x v="111"/>
    <x v="204"/>
    <x v="10"/>
    <n v="18.631"/>
  </r>
  <r>
    <n v="207"/>
    <x v="162"/>
    <x v="205"/>
    <x v="37"/>
    <n v="18.623000000000001"/>
  </r>
  <r>
    <n v="208"/>
    <x v="51"/>
    <x v="206"/>
    <x v="35"/>
    <n v="18.614000000000001"/>
  </r>
  <r>
    <n v="209"/>
    <x v="163"/>
    <x v="207"/>
    <x v="2"/>
    <n v="18.611000000000001"/>
  </r>
  <r>
    <n v="210"/>
    <x v="15"/>
    <x v="208"/>
    <x v="46"/>
    <n v="18.606999999999999"/>
  </r>
  <r>
    <n v="211"/>
    <x v="5"/>
    <x v="209"/>
    <x v="21"/>
    <n v="18.581"/>
  </r>
  <r>
    <n v="212"/>
    <x v="164"/>
    <x v="210"/>
    <x v="54"/>
    <n v="18.545999999999999"/>
  </r>
  <r>
    <n v="213"/>
    <x v="165"/>
    <x v="211"/>
    <x v="62"/>
    <n v="18.533000000000001"/>
  </r>
  <r>
    <n v="214"/>
    <x v="166"/>
    <x v="212"/>
    <x v="20"/>
    <n v="18.524999999999999"/>
  </r>
  <r>
    <n v="215"/>
    <x v="167"/>
    <x v="213"/>
    <x v="22"/>
    <n v="18.501000000000001"/>
  </r>
  <r>
    <n v="216"/>
    <x v="105"/>
    <x v="214"/>
    <x v="65"/>
    <n v="18.475999999999999"/>
  </r>
  <r>
    <n v="217"/>
    <x v="168"/>
    <x v="215"/>
    <x v="50"/>
    <n v="18.463000000000001"/>
  </r>
  <r>
    <n v="218"/>
    <x v="135"/>
    <x v="216"/>
    <x v="10"/>
    <n v="18.463000000000001"/>
  </r>
  <r>
    <n v="219"/>
    <x v="39"/>
    <x v="217"/>
    <x v="54"/>
    <n v="18.454999999999998"/>
  </r>
  <r>
    <n v="220"/>
    <x v="169"/>
    <x v="218"/>
    <x v="26"/>
    <n v="18.45"/>
  </r>
  <r>
    <n v="221"/>
    <x v="36"/>
    <x v="219"/>
    <x v="44"/>
    <n v="18.448"/>
  </r>
  <r>
    <n v="222"/>
    <x v="170"/>
    <x v="220"/>
    <x v="53"/>
    <n v="18.425999999999998"/>
  </r>
  <r>
    <n v="223"/>
    <x v="36"/>
    <x v="221"/>
    <x v="50"/>
    <n v="18.422999999999998"/>
  </r>
  <r>
    <n v="224"/>
    <x v="9"/>
    <x v="222"/>
    <x v="37"/>
    <n v="18.41"/>
  </r>
  <r>
    <n v="225"/>
    <x v="31"/>
    <x v="223"/>
    <x v="59"/>
    <n v="18.398"/>
  </r>
  <r>
    <n v="226"/>
    <x v="171"/>
    <x v="224"/>
    <x v="31"/>
    <n v="18.384"/>
  </r>
  <r>
    <n v="227"/>
    <x v="50"/>
    <x v="225"/>
    <x v="31"/>
    <n v="18.372"/>
  </r>
  <r>
    <n v="228"/>
    <x v="172"/>
    <x v="226"/>
    <x v="6"/>
    <n v="18.350999999999999"/>
  </r>
  <r>
    <n v="229"/>
    <x v="173"/>
    <x v="227"/>
    <x v="9"/>
    <n v="18.295000000000002"/>
  </r>
  <r>
    <n v="230"/>
    <x v="174"/>
    <x v="228"/>
    <x v="40"/>
    <n v="18.288"/>
  </r>
  <r>
    <n v="231"/>
    <x v="175"/>
    <x v="229"/>
    <x v="20"/>
    <n v="18.248999999999999"/>
  </r>
  <r>
    <n v="232"/>
    <x v="176"/>
    <x v="230"/>
    <x v="8"/>
    <n v="18.247"/>
  </r>
  <r>
    <n v="233"/>
    <x v="135"/>
    <x v="231"/>
    <x v="40"/>
    <n v="18.216000000000001"/>
  </r>
  <r>
    <n v="234"/>
    <x v="177"/>
    <x v="232"/>
    <x v="36"/>
    <n v="18.202999999999999"/>
  </r>
  <r>
    <n v="235"/>
    <x v="15"/>
    <x v="233"/>
    <x v="47"/>
    <n v="18.202000000000002"/>
  </r>
  <r>
    <n v="236"/>
    <x v="23"/>
    <x v="234"/>
    <x v="10"/>
    <n v="18.187000000000001"/>
  </r>
  <r>
    <n v="237"/>
    <x v="178"/>
    <x v="235"/>
    <x v="24"/>
    <n v="18.172000000000001"/>
  </r>
  <r>
    <n v="238"/>
    <x v="179"/>
    <x v="236"/>
    <x v="27"/>
    <n v="18.167000000000002"/>
  </r>
  <r>
    <n v="239"/>
    <x v="175"/>
    <x v="237"/>
    <x v="34"/>
    <n v="18.138000000000002"/>
  </r>
  <r>
    <n v="240"/>
    <x v="180"/>
    <x v="238"/>
    <x v="13"/>
    <n v="18.097000000000001"/>
  </r>
  <r>
    <n v="241"/>
    <x v="181"/>
    <x v="239"/>
    <x v="66"/>
    <n v="18.093"/>
  </r>
  <r>
    <n v="242"/>
    <x v="182"/>
    <x v="240"/>
    <x v="65"/>
    <n v="18.052"/>
  </r>
  <r>
    <n v="243"/>
    <x v="183"/>
    <x v="241"/>
    <x v="46"/>
    <n v="17.984999999999999"/>
  </r>
  <r>
    <n v="244"/>
    <x v="184"/>
    <x v="242"/>
    <x v="10"/>
    <n v="17.972999999999999"/>
  </r>
  <r>
    <n v="245"/>
    <x v="185"/>
    <x v="243"/>
    <x v="45"/>
    <n v="17.91"/>
  </r>
  <r>
    <n v="246"/>
    <x v="186"/>
    <x v="244"/>
    <x v="30"/>
    <n v="17.858000000000001"/>
  </r>
  <r>
    <n v="247"/>
    <x v="187"/>
    <x v="245"/>
    <x v="28"/>
    <n v="17.856000000000002"/>
  </r>
  <r>
    <n v="248"/>
    <x v="44"/>
    <x v="246"/>
    <x v="7"/>
    <n v="17.841999999999999"/>
  </r>
  <r>
    <n v="249"/>
    <x v="36"/>
    <x v="247"/>
    <x v="44"/>
    <n v="17.84"/>
  </r>
  <r>
    <n v="250"/>
    <x v="31"/>
    <x v="248"/>
    <x v="3"/>
    <n v="17.789000000000001"/>
  </r>
  <r>
    <n v="251"/>
    <x v="188"/>
    <x v="249"/>
    <x v="12"/>
    <n v="17.785"/>
  </r>
  <r>
    <n v="252"/>
    <x v="178"/>
    <x v="250"/>
    <x v="31"/>
    <n v="17.777000000000001"/>
  </r>
  <r>
    <n v="253"/>
    <x v="189"/>
    <x v="251"/>
    <x v="9"/>
    <n v="17.765999999999998"/>
  </r>
  <r>
    <n v="254"/>
    <x v="190"/>
    <x v="252"/>
    <x v="44"/>
    <n v="17.709"/>
  </r>
  <r>
    <n v="255"/>
    <x v="191"/>
    <x v="253"/>
    <x v="58"/>
    <n v="17.670000000000002"/>
  </r>
  <r>
    <n v="256"/>
    <x v="192"/>
    <x v="254"/>
    <x v="40"/>
    <n v="17.635999999999999"/>
  </r>
  <r>
    <n v="257"/>
    <x v="193"/>
    <x v="255"/>
    <x v="59"/>
    <n v="17.614999999999998"/>
  </r>
  <r>
    <n v="258"/>
    <x v="194"/>
    <x v="256"/>
    <x v="59"/>
    <n v="17.579999999999998"/>
  </r>
  <r>
    <n v="259"/>
    <x v="195"/>
    <x v="257"/>
    <x v="20"/>
    <n v="17.550999999999998"/>
  </r>
  <r>
    <n v="260"/>
    <x v="196"/>
    <x v="258"/>
    <x v="26"/>
    <n v="17.530999999999999"/>
  </r>
  <r>
    <n v="261"/>
    <x v="197"/>
    <x v="259"/>
    <x v="33"/>
    <n v="17.516999999999999"/>
  </r>
  <r>
    <n v="262"/>
    <x v="198"/>
    <x v="260"/>
    <x v="32"/>
    <n v="17.509"/>
  </r>
  <r>
    <n v="263"/>
    <x v="199"/>
    <x v="261"/>
    <x v="32"/>
    <n v="17.495000000000001"/>
  </r>
  <r>
    <n v="264"/>
    <x v="43"/>
    <x v="262"/>
    <x v="57"/>
    <n v="17.445"/>
  </r>
  <r>
    <n v="265"/>
    <x v="200"/>
    <x v="263"/>
    <x v="46"/>
    <n v="17.420000000000002"/>
  </r>
  <r>
    <n v="266"/>
    <x v="201"/>
    <x v="264"/>
    <x v="32"/>
    <n v="17.419"/>
  </r>
  <r>
    <n v="267"/>
    <x v="131"/>
    <x v="265"/>
    <x v="54"/>
    <n v="17.402000000000001"/>
  </r>
  <r>
    <n v="268"/>
    <x v="202"/>
    <x v="266"/>
    <x v="40"/>
    <n v="17.382999999999999"/>
  </r>
  <r>
    <n v="269"/>
    <x v="203"/>
    <x v="267"/>
    <x v="10"/>
    <n v="17.370999999999999"/>
  </r>
  <r>
    <n v="270"/>
    <x v="204"/>
    <x v="268"/>
    <x v="36"/>
    <n v="17.370999999999999"/>
  </r>
  <r>
    <n v="271"/>
    <x v="4"/>
    <x v="269"/>
    <x v="32"/>
    <n v="17.369"/>
  </r>
  <r>
    <n v="272"/>
    <x v="205"/>
    <x v="270"/>
    <x v="55"/>
    <n v="17.367000000000001"/>
  </r>
  <r>
    <n v="273"/>
    <x v="206"/>
    <x v="271"/>
    <x v="26"/>
    <n v="17.367000000000001"/>
  </r>
  <r>
    <n v="274"/>
    <x v="207"/>
    <x v="272"/>
    <x v="8"/>
    <n v="17.335999999999999"/>
  </r>
  <r>
    <n v="275"/>
    <x v="208"/>
    <x v="273"/>
    <x v="30"/>
    <n v="17.323"/>
  </r>
  <r>
    <n v="276"/>
    <x v="209"/>
    <x v="274"/>
    <x v="53"/>
    <n v="17.321999999999999"/>
  </r>
  <r>
    <n v="277"/>
    <x v="210"/>
    <x v="275"/>
    <x v="62"/>
    <n v="17.309999999999999"/>
  </r>
  <r>
    <n v="278"/>
    <x v="5"/>
    <x v="276"/>
    <x v="42"/>
    <n v="17.238"/>
  </r>
  <r>
    <n v="279"/>
    <x v="211"/>
    <x v="277"/>
    <x v="54"/>
    <n v="17.236000000000001"/>
  </r>
  <r>
    <n v="280"/>
    <x v="212"/>
    <x v="278"/>
    <x v="57"/>
    <n v="17.222000000000001"/>
  </r>
  <r>
    <n v="281"/>
    <x v="204"/>
    <x v="279"/>
    <x v="2"/>
    <n v="17.195"/>
  </r>
  <r>
    <n v="282"/>
    <x v="12"/>
    <x v="280"/>
    <x v="51"/>
    <n v="17.190999999999999"/>
  </r>
  <r>
    <n v="283"/>
    <x v="213"/>
    <x v="281"/>
    <x v="18"/>
    <n v="17.102"/>
  </r>
  <r>
    <n v="284"/>
    <x v="214"/>
    <x v="282"/>
    <x v="6"/>
    <n v="17.050999999999998"/>
  </r>
  <r>
    <n v="285"/>
    <x v="109"/>
    <x v="283"/>
    <x v="42"/>
    <n v="17.033000000000001"/>
  </r>
  <r>
    <n v="286"/>
    <x v="215"/>
    <x v="163"/>
    <x v="52"/>
    <n v="17.013000000000002"/>
  </r>
  <r>
    <n v="287"/>
    <x v="216"/>
    <x v="284"/>
    <x v="35"/>
    <n v="17.010999999999999"/>
  </r>
  <r>
    <n v="288"/>
    <x v="217"/>
    <x v="285"/>
    <x v="57"/>
    <n v="16.992999999999999"/>
  </r>
  <r>
    <n v="289"/>
    <x v="218"/>
    <x v="286"/>
    <x v="28"/>
    <n v="16.988"/>
  </r>
  <r>
    <n v="290"/>
    <x v="196"/>
    <x v="287"/>
    <x v="8"/>
    <n v="16.913"/>
  </r>
  <r>
    <n v="291"/>
    <x v="219"/>
    <x v="288"/>
    <x v="34"/>
    <n v="16.876000000000001"/>
  </r>
  <r>
    <n v="292"/>
    <x v="220"/>
    <x v="289"/>
    <x v="34"/>
    <n v="16.870999999999999"/>
  </r>
  <r>
    <n v="293"/>
    <x v="221"/>
    <x v="290"/>
    <x v="36"/>
    <n v="16.867999999999999"/>
  </r>
  <r>
    <n v="294"/>
    <x v="222"/>
    <x v="291"/>
    <x v="36"/>
    <n v="16.864999999999998"/>
  </r>
  <r>
    <n v="295"/>
    <x v="11"/>
    <x v="292"/>
    <x v="5"/>
    <n v="16.861999999999998"/>
  </r>
  <r>
    <n v="296"/>
    <x v="42"/>
    <x v="293"/>
    <x v="8"/>
    <n v="16.838999999999999"/>
  </r>
  <r>
    <n v="297"/>
    <x v="50"/>
    <x v="294"/>
    <x v="35"/>
    <n v="16.792000000000002"/>
  </r>
  <r>
    <n v="298"/>
    <x v="223"/>
    <x v="295"/>
    <x v="19"/>
    <n v="16.783999999999999"/>
  </r>
  <r>
    <n v="299"/>
    <x v="224"/>
    <x v="296"/>
    <x v="45"/>
    <n v="16.716999999999999"/>
  </r>
  <r>
    <n v="300"/>
    <x v="26"/>
    <x v="297"/>
    <x v="51"/>
    <n v="16.704000000000001"/>
  </r>
  <r>
    <n v="301"/>
    <x v="225"/>
    <x v="298"/>
    <x v="28"/>
    <n v="16.687999999999999"/>
  </r>
  <r>
    <n v="302"/>
    <x v="226"/>
    <x v="299"/>
    <x v="29"/>
    <n v="16.658999999999999"/>
  </r>
  <r>
    <n v="303"/>
    <x v="227"/>
    <x v="300"/>
    <x v="24"/>
    <n v="16.641999999999999"/>
  </r>
  <r>
    <n v="304"/>
    <x v="195"/>
    <x v="301"/>
    <x v="57"/>
    <n v="16.638000000000002"/>
  </r>
  <r>
    <n v="305"/>
    <x v="228"/>
    <x v="302"/>
    <x v="35"/>
    <n v="16.611000000000001"/>
  </r>
  <r>
    <n v="306"/>
    <x v="229"/>
    <x v="303"/>
    <x v="51"/>
    <n v="16.582000000000001"/>
  </r>
  <r>
    <n v="307"/>
    <x v="230"/>
    <x v="304"/>
    <x v="31"/>
    <n v="16.548999999999999"/>
  </r>
  <r>
    <n v="308"/>
    <x v="231"/>
    <x v="305"/>
    <x v="40"/>
    <n v="16.486000000000001"/>
  </r>
  <r>
    <n v="309"/>
    <x v="183"/>
    <x v="306"/>
    <x v="47"/>
    <n v="16.47"/>
  </r>
  <r>
    <n v="310"/>
    <x v="212"/>
    <x v="307"/>
    <x v="53"/>
    <n v="16.440000000000001"/>
  </r>
  <r>
    <n v="311"/>
    <x v="232"/>
    <x v="308"/>
    <x v="67"/>
    <n v="16.440000000000001"/>
  </r>
  <r>
    <n v="312"/>
    <x v="233"/>
    <x v="309"/>
    <x v="11"/>
    <n v="16.420000000000002"/>
  </r>
  <r>
    <n v="313"/>
    <x v="234"/>
    <x v="310"/>
    <x v="14"/>
    <n v="16.405999999999999"/>
  </r>
  <r>
    <n v="314"/>
    <x v="235"/>
    <x v="311"/>
    <x v="57"/>
    <n v="16.366"/>
  </r>
  <r>
    <n v="315"/>
    <x v="36"/>
    <x v="312"/>
    <x v="41"/>
    <n v="16.347000000000001"/>
  </r>
  <r>
    <n v="316"/>
    <x v="184"/>
    <x v="313"/>
    <x v="34"/>
    <n v="16.335999999999999"/>
  </r>
  <r>
    <n v="317"/>
    <x v="236"/>
    <x v="314"/>
    <x v="46"/>
    <n v="16.329000000000001"/>
  </r>
  <r>
    <n v="318"/>
    <x v="5"/>
    <x v="315"/>
    <x v="11"/>
    <n v="16.318999999999999"/>
  </r>
  <r>
    <n v="319"/>
    <x v="237"/>
    <x v="316"/>
    <x v="3"/>
    <n v="16.312000000000001"/>
  </r>
  <r>
    <n v="320"/>
    <x v="238"/>
    <x v="317"/>
    <x v="20"/>
    <n v="16.303999999999998"/>
  </r>
  <r>
    <n v="321"/>
    <x v="239"/>
    <x v="318"/>
    <x v="4"/>
    <n v="16.295000000000002"/>
  </r>
  <r>
    <n v="322"/>
    <x v="240"/>
    <x v="319"/>
    <x v="32"/>
    <n v="16.286000000000001"/>
  </r>
  <r>
    <n v="323"/>
    <x v="241"/>
    <x v="320"/>
    <x v="17"/>
    <n v="16.28"/>
  </r>
  <r>
    <n v="324"/>
    <x v="242"/>
    <x v="321"/>
    <x v="67"/>
    <n v="16.279"/>
  </r>
  <r>
    <n v="325"/>
    <x v="131"/>
    <x v="322"/>
    <x v="54"/>
    <n v="16.268999999999998"/>
  </r>
  <r>
    <n v="326"/>
    <x v="163"/>
    <x v="323"/>
    <x v="4"/>
    <n v="16.257999999999999"/>
  </r>
  <r>
    <n v="327"/>
    <x v="243"/>
    <x v="324"/>
    <x v="68"/>
    <n v="16.254000000000001"/>
  </r>
  <r>
    <n v="328"/>
    <x v="244"/>
    <x v="325"/>
    <x v="27"/>
    <n v="16.253"/>
  </r>
  <r>
    <n v="329"/>
    <x v="245"/>
    <x v="326"/>
    <x v="3"/>
    <n v="16.251999999999999"/>
  </r>
  <r>
    <n v="330"/>
    <x v="246"/>
    <x v="327"/>
    <x v="8"/>
    <n v="16.231000000000002"/>
  </r>
  <r>
    <n v="331"/>
    <x v="41"/>
    <x v="328"/>
    <x v="34"/>
    <n v="16.221"/>
  </r>
  <r>
    <n v="332"/>
    <x v="247"/>
    <x v="329"/>
    <x v="5"/>
    <n v="16.210999999999999"/>
  </r>
  <r>
    <n v="333"/>
    <x v="248"/>
    <x v="330"/>
    <x v="11"/>
    <n v="16.177"/>
  </r>
  <r>
    <n v="334"/>
    <x v="36"/>
    <x v="331"/>
    <x v="44"/>
    <n v="16.149999999999999"/>
  </r>
  <r>
    <n v="335"/>
    <x v="249"/>
    <x v="332"/>
    <x v="6"/>
    <n v="16.141999999999999"/>
  </r>
  <r>
    <n v="336"/>
    <x v="25"/>
    <x v="333"/>
    <x v="68"/>
    <n v="16.122"/>
  </r>
  <r>
    <n v="337"/>
    <x v="207"/>
    <x v="334"/>
    <x v="14"/>
    <n v="16.088999999999999"/>
  </r>
  <r>
    <n v="338"/>
    <x v="11"/>
    <x v="335"/>
    <x v="42"/>
    <n v="16.055"/>
  </r>
  <r>
    <n v="339"/>
    <x v="250"/>
    <x v="336"/>
    <x v="29"/>
    <n v="16.05"/>
  </r>
  <r>
    <n v="340"/>
    <x v="251"/>
    <x v="337"/>
    <x v="40"/>
    <n v="16.029"/>
  </r>
  <r>
    <n v="341"/>
    <x v="15"/>
    <x v="338"/>
    <x v="46"/>
    <n v="15.997999999999999"/>
  </r>
  <r>
    <n v="342"/>
    <x v="252"/>
    <x v="339"/>
    <x v="66"/>
    <n v="15.981"/>
  </r>
  <r>
    <n v="343"/>
    <x v="5"/>
    <x v="340"/>
    <x v="50"/>
    <n v="15.971"/>
  </r>
  <r>
    <n v="344"/>
    <x v="253"/>
    <x v="341"/>
    <x v="37"/>
    <n v="15.925000000000001"/>
  </r>
  <r>
    <n v="345"/>
    <x v="58"/>
    <x v="342"/>
    <x v="17"/>
    <n v="15.920999999999999"/>
  </r>
  <r>
    <n v="346"/>
    <x v="254"/>
    <x v="343"/>
    <x v="35"/>
    <n v="15.92"/>
  </r>
  <r>
    <n v="347"/>
    <x v="50"/>
    <x v="344"/>
    <x v="40"/>
    <n v="15.887"/>
  </r>
  <r>
    <n v="348"/>
    <x v="40"/>
    <x v="345"/>
    <x v="19"/>
    <n v="15.86"/>
  </r>
  <r>
    <n v="349"/>
    <x v="255"/>
    <x v="346"/>
    <x v="54"/>
    <n v="15.849"/>
  </r>
  <r>
    <n v="350"/>
    <x v="256"/>
    <x v="347"/>
    <x v="18"/>
    <n v="15.826000000000001"/>
  </r>
  <r>
    <n v="351"/>
    <x v="257"/>
    <x v="348"/>
    <x v="15"/>
    <n v="15.824999999999999"/>
  </r>
  <r>
    <n v="352"/>
    <x v="105"/>
    <x v="349"/>
    <x v="30"/>
    <n v="15.811999999999999"/>
  </r>
  <r>
    <n v="353"/>
    <x v="258"/>
    <x v="350"/>
    <x v="10"/>
    <n v="15.8"/>
  </r>
  <r>
    <n v="354"/>
    <x v="259"/>
    <x v="351"/>
    <x v="20"/>
    <n v="15.791"/>
  </r>
  <r>
    <n v="355"/>
    <x v="260"/>
    <x v="352"/>
    <x v="8"/>
    <n v="15.791"/>
  </r>
  <r>
    <n v="356"/>
    <x v="36"/>
    <x v="353"/>
    <x v="56"/>
    <n v="15.784000000000001"/>
  </r>
  <r>
    <n v="357"/>
    <x v="261"/>
    <x v="354"/>
    <x v="38"/>
    <n v="15.779"/>
  </r>
  <r>
    <n v="358"/>
    <x v="262"/>
    <x v="355"/>
    <x v="27"/>
    <n v="15.769"/>
  </r>
  <r>
    <n v="359"/>
    <x v="263"/>
    <x v="356"/>
    <x v="55"/>
    <n v="15.768000000000001"/>
  </r>
  <r>
    <n v="360"/>
    <x v="44"/>
    <x v="357"/>
    <x v="7"/>
    <n v="15.762"/>
  </r>
  <r>
    <n v="361"/>
    <x v="131"/>
    <x v="358"/>
    <x v="65"/>
    <n v="15.738"/>
  </r>
  <r>
    <n v="362"/>
    <x v="264"/>
    <x v="359"/>
    <x v="40"/>
    <n v="15.705"/>
  </r>
  <r>
    <n v="363"/>
    <x v="36"/>
    <x v="360"/>
    <x v="69"/>
    <n v="15.701000000000001"/>
  </r>
  <r>
    <n v="364"/>
    <x v="67"/>
    <x v="361"/>
    <x v="21"/>
    <n v="15.698"/>
  </r>
  <r>
    <n v="365"/>
    <x v="265"/>
    <x v="362"/>
    <x v="10"/>
    <n v="15.696999999999999"/>
  </r>
  <r>
    <n v="366"/>
    <x v="266"/>
    <x v="363"/>
    <x v="13"/>
    <n v="15.696999999999999"/>
  </r>
  <r>
    <n v="367"/>
    <x v="36"/>
    <x v="364"/>
    <x v="55"/>
    <n v="15.670999999999999"/>
  </r>
  <r>
    <n v="368"/>
    <x v="267"/>
    <x v="365"/>
    <x v="16"/>
    <n v="15.669"/>
  </r>
  <r>
    <n v="369"/>
    <x v="89"/>
    <x v="366"/>
    <x v="36"/>
    <n v="15.666"/>
  </r>
  <r>
    <n v="370"/>
    <x v="73"/>
    <x v="367"/>
    <x v="63"/>
    <n v="15.659000000000001"/>
  </r>
  <r>
    <n v="371"/>
    <x v="108"/>
    <x v="368"/>
    <x v="47"/>
    <n v="15.654999999999999"/>
  </r>
  <r>
    <n v="372"/>
    <x v="268"/>
    <x v="369"/>
    <x v="47"/>
    <n v="15.637"/>
  </r>
  <r>
    <n v="373"/>
    <x v="269"/>
    <x v="370"/>
    <x v="24"/>
    <n v="15.634"/>
  </r>
  <r>
    <n v="374"/>
    <x v="31"/>
    <x v="371"/>
    <x v="30"/>
    <n v="15.63"/>
  </r>
  <r>
    <n v="375"/>
    <x v="270"/>
    <x v="372"/>
    <x v="42"/>
    <n v="15.624000000000001"/>
  </r>
  <r>
    <n v="376"/>
    <x v="271"/>
    <x v="373"/>
    <x v="41"/>
    <n v="15.617000000000001"/>
  </r>
  <r>
    <n v="377"/>
    <x v="31"/>
    <x v="374"/>
    <x v="10"/>
    <n v="15.593"/>
  </r>
  <r>
    <n v="378"/>
    <x v="272"/>
    <x v="375"/>
    <x v="63"/>
    <n v="15.587"/>
  </r>
  <r>
    <n v="379"/>
    <x v="273"/>
    <x v="376"/>
    <x v="56"/>
    <n v="15.584"/>
  </r>
  <r>
    <n v="380"/>
    <x v="199"/>
    <x v="377"/>
    <x v="3"/>
    <n v="15.573"/>
  </r>
  <r>
    <n v="381"/>
    <x v="274"/>
    <x v="378"/>
    <x v="41"/>
    <n v="15.561"/>
  </r>
  <r>
    <n v="382"/>
    <x v="275"/>
    <x v="379"/>
    <x v="41"/>
    <n v="15.548999999999999"/>
  </r>
  <r>
    <n v="383"/>
    <x v="276"/>
    <x v="380"/>
    <x v="65"/>
    <n v="15.548"/>
  </r>
  <r>
    <n v="384"/>
    <x v="36"/>
    <x v="381"/>
    <x v="18"/>
    <n v="15.525"/>
  </r>
  <r>
    <n v="385"/>
    <x v="277"/>
    <x v="382"/>
    <x v="68"/>
    <n v="15.523999999999999"/>
  </r>
  <r>
    <n v="386"/>
    <x v="278"/>
    <x v="383"/>
    <x v="50"/>
    <n v="15.523999999999999"/>
  </r>
  <r>
    <n v="387"/>
    <x v="279"/>
    <x v="384"/>
    <x v="46"/>
    <n v="15.509"/>
  </r>
  <r>
    <n v="388"/>
    <x v="167"/>
    <x v="385"/>
    <x v="46"/>
    <n v="15.483000000000001"/>
  </r>
  <r>
    <n v="389"/>
    <x v="280"/>
    <x v="386"/>
    <x v="34"/>
    <n v="15.468999999999999"/>
  </r>
  <r>
    <n v="390"/>
    <x v="281"/>
    <x v="387"/>
    <x v="15"/>
    <n v="15.451000000000001"/>
  </r>
  <r>
    <n v="391"/>
    <x v="282"/>
    <x v="388"/>
    <x v="4"/>
    <n v="15.433999999999999"/>
  </r>
  <r>
    <n v="392"/>
    <x v="283"/>
    <x v="389"/>
    <x v="6"/>
    <n v="15.425000000000001"/>
  </r>
  <r>
    <n v="393"/>
    <x v="284"/>
    <x v="390"/>
    <x v="20"/>
    <n v="15.422000000000001"/>
  </r>
  <r>
    <n v="394"/>
    <x v="285"/>
    <x v="391"/>
    <x v="46"/>
    <n v="15.417999999999999"/>
  </r>
  <r>
    <n v="395"/>
    <x v="286"/>
    <x v="392"/>
    <x v="12"/>
    <n v="15.417"/>
  </r>
  <r>
    <n v="396"/>
    <x v="287"/>
    <x v="393"/>
    <x v="27"/>
    <n v="15.413"/>
  </r>
  <r>
    <n v="397"/>
    <x v="196"/>
    <x v="394"/>
    <x v="30"/>
    <n v="15.404"/>
  </r>
  <r>
    <n v="398"/>
    <x v="204"/>
    <x v="395"/>
    <x v="54"/>
    <n v="15.359"/>
  </r>
  <r>
    <n v="399"/>
    <x v="288"/>
    <x v="396"/>
    <x v="37"/>
    <n v="15.353"/>
  </r>
  <r>
    <n v="400"/>
    <x v="105"/>
    <x v="397"/>
    <x v="19"/>
    <n v="15.329000000000001"/>
  </r>
  <r>
    <n v="401"/>
    <x v="64"/>
    <x v="398"/>
    <x v="70"/>
    <n v="15.313000000000001"/>
  </r>
  <r>
    <n v="402"/>
    <x v="289"/>
    <x v="399"/>
    <x v="64"/>
    <n v="15.292"/>
  </r>
  <r>
    <n v="403"/>
    <x v="290"/>
    <x v="332"/>
    <x v="30"/>
    <n v="15.285"/>
  </r>
  <r>
    <n v="404"/>
    <x v="291"/>
    <x v="400"/>
    <x v="59"/>
    <n v="15.285"/>
  </r>
  <r>
    <n v="405"/>
    <x v="292"/>
    <x v="401"/>
    <x v="45"/>
    <n v="15.241"/>
  </r>
  <r>
    <n v="406"/>
    <x v="163"/>
    <x v="402"/>
    <x v="49"/>
    <n v="15.202"/>
  </r>
  <r>
    <n v="407"/>
    <x v="293"/>
    <x v="403"/>
    <x v="28"/>
    <n v="15.186999999999999"/>
  </r>
  <r>
    <n v="408"/>
    <x v="294"/>
    <x v="404"/>
    <x v="24"/>
    <n v="15.161"/>
  </r>
  <r>
    <n v="409"/>
    <x v="8"/>
    <x v="405"/>
    <x v="7"/>
    <n v="15.159000000000001"/>
  </r>
  <r>
    <n v="410"/>
    <x v="295"/>
    <x v="406"/>
    <x v="50"/>
    <n v="15.147"/>
  </r>
  <r>
    <n v="411"/>
    <x v="296"/>
    <x v="407"/>
    <x v="49"/>
    <n v="15.135999999999999"/>
  </r>
  <r>
    <n v="412"/>
    <x v="297"/>
    <x v="408"/>
    <x v="16"/>
    <n v="15.106"/>
  </r>
  <r>
    <n v="413"/>
    <x v="23"/>
    <x v="409"/>
    <x v="46"/>
    <n v="15.097"/>
  </r>
  <r>
    <n v="414"/>
    <x v="298"/>
    <x v="410"/>
    <x v="52"/>
    <n v="15.066000000000001"/>
  </r>
  <r>
    <n v="415"/>
    <x v="194"/>
    <x v="411"/>
    <x v="49"/>
    <n v="15.055"/>
  </r>
  <r>
    <n v="416"/>
    <x v="299"/>
    <x v="412"/>
    <x v="51"/>
    <n v="15.047000000000001"/>
  </r>
  <r>
    <n v="417"/>
    <x v="300"/>
    <x v="413"/>
    <x v="71"/>
    <n v="15.042"/>
  </r>
  <r>
    <n v="418"/>
    <x v="301"/>
    <x v="414"/>
    <x v="68"/>
    <n v="15.023"/>
  </r>
  <r>
    <n v="419"/>
    <x v="302"/>
    <x v="415"/>
    <x v="65"/>
    <n v="14.964"/>
  </r>
  <r>
    <n v="420"/>
    <x v="303"/>
    <x v="416"/>
    <x v="1"/>
    <n v="14.946"/>
  </r>
  <r>
    <n v="421"/>
    <x v="304"/>
    <x v="417"/>
    <x v="10"/>
    <n v="14.945"/>
  </r>
  <r>
    <n v="422"/>
    <x v="305"/>
    <x v="418"/>
    <x v="5"/>
    <n v="14.944000000000001"/>
  </r>
  <r>
    <n v="423"/>
    <x v="306"/>
    <x v="419"/>
    <x v="15"/>
    <n v="14.938000000000001"/>
  </r>
  <r>
    <n v="424"/>
    <x v="307"/>
    <x v="420"/>
    <x v="17"/>
    <n v="14.933999999999999"/>
  </r>
  <r>
    <n v="425"/>
    <x v="308"/>
    <x v="421"/>
    <x v="60"/>
    <n v="14.914"/>
  </r>
  <r>
    <n v="426"/>
    <x v="309"/>
    <x v="422"/>
    <x v="19"/>
    <n v="14.896000000000001"/>
  </r>
  <r>
    <n v="427"/>
    <x v="213"/>
    <x v="423"/>
    <x v="1"/>
    <n v="14.896000000000001"/>
  </r>
  <r>
    <n v="428"/>
    <x v="310"/>
    <x v="424"/>
    <x v="14"/>
    <n v="14.885999999999999"/>
  </r>
  <r>
    <n v="429"/>
    <x v="311"/>
    <x v="425"/>
    <x v="16"/>
    <n v="14.882999999999999"/>
  </r>
  <r>
    <n v="430"/>
    <x v="312"/>
    <x v="426"/>
    <x v="39"/>
    <n v="14.875999999999999"/>
  </r>
  <r>
    <n v="431"/>
    <x v="174"/>
    <x v="427"/>
    <x v="33"/>
    <n v="14.875"/>
  </r>
  <r>
    <n v="432"/>
    <x v="313"/>
    <x v="428"/>
    <x v="3"/>
    <n v="14.858000000000001"/>
  </r>
  <r>
    <n v="433"/>
    <x v="314"/>
    <x v="429"/>
    <x v="23"/>
    <n v="14.855"/>
  </r>
  <r>
    <n v="434"/>
    <x v="206"/>
    <x v="430"/>
    <x v="26"/>
    <n v="14.851000000000001"/>
  </r>
  <r>
    <n v="435"/>
    <x v="315"/>
    <x v="431"/>
    <x v="66"/>
    <n v="14.85"/>
  </r>
  <r>
    <n v="436"/>
    <x v="283"/>
    <x v="432"/>
    <x v="2"/>
    <n v="14.85"/>
  </r>
  <r>
    <n v="437"/>
    <x v="316"/>
    <x v="433"/>
    <x v="49"/>
    <n v="14.833"/>
  </r>
  <r>
    <n v="438"/>
    <x v="205"/>
    <x v="434"/>
    <x v="41"/>
    <n v="14.827999999999999"/>
  </r>
  <r>
    <n v="439"/>
    <x v="11"/>
    <x v="435"/>
    <x v="22"/>
    <n v="14.81"/>
  </r>
  <r>
    <n v="440"/>
    <x v="73"/>
    <x v="436"/>
    <x v="60"/>
    <n v="14.779"/>
  </r>
  <r>
    <n v="441"/>
    <x v="317"/>
    <x v="437"/>
    <x v="69"/>
    <n v="14.733000000000001"/>
  </r>
  <r>
    <n v="442"/>
    <x v="318"/>
    <x v="438"/>
    <x v="69"/>
    <n v="14.728999999999999"/>
  </r>
  <r>
    <n v="443"/>
    <x v="319"/>
    <x v="439"/>
    <x v="69"/>
    <n v="14.72"/>
  </r>
  <r>
    <n v="444"/>
    <x v="320"/>
    <x v="440"/>
    <x v="23"/>
    <n v="14.715999999999999"/>
  </r>
  <r>
    <n v="445"/>
    <x v="321"/>
    <x v="441"/>
    <x v="22"/>
    <n v="14.698"/>
  </r>
  <r>
    <n v="446"/>
    <x v="322"/>
    <x v="442"/>
    <x v="7"/>
    <n v="14.679"/>
  </r>
  <r>
    <n v="447"/>
    <x v="36"/>
    <x v="45"/>
    <x v="55"/>
    <n v="14.678000000000001"/>
  </r>
  <r>
    <n v="448"/>
    <x v="323"/>
    <x v="443"/>
    <x v="6"/>
    <n v="14.666"/>
  </r>
  <r>
    <n v="449"/>
    <x v="36"/>
    <x v="444"/>
    <x v="50"/>
    <n v="14.622999999999999"/>
  </r>
  <r>
    <n v="450"/>
    <x v="227"/>
    <x v="445"/>
    <x v="34"/>
    <n v="14.617000000000001"/>
  </r>
  <r>
    <n v="451"/>
    <x v="324"/>
    <x v="446"/>
    <x v="61"/>
    <n v="14.582000000000001"/>
  </r>
  <r>
    <n v="452"/>
    <x v="50"/>
    <x v="447"/>
    <x v="57"/>
    <n v="14.576000000000001"/>
  </r>
  <r>
    <n v="453"/>
    <x v="195"/>
    <x v="448"/>
    <x v="15"/>
    <n v="14.571999999999999"/>
  </r>
  <r>
    <n v="454"/>
    <x v="325"/>
    <x v="449"/>
    <x v="17"/>
    <n v="14.565"/>
  </r>
  <r>
    <n v="455"/>
    <x v="5"/>
    <x v="450"/>
    <x v="50"/>
    <n v="14.548"/>
  </r>
  <r>
    <n v="456"/>
    <x v="326"/>
    <x v="451"/>
    <x v="16"/>
    <n v="14.542"/>
  </r>
  <r>
    <n v="457"/>
    <x v="327"/>
    <x v="452"/>
    <x v="8"/>
    <n v="14.54"/>
  </r>
  <r>
    <n v="458"/>
    <x v="5"/>
    <x v="453"/>
    <x v="21"/>
    <n v="14.537000000000001"/>
  </r>
  <r>
    <n v="459"/>
    <x v="328"/>
    <x v="454"/>
    <x v="44"/>
    <n v="14.534000000000001"/>
  </r>
  <r>
    <n v="460"/>
    <x v="329"/>
    <x v="455"/>
    <x v="29"/>
    <n v="14.532999999999999"/>
  </r>
  <r>
    <n v="461"/>
    <x v="330"/>
    <x v="456"/>
    <x v="52"/>
    <n v="14.51"/>
  </r>
  <r>
    <n v="462"/>
    <x v="331"/>
    <x v="457"/>
    <x v="33"/>
    <n v="14.483000000000001"/>
  </r>
  <r>
    <n v="463"/>
    <x v="332"/>
    <x v="458"/>
    <x v="49"/>
    <n v="14.475"/>
  </r>
  <r>
    <n v="464"/>
    <x v="333"/>
    <x v="459"/>
    <x v="62"/>
    <n v="14.474"/>
  </r>
  <r>
    <n v="465"/>
    <x v="31"/>
    <x v="460"/>
    <x v="54"/>
    <n v="14.472"/>
  </r>
  <r>
    <n v="466"/>
    <x v="51"/>
    <x v="461"/>
    <x v="53"/>
    <n v="14.465999999999999"/>
  </r>
  <r>
    <n v="467"/>
    <x v="334"/>
    <x v="462"/>
    <x v="22"/>
    <n v="14.451000000000001"/>
  </r>
  <r>
    <n v="468"/>
    <x v="335"/>
    <x v="463"/>
    <x v="4"/>
    <n v="14.439"/>
  </r>
  <r>
    <n v="469"/>
    <x v="336"/>
    <x v="464"/>
    <x v="17"/>
    <n v="14.435"/>
  </r>
  <r>
    <n v="470"/>
    <x v="337"/>
    <x v="465"/>
    <x v="4"/>
    <n v="14.435"/>
  </r>
  <r>
    <n v="471"/>
    <x v="12"/>
    <x v="466"/>
    <x v="13"/>
    <n v="14.433999999999999"/>
  </r>
  <r>
    <n v="472"/>
    <x v="338"/>
    <x v="467"/>
    <x v="64"/>
    <n v="14.432"/>
  </r>
  <r>
    <n v="473"/>
    <x v="339"/>
    <x v="468"/>
    <x v="50"/>
    <n v="14.429"/>
  </r>
  <r>
    <n v="474"/>
    <x v="340"/>
    <x v="469"/>
    <x v="53"/>
    <n v="14.425000000000001"/>
  </r>
  <r>
    <n v="475"/>
    <x v="131"/>
    <x v="470"/>
    <x v="10"/>
    <n v="14.425000000000001"/>
  </r>
  <r>
    <n v="476"/>
    <x v="69"/>
    <x v="471"/>
    <x v="25"/>
    <n v="14.42"/>
  </r>
  <r>
    <n v="477"/>
    <x v="341"/>
    <x v="472"/>
    <x v="36"/>
    <n v="14.409000000000001"/>
  </r>
  <r>
    <n v="478"/>
    <x v="339"/>
    <x v="473"/>
    <x v="16"/>
    <n v="14.394"/>
  </r>
  <r>
    <n v="479"/>
    <x v="85"/>
    <x v="474"/>
    <x v="15"/>
    <n v="14.387"/>
  </r>
  <r>
    <n v="480"/>
    <x v="9"/>
    <x v="475"/>
    <x v="9"/>
    <n v="14.361000000000001"/>
  </r>
  <r>
    <n v="481"/>
    <x v="342"/>
    <x v="476"/>
    <x v="53"/>
    <n v="14.356999999999999"/>
  </r>
  <r>
    <n v="482"/>
    <x v="343"/>
    <x v="477"/>
    <x v="5"/>
    <n v="14.34"/>
  </r>
  <r>
    <n v="483"/>
    <x v="344"/>
    <x v="478"/>
    <x v="28"/>
    <n v="14.339"/>
  </r>
  <r>
    <n v="484"/>
    <x v="103"/>
    <x v="479"/>
    <x v="28"/>
    <n v="14.326000000000001"/>
  </r>
  <r>
    <n v="485"/>
    <x v="345"/>
    <x v="480"/>
    <x v="28"/>
    <n v="14.311"/>
  </r>
  <r>
    <n v="486"/>
    <x v="167"/>
    <x v="481"/>
    <x v="23"/>
    <n v="14.298999999999999"/>
  </r>
  <r>
    <n v="487"/>
    <x v="346"/>
    <x v="482"/>
    <x v="22"/>
    <n v="14.282"/>
  </r>
  <r>
    <n v="488"/>
    <x v="347"/>
    <x v="483"/>
    <x v="5"/>
    <n v="14.276999999999999"/>
  </r>
  <r>
    <n v="489"/>
    <x v="348"/>
    <x v="484"/>
    <x v="32"/>
    <n v="14.257999999999999"/>
  </r>
  <r>
    <n v="490"/>
    <x v="349"/>
    <x v="485"/>
    <x v="40"/>
    <n v="14.253"/>
  </r>
  <r>
    <n v="491"/>
    <x v="350"/>
    <x v="486"/>
    <x v="27"/>
    <n v="14.231999999999999"/>
  </r>
  <r>
    <n v="492"/>
    <x v="43"/>
    <x v="487"/>
    <x v="57"/>
    <n v="14.228"/>
  </r>
  <r>
    <n v="493"/>
    <x v="351"/>
    <x v="488"/>
    <x v="2"/>
    <n v="14.214"/>
  </r>
  <r>
    <n v="494"/>
    <x v="352"/>
    <x v="489"/>
    <x v="2"/>
    <n v="14.211"/>
  </r>
  <r>
    <n v="495"/>
    <x v="353"/>
    <x v="490"/>
    <x v="69"/>
    <n v="14.199"/>
  </r>
  <r>
    <n v="496"/>
    <x v="148"/>
    <x v="491"/>
    <x v="52"/>
    <n v="14.173"/>
  </r>
  <r>
    <n v="497"/>
    <x v="5"/>
    <x v="492"/>
    <x v="5"/>
    <n v="14.151999999999999"/>
  </r>
  <r>
    <n v="498"/>
    <x v="354"/>
    <x v="493"/>
    <x v="26"/>
    <n v="14.151999999999999"/>
  </r>
  <r>
    <n v="499"/>
    <x v="355"/>
    <x v="494"/>
    <x v="72"/>
    <n v="14.148"/>
  </r>
  <r>
    <n v="500"/>
    <x v="36"/>
    <x v="495"/>
    <x v="55"/>
    <n v="14.122999999999999"/>
  </r>
  <r>
    <n v="501"/>
    <x v="356"/>
    <x v="91"/>
    <x v="18"/>
    <n v="14.122999999999999"/>
  </r>
  <r>
    <n v="502"/>
    <x v="357"/>
    <x v="496"/>
    <x v="15"/>
    <n v="14.118"/>
  </r>
  <r>
    <n v="503"/>
    <x v="358"/>
    <x v="497"/>
    <x v="14"/>
    <n v="14.117000000000001"/>
  </r>
  <r>
    <n v="504"/>
    <x v="69"/>
    <x v="498"/>
    <x v="73"/>
    <n v="14.11"/>
  </r>
  <r>
    <n v="505"/>
    <x v="135"/>
    <x v="499"/>
    <x v="2"/>
    <n v="14.106"/>
  </r>
  <r>
    <n v="506"/>
    <x v="68"/>
    <x v="500"/>
    <x v="22"/>
    <n v="14.103"/>
  </r>
  <r>
    <n v="507"/>
    <x v="359"/>
    <x v="501"/>
    <x v="46"/>
    <n v="14.081"/>
  </r>
  <r>
    <n v="508"/>
    <x v="136"/>
    <x v="502"/>
    <x v="63"/>
    <n v="14.081"/>
  </r>
  <r>
    <n v="509"/>
    <x v="99"/>
    <x v="503"/>
    <x v="61"/>
    <n v="14.057"/>
  </r>
  <r>
    <n v="510"/>
    <x v="25"/>
    <x v="504"/>
    <x v="7"/>
    <n v="14.052"/>
  </r>
  <r>
    <n v="511"/>
    <x v="268"/>
    <x v="505"/>
    <x v="23"/>
    <n v="14.042"/>
  </r>
  <r>
    <n v="512"/>
    <x v="141"/>
    <x v="506"/>
    <x v="31"/>
    <n v="14.029"/>
  </r>
  <r>
    <n v="513"/>
    <x v="360"/>
    <x v="507"/>
    <x v="16"/>
    <n v="14.029"/>
  </r>
  <r>
    <n v="514"/>
    <x v="195"/>
    <x v="374"/>
    <x v="15"/>
    <n v="14.023999999999999"/>
  </r>
  <r>
    <n v="515"/>
    <x v="361"/>
    <x v="508"/>
    <x v="14"/>
    <n v="13.997"/>
  </r>
  <r>
    <n v="516"/>
    <x v="195"/>
    <x v="509"/>
    <x v="33"/>
    <n v="13.991"/>
  </r>
  <r>
    <n v="517"/>
    <x v="362"/>
    <x v="510"/>
    <x v="59"/>
    <n v="13.981999999999999"/>
  </r>
  <r>
    <n v="518"/>
    <x v="363"/>
    <x v="511"/>
    <x v="3"/>
    <n v="13.98"/>
  </r>
  <r>
    <n v="519"/>
    <x v="178"/>
    <x v="512"/>
    <x v="33"/>
    <n v="13.973000000000001"/>
  </r>
  <r>
    <n v="520"/>
    <x v="5"/>
    <x v="513"/>
    <x v="17"/>
    <n v="13.968"/>
  </r>
  <r>
    <n v="521"/>
    <x v="364"/>
    <x v="514"/>
    <x v="13"/>
    <n v="13.968"/>
  </r>
  <r>
    <n v="522"/>
    <x v="365"/>
    <x v="515"/>
    <x v="65"/>
    <n v="13.961"/>
  </r>
  <r>
    <n v="523"/>
    <x v="366"/>
    <x v="516"/>
    <x v="34"/>
    <n v="13.893000000000001"/>
  </r>
  <r>
    <n v="524"/>
    <x v="9"/>
    <x v="517"/>
    <x v="37"/>
    <n v="13.888999999999999"/>
  </r>
  <r>
    <n v="525"/>
    <x v="367"/>
    <x v="110"/>
    <x v="68"/>
    <n v="13.882999999999999"/>
  </r>
  <r>
    <n v="526"/>
    <x v="368"/>
    <x v="518"/>
    <x v="20"/>
    <n v="13.862"/>
  </r>
  <r>
    <n v="527"/>
    <x v="45"/>
    <x v="519"/>
    <x v="39"/>
    <n v="13.862"/>
  </r>
  <r>
    <n v="528"/>
    <x v="288"/>
    <x v="520"/>
    <x v="68"/>
    <n v="13.86"/>
  </r>
  <r>
    <n v="529"/>
    <x v="369"/>
    <x v="521"/>
    <x v="4"/>
    <n v="13.852"/>
  </r>
  <r>
    <n v="530"/>
    <x v="23"/>
    <x v="522"/>
    <x v="30"/>
    <n v="13.843999999999999"/>
  </r>
  <r>
    <n v="531"/>
    <x v="370"/>
    <x v="523"/>
    <x v="30"/>
    <n v="13.827"/>
  </r>
  <r>
    <n v="532"/>
    <x v="282"/>
    <x v="524"/>
    <x v="36"/>
    <n v="13.814"/>
  </r>
  <r>
    <n v="533"/>
    <x v="371"/>
    <x v="525"/>
    <x v="11"/>
    <n v="13.788"/>
  </r>
  <r>
    <n v="534"/>
    <x v="372"/>
    <x v="526"/>
    <x v="20"/>
    <n v="13.768000000000001"/>
  </r>
  <r>
    <n v="535"/>
    <x v="11"/>
    <x v="527"/>
    <x v="14"/>
    <n v="13.76"/>
  </r>
  <r>
    <n v="536"/>
    <x v="213"/>
    <x v="528"/>
    <x v="44"/>
    <n v="13.752000000000001"/>
  </r>
  <r>
    <n v="537"/>
    <x v="373"/>
    <x v="529"/>
    <x v="20"/>
    <n v="13.744999999999999"/>
  </r>
  <r>
    <n v="538"/>
    <x v="374"/>
    <x v="530"/>
    <x v="58"/>
    <n v="13.733000000000001"/>
  </r>
  <r>
    <n v="539"/>
    <x v="375"/>
    <x v="531"/>
    <x v="14"/>
    <n v="13.731999999999999"/>
  </r>
  <r>
    <n v="540"/>
    <x v="12"/>
    <x v="532"/>
    <x v="51"/>
    <n v="13.696999999999999"/>
  </r>
  <r>
    <n v="541"/>
    <x v="39"/>
    <x v="533"/>
    <x v="27"/>
    <n v="13.664"/>
  </r>
  <r>
    <n v="542"/>
    <x v="376"/>
    <x v="534"/>
    <x v="65"/>
    <n v="13.662000000000001"/>
  </r>
  <r>
    <n v="543"/>
    <x v="135"/>
    <x v="535"/>
    <x v="32"/>
    <n v="13.646000000000001"/>
  </r>
  <r>
    <n v="544"/>
    <x v="377"/>
    <x v="536"/>
    <x v="14"/>
    <n v="13.643000000000001"/>
  </r>
  <r>
    <n v="545"/>
    <x v="378"/>
    <x v="537"/>
    <x v="42"/>
    <n v="13.629"/>
  </r>
  <r>
    <n v="546"/>
    <x v="379"/>
    <x v="538"/>
    <x v="27"/>
    <n v="13.598000000000001"/>
  </r>
  <r>
    <n v="547"/>
    <x v="380"/>
    <x v="539"/>
    <x v="42"/>
    <n v="13.597"/>
  </r>
  <r>
    <n v="548"/>
    <x v="38"/>
    <x v="540"/>
    <x v="37"/>
    <n v="13.596"/>
  </r>
  <r>
    <n v="549"/>
    <x v="381"/>
    <x v="541"/>
    <x v="3"/>
    <n v="13.593"/>
  </r>
  <r>
    <n v="550"/>
    <x v="26"/>
    <x v="542"/>
    <x v="15"/>
    <n v="13.59"/>
  </r>
  <r>
    <n v="551"/>
    <x v="31"/>
    <x v="543"/>
    <x v="2"/>
    <n v="13.586"/>
  </r>
  <r>
    <n v="552"/>
    <x v="382"/>
    <x v="544"/>
    <x v="49"/>
    <n v="13.585000000000001"/>
  </r>
  <r>
    <n v="553"/>
    <x v="383"/>
    <x v="545"/>
    <x v="57"/>
    <n v="13.574"/>
  </r>
  <r>
    <n v="554"/>
    <x v="9"/>
    <x v="546"/>
    <x v="36"/>
    <n v="13.56"/>
  </r>
  <r>
    <n v="555"/>
    <x v="384"/>
    <x v="547"/>
    <x v="52"/>
    <n v="13.542"/>
  </r>
  <r>
    <n v="556"/>
    <x v="385"/>
    <x v="548"/>
    <x v="10"/>
    <n v="13.513"/>
  </r>
  <r>
    <n v="557"/>
    <x v="386"/>
    <x v="549"/>
    <x v="13"/>
    <n v="13.5"/>
  </r>
  <r>
    <n v="558"/>
    <x v="387"/>
    <x v="550"/>
    <x v="3"/>
    <n v="13.492000000000001"/>
  </r>
  <r>
    <n v="559"/>
    <x v="89"/>
    <x v="551"/>
    <x v="49"/>
    <n v="13.487"/>
  </r>
  <r>
    <n v="560"/>
    <x v="131"/>
    <x v="552"/>
    <x v="13"/>
    <n v="13.481999999999999"/>
  </r>
  <r>
    <n v="561"/>
    <x v="388"/>
    <x v="553"/>
    <x v="49"/>
    <n v="13.481"/>
  </r>
  <r>
    <n v="562"/>
    <x v="5"/>
    <x v="554"/>
    <x v="50"/>
    <n v="13.48"/>
  </r>
  <r>
    <n v="563"/>
    <x v="250"/>
    <x v="555"/>
    <x v="58"/>
    <n v="13.464"/>
  </r>
  <r>
    <n v="564"/>
    <x v="389"/>
    <x v="556"/>
    <x v="47"/>
    <n v="13.461"/>
  </r>
  <r>
    <n v="565"/>
    <x v="108"/>
    <x v="557"/>
    <x v="23"/>
    <n v="13.459"/>
  </r>
  <r>
    <n v="566"/>
    <x v="266"/>
    <x v="558"/>
    <x v="34"/>
    <n v="13.45"/>
  </r>
  <r>
    <n v="567"/>
    <x v="219"/>
    <x v="559"/>
    <x v="9"/>
    <n v="13.45"/>
  </r>
  <r>
    <n v="568"/>
    <x v="209"/>
    <x v="560"/>
    <x v="53"/>
    <n v="13.439"/>
  </r>
  <r>
    <n v="569"/>
    <x v="131"/>
    <x v="561"/>
    <x v="9"/>
    <n v="13.438000000000001"/>
  </r>
  <r>
    <n v="570"/>
    <x v="390"/>
    <x v="562"/>
    <x v="6"/>
    <n v="13.43"/>
  </r>
  <r>
    <n v="571"/>
    <x v="391"/>
    <x v="563"/>
    <x v="58"/>
    <n v="13.412000000000001"/>
  </r>
  <r>
    <n v="572"/>
    <x v="31"/>
    <x v="564"/>
    <x v="6"/>
    <n v="13.41"/>
  </r>
  <r>
    <n v="573"/>
    <x v="392"/>
    <x v="565"/>
    <x v="55"/>
    <n v="13.406000000000001"/>
  </r>
  <r>
    <n v="574"/>
    <x v="31"/>
    <x v="111"/>
    <x v="51"/>
    <n v="13.404"/>
  </r>
  <r>
    <n v="575"/>
    <x v="59"/>
    <x v="566"/>
    <x v="12"/>
    <n v="13.401999999999999"/>
  </r>
  <r>
    <n v="576"/>
    <x v="393"/>
    <x v="567"/>
    <x v="62"/>
    <n v="13.395"/>
  </r>
  <r>
    <n v="577"/>
    <x v="394"/>
    <x v="568"/>
    <x v="47"/>
    <n v="13.384"/>
  </r>
  <r>
    <n v="578"/>
    <x v="395"/>
    <x v="569"/>
    <x v="3"/>
    <n v="13.356"/>
  </r>
  <r>
    <n v="579"/>
    <x v="396"/>
    <x v="570"/>
    <x v="23"/>
    <n v="13.348000000000001"/>
  </r>
  <r>
    <n v="580"/>
    <x v="397"/>
    <x v="571"/>
    <x v="31"/>
    <n v="13.34"/>
  </r>
  <r>
    <n v="581"/>
    <x v="398"/>
    <x v="572"/>
    <x v="59"/>
    <n v="13.311999999999999"/>
  </r>
  <r>
    <n v="582"/>
    <x v="399"/>
    <x v="230"/>
    <x v="55"/>
    <n v="13.294"/>
  </r>
  <r>
    <n v="583"/>
    <x v="199"/>
    <x v="573"/>
    <x v="34"/>
    <n v="13.285"/>
  </r>
  <r>
    <n v="584"/>
    <x v="33"/>
    <x v="574"/>
    <x v="9"/>
    <n v="13.263999999999999"/>
  </r>
  <r>
    <n v="585"/>
    <x v="400"/>
    <x v="575"/>
    <x v="19"/>
    <n v="13.247999999999999"/>
  </r>
  <r>
    <n v="586"/>
    <x v="323"/>
    <x v="576"/>
    <x v="33"/>
    <n v="13.244"/>
  </r>
  <r>
    <n v="587"/>
    <x v="31"/>
    <x v="577"/>
    <x v="26"/>
    <n v="13.231"/>
  </r>
  <r>
    <n v="588"/>
    <x v="401"/>
    <x v="578"/>
    <x v="74"/>
    <n v="13.23"/>
  </r>
  <r>
    <n v="589"/>
    <x v="204"/>
    <x v="579"/>
    <x v="51"/>
    <n v="13.23"/>
  </r>
  <r>
    <n v="590"/>
    <x v="227"/>
    <x v="580"/>
    <x v="40"/>
    <n v="13.223000000000001"/>
  </r>
  <r>
    <n v="591"/>
    <x v="360"/>
    <x v="581"/>
    <x v="68"/>
    <n v="13.22"/>
  </r>
  <r>
    <n v="592"/>
    <x v="173"/>
    <x v="582"/>
    <x v="24"/>
    <n v="13.204000000000001"/>
  </r>
  <r>
    <n v="593"/>
    <x v="174"/>
    <x v="583"/>
    <x v="20"/>
    <n v="13.196"/>
  </r>
  <r>
    <n v="594"/>
    <x v="31"/>
    <x v="584"/>
    <x v="54"/>
    <n v="13.182"/>
  </r>
  <r>
    <n v="595"/>
    <x v="89"/>
    <x v="585"/>
    <x v="59"/>
    <n v="13.18"/>
  </r>
  <r>
    <n v="596"/>
    <x v="402"/>
    <x v="586"/>
    <x v="50"/>
    <n v="13.164999999999999"/>
  </r>
  <r>
    <n v="597"/>
    <x v="49"/>
    <x v="565"/>
    <x v="65"/>
    <n v="13.154999999999999"/>
  </r>
  <r>
    <n v="598"/>
    <x v="403"/>
    <x v="587"/>
    <x v="2"/>
    <n v="13.151"/>
  </r>
  <r>
    <n v="599"/>
    <x v="404"/>
    <x v="588"/>
    <x v="6"/>
    <n v="13.141999999999999"/>
  </r>
  <r>
    <n v="600"/>
    <x v="405"/>
    <x v="589"/>
    <x v="68"/>
    <n v="13.137"/>
  </r>
  <r>
    <n v="601"/>
    <x v="406"/>
    <x v="590"/>
    <x v="37"/>
    <n v="13.124000000000001"/>
  </r>
  <r>
    <n v="602"/>
    <x v="407"/>
    <x v="591"/>
    <x v="62"/>
    <n v="13.108000000000001"/>
  </r>
  <r>
    <n v="603"/>
    <x v="408"/>
    <x v="592"/>
    <x v="34"/>
    <n v="13.1"/>
  </r>
  <r>
    <n v="604"/>
    <x v="9"/>
    <x v="593"/>
    <x v="26"/>
    <n v="13.097"/>
  </r>
  <r>
    <n v="605"/>
    <x v="334"/>
    <x v="594"/>
    <x v="5"/>
    <n v="13.097"/>
  </r>
  <r>
    <n v="606"/>
    <x v="85"/>
    <x v="595"/>
    <x v="35"/>
    <n v="13.085000000000001"/>
  </r>
  <r>
    <n v="607"/>
    <x v="40"/>
    <x v="596"/>
    <x v="16"/>
    <n v="13.085000000000001"/>
  </r>
  <r>
    <n v="608"/>
    <x v="69"/>
    <x v="597"/>
    <x v="0"/>
    <n v="13.073"/>
  </r>
  <r>
    <n v="609"/>
    <x v="409"/>
    <x v="598"/>
    <x v="40"/>
    <n v="13.071999999999999"/>
  </r>
  <r>
    <n v="610"/>
    <x v="410"/>
    <x v="599"/>
    <x v="4"/>
    <n v="13.07"/>
  </r>
  <r>
    <n v="611"/>
    <x v="411"/>
    <x v="600"/>
    <x v="65"/>
    <n v="13.054"/>
  </r>
  <r>
    <n v="612"/>
    <x v="412"/>
    <x v="601"/>
    <x v="16"/>
    <n v="13.048999999999999"/>
  </r>
  <r>
    <n v="613"/>
    <x v="413"/>
    <x v="602"/>
    <x v="52"/>
    <n v="13.04"/>
  </r>
  <r>
    <n v="614"/>
    <x v="414"/>
    <x v="603"/>
    <x v="50"/>
    <n v="13.038"/>
  </r>
  <r>
    <n v="615"/>
    <x v="33"/>
    <x v="604"/>
    <x v="27"/>
    <n v="13.037000000000001"/>
  </r>
  <r>
    <n v="616"/>
    <x v="415"/>
    <x v="605"/>
    <x v="30"/>
    <n v="13.032999999999999"/>
  </r>
  <r>
    <n v="617"/>
    <x v="416"/>
    <x v="606"/>
    <x v="26"/>
    <n v="13.031000000000001"/>
  </r>
  <r>
    <n v="618"/>
    <x v="417"/>
    <x v="607"/>
    <x v="22"/>
    <n v="13.029"/>
  </r>
  <r>
    <n v="619"/>
    <x v="306"/>
    <x v="608"/>
    <x v="40"/>
    <n v="13.016"/>
  </r>
  <r>
    <n v="620"/>
    <x v="418"/>
    <x v="609"/>
    <x v="26"/>
    <n v="13.01"/>
  </r>
  <r>
    <n v="621"/>
    <x v="419"/>
    <x v="610"/>
    <x v="2"/>
    <n v="12.993"/>
  </r>
  <r>
    <n v="622"/>
    <x v="161"/>
    <x v="611"/>
    <x v="39"/>
    <n v="12.978999999999999"/>
  </r>
  <r>
    <n v="623"/>
    <x v="66"/>
    <x v="612"/>
    <x v="30"/>
    <n v="12.974"/>
  </r>
  <r>
    <n v="624"/>
    <x v="420"/>
    <x v="613"/>
    <x v="20"/>
    <n v="12.97"/>
  </r>
  <r>
    <n v="625"/>
    <x v="302"/>
    <x v="614"/>
    <x v="59"/>
    <n v="12.955"/>
  </r>
  <r>
    <n v="626"/>
    <x v="421"/>
    <x v="615"/>
    <x v="58"/>
    <n v="12.946999999999999"/>
  </r>
  <r>
    <n v="627"/>
    <x v="422"/>
    <x v="616"/>
    <x v="26"/>
    <n v="12.941000000000001"/>
  </r>
  <r>
    <n v="628"/>
    <x v="34"/>
    <x v="617"/>
    <x v="29"/>
    <n v="12.933999999999999"/>
  </r>
  <r>
    <n v="629"/>
    <x v="423"/>
    <x v="618"/>
    <x v="20"/>
    <n v="12.927"/>
  </r>
  <r>
    <n v="630"/>
    <x v="44"/>
    <x v="619"/>
    <x v="47"/>
    <n v="12.925000000000001"/>
  </r>
  <r>
    <n v="631"/>
    <x v="424"/>
    <x v="620"/>
    <x v="5"/>
    <n v="12.909000000000001"/>
  </r>
  <r>
    <n v="632"/>
    <x v="425"/>
    <x v="621"/>
    <x v="2"/>
    <n v="12.903"/>
  </r>
  <r>
    <n v="633"/>
    <x v="426"/>
    <x v="622"/>
    <x v="41"/>
    <n v="12.898"/>
  </r>
  <r>
    <n v="634"/>
    <x v="427"/>
    <x v="623"/>
    <x v="17"/>
    <n v="12.896000000000001"/>
  </r>
  <r>
    <n v="635"/>
    <x v="146"/>
    <x v="624"/>
    <x v="9"/>
    <n v="12.893000000000001"/>
  </r>
  <r>
    <n v="636"/>
    <x v="274"/>
    <x v="625"/>
    <x v="18"/>
    <n v="12.893000000000001"/>
  </r>
  <r>
    <n v="637"/>
    <x v="428"/>
    <x v="626"/>
    <x v="26"/>
    <n v="12.891"/>
  </r>
  <r>
    <n v="638"/>
    <x v="429"/>
    <x v="627"/>
    <x v="55"/>
    <n v="12.885999999999999"/>
  </r>
  <r>
    <n v="639"/>
    <x v="172"/>
    <x v="628"/>
    <x v="27"/>
    <n v="12.882"/>
  </r>
  <r>
    <n v="640"/>
    <x v="56"/>
    <x v="629"/>
    <x v="33"/>
    <n v="12.881"/>
  </r>
  <r>
    <n v="641"/>
    <x v="430"/>
    <x v="630"/>
    <x v="23"/>
    <n v="12.868"/>
  </r>
  <r>
    <n v="642"/>
    <x v="431"/>
    <x v="631"/>
    <x v="18"/>
    <n v="12.868"/>
  </r>
  <r>
    <n v="643"/>
    <x v="432"/>
    <x v="632"/>
    <x v="75"/>
    <n v="12.866"/>
  </r>
  <r>
    <n v="644"/>
    <x v="348"/>
    <x v="633"/>
    <x v="8"/>
    <n v="12.846"/>
  </r>
  <r>
    <n v="645"/>
    <x v="406"/>
    <x v="634"/>
    <x v="52"/>
    <n v="12.843"/>
  </r>
  <r>
    <n v="646"/>
    <x v="433"/>
    <x v="635"/>
    <x v="47"/>
    <n v="12.837"/>
  </r>
  <r>
    <n v="647"/>
    <x v="434"/>
    <x v="636"/>
    <x v="46"/>
    <n v="12.834"/>
  </r>
  <r>
    <n v="648"/>
    <x v="435"/>
    <x v="637"/>
    <x v="56"/>
    <n v="12.827999999999999"/>
  </r>
  <r>
    <n v="649"/>
    <x v="227"/>
    <x v="638"/>
    <x v="12"/>
    <n v="12.827999999999999"/>
  </r>
  <r>
    <n v="650"/>
    <x v="131"/>
    <x v="639"/>
    <x v="6"/>
    <n v="12.827"/>
  </r>
  <r>
    <n v="651"/>
    <x v="436"/>
    <x v="640"/>
    <x v="60"/>
    <n v="12.817"/>
  </r>
  <r>
    <n v="652"/>
    <x v="31"/>
    <x v="641"/>
    <x v="59"/>
    <n v="12.814"/>
  </r>
  <r>
    <n v="653"/>
    <x v="375"/>
    <x v="642"/>
    <x v="47"/>
    <n v="12.81"/>
  </r>
  <r>
    <n v="654"/>
    <x v="28"/>
    <x v="643"/>
    <x v="14"/>
    <n v="12.808999999999999"/>
  </r>
  <r>
    <n v="655"/>
    <x v="437"/>
    <x v="644"/>
    <x v="5"/>
    <n v="12.807"/>
  </r>
  <r>
    <n v="656"/>
    <x v="250"/>
    <x v="645"/>
    <x v="58"/>
    <n v="12.797000000000001"/>
  </r>
  <r>
    <n v="657"/>
    <x v="438"/>
    <x v="646"/>
    <x v="57"/>
    <n v="12.788"/>
  </r>
  <r>
    <n v="658"/>
    <x v="439"/>
    <x v="647"/>
    <x v="34"/>
    <n v="12.781000000000001"/>
  </r>
  <r>
    <n v="659"/>
    <x v="440"/>
    <x v="648"/>
    <x v="56"/>
    <n v="12.77"/>
  </r>
  <r>
    <n v="660"/>
    <x v="441"/>
    <x v="649"/>
    <x v="58"/>
    <n v="12.768000000000001"/>
  </r>
  <r>
    <n v="661"/>
    <x v="442"/>
    <x v="650"/>
    <x v="3"/>
    <n v="12.76"/>
  </r>
  <r>
    <n v="662"/>
    <x v="5"/>
    <x v="651"/>
    <x v="42"/>
    <n v="12.759"/>
  </r>
  <r>
    <n v="663"/>
    <x v="443"/>
    <x v="652"/>
    <x v="32"/>
    <n v="12.755000000000001"/>
  </r>
  <r>
    <n v="664"/>
    <x v="444"/>
    <x v="653"/>
    <x v="47"/>
    <n v="12.754"/>
  </r>
  <r>
    <n v="665"/>
    <x v="49"/>
    <x v="654"/>
    <x v="65"/>
    <n v="12.741"/>
  </r>
  <r>
    <n v="666"/>
    <x v="146"/>
    <x v="655"/>
    <x v="51"/>
    <n v="12.738"/>
  </r>
  <r>
    <n v="667"/>
    <x v="445"/>
    <x v="656"/>
    <x v="21"/>
    <n v="12.737"/>
  </r>
  <r>
    <n v="668"/>
    <x v="446"/>
    <x v="657"/>
    <x v="44"/>
    <n v="12.709"/>
  </r>
  <r>
    <n v="669"/>
    <x v="447"/>
    <x v="658"/>
    <x v="9"/>
    <n v="12.708"/>
  </r>
  <r>
    <n v="670"/>
    <x v="56"/>
    <x v="659"/>
    <x v="20"/>
    <n v="12.694000000000001"/>
  </r>
  <r>
    <n v="671"/>
    <x v="448"/>
    <x v="660"/>
    <x v="11"/>
    <n v="12.688000000000001"/>
  </r>
  <r>
    <n v="672"/>
    <x v="449"/>
    <x v="91"/>
    <x v="59"/>
    <n v="12.677"/>
  </r>
  <r>
    <n v="673"/>
    <x v="450"/>
    <x v="661"/>
    <x v="39"/>
    <n v="12.676"/>
  </r>
  <r>
    <n v="674"/>
    <x v="451"/>
    <x v="662"/>
    <x v="53"/>
    <n v="12.673999999999999"/>
  </r>
  <r>
    <n v="675"/>
    <x v="266"/>
    <x v="663"/>
    <x v="51"/>
    <n v="12.666"/>
  </r>
  <r>
    <n v="676"/>
    <x v="432"/>
    <x v="664"/>
    <x v="43"/>
    <n v="12.661"/>
  </r>
  <r>
    <n v="677"/>
    <x v="452"/>
    <x v="665"/>
    <x v="13"/>
    <n v="12.66"/>
  </r>
  <r>
    <n v="678"/>
    <x v="453"/>
    <x v="666"/>
    <x v="0"/>
    <n v="12.653"/>
  </r>
  <r>
    <n v="679"/>
    <x v="454"/>
    <x v="667"/>
    <x v="36"/>
    <n v="12.643000000000001"/>
  </r>
  <r>
    <n v="680"/>
    <x v="455"/>
    <x v="668"/>
    <x v="13"/>
    <n v="12.64"/>
  </r>
  <r>
    <n v="681"/>
    <x v="456"/>
    <x v="669"/>
    <x v="3"/>
    <n v="12.64"/>
  </r>
  <r>
    <n v="682"/>
    <x v="149"/>
    <x v="670"/>
    <x v="65"/>
    <n v="12.628"/>
  </r>
  <r>
    <n v="683"/>
    <x v="69"/>
    <x v="671"/>
    <x v="0"/>
    <n v="12.613"/>
  </r>
  <r>
    <n v="684"/>
    <x v="457"/>
    <x v="672"/>
    <x v="51"/>
    <n v="12.605"/>
  </r>
  <r>
    <n v="685"/>
    <x v="303"/>
    <x v="673"/>
    <x v="58"/>
    <n v="12.603"/>
  </r>
  <r>
    <n v="686"/>
    <x v="458"/>
    <x v="674"/>
    <x v="42"/>
    <n v="12.59"/>
  </r>
  <r>
    <n v="687"/>
    <x v="459"/>
    <x v="675"/>
    <x v="58"/>
    <n v="12.582000000000001"/>
  </r>
  <r>
    <n v="688"/>
    <x v="183"/>
    <x v="676"/>
    <x v="23"/>
    <n v="12.581"/>
  </r>
  <r>
    <n v="689"/>
    <x v="460"/>
    <x v="677"/>
    <x v="37"/>
    <n v="12.557"/>
  </r>
  <r>
    <n v="690"/>
    <x v="5"/>
    <x v="678"/>
    <x v="11"/>
    <n v="12.545"/>
  </r>
  <r>
    <n v="691"/>
    <x v="461"/>
    <x v="679"/>
    <x v="57"/>
    <n v="12.525"/>
  </r>
  <r>
    <n v="692"/>
    <x v="462"/>
    <x v="680"/>
    <x v="68"/>
    <n v="12.523999999999999"/>
  </r>
  <r>
    <n v="693"/>
    <x v="463"/>
    <x v="681"/>
    <x v="17"/>
    <n v="12.519"/>
  </r>
  <r>
    <n v="694"/>
    <x v="339"/>
    <x v="682"/>
    <x v="50"/>
    <n v="12.516"/>
  </r>
  <r>
    <n v="695"/>
    <x v="105"/>
    <x v="683"/>
    <x v="65"/>
    <n v="12.503"/>
  </r>
  <r>
    <n v="696"/>
    <x v="464"/>
    <x v="684"/>
    <x v="46"/>
    <n v="12.503"/>
  </r>
  <r>
    <n v="697"/>
    <x v="465"/>
    <x v="685"/>
    <x v="16"/>
    <n v="12.499000000000001"/>
  </r>
  <r>
    <n v="698"/>
    <x v="466"/>
    <x v="686"/>
    <x v="21"/>
    <n v="12.491"/>
  </r>
  <r>
    <n v="699"/>
    <x v="99"/>
    <x v="687"/>
    <x v="64"/>
    <n v="12.484"/>
  </r>
  <r>
    <n v="700"/>
    <x v="0"/>
    <x v="688"/>
    <x v="76"/>
    <n v="12.477"/>
  </r>
  <r>
    <n v="701"/>
    <x v="467"/>
    <x v="689"/>
    <x v="19"/>
    <n v="12.459"/>
  </r>
  <r>
    <n v="702"/>
    <x v="135"/>
    <x v="477"/>
    <x v="9"/>
    <n v="12.456"/>
  </r>
  <r>
    <n v="703"/>
    <x v="152"/>
    <x v="690"/>
    <x v="30"/>
    <n v="12.455"/>
  </r>
  <r>
    <n v="704"/>
    <x v="468"/>
    <x v="691"/>
    <x v="4"/>
    <n v="12.45"/>
  </r>
  <r>
    <n v="705"/>
    <x v="469"/>
    <x v="692"/>
    <x v="34"/>
    <n v="12.448"/>
  </r>
  <r>
    <n v="706"/>
    <x v="157"/>
    <x v="693"/>
    <x v="26"/>
    <n v="12.445"/>
  </r>
  <r>
    <n v="707"/>
    <x v="45"/>
    <x v="694"/>
    <x v="47"/>
    <n v="12.442"/>
  </r>
  <r>
    <n v="708"/>
    <x v="470"/>
    <x v="695"/>
    <x v="38"/>
    <n v="12.442"/>
  </r>
  <r>
    <n v="709"/>
    <x v="471"/>
    <x v="696"/>
    <x v="4"/>
    <n v="12.436999999999999"/>
  </r>
  <r>
    <n v="710"/>
    <x v="6"/>
    <x v="697"/>
    <x v="59"/>
    <n v="12.433"/>
  </r>
  <r>
    <n v="711"/>
    <x v="472"/>
    <x v="698"/>
    <x v="49"/>
    <n v="12.430999999999999"/>
  </r>
  <r>
    <n v="712"/>
    <x v="324"/>
    <x v="699"/>
    <x v="67"/>
    <n v="12.430999999999999"/>
  </r>
  <r>
    <n v="713"/>
    <x v="25"/>
    <x v="700"/>
    <x v="23"/>
    <n v="12.414"/>
  </r>
  <r>
    <n v="714"/>
    <x v="52"/>
    <x v="701"/>
    <x v="36"/>
    <n v="12.407999999999999"/>
  </r>
  <r>
    <n v="715"/>
    <x v="473"/>
    <x v="702"/>
    <x v="49"/>
    <n v="12.394"/>
  </r>
  <r>
    <n v="716"/>
    <x v="474"/>
    <x v="703"/>
    <x v="13"/>
    <n v="12.385"/>
  </r>
  <r>
    <n v="717"/>
    <x v="475"/>
    <x v="704"/>
    <x v="33"/>
    <n v="12.384"/>
  </r>
  <r>
    <n v="718"/>
    <x v="109"/>
    <x v="705"/>
    <x v="5"/>
    <n v="12.379"/>
  </r>
  <r>
    <n v="719"/>
    <x v="195"/>
    <x v="706"/>
    <x v="40"/>
    <n v="12.374000000000001"/>
  </r>
  <r>
    <n v="720"/>
    <x v="476"/>
    <x v="707"/>
    <x v="19"/>
    <n v="12.372"/>
  </r>
  <r>
    <n v="721"/>
    <x v="477"/>
    <x v="708"/>
    <x v="15"/>
    <n v="12.361000000000001"/>
  </r>
  <r>
    <n v="722"/>
    <x v="478"/>
    <x v="709"/>
    <x v="1"/>
    <n v="12.358000000000001"/>
  </r>
  <r>
    <n v="723"/>
    <x v="479"/>
    <x v="710"/>
    <x v="15"/>
    <n v="12.352"/>
  </r>
  <r>
    <n v="724"/>
    <x v="39"/>
    <x v="711"/>
    <x v="65"/>
    <n v="12.351000000000001"/>
  </r>
  <r>
    <n v="725"/>
    <x v="474"/>
    <x v="712"/>
    <x v="12"/>
    <n v="12.345000000000001"/>
  </r>
  <r>
    <n v="726"/>
    <x v="480"/>
    <x v="713"/>
    <x v="46"/>
    <n v="12.335000000000001"/>
  </r>
  <r>
    <n v="727"/>
    <x v="481"/>
    <x v="714"/>
    <x v="23"/>
    <n v="12.331"/>
  </r>
  <r>
    <n v="728"/>
    <x v="472"/>
    <x v="715"/>
    <x v="65"/>
    <n v="12.324999999999999"/>
  </r>
  <r>
    <n v="729"/>
    <x v="324"/>
    <x v="716"/>
    <x v="70"/>
    <n v="12.311999999999999"/>
  </r>
  <r>
    <n v="730"/>
    <x v="482"/>
    <x v="717"/>
    <x v="3"/>
    <n v="12.31"/>
  </r>
  <r>
    <n v="731"/>
    <x v="50"/>
    <x v="718"/>
    <x v="40"/>
    <n v="12.31"/>
  </r>
  <r>
    <n v="732"/>
    <x v="77"/>
    <x v="719"/>
    <x v="7"/>
    <n v="12.308999999999999"/>
  </r>
  <r>
    <n v="733"/>
    <x v="483"/>
    <x v="720"/>
    <x v="33"/>
    <n v="12.308"/>
  </r>
  <r>
    <n v="734"/>
    <x v="36"/>
    <x v="721"/>
    <x v="56"/>
    <n v="12.307"/>
  </r>
  <r>
    <n v="735"/>
    <x v="484"/>
    <x v="722"/>
    <x v="13"/>
    <n v="12.304"/>
  </r>
  <r>
    <n v="736"/>
    <x v="485"/>
    <x v="723"/>
    <x v="27"/>
    <n v="12.304"/>
  </r>
  <r>
    <n v="737"/>
    <x v="406"/>
    <x v="724"/>
    <x v="52"/>
    <n v="12.302"/>
  </r>
  <r>
    <n v="738"/>
    <x v="167"/>
    <x v="725"/>
    <x v="8"/>
    <n v="12.3"/>
  </r>
  <r>
    <n v="739"/>
    <x v="171"/>
    <x v="726"/>
    <x v="13"/>
    <n v="12.294"/>
  </r>
  <r>
    <n v="740"/>
    <x v="486"/>
    <x v="727"/>
    <x v="19"/>
    <n v="12.286"/>
  </r>
  <r>
    <n v="741"/>
    <x v="487"/>
    <x v="728"/>
    <x v="60"/>
    <n v="12.284000000000001"/>
  </r>
  <r>
    <n v="742"/>
    <x v="488"/>
    <x v="729"/>
    <x v="61"/>
    <n v="12.282999999999999"/>
  </r>
  <r>
    <n v="743"/>
    <x v="79"/>
    <x v="730"/>
    <x v="33"/>
    <n v="12.281000000000001"/>
  </r>
  <r>
    <n v="744"/>
    <x v="146"/>
    <x v="731"/>
    <x v="9"/>
    <n v="12.265000000000001"/>
  </r>
  <r>
    <n v="745"/>
    <x v="489"/>
    <x v="732"/>
    <x v="39"/>
    <n v="12.263"/>
  </r>
  <r>
    <n v="746"/>
    <x v="490"/>
    <x v="733"/>
    <x v="34"/>
    <n v="12.263"/>
  </r>
  <r>
    <n v="747"/>
    <x v="328"/>
    <x v="734"/>
    <x v="61"/>
    <n v="12.254"/>
  </r>
  <r>
    <n v="748"/>
    <x v="0"/>
    <x v="735"/>
    <x v="48"/>
    <n v="12.25"/>
  </r>
  <r>
    <n v="749"/>
    <x v="491"/>
    <x v="736"/>
    <x v="15"/>
    <n v="12.234999999999999"/>
  </r>
  <r>
    <n v="750"/>
    <x v="492"/>
    <x v="737"/>
    <x v="46"/>
    <n v="12.234"/>
  </r>
  <r>
    <n v="751"/>
    <x v="167"/>
    <x v="738"/>
    <x v="68"/>
    <n v="12.228"/>
  </r>
  <r>
    <n v="752"/>
    <x v="453"/>
    <x v="739"/>
    <x v="48"/>
    <n v="12.218"/>
  </r>
  <r>
    <n v="753"/>
    <x v="11"/>
    <x v="740"/>
    <x v="11"/>
    <n v="12.215"/>
  </r>
  <r>
    <n v="754"/>
    <x v="493"/>
    <x v="741"/>
    <x v="54"/>
    <n v="12.212999999999999"/>
  </r>
  <r>
    <n v="755"/>
    <x v="494"/>
    <x v="742"/>
    <x v="2"/>
    <n v="12.209"/>
  </r>
  <r>
    <n v="756"/>
    <x v="495"/>
    <x v="743"/>
    <x v="68"/>
    <n v="12.208"/>
  </r>
  <r>
    <n v="757"/>
    <x v="496"/>
    <x v="744"/>
    <x v="34"/>
    <n v="12.207000000000001"/>
  </r>
  <r>
    <n v="758"/>
    <x v="173"/>
    <x v="745"/>
    <x v="3"/>
    <n v="12.198"/>
  </r>
  <r>
    <n v="759"/>
    <x v="24"/>
    <x v="746"/>
    <x v="65"/>
    <n v="12.196"/>
  </r>
  <r>
    <n v="760"/>
    <x v="497"/>
    <x v="747"/>
    <x v="16"/>
    <n v="12.193"/>
  </r>
  <r>
    <n v="761"/>
    <x v="498"/>
    <x v="748"/>
    <x v="36"/>
    <n v="12.191000000000001"/>
  </r>
  <r>
    <n v="762"/>
    <x v="266"/>
    <x v="749"/>
    <x v="51"/>
    <n v="12.167"/>
  </r>
  <r>
    <n v="763"/>
    <x v="183"/>
    <x v="750"/>
    <x v="46"/>
    <n v="12.16"/>
  </r>
  <r>
    <n v="764"/>
    <x v="499"/>
    <x v="751"/>
    <x v="33"/>
    <n v="12.157"/>
  </r>
  <r>
    <n v="765"/>
    <x v="500"/>
    <x v="752"/>
    <x v="43"/>
    <n v="12.157"/>
  </r>
  <r>
    <n v="766"/>
    <x v="50"/>
    <x v="753"/>
    <x v="35"/>
    <n v="12.15"/>
  </r>
  <r>
    <n v="767"/>
    <x v="428"/>
    <x v="754"/>
    <x v="32"/>
    <n v="12.141"/>
  </r>
  <r>
    <n v="768"/>
    <x v="37"/>
    <x v="755"/>
    <x v="46"/>
    <n v="12.138999999999999"/>
  </r>
  <r>
    <n v="769"/>
    <x v="501"/>
    <x v="756"/>
    <x v="76"/>
    <n v="12.135"/>
  </r>
  <r>
    <n v="770"/>
    <x v="39"/>
    <x v="757"/>
    <x v="27"/>
    <n v="12.124000000000001"/>
  </r>
  <r>
    <n v="771"/>
    <x v="502"/>
    <x v="758"/>
    <x v="40"/>
    <n v="12.11"/>
  </r>
  <r>
    <n v="772"/>
    <x v="19"/>
    <x v="759"/>
    <x v="18"/>
    <n v="12.106"/>
  </r>
  <r>
    <n v="773"/>
    <x v="503"/>
    <x v="760"/>
    <x v="9"/>
    <n v="12.103999999999999"/>
  </r>
  <r>
    <n v="774"/>
    <x v="25"/>
    <x v="761"/>
    <x v="47"/>
    <n v="12.101000000000001"/>
  </r>
  <r>
    <n v="775"/>
    <x v="504"/>
    <x v="762"/>
    <x v="41"/>
    <n v="12.099"/>
  </r>
  <r>
    <n v="776"/>
    <x v="505"/>
    <x v="763"/>
    <x v="68"/>
    <n v="12.097"/>
  </r>
  <r>
    <n v="777"/>
    <x v="506"/>
    <x v="764"/>
    <x v="68"/>
    <n v="12.093"/>
  </r>
  <r>
    <n v="778"/>
    <x v="31"/>
    <x v="765"/>
    <x v="26"/>
    <n v="12.087"/>
  </r>
  <r>
    <n v="779"/>
    <x v="507"/>
    <x v="766"/>
    <x v="47"/>
    <n v="12.082000000000001"/>
  </r>
  <r>
    <n v="780"/>
    <x v="305"/>
    <x v="767"/>
    <x v="8"/>
    <n v="12.068"/>
  </r>
  <r>
    <n v="781"/>
    <x v="508"/>
    <x v="768"/>
    <x v="38"/>
    <n v="12.063000000000001"/>
  </r>
  <r>
    <n v="782"/>
    <x v="509"/>
    <x v="769"/>
    <x v="22"/>
    <n v="12.052"/>
  </r>
  <r>
    <n v="783"/>
    <x v="31"/>
    <x v="770"/>
    <x v="3"/>
    <n v="12.048"/>
  </r>
  <r>
    <n v="784"/>
    <x v="466"/>
    <x v="771"/>
    <x v="5"/>
    <n v="12.047000000000001"/>
  </r>
  <r>
    <n v="785"/>
    <x v="5"/>
    <x v="772"/>
    <x v="42"/>
    <n v="12.031000000000001"/>
  </r>
  <r>
    <n v="786"/>
    <x v="510"/>
    <x v="773"/>
    <x v="46"/>
    <n v="12.031000000000001"/>
  </r>
  <r>
    <n v="787"/>
    <x v="511"/>
    <x v="774"/>
    <x v="74"/>
    <n v="12.028"/>
  </r>
  <r>
    <n v="788"/>
    <x v="193"/>
    <x v="775"/>
    <x v="65"/>
    <n v="12.028"/>
  </r>
  <r>
    <n v="789"/>
    <x v="512"/>
    <x v="776"/>
    <x v="33"/>
    <n v="12.016999999999999"/>
  </r>
  <r>
    <n v="790"/>
    <x v="513"/>
    <x v="777"/>
    <x v="77"/>
    <n v="12.013"/>
  </r>
  <r>
    <n v="791"/>
    <x v="25"/>
    <x v="778"/>
    <x v="14"/>
    <n v="12.012"/>
  </r>
  <r>
    <n v="792"/>
    <x v="514"/>
    <x v="779"/>
    <x v="68"/>
    <n v="12.007"/>
  </r>
  <r>
    <n v="793"/>
    <x v="483"/>
    <x v="780"/>
    <x v="31"/>
    <n v="12.005000000000001"/>
  </r>
  <r>
    <n v="794"/>
    <x v="515"/>
    <x v="781"/>
    <x v="64"/>
    <n v="12.004"/>
  </r>
  <r>
    <n v="795"/>
    <x v="516"/>
    <x v="782"/>
    <x v="27"/>
    <n v="11.997999999999999"/>
  </r>
  <r>
    <n v="796"/>
    <x v="517"/>
    <x v="783"/>
    <x v="69"/>
    <n v="11.994999999999999"/>
  </r>
  <r>
    <n v="797"/>
    <x v="518"/>
    <x v="784"/>
    <x v="7"/>
    <n v="11.994999999999999"/>
  </r>
  <r>
    <n v="798"/>
    <x v="519"/>
    <x v="785"/>
    <x v="5"/>
    <n v="11.989000000000001"/>
  </r>
  <r>
    <n v="799"/>
    <x v="3"/>
    <x v="609"/>
    <x v="36"/>
    <n v="11.974"/>
  </r>
  <r>
    <n v="800"/>
    <x v="488"/>
    <x v="786"/>
    <x v="62"/>
    <n v="11.973000000000001"/>
  </r>
  <r>
    <n v="801"/>
    <x v="520"/>
    <x v="787"/>
    <x v="3"/>
    <n v="11.967000000000001"/>
  </r>
  <r>
    <n v="802"/>
    <x v="521"/>
    <x v="788"/>
    <x v="36"/>
    <n v="11.958"/>
  </r>
  <r>
    <n v="803"/>
    <x v="31"/>
    <x v="789"/>
    <x v="12"/>
    <n v="11.944000000000001"/>
  </r>
  <r>
    <n v="804"/>
    <x v="522"/>
    <x v="790"/>
    <x v="23"/>
    <n v="11.926"/>
  </r>
  <r>
    <n v="805"/>
    <x v="523"/>
    <x v="791"/>
    <x v="52"/>
    <n v="11.923999999999999"/>
  </r>
  <r>
    <n v="806"/>
    <x v="36"/>
    <x v="792"/>
    <x v="44"/>
    <n v="11.907"/>
  </r>
  <r>
    <n v="807"/>
    <x v="524"/>
    <x v="793"/>
    <x v="29"/>
    <n v="11.904999999999999"/>
  </r>
  <r>
    <n v="808"/>
    <x v="525"/>
    <x v="794"/>
    <x v="45"/>
    <n v="11.898"/>
  </r>
  <r>
    <n v="809"/>
    <x v="526"/>
    <x v="795"/>
    <x v="29"/>
    <n v="11.894"/>
  </r>
  <r>
    <n v="810"/>
    <x v="363"/>
    <x v="796"/>
    <x v="24"/>
    <n v="11.89"/>
  </r>
  <r>
    <n v="811"/>
    <x v="470"/>
    <x v="797"/>
    <x v="38"/>
    <n v="11.875"/>
  </r>
  <r>
    <n v="812"/>
    <x v="527"/>
    <x v="798"/>
    <x v="78"/>
    <n v="11.868"/>
  </r>
  <r>
    <n v="813"/>
    <x v="6"/>
    <x v="799"/>
    <x v="10"/>
    <n v="11.866"/>
  </r>
  <r>
    <n v="814"/>
    <x v="428"/>
    <x v="800"/>
    <x v="30"/>
    <n v="11.86"/>
  </r>
  <r>
    <n v="815"/>
    <x v="31"/>
    <x v="801"/>
    <x v="24"/>
    <n v="11.827"/>
  </r>
  <r>
    <n v="816"/>
    <x v="89"/>
    <x v="802"/>
    <x v="30"/>
    <n v="11.824999999999999"/>
  </r>
  <r>
    <n v="817"/>
    <x v="334"/>
    <x v="803"/>
    <x v="17"/>
    <n v="11.816000000000001"/>
  </r>
  <r>
    <n v="818"/>
    <x v="528"/>
    <x v="804"/>
    <x v="15"/>
    <n v="11.814"/>
  </r>
  <r>
    <n v="819"/>
    <x v="529"/>
    <x v="805"/>
    <x v="65"/>
    <n v="11.8"/>
  </r>
  <r>
    <n v="820"/>
    <x v="530"/>
    <x v="806"/>
    <x v="5"/>
    <n v="11.79"/>
  </r>
  <r>
    <n v="821"/>
    <x v="531"/>
    <x v="807"/>
    <x v="26"/>
    <n v="11.789"/>
  </r>
  <r>
    <n v="822"/>
    <x v="25"/>
    <x v="808"/>
    <x v="46"/>
    <n v="11.787000000000001"/>
  </r>
  <r>
    <n v="823"/>
    <x v="268"/>
    <x v="809"/>
    <x v="39"/>
    <n v="11.786"/>
  </r>
  <r>
    <n v="824"/>
    <x v="532"/>
    <x v="810"/>
    <x v="25"/>
    <n v="11.78"/>
  </r>
  <r>
    <n v="825"/>
    <x v="135"/>
    <x v="811"/>
    <x v="24"/>
    <n v="11.755000000000001"/>
  </r>
  <r>
    <n v="826"/>
    <x v="533"/>
    <x v="812"/>
    <x v="0"/>
    <n v="11.746"/>
  </r>
  <r>
    <n v="827"/>
    <x v="26"/>
    <x v="813"/>
    <x v="13"/>
    <n v="11.744999999999999"/>
  </r>
  <r>
    <n v="828"/>
    <x v="534"/>
    <x v="814"/>
    <x v="57"/>
    <n v="11.733000000000001"/>
  </r>
  <r>
    <n v="829"/>
    <x v="535"/>
    <x v="815"/>
    <x v="5"/>
    <n v="11.731"/>
  </r>
  <r>
    <n v="830"/>
    <x v="536"/>
    <x v="816"/>
    <x v="16"/>
    <n v="11.728999999999999"/>
  </r>
  <r>
    <n v="831"/>
    <x v="433"/>
    <x v="817"/>
    <x v="47"/>
    <n v="11.722"/>
  </r>
  <r>
    <n v="832"/>
    <x v="324"/>
    <x v="818"/>
    <x v="62"/>
    <n v="11.722"/>
  </r>
  <r>
    <n v="833"/>
    <x v="360"/>
    <x v="819"/>
    <x v="37"/>
    <n v="11.721"/>
  </r>
  <r>
    <n v="834"/>
    <x v="13"/>
    <x v="820"/>
    <x v="13"/>
    <n v="11.721"/>
  </r>
  <r>
    <n v="835"/>
    <x v="31"/>
    <x v="821"/>
    <x v="49"/>
    <n v="11.714"/>
  </r>
  <r>
    <n v="836"/>
    <x v="537"/>
    <x v="822"/>
    <x v="35"/>
    <n v="11.711"/>
  </r>
  <r>
    <n v="837"/>
    <x v="538"/>
    <x v="823"/>
    <x v="40"/>
    <n v="11.711"/>
  </r>
  <r>
    <n v="838"/>
    <x v="539"/>
    <x v="824"/>
    <x v="32"/>
    <n v="11.707000000000001"/>
  </r>
  <r>
    <n v="839"/>
    <x v="540"/>
    <x v="825"/>
    <x v="30"/>
    <n v="11.68"/>
  </r>
  <r>
    <n v="840"/>
    <x v="541"/>
    <x v="826"/>
    <x v="50"/>
    <n v="11.672000000000001"/>
  </r>
  <r>
    <n v="841"/>
    <x v="542"/>
    <x v="827"/>
    <x v="13"/>
    <n v="11.666"/>
  </r>
  <r>
    <n v="842"/>
    <x v="543"/>
    <x v="828"/>
    <x v="20"/>
    <n v="11.662000000000001"/>
  </r>
  <r>
    <n v="843"/>
    <x v="544"/>
    <x v="592"/>
    <x v="22"/>
    <n v="11.65"/>
  </r>
  <r>
    <n v="844"/>
    <x v="545"/>
    <x v="829"/>
    <x v="71"/>
    <n v="11.646000000000001"/>
  </r>
  <r>
    <n v="845"/>
    <x v="178"/>
    <x v="830"/>
    <x v="33"/>
    <n v="11.638999999999999"/>
  </r>
  <r>
    <n v="846"/>
    <x v="5"/>
    <x v="831"/>
    <x v="42"/>
    <n v="11.635999999999999"/>
  </r>
  <r>
    <n v="847"/>
    <x v="135"/>
    <x v="832"/>
    <x v="6"/>
    <n v="11.632999999999999"/>
  </r>
  <r>
    <n v="848"/>
    <x v="185"/>
    <x v="833"/>
    <x v="61"/>
    <n v="11.632999999999999"/>
  </r>
  <r>
    <n v="849"/>
    <x v="546"/>
    <x v="834"/>
    <x v="9"/>
    <n v="11.622999999999999"/>
  </r>
  <r>
    <n v="850"/>
    <x v="412"/>
    <x v="835"/>
    <x v="52"/>
    <n v="11.606999999999999"/>
  </r>
  <r>
    <n v="851"/>
    <x v="547"/>
    <x v="836"/>
    <x v="55"/>
    <n v="11.606"/>
  </r>
  <r>
    <n v="852"/>
    <x v="548"/>
    <x v="837"/>
    <x v="62"/>
    <n v="11.603"/>
  </r>
  <r>
    <n v="853"/>
    <x v="549"/>
    <x v="838"/>
    <x v="17"/>
    <n v="11.587"/>
  </r>
  <r>
    <n v="854"/>
    <x v="146"/>
    <x v="839"/>
    <x v="9"/>
    <n v="11.557"/>
  </r>
  <r>
    <n v="855"/>
    <x v="550"/>
    <x v="840"/>
    <x v="13"/>
    <n v="11.545"/>
  </r>
  <r>
    <n v="856"/>
    <x v="551"/>
    <x v="841"/>
    <x v="2"/>
    <n v="11.526999999999999"/>
  </r>
  <r>
    <n v="857"/>
    <x v="552"/>
    <x v="842"/>
    <x v="60"/>
    <n v="11.526"/>
  </r>
  <r>
    <n v="858"/>
    <x v="553"/>
    <x v="843"/>
    <x v="44"/>
    <n v="11.497999999999999"/>
  </r>
  <r>
    <n v="859"/>
    <x v="554"/>
    <x v="844"/>
    <x v="79"/>
    <n v="11.496"/>
  </r>
  <r>
    <n v="860"/>
    <x v="555"/>
    <x v="845"/>
    <x v="47"/>
    <n v="11.488"/>
  </r>
  <r>
    <n v="861"/>
    <x v="556"/>
    <x v="846"/>
    <x v="2"/>
    <n v="11.478999999999999"/>
  </r>
  <r>
    <n v="862"/>
    <x v="557"/>
    <x v="847"/>
    <x v="5"/>
    <n v="11.472"/>
  </r>
  <r>
    <n v="863"/>
    <x v="558"/>
    <x v="848"/>
    <x v="42"/>
    <n v="11.465"/>
  </r>
  <r>
    <n v="864"/>
    <x v="559"/>
    <x v="849"/>
    <x v="32"/>
    <n v="11.448"/>
  </r>
  <r>
    <n v="865"/>
    <x v="560"/>
    <x v="850"/>
    <x v="30"/>
    <n v="11.446"/>
  </r>
  <r>
    <n v="866"/>
    <x v="561"/>
    <x v="851"/>
    <x v="57"/>
    <n v="11.436"/>
  </r>
  <r>
    <n v="867"/>
    <x v="529"/>
    <x v="852"/>
    <x v="34"/>
    <n v="11.433999999999999"/>
  </r>
  <r>
    <n v="868"/>
    <x v="488"/>
    <x v="853"/>
    <x v="62"/>
    <n v="11.427"/>
  </r>
  <r>
    <n v="869"/>
    <x v="159"/>
    <x v="854"/>
    <x v="9"/>
    <n v="11.423999999999999"/>
  </r>
  <r>
    <n v="870"/>
    <x v="270"/>
    <x v="855"/>
    <x v="42"/>
    <n v="11.420999999999999"/>
  </r>
  <r>
    <n v="871"/>
    <x v="31"/>
    <x v="856"/>
    <x v="36"/>
    <n v="11.411"/>
  </r>
  <r>
    <n v="872"/>
    <x v="23"/>
    <x v="857"/>
    <x v="54"/>
    <n v="11.411"/>
  </r>
  <r>
    <n v="873"/>
    <x v="562"/>
    <x v="858"/>
    <x v="36"/>
    <n v="11.407"/>
  </r>
  <r>
    <n v="874"/>
    <x v="275"/>
    <x v="859"/>
    <x v="41"/>
    <n v="11.398999999999999"/>
  </r>
  <r>
    <n v="875"/>
    <x v="77"/>
    <x v="860"/>
    <x v="19"/>
    <n v="11.391999999999999"/>
  </r>
  <r>
    <n v="876"/>
    <x v="135"/>
    <x v="386"/>
    <x v="32"/>
    <n v="11.388999999999999"/>
  </r>
  <r>
    <n v="877"/>
    <x v="563"/>
    <x v="861"/>
    <x v="56"/>
    <n v="11.388"/>
  </r>
  <r>
    <n v="878"/>
    <x v="564"/>
    <x v="862"/>
    <x v="11"/>
    <n v="11.385999999999999"/>
  </r>
  <r>
    <n v="879"/>
    <x v="565"/>
    <x v="863"/>
    <x v="41"/>
    <n v="11.38"/>
  </r>
  <r>
    <n v="880"/>
    <x v="566"/>
    <x v="864"/>
    <x v="16"/>
    <n v="11.378"/>
  </r>
  <r>
    <n v="881"/>
    <x v="567"/>
    <x v="865"/>
    <x v="63"/>
    <n v="11.37"/>
  </r>
  <r>
    <n v="882"/>
    <x v="568"/>
    <x v="866"/>
    <x v="51"/>
    <n v="11.365"/>
  </r>
  <r>
    <n v="883"/>
    <x v="569"/>
    <x v="867"/>
    <x v="7"/>
    <n v="11.365"/>
  </r>
  <r>
    <n v="884"/>
    <x v="570"/>
    <x v="868"/>
    <x v="11"/>
    <n v="11.348000000000001"/>
  </r>
  <r>
    <n v="885"/>
    <x v="31"/>
    <x v="869"/>
    <x v="36"/>
    <n v="11.348000000000001"/>
  </r>
  <r>
    <n v="886"/>
    <x v="497"/>
    <x v="832"/>
    <x v="16"/>
    <n v="11.342000000000001"/>
  </r>
  <r>
    <n v="887"/>
    <x v="5"/>
    <x v="870"/>
    <x v="16"/>
    <n v="11.337"/>
  </r>
  <r>
    <n v="888"/>
    <x v="571"/>
    <x v="871"/>
    <x v="2"/>
    <n v="11.329000000000001"/>
  </r>
  <r>
    <n v="889"/>
    <x v="572"/>
    <x v="872"/>
    <x v="57"/>
    <n v="11.323"/>
  </r>
  <r>
    <n v="890"/>
    <x v="573"/>
    <x v="873"/>
    <x v="52"/>
    <n v="11.321999999999999"/>
  </r>
  <r>
    <n v="891"/>
    <x v="123"/>
    <x v="874"/>
    <x v="65"/>
    <n v="11.308"/>
  </r>
  <r>
    <n v="892"/>
    <x v="574"/>
    <x v="875"/>
    <x v="33"/>
    <n v="11.301"/>
  </r>
  <r>
    <n v="893"/>
    <x v="575"/>
    <x v="876"/>
    <x v="57"/>
    <n v="11.301"/>
  </r>
  <r>
    <n v="894"/>
    <x v="576"/>
    <x v="877"/>
    <x v="22"/>
    <n v="11.284000000000001"/>
  </r>
  <r>
    <n v="895"/>
    <x v="434"/>
    <x v="878"/>
    <x v="18"/>
    <n v="11.271000000000001"/>
  </r>
  <r>
    <n v="896"/>
    <x v="272"/>
    <x v="879"/>
    <x v="44"/>
    <n v="11.269"/>
  </r>
  <r>
    <n v="897"/>
    <x v="577"/>
    <x v="880"/>
    <x v="6"/>
    <n v="11.269"/>
  </r>
  <r>
    <n v="898"/>
    <x v="578"/>
    <x v="881"/>
    <x v="34"/>
    <n v="11.266"/>
  </r>
  <r>
    <n v="899"/>
    <x v="85"/>
    <x v="882"/>
    <x v="35"/>
    <n v="11.263999999999999"/>
  </r>
  <r>
    <n v="900"/>
    <x v="579"/>
    <x v="883"/>
    <x v="6"/>
    <n v="11.263999999999999"/>
  </r>
  <r>
    <n v="901"/>
    <x v="23"/>
    <x v="884"/>
    <x v="6"/>
    <n v="11.263999999999999"/>
  </r>
  <r>
    <n v="902"/>
    <x v="580"/>
    <x v="885"/>
    <x v="13"/>
    <n v="11.252000000000001"/>
  </r>
  <r>
    <n v="903"/>
    <x v="199"/>
    <x v="886"/>
    <x v="2"/>
    <n v="11.244999999999999"/>
  </r>
  <r>
    <n v="904"/>
    <x v="581"/>
    <x v="887"/>
    <x v="9"/>
    <n v="11.242000000000001"/>
  </r>
  <r>
    <n v="905"/>
    <x v="582"/>
    <x v="888"/>
    <x v="27"/>
    <n v="11.236000000000001"/>
  </r>
  <r>
    <n v="906"/>
    <x v="11"/>
    <x v="889"/>
    <x v="42"/>
    <n v="11.225"/>
  </r>
  <r>
    <n v="907"/>
    <x v="583"/>
    <x v="890"/>
    <x v="26"/>
    <n v="11.223000000000001"/>
  </r>
  <r>
    <n v="908"/>
    <x v="584"/>
    <x v="891"/>
    <x v="80"/>
    <n v="11.218"/>
  </r>
  <r>
    <n v="909"/>
    <x v="85"/>
    <x v="892"/>
    <x v="33"/>
    <n v="11.215999999999999"/>
  </r>
  <r>
    <n v="910"/>
    <x v="585"/>
    <x v="893"/>
    <x v="4"/>
    <n v="11.215999999999999"/>
  </r>
  <r>
    <n v="911"/>
    <x v="586"/>
    <x v="894"/>
    <x v="68"/>
    <n v="11.207000000000001"/>
  </r>
  <r>
    <n v="912"/>
    <x v="587"/>
    <x v="895"/>
    <x v="59"/>
    <n v="11.202999999999999"/>
  </r>
  <r>
    <n v="913"/>
    <x v="588"/>
    <x v="896"/>
    <x v="58"/>
    <n v="11.202"/>
  </r>
  <r>
    <n v="914"/>
    <x v="589"/>
    <x v="897"/>
    <x v="49"/>
    <n v="11.198"/>
  </r>
  <r>
    <n v="915"/>
    <x v="36"/>
    <x v="898"/>
    <x v="29"/>
    <n v="11.175000000000001"/>
  </r>
  <r>
    <n v="916"/>
    <x v="590"/>
    <x v="899"/>
    <x v="59"/>
    <n v="11.175000000000001"/>
  </r>
  <r>
    <n v="917"/>
    <x v="571"/>
    <x v="900"/>
    <x v="49"/>
    <n v="11.154999999999999"/>
  </r>
  <r>
    <n v="918"/>
    <x v="58"/>
    <x v="901"/>
    <x v="17"/>
    <n v="11.154999999999999"/>
  </r>
  <r>
    <n v="919"/>
    <x v="591"/>
    <x v="75"/>
    <x v="1"/>
    <n v="11.154"/>
  </r>
  <r>
    <n v="920"/>
    <x v="36"/>
    <x v="902"/>
    <x v="11"/>
    <n v="11.154"/>
  </r>
  <r>
    <n v="921"/>
    <x v="111"/>
    <x v="903"/>
    <x v="10"/>
    <n v="11.153"/>
  </r>
  <r>
    <n v="922"/>
    <x v="5"/>
    <x v="904"/>
    <x v="50"/>
    <n v="11.151"/>
  </r>
  <r>
    <n v="923"/>
    <x v="159"/>
    <x v="905"/>
    <x v="24"/>
    <n v="11.148"/>
  </r>
  <r>
    <n v="924"/>
    <x v="592"/>
    <x v="906"/>
    <x v="44"/>
    <n v="11.148"/>
  </r>
  <r>
    <n v="925"/>
    <x v="593"/>
    <x v="907"/>
    <x v="42"/>
    <n v="11.144"/>
  </r>
  <r>
    <n v="926"/>
    <x v="149"/>
    <x v="908"/>
    <x v="42"/>
    <n v="11.141"/>
  </r>
  <r>
    <n v="927"/>
    <x v="287"/>
    <x v="909"/>
    <x v="12"/>
    <n v="11.14"/>
  </r>
  <r>
    <n v="928"/>
    <x v="478"/>
    <x v="910"/>
    <x v="62"/>
    <n v="11.132"/>
  </r>
  <r>
    <n v="929"/>
    <x v="594"/>
    <x v="911"/>
    <x v="42"/>
    <n v="11.115"/>
  </r>
  <r>
    <n v="930"/>
    <x v="339"/>
    <x v="912"/>
    <x v="16"/>
    <n v="11.115"/>
  </r>
  <r>
    <n v="931"/>
    <x v="595"/>
    <x v="913"/>
    <x v="57"/>
    <n v="11.108000000000001"/>
  </r>
  <r>
    <n v="932"/>
    <x v="596"/>
    <x v="914"/>
    <x v="6"/>
    <n v="11.103"/>
  </r>
  <r>
    <n v="933"/>
    <x v="455"/>
    <x v="915"/>
    <x v="13"/>
    <n v="11.103"/>
  </r>
  <r>
    <n v="934"/>
    <x v="467"/>
    <x v="916"/>
    <x v="19"/>
    <n v="11.102"/>
  </r>
  <r>
    <n v="935"/>
    <x v="15"/>
    <x v="917"/>
    <x v="54"/>
    <n v="11.093"/>
  </r>
  <r>
    <n v="936"/>
    <x v="597"/>
    <x v="918"/>
    <x v="69"/>
    <n v="11.089"/>
  </r>
  <r>
    <n v="937"/>
    <x v="129"/>
    <x v="919"/>
    <x v="12"/>
    <n v="11.084"/>
  </r>
  <r>
    <n v="938"/>
    <x v="598"/>
    <x v="920"/>
    <x v="18"/>
    <n v="11.077"/>
  </r>
  <r>
    <n v="939"/>
    <x v="6"/>
    <x v="921"/>
    <x v="26"/>
    <n v="11.054"/>
  </r>
  <r>
    <n v="940"/>
    <x v="599"/>
    <x v="922"/>
    <x v="8"/>
    <n v="11.047000000000001"/>
  </r>
  <r>
    <n v="941"/>
    <x v="470"/>
    <x v="923"/>
    <x v="61"/>
    <n v="11.039"/>
  </r>
  <r>
    <n v="942"/>
    <x v="194"/>
    <x v="924"/>
    <x v="59"/>
    <n v="11.032"/>
  </r>
  <r>
    <n v="943"/>
    <x v="600"/>
    <x v="925"/>
    <x v="13"/>
    <n v="11.01"/>
  </r>
  <r>
    <n v="944"/>
    <x v="213"/>
    <x v="926"/>
    <x v="44"/>
    <n v="11.007"/>
  </r>
  <r>
    <n v="945"/>
    <x v="601"/>
    <x v="927"/>
    <x v="69"/>
    <n v="11.006"/>
  </r>
  <r>
    <n v="946"/>
    <x v="602"/>
    <x v="928"/>
    <x v="52"/>
    <n v="11.004"/>
  </r>
  <r>
    <n v="947"/>
    <x v="603"/>
    <x v="929"/>
    <x v="52"/>
    <n v="11.000999999999999"/>
  </r>
  <r>
    <n v="948"/>
    <x v="604"/>
    <x v="930"/>
    <x v="52"/>
    <n v="11"/>
  </r>
  <r>
    <n v="949"/>
    <x v="605"/>
    <x v="931"/>
    <x v="32"/>
    <n v="10.996"/>
  </r>
  <r>
    <n v="950"/>
    <x v="606"/>
    <x v="932"/>
    <x v="47"/>
    <n v="10.988"/>
  </r>
  <r>
    <n v="951"/>
    <x v="36"/>
    <x v="933"/>
    <x v="41"/>
    <n v="10.984"/>
  </r>
  <r>
    <n v="952"/>
    <x v="178"/>
    <x v="934"/>
    <x v="51"/>
    <n v="10.983000000000001"/>
  </r>
  <r>
    <n v="953"/>
    <x v="607"/>
    <x v="935"/>
    <x v="6"/>
    <n v="10.971"/>
  </r>
  <r>
    <n v="954"/>
    <x v="608"/>
    <x v="936"/>
    <x v="27"/>
    <n v="10.968"/>
  </r>
  <r>
    <n v="955"/>
    <x v="609"/>
    <x v="937"/>
    <x v="28"/>
    <n v="10.962"/>
  </r>
  <r>
    <n v="956"/>
    <x v="610"/>
    <x v="938"/>
    <x v="39"/>
    <n v="10.96"/>
  </r>
  <r>
    <n v="957"/>
    <x v="9"/>
    <x v="939"/>
    <x v="68"/>
    <n v="10.958"/>
  </r>
  <r>
    <n v="958"/>
    <x v="88"/>
    <x v="940"/>
    <x v="40"/>
    <n v="10.958"/>
  </r>
  <r>
    <n v="959"/>
    <x v="611"/>
    <x v="941"/>
    <x v="10"/>
    <n v="10.956"/>
  </r>
  <r>
    <n v="960"/>
    <x v="242"/>
    <x v="942"/>
    <x v="45"/>
    <n v="10.952999999999999"/>
  </r>
  <r>
    <n v="961"/>
    <x v="612"/>
    <x v="943"/>
    <x v="52"/>
    <n v="10.95"/>
  </r>
  <r>
    <n v="962"/>
    <x v="586"/>
    <x v="944"/>
    <x v="7"/>
    <n v="10.946"/>
  </r>
  <r>
    <n v="963"/>
    <x v="613"/>
    <x v="945"/>
    <x v="15"/>
    <n v="10.945"/>
  </r>
  <r>
    <n v="964"/>
    <x v="614"/>
    <x v="946"/>
    <x v="54"/>
    <n v="10.94"/>
  </r>
  <r>
    <n v="965"/>
    <x v="186"/>
    <x v="947"/>
    <x v="30"/>
    <n v="10.936"/>
  </r>
  <r>
    <n v="966"/>
    <x v="615"/>
    <x v="948"/>
    <x v="19"/>
    <n v="10.930999999999999"/>
  </r>
  <r>
    <n v="967"/>
    <x v="121"/>
    <x v="949"/>
    <x v="17"/>
    <n v="10.925000000000001"/>
  </r>
  <r>
    <n v="968"/>
    <x v="203"/>
    <x v="123"/>
    <x v="4"/>
    <n v="10.920999999999999"/>
  </r>
  <r>
    <n v="969"/>
    <x v="195"/>
    <x v="950"/>
    <x v="57"/>
    <n v="10.914999999999999"/>
  </r>
  <r>
    <n v="970"/>
    <x v="616"/>
    <x v="951"/>
    <x v="39"/>
    <n v="10.913"/>
  </r>
  <r>
    <n v="971"/>
    <x v="11"/>
    <x v="952"/>
    <x v="19"/>
    <n v="10.912000000000001"/>
  </r>
  <r>
    <n v="972"/>
    <x v="617"/>
    <x v="953"/>
    <x v="42"/>
    <n v="10.906000000000001"/>
  </r>
  <r>
    <n v="973"/>
    <x v="471"/>
    <x v="954"/>
    <x v="49"/>
    <n v="10.906000000000001"/>
  </r>
  <r>
    <n v="974"/>
    <x v="618"/>
    <x v="955"/>
    <x v="51"/>
    <n v="10.904"/>
  </r>
  <r>
    <n v="975"/>
    <x v="619"/>
    <x v="956"/>
    <x v="20"/>
    <n v="10.898"/>
  </r>
  <r>
    <n v="976"/>
    <x v="620"/>
    <x v="957"/>
    <x v="13"/>
    <n v="10.897"/>
  </r>
  <r>
    <n v="977"/>
    <x v="305"/>
    <x v="958"/>
    <x v="37"/>
    <n v="10.891"/>
  </r>
  <r>
    <n v="978"/>
    <x v="557"/>
    <x v="959"/>
    <x v="21"/>
    <n v="10.89"/>
  </r>
  <r>
    <n v="979"/>
    <x v="621"/>
    <x v="960"/>
    <x v="64"/>
    <n v="10.88"/>
  </r>
  <r>
    <n v="980"/>
    <x v="622"/>
    <x v="961"/>
    <x v="50"/>
    <n v="10.866"/>
  </r>
  <r>
    <n v="981"/>
    <x v="623"/>
    <x v="962"/>
    <x v="57"/>
    <n v="10.862"/>
  </r>
  <r>
    <n v="982"/>
    <x v="34"/>
    <x v="963"/>
    <x v="56"/>
    <n v="10.858000000000001"/>
  </r>
  <r>
    <n v="983"/>
    <x v="624"/>
    <x v="964"/>
    <x v="26"/>
    <n v="10.851000000000001"/>
  </r>
  <r>
    <n v="984"/>
    <x v="625"/>
    <x v="965"/>
    <x v="47"/>
    <n v="10.842000000000001"/>
  </r>
  <r>
    <n v="985"/>
    <x v="626"/>
    <x v="966"/>
    <x v="3"/>
    <n v="10.835000000000001"/>
  </r>
  <r>
    <n v="986"/>
    <x v="627"/>
    <x v="967"/>
    <x v="5"/>
    <n v="10.834"/>
  </r>
  <r>
    <n v="987"/>
    <x v="628"/>
    <x v="968"/>
    <x v="8"/>
    <n v="10.833"/>
  </r>
  <r>
    <n v="988"/>
    <x v="629"/>
    <x v="969"/>
    <x v="28"/>
    <n v="10.833"/>
  </r>
  <r>
    <n v="989"/>
    <x v="630"/>
    <x v="970"/>
    <x v="54"/>
    <n v="10.827999999999999"/>
  </r>
  <r>
    <n v="990"/>
    <x v="501"/>
    <x v="971"/>
    <x v="81"/>
    <n v="10.824999999999999"/>
  </r>
  <r>
    <n v="991"/>
    <x v="38"/>
    <x v="972"/>
    <x v="47"/>
    <n v="10.824999999999999"/>
  </r>
  <r>
    <n v="992"/>
    <x v="193"/>
    <x v="973"/>
    <x v="54"/>
    <n v="10.811999999999999"/>
  </r>
  <r>
    <n v="993"/>
    <x v="6"/>
    <x v="974"/>
    <x v="2"/>
    <n v="10.808999999999999"/>
  </r>
  <r>
    <n v="994"/>
    <x v="631"/>
    <x v="975"/>
    <x v="4"/>
    <n v="10.803000000000001"/>
  </r>
  <r>
    <n v="995"/>
    <x v="632"/>
    <x v="976"/>
    <x v="69"/>
    <n v="10.803000000000001"/>
  </r>
  <r>
    <n v="996"/>
    <x v="455"/>
    <x v="977"/>
    <x v="20"/>
    <n v="10.798"/>
  </r>
  <r>
    <n v="997"/>
    <x v="445"/>
    <x v="978"/>
    <x v="21"/>
    <n v="10.779"/>
  </r>
  <r>
    <n v="998"/>
    <x v="633"/>
    <x v="979"/>
    <x v="4"/>
    <n v="10.778"/>
  </r>
  <r>
    <n v="999"/>
    <x v="634"/>
    <x v="980"/>
    <x v="46"/>
    <n v="10.776999999999999"/>
  </r>
  <r>
    <n v="1000"/>
    <x v="635"/>
    <x v="202"/>
    <x v="36"/>
    <n v="10.772"/>
  </r>
  <r>
    <n v="1001"/>
    <x v="309"/>
    <x v="981"/>
    <x v="26"/>
    <n v="10.77"/>
  </r>
  <r>
    <n v="1002"/>
    <x v="136"/>
    <x v="982"/>
    <x v="63"/>
    <n v="10.769"/>
  </r>
  <r>
    <n v="1003"/>
    <x v="26"/>
    <x v="983"/>
    <x v="20"/>
    <n v="10.747999999999999"/>
  </r>
  <r>
    <n v="1004"/>
    <x v="636"/>
    <x v="984"/>
    <x v="40"/>
    <n v="10.74"/>
  </r>
  <r>
    <n v="1005"/>
    <x v="135"/>
    <x v="985"/>
    <x v="10"/>
    <n v="10.73"/>
  </r>
  <r>
    <n v="1006"/>
    <x v="637"/>
    <x v="986"/>
    <x v="50"/>
    <n v="10.724"/>
  </r>
  <r>
    <n v="1007"/>
    <x v="448"/>
    <x v="987"/>
    <x v="52"/>
    <n v="10.717000000000001"/>
  </r>
  <r>
    <n v="1008"/>
    <x v="638"/>
    <x v="988"/>
    <x v="7"/>
    <n v="10.715999999999999"/>
  </r>
  <r>
    <n v="1009"/>
    <x v="238"/>
    <x v="989"/>
    <x v="33"/>
    <n v="10.712"/>
  </r>
  <r>
    <n v="1010"/>
    <x v="487"/>
    <x v="990"/>
    <x v="60"/>
    <n v="10.712"/>
  </r>
  <r>
    <n v="1011"/>
    <x v="609"/>
    <x v="991"/>
    <x v="28"/>
    <n v="10.708"/>
  </r>
  <r>
    <n v="1012"/>
    <x v="169"/>
    <x v="992"/>
    <x v="19"/>
    <n v="10.702"/>
  </r>
  <r>
    <n v="1013"/>
    <x v="17"/>
    <x v="993"/>
    <x v="19"/>
    <n v="10.702"/>
  </r>
  <r>
    <n v="1014"/>
    <x v="639"/>
    <x v="994"/>
    <x v="24"/>
    <n v="10.69"/>
  </r>
  <r>
    <n v="1015"/>
    <x v="640"/>
    <x v="995"/>
    <x v="17"/>
    <n v="10.688000000000001"/>
  </r>
  <r>
    <n v="1016"/>
    <x v="641"/>
    <x v="996"/>
    <x v="26"/>
    <n v="10.682"/>
  </r>
  <r>
    <n v="1017"/>
    <x v="642"/>
    <x v="997"/>
    <x v="82"/>
    <n v="10.68"/>
  </r>
  <r>
    <n v="1018"/>
    <x v="255"/>
    <x v="998"/>
    <x v="26"/>
    <n v="10.676"/>
  </r>
  <r>
    <n v="1019"/>
    <x v="134"/>
    <x v="999"/>
    <x v="14"/>
    <n v="10.663"/>
  </r>
  <r>
    <n v="1020"/>
    <x v="643"/>
    <x v="1000"/>
    <x v="13"/>
    <n v="10.657999999999999"/>
  </r>
  <r>
    <n v="1021"/>
    <x v="644"/>
    <x v="1001"/>
    <x v="22"/>
    <n v="10.651"/>
  </r>
  <r>
    <n v="1022"/>
    <x v="306"/>
    <x v="1002"/>
    <x v="31"/>
    <n v="10.64"/>
  </r>
  <r>
    <n v="1023"/>
    <x v="645"/>
    <x v="1003"/>
    <x v="59"/>
    <n v="10.629"/>
  </r>
  <r>
    <n v="1024"/>
    <x v="56"/>
    <x v="1004"/>
    <x v="31"/>
    <n v="10.624000000000001"/>
  </r>
  <r>
    <n v="1025"/>
    <x v="646"/>
    <x v="609"/>
    <x v="26"/>
    <n v="10.619"/>
  </r>
  <r>
    <n v="1026"/>
    <x v="31"/>
    <x v="932"/>
    <x v="9"/>
    <n v="10.593"/>
  </r>
  <r>
    <n v="1027"/>
    <x v="339"/>
    <x v="1005"/>
    <x v="16"/>
    <n v="10.590999999999999"/>
  </r>
  <r>
    <n v="1028"/>
    <x v="88"/>
    <x v="1006"/>
    <x v="33"/>
    <n v="10.59"/>
  </r>
  <r>
    <n v="1029"/>
    <x v="647"/>
    <x v="1007"/>
    <x v="6"/>
    <n v="10.59"/>
  </r>
  <r>
    <n v="1030"/>
    <x v="588"/>
    <x v="1008"/>
    <x v="29"/>
    <n v="10.589"/>
  </r>
  <r>
    <n v="1031"/>
    <x v="39"/>
    <x v="1009"/>
    <x v="54"/>
    <n v="10.582000000000001"/>
  </r>
  <r>
    <n v="1032"/>
    <x v="172"/>
    <x v="1010"/>
    <x v="39"/>
    <n v="10.577"/>
  </r>
  <r>
    <n v="1033"/>
    <x v="407"/>
    <x v="704"/>
    <x v="63"/>
    <n v="10.576000000000001"/>
  </r>
  <r>
    <n v="1034"/>
    <x v="648"/>
    <x v="1011"/>
    <x v="65"/>
    <n v="10.571999999999999"/>
  </r>
  <r>
    <n v="1035"/>
    <x v="649"/>
    <x v="1012"/>
    <x v="47"/>
    <n v="10.571"/>
  </r>
  <r>
    <n v="1036"/>
    <x v="31"/>
    <x v="1013"/>
    <x v="59"/>
    <n v="10.568"/>
  </r>
  <r>
    <n v="1037"/>
    <x v="496"/>
    <x v="1014"/>
    <x v="57"/>
    <n v="10.561"/>
  </r>
  <r>
    <n v="1038"/>
    <x v="314"/>
    <x v="88"/>
    <x v="55"/>
    <n v="10.555999999999999"/>
  </r>
  <r>
    <n v="1039"/>
    <x v="650"/>
    <x v="1015"/>
    <x v="17"/>
    <n v="10.547000000000001"/>
  </r>
  <r>
    <n v="1040"/>
    <x v="651"/>
    <x v="1016"/>
    <x v="18"/>
    <n v="10.545"/>
  </r>
  <r>
    <n v="1041"/>
    <x v="652"/>
    <x v="1017"/>
    <x v="59"/>
    <n v="10.542999999999999"/>
  </r>
  <r>
    <n v="1042"/>
    <x v="653"/>
    <x v="1018"/>
    <x v="37"/>
    <n v="10.542"/>
  </r>
  <r>
    <n v="1043"/>
    <x v="654"/>
    <x v="1019"/>
    <x v="54"/>
    <n v="10.537000000000001"/>
  </r>
  <r>
    <n v="1044"/>
    <x v="655"/>
    <x v="1020"/>
    <x v="53"/>
    <n v="10.525"/>
  </r>
  <r>
    <n v="1045"/>
    <x v="193"/>
    <x v="1021"/>
    <x v="32"/>
    <n v="10.52"/>
  </r>
  <r>
    <n v="1046"/>
    <x v="533"/>
    <x v="1022"/>
    <x v="66"/>
    <n v="10.519"/>
  </r>
  <r>
    <n v="1047"/>
    <x v="31"/>
    <x v="1023"/>
    <x v="33"/>
    <n v="10.515000000000001"/>
  </r>
  <r>
    <n v="1048"/>
    <x v="574"/>
    <x v="704"/>
    <x v="20"/>
    <n v="10.513999999999999"/>
  </r>
  <r>
    <n v="1049"/>
    <x v="656"/>
    <x v="1024"/>
    <x v="23"/>
    <n v="10.510999999999999"/>
  </r>
  <r>
    <n v="1050"/>
    <x v="354"/>
    <x v="1025"/>
    <x v="46"/>
    <n v="10.507999999999999"/>
  </r>
  <r>
    <n v="1051"/>
    <x v="657"/>
    <x v="1026"/>
    <x v="27"/>
    <n v="10.504"/>
  </r>
  <r>
    <n v="1052"/>
    <x v="295"/>
    <x v="1027"/>
    <x v="5"/>
    <n v="10.492000000000001"/>
  </r>
  <r>
    <n v="1053"/>
    <x v="658"/>
    <x v="1028"/>
    <x v="36"/>
    <n v="10.487"/>
  </r>
  <r>
    <n v="1054"/>
    <x v="659"/>
    <x v="1029"/>
    <x v="54"/>
    <n v="10.481"/>
  </r>
  <r>
    <n v="1055"/>
    <x v="660"/>
    <x v="1030"/>
    <x v="2"/>
    <n v="10.481"/>
  </r>
  <r>
    <n v="1056"/>
    <x v="661"/>
    <x v="1031"/>
    <x v="65"/>
    <n v="10.476000000000001"/>
  </r>
  <r>
    <n v="1057"/>
    <x v="613"/>
    <x v="1032"/>
    <x v="15"/>
    <n v="10.475"/>
  </r>
  <r>
    <n v="1058"/>
    <x v="428"/>
    <x v="1033"/>
    <x v="30"/>
    <n v="10.474"/>
  </r>
  <r>
    <n v="1059"/>
    <x v="288"/>
    <x v="1034"/>
    <x v="37"/>
    <n v="10.458"/>
  </r>
  <r>
    <n v="1060"/>
    <x v="489"/>
    <x v="1035"/>
    <x v="52"/>
    <n v="10.457000000000001"/>
  </r>
  <r>
    <n v="1061"/>
    <x v="662"/>
    <x v="1036"/>
    <x v="69"/>
    <n v="10.454000000000001"/>
  </r>
  <r>
    <n v="1062"/>
    <x v="230"/>
    <x v="1037"/>
    <x v="34"/>
    <n v="10.438000000000001"/>
  </r>
  <r>
    <n v="1063"/>
    <x v="39"/>
    <x v="1038"/>
    <x v="2"/>
    <n v="10.423999999999999"/>
  </r>
  <r>
    <n v="1064"/>
    <x v="393"/>
    <x v="1039"/>
    <x v="62"/>
    <n v="10.419"/>
  </r>
  <r>
    <n v="1065"/>
    <x v="663"/>
    <x v="1040"/>
    <x v="8"/>
    <n v="10.409000000000001"/>
  </r>
  <r>
    <n v="1066"/>
    <x v="11"/>
    <x v="1041"/>
    <x v="11"/>
    <n v="10.406000000000001"/>
  </r>
  <r>
    <n v="1067"/>
    <x v="469"/>
    <x v="1042"/>
    <x v="20"/>
    <n v="10.404999999999999"/>
  </r>
  <r>
    <n v="1068"/>
    <x v="664"/>
    <x v="1043"/>
    <x v="30"/>
    <n v="10.403"/>
  </r>
  <r>
    <n v="1069"/>
    <x v="665"/>
    <x v="1044"/>
    <x v="24"/>
    <n v="10.401"/>
  </r>
  <r>
    <n v="1070"/>
    <x v="146"/>
    <x v="1045"/>
    <x v="40"/>
    <n v="10.395"/>
  </r>
  <r>
    <n v="1071"/>
    <x v="666"/>
    <x v="1046"/>
    <x v="27"/>
    <n v="10.385999999999999"/>
  </r>
  <r>
    <n v="1072"/>
    <x v="667"/>
    <x v="1047"/>
    <x v="16"/>
    <n v="10.385"/>
  </r>
  <r>
    <n v="1073"/>
    <x v="668"/>
    <x v="1048"/>
    <x v="33"/>
    <n v="10.379"/>
  </r>
  <r>
    <n v="1074"/>
    <x v="669"/>
    <x v="1049"/>
    <x v="52"/>
    <n v="10.372"/>
  </r>
  <r>
    <n v="1075"/>
    <x v="670"/>
    <x v="1050"/>
    <x v="52"/>
    <n v="10.364000000000001"/>
  </r>
  <r>
    <n v="1076"/>
    <x v="671"/>
    <x v="1051"/>
    <x v="18"/>
    <n v="10.361000000000001"/>
  </r>
  <r>
    <n v="1077"/>
    <x v="407"/>
    <x v="1052"/>
    <x v="61"/>
    <n v="10.347"/>
  </r>
  <r>
    <n v="1078"/>
    <x v="66"/>
    <x v="1053"/>
    <x v="26"/>
    <n v="10.347"/>
  </r>
  <r>
    <n v="1079"/>
    <x v="131"/>
    <x v="1054"/>
    <x v="4"/>
    <n v="10.346"/>
  </r>
  <r>
    <n v="1080"/>
    <x v="33"/>
    <x v="1055"/>
    <x v="3"/>
    <n v="10.340999999999999"/>
  </r>
  <r>
    <n v="1081"/>
    <x v="672"/>
    <x v="1056"/>
    <x v="31"/>
    <n v="10.339"/>
  </r>
  <r>
    <n v="1082"/>
    <x v="475"/>
    <x v="1057"/>
    <x v="35"/>
    <n v="10.337"/>
  </r>
  <r>
    <n v="1083"/>
    <x v="673"/>
    <x v="1058"/>
    <x v="35"/>
    <n v="10.329000000000001"/>
  </r>
  <r>
    <n v="1084"/>
    <x v="674"/>
    <x v="1059"/>
    <x v="57"/>
    <n v="10.32"/>
  </r>
  <r>
    <n v="1085"/>
    <x v="675"/>
    <x v="1060"/>
    <x v="35"/>
    <n v="10.318"/>
  </r>
  <r>
    <n v="1086"/>
    <x v="676"/>
    <x v="1061"/>
    <x v="26"/>
    <n v="10.31"/>
  </r>
  <r>
    <n v="1087"/>
    <x v="5"/>
    <x v="1062"/>
    <x v="11"/>
    <n v="10.303000000000001"/>
  </r>
  <r>
    <n v="1088"/>
    <x v="677"/>
    <x v="1063"/>
    <x v="21"/>
    <n v="10.3"/>
  </r>
  <r>
    <n v="1089"/>
    <x v="9"/>
    <x v="1064"/>
    <x v="37"/>
    <n v="10.3"/>
  </r>
  <r>
    <n v="1090"/>
    <x v="678"/>
    <x v="1065"/>
    <x v="52"/>
    <n v="10.294"/>
  </r>
  <r>
    <n v="1091"/>
    <x v="679"/>
    <x v="1066"/>
    <x v="16"/>
    <n v="10.29"/>
  </r>
  <r>
    <n v="1092"/>
    <x v="680"/>
    <x v="1067"/>
    <x v="9"/>
    <n v="10.29"/>
  </r>
  <r>
    <n v="1093"/>
    <x v="681"/>
    <x v="1068"/>
    <x v="28"/>
    <n v="10.285"/>
  </r>
  <r>
    <n v="1094"/>
    <x v="682"/>
    <x v="1069"/>
    <x v="20"/>
    <n v="10.284000000000001"/>
  </r>
  <r>
    <n v="1095"/>
    <x v="23"/>
    <x v="1070"/>
    <x v="52"/>
    <n v="10.28"/>
  </r>
  <r>
    <n v="1096"/>
    <x v="23"/>
    <x v="1071"/>
    <x v="9"/>
    <n v="10.259"/>
  </r>
  <r>
    <n v="1097"/>
    <x v="683"/>
    <x v="1072"/>
    <x v="67"/>
    <n v="10.257999999999999"/>
  </r>
  <r>
    <n v="1098"/>
    <x v="44"/>
    <x v="1073"/>
    <x v="30"/>
    <n v="10.254"/>
  </r>
  <r>
    <n v="1099"/>
    <x v="15"/>
    <x v="1074"/>
    <x v="23"/>
    <n v="10.252000000000001"/>
  </r>
  <r>
    <n v="1100"/>
    <x v="242"/>
    <x v="1075"/>
    <x v="75"/>
    <n v="10.247"/>
  </r>
  <r>
    <n v="1101"/>
    <x v="31"/>
    <x v="1076"/>
    <x v="51"/>
    <n v="10.244999999999999"/>
  </r>
  <r>
    <n v="1102"/>
    <x v="5"/>
    <x v="1077"/>
    <x v="21"/>
    <n v="10.244"/>
  </r>
  <r>
    <n v="1103"/>
    <x v="54"/>
    <x v="1078"/>
    <x v="72"/>
    <n v="10.243"/>
  </r>
  <r>
    <n v="1104"/>
    <x v="348"/>
    <x v="278"/>
    <x v="14"/>
    <n v="10.238"/>
  </r>
  <r>
    <n v="1105"/>
    <x v="684"/>
    <x v="1079"/>
    <x v="73"/>
    <n v="10.234"/>
  </r>
  <r>
    <n v="1106"/>
    <x v="25"/>
    <x v="1080"/>
    <x v="68"/>
    <n v="10.224"/>
  </r>
  <r>
    <n v="1107"/>
    <x v="685"/>
    <x v="1081"/>
    <x v="12"/>
    <n v="10.215999999999999"/>
  </r>
  <r>
    <n v="1108"/>
    <x v="686"/>
    <x v="1082"/>
    <x v="39"/>
    <n v="10.212"/>
  </r>
  <r>
    <n v="1109"/>
    <x v="687"/>
    <x v="1083"/>
    <x v="54"/>
    <n v="10.202999999999999"/>
  </r>
  <r>
    <n v="1110"/>
    <x v="688"/>
    <x v="199"/>
    <x v="13"/>
    <n v="10.198"/>
  </r>
  <r>
    <n v="1111"/>
    <x v="38"/>
    <x v="1084"/>
    <x v="7"/>
    <n v="10.193"/>
  </r>
  <r>
    <n v="1112"/>
    <x v="689"/>
    <x v="1085"/>
    <x v="83"/>
    <n v="10.189"/>
  </r>
  <r>
    <n v="1113"/>
    <x v="25"/>
    <x v="1086"/>
    <x v="23"/>
    <n v="10.188000000000001"/>
  </r>
  <r>
    <n v="1114"/>
    <x v="690"/>
    <x v="1087"/>
    <x v="51"/>
    <n v="10.173999999999999"/>
  </r>
  <r>
    <n v="1115"/>
    <x v="691"/>
    <x v="1088"/>
    <x v="84"/>
    <n v="10.173999999999999"/>
  </r>
  <r>
    <n v="1116"/>
    <x v="112"/>
    <x v="1089"/>
    <x v="20"/>
    <n v="10.173999999999999"/>
  </r>
  <r>
    <n v="1117"/>
    <x v="692"/>
    <x v="1090"/>
    <x v="23"/>
    <n v="10.16"/>
  </r>
  <r>
    <n v="1118"/>
    <x v="233"/>
    <x v="1091"/>
    <x v="11"/>
    <n v="10.157"/>
  </r>
  <r>
    <n v="1119"/>
    <x v="693"/>
    <x v="1092"/>
    <x v="73"/>
    <n v="10.157"/>
  </r>
  <r>
    <n v="1120"/>
    <x v="694"/>
    <x v="1093"/>
    <x v="12"/>
    <n v="10.141999999999999"/>
  </r>
  <r>
    <n v="1121"/>
    <x v="3"/>
    <x v="1094"/>
    <x v="10"/>
    <n v="10.138999999999999"/>
  </r>
  <r>
    <n v="1122"/>
    <x v="586"/>
    <x v="1095"/>
    <x v="23"/>
    <n v="10.138"/>
  </r>
  <r>
    <n v="1123"/>
    <x v="109"/>
    <x v="1096"/>
    <x v="16"/>
    <n v="10.137"/>
  </r>
  <r>
    <n v="1124"/>
    <x v="695"/>
    <x v="1097"/>
    <x v="59"/>
    <n v="10.132999999999999"/>
  </r>
  <r>
    <n v="1125"/>
    <x v="696"/>
    <x v="1098"/>
    <x v="22"/>
    <n v="10.125"/>
  </r>
  <r>
    <n v="1126"/>
    <x v="697"/>
    <x v="1099"/>
    <x v="11"/>
    <n v="10.122999999999999"/>
  </r>
  <r>
    <n v="1127"/>
    <x v="698"/>
    <x v="386"/>
    <x v="12"/>
    <n v="10.119999999999999"/>
  </r>
  <r>
    <n v="1128"/>
    <x v="36"/>
    <x v="1100"/>
    <x v="55"/>
    <n v="10.119999999999999"/>
  </r>
  <r>
    <n v="1129"/>
    <x v="699"/>
    <x v="1101"/>
    <x v="29"/>
    <n v="10.116"/>
  </r>
  <r>
    <n v="1130"/>
    <x v="250"/>
    <x v="1102"/>
    <x v="41"/>
    <n v="10.115"/>
  </r>
  <r>
    <n v="1131"/>
    <x v="0"/>
    <x v="1103"/>
    <x v="66"/>
    <n v="10.108000000000001"/>
  </r>
  <r>
    <n v="1132"/>
    <x v="31"/>
    <x v="1104"/>
    <x v="31"/>
    <n v="10.103999999999999"/>
  </r>
  <r>
    <n v="1133"/>
    <x v="393"/>
    <x v="1105"/>
    <x v="62"/>
    <n v="10.101000000000001"/>
  </r>
  <r>
    <n v="1134"/>
    <x v="162"/>
    <x v="1106"/>
    <x v="47"/>
    <n v="10.097"/>
  </r>
  <r>
    <n v="1135"/>
    <x v="6"/>
    <x v="1107"/>
    <x v="65"/>
    <n v="10.093999999999999"/>
  </r>
  <r>
    <n v="1136"/>
    <x v="700"/>
    <x v="1108"/>
    <x v="30"/>
    <n v="10.089"/>
  </r>
  <r>
    <n v="1137"/>
    <x v="3"/>
    <x v="1109"/>
    <x v="27"/>
    <n v="10.087999999999999"/>
  </r>
  <r>
    <n v="1138"/>
    <x v="433"/>
    <x v="1110"/>
    <x v="7"/>
    <n v="10.079000000000001"/>
  </r>
  <r>
    <n v="1139"/>
    <x v="701"/>
    <x v="1111"/>
    <x v="4"/>
    <n v="10.077"/>
  </r>
  <r>
    <n v="1140"/>
    <x v="17"/>
    <x v="1112"/>
    <x v="7"/>
    <n v="10.076000000000001"/>
  </r>
  <r>
    <n v="1141"/>
    <x v="702"/>
    <x v="1113"/>
    <x v="64"/>
    <n v="10.065"/>
  </r>
  <r>
    <n v="1142"/>
    <x v="703"/>
    <x v="1114"/>
    <x v="69"/>
    <n v="10.058"/>
  </r>
  <r>
    <n v="1143"/>
    <x v="704"/>
    <x v="1115"/>
    <x v="38"/>
    <n v="10.054"/>
  </r>
  <r>
    <n v="1144"/>
    <x v="69"/>
    <x v="1116"/>
    <x v="66"/>
    <n v="10.053000000000001"/>
  </r>
  <r>
    <n v="1145"/>
    <x v="705"/>
    <x v="1117"/>
    <x v="40"/>
    <n v="10.051"/>
  </r>
  <r>
    <n v="1146"/>
    <x v="706"/>
    <x v="1118"/>
    <x v="44"/>
    <n v="10.048999999999999"/>
  </r>
  <r>
    <n v="1147"/>
    <x v="475"/>
    <x v="1119"/>
    <x v="40"/>
    <n v="10.047000000000001"/>
  </r>
  <r>
    <n v="1148"/>
    <x v="707"/>
    <x v="1120"/>
    <x v="16"/>
    <n v="10.045"/>
  </r>
  <r>
    <n v="1149"/>
    <x v="266"/>
    <x v="1121"/>
    <x v="34"/>
    <n v="10.039"/>
  </r>
  <r>
    <n v="1150"/>
    <x v="708"/>
    <x v="1122"/>
    <x v="24"/>
    <n v="10.028"/>
  </r>
  <r>
    <n v="1151"/>
    <x v="38"/>
    <x v="1123"/>
    <x v="37"/>
    <n v="10.019"/>
  </r>
  <r>
    <n v="1152"/>
    <x v="323"/>
    <x v="1124"/>
    <x v="12"/>
    <n v="10.015000000000001"/>
  </r>
  <r>
    <n v="1153"/>
    <x v="709"/>
    <x v="1125"/>
    <x v="54"/>
    <n v="10.013999999999999"/>
  </r>
  <r>
    <n v="1154"/>
    <x v="199"/>
    <x v="1126"/>
    <x v="32"/>
    <n v="10.012"/>
  </r>
  <r>
    <n v="1155"/>
    <x v="324"/>
    <x v="1127"/>
    <x v="72"/>
    <n v="10.010999999999999"/>
  </r>
  <r>
    <n v="1156"/>
    <x v="710"/>
    <x v="1128"/>
    <x v="29"/>
    <n v="10.005000000000001"/>
  </r>
  <r>
    <n v="1157"/>
    <x v="711"/>
    <x v="1129"/>
    <x v="39"/>
    <n v="10.004"/>
  </r>
  <r>
    <n v="1158"/>
    <x v="85"/>
    <x v="1130"/>
    <x v="31"/>
    <n v="10"/>
  </r>
  <r>
    <n v="1159"/>
    <x v="297"/>
    <x v="1131"/>
    <x v="22"/>
    <n v="9.9879999999999995"/>
  </r>
  <r>
    <n v="1160"/>
    <x v="33"/>
    <x v="1132"/>
    <x v="9"/>
    <n v="9.9870000000000001"/>
  </r>
  <r>
    <n v="1161"/>
    <x v="376"/>
    <x v="1133"/>
    <x v="2"/>
    <n v="9.9860000000000007"/>
  </r>
  <r>
    <n v="1162"/>
    <x v="183"/>
    <x v="1134"/>
    <x v="14"/>
    <n v="9.9849999999999994"/>
  </r>
  <r>
    <n v="1163"/>
    <x v="712"/>
    <x v="1135"/>
    <x v="4"/>
    <n v="9.9809999999999999"/>
  </r>
  <r>
    <n v="1164"/>
    <x v="713"/>
    <x v="1136"/>
    <x v="27"/>
    <n v="9.9770000000000003"/>
  </r>
  <r>
    <n v="1165"/>
    <x v="173"/>
    <x v="1137"/>
    <x v="40"/>
    <n v="9.9760000000000009"/>
  </r>
  <r>
    <n v="1166"/>
    <x v="135"/>
    <x v="1138"/>
    <x v="27"/>
    <n v="9.9730000000000008"/>
  </r>
  <r>
    <n v="1167"/>
    <x v="276"/>
    <x v="1139"/>
    <x v="6"/>
    <n v="9.9619999999999997"/>
  </r>
  <r>
    <n v="1168"/>
    <x v="714"/>
    <x v="1140"/>
    <x v="32"/>
    <n v="9.9529999999999994"/>
  </r>
  <r>
    <n v="1169"/>
    <x v="715"/>
    <x v="1141"/>
    <x v="10"/>
    <n v="9.952"/>
  </r>
  <r>
    <n v="1170"/>
    <x v="716"/>
    <x v="1142"/>
    <x v="57"/>
    <n v="9.9510000000000005"/>
  </r>
  <r>
    <n v="1171"/>
    <x v="717"/>
    <x v="1143"/>
    <x v="14"/>
    <n v="9.9309999999999992"/>
  </r>
  <r>
    <n v="1172"/>
    <x v="718"/>
    <x v="1144"/>
    <x v="20"/>
    <n v="9.9280000000000008"/>
  </r>
  <r>
    <n v="1173"/>
    <x v="13"/>
    <x v="1145"/>
    <x v="9"/>
    <n v="9.9250000000000007"/>
  </r>
  <r>
    <n v="1174"/>
    <x v="324"/>
    <x v="1146"/>
    <x v="38"/>
    <n v="9.9239999999999995"/>
  </r>
  <r>
    <n v="1175"/>
    <x v="719"/>
    <x v="1147"/>
    <x v="4"/>
    <n v="9.9160000000000004"/>
  </r>
  <r>
    <n v="1176"/>
    <x v="720"/>
    <x v="1148"/>
    <x v="20"/>
    <n v="9.9139999999999997"/>
  </r>
  <r>
    <n v="1177"/>
    <x v="721"/>
    <x v="1149"/>
    <x v="49"/>
    <n v="9.9079999999999995"/>
  </r>
  <r>
    <n v="1178"/>
    <x v="460"/>
    <x v="1150"/>
    <x v="22"/>
    <n v="9.9039999999999999"/>
  </r>
  <r>
    <n v="1179"/>
    <x v="39"/>
    <x v="1151"/>
    <x v="59"/>
    <n v="9.9030000000000005"/>
  </r>
  <r>
    <n v="1180"/>
    <x v="722"/>
    <x v="1152"/>
    <x v="39"/>
    <n v="9.8859999999999992"/>
  </r>
  <r>
    <n v="1181"/>
    <x v="723"/>
    <x v="1153"/>
    <x v="65"/>
    <n v="9.8780000000000001"/>
  </r>
  <r>
    <n v="1182"/>
    <x v="425"/>
    <x v="1154"/>
    <x v="54"/>
    <n v="9.8770000000000007"/>
  </r>
  <r>
    <n v="1183"/>
    <x v="724"/>
    <x v="1155"/>
    <x v="85"/>
    <n v="9.8759999999999994"/>
  </r>
  <r>
    <n v="1184"/>
    <x v="725"/>
    <x v="1156"/>
    <x v="51"/>
    <n v="9.8740000000000006"/>
  </r>
  <r>
    <n v="1185"/>
    <x v="726"/>
    <x v="1157"/>
    <x v="41"/>
    <n v="9.8670000000000009"/>
  </r>
  <r>
    <n v="1186"/>
    <x v="727"/>
    <x v="1158"/>
    <x v="25"/>
    <n v="9.86"/>
  </r>
  <r>
    <n v="1187"/>
    <x v="116"/>
    <x v="1159"/>
    <x v="18"/>
    <n v="9.8539999999999992"/>
  </r>
  <r>
    <n v="1188"/>
    <x v="728"/>
    <x v="1160"/>
    <x v="61"/>
    <n v="9.8529999999999998"/>
  </r>
  <r>
    <n v="1189"/>
    <x v="111"/>
    <x v="1161"/>
    <x v="24"/>
    <n v="9.8450000000000006"/>
  </r>
  <r>
    <n v="1190"/>
    <x v="73"/>
    <x v="1162"/>
    <x v="61"/>
    <n v="9.8420000000000005"/>
  </r>
  <r>
    <n v="1191"/>
    <x v="589"/>
    <x v="1163"/>
    <x v="10"/>
    <n v="9.8409999999999993"/>
  </r>
  <r>
    <n v="1192"/>
    <x v="328"/>
    <x v="1164"/>
    <x v="21"/>
    <n v="9.84"/>
  </r>
  <r>
    <n v="1193"/>
    <x v="729"/>
    <x v="1165"/>
    <x v="28"/>
    <n v="9.8330000000000002"/>
  </r>
  <r>
    <n v="1194"/>
    <x v="730"/>
    <x v="1166"/>
    <x v="34"/>
    <n v="9.8320000000000007"/>
  </r>
  <r>
    <n v="1195"/>
    <x v="731"/>
    <x v="1167"/>
    <x v="9"/>
    <n v="9.8320000000000007"/>
  </r>
  <r>
    <n v="1196"/>
    <x v="732"/>
    <x v="1168"/>
    <x v="21"/>
    <n v="9.83"/>
  </r>
  <r>
    <n v="1197"/>
    <x v="733"/>
    <x v="1169"/>
    <x v="15"/>
    <n v="9.8249999999999993"/>
  </r>
  <r>
    <n v="1198"/>
    <x v="734"/>
    <x v="1170"/>
    <x v="55"/>
    <n v="9.8170000000000002"/>
  </r>
  <r>
    <n v="1199"/>
    <x v="735"/>
    <x v="1171"/>
    <x v="59"/>
    <n v="9.8160000000000007"/>
  </r>
  <r>
    <n v="1200"/>
    <x v="176"/>
    <x v="405"/>
    <x v="68"/>
    <n v="9.8140000000000001"/>
  </r>
  <r>
    <n v="1201"/>
    <x v="736"/>
    <x v="1172"/>
    <x v="27"/>
    <n v="9.8119999999999994"/>
  </r>
  <r>
    <n v="1202"/>
    <x v="60"/>
    <x v="1173"/>
    <x v="3"/>
    <n v="9.8059999999999992"/>
  </r>
  <r>
    <n v="1203"/>
    <x v="737"/>
    <x v="1174"/>
    <x v="49"/>
    <n v="9.8030000000000008"/>
  </r>
  <r>
    <n v="1204"/>
    <x v="738"/>
    <x v="1175"/>
    <x v="35"/>
    <n v="9.8010000000000002"/>
  </r>
  <r>
    <n v="1205"/>
    <x v="739"/>
    <x v="1176"/>
    <x v="54"/>
    <n v="9.798"/>
  </r>
  <r>
    <n v="1206"/>
    <x v="64"/>
    <x v="1177"/>
    <x v="1"/>
    <n v="9.7959999999999994"/>
  </r>
  <r>
    <n v="1207"/>
    <x v="553"/>
    <x v="1178"/>
    <x v="1"/>
    <n v="9.7889999999999997"/>
  </r>
  <r>
    <n v="1208"/>
    <x v="339"/>
    <x v="1179"/>
    <x v="22"/>
    <n v="9.7850000000000001"/>
  </r>
  <r>
    <n v="1209"/>
    <x v="587"/>
    <x v="1180"/>
    <x v="65"/>
    <n v="9.7840000000000007"/>
  </r>
  <r>
    <n v="1210"/>
    <x v="100"/>
    <x v="1181"/>
    <x v="33"/>
    <n v="9.7840000000000007"/>
  </r>
  <r>
    <n v="1211"/>
    <x v="445"/>
    <x v="1182"/>
    <x v="11"/>
    <n v="9.7840000000000007"/>
  </r>
  <r>
    <n v="1212"/>
    <x v="740"/>
    <x v="1183"/>
    <x v="51"/>
    <n v="9.7789999999999999"/>
  </r>
  <r>
    <n v="1213"/>
    <x v="741"/>
    <x v="1184"/>
    <x v="16"/>
    <n v="9.7720000000000002"/>
  </r>
  <r>
    <n v="1214"/>
    <x v="742"/>
    <x v="1185"/>
    <x v="22"/>
    <n v="9.766"/>
  </r>
  <r>
    <n v="1215"/>
    <x v="743"/>
    <x v="1186"/>
    <x v="32"/>
    <n v="9.7639999999999993"/>
  </r>
  <r>
    <n v="1216"/>
    <x v="227"/>
    <x v="1187"/>
    <x v="34"/>
    <n v="9.7629999999999999"/>
  </r>
  <r>
    <n v="1217"/>
    <x v="744"/>
    <x v="1188"/>
    <x v="5"/>
    <n v="9.7539999999999996"/>
  </r>
  <r>
    <n v="1218"/>
    <x v="360"/>
    <x v="1189"/>
    <x v="37"/>
    <n v="9.7490000000000006"/>
  </r>
  <r>
    <n v="1219"/>
    <x v="170"/>
    <x v="1190"/>
    <x v="53"/>
    <n v="9.7379999999999995"/>
  </r>
  <r>
    <n v="1220"/>
    <x v="11"/>
    <x v="1191"/>
    <x v="17"/>
    <n v="9.7309999999999999"/>
  </r>
  <r>
    <n v="1221"/>
    <x v="745"/>
    <x v="1192"/>
    <x v="18"/>
    <n v="9.73"/>
  </r>
  <r>
    <n v="1222"/>
    <x v="150"/>
    <x v="1193"/>
    <x v="36"/>
    <n v="9.7270000000000003"/>
  </r>
  <r>
    <n v="1223"/>
    <x v="181"/>
    <x v="1194"/>
    <x v="48"/>
    <n v="9.7230000000000008"/>
  </r>
  <r>
    <n v="1224"/>
    <x v="746"/>
    <x v="1195"/>
    <x v="22"/>
    <n v="9.718"/>
  </r>
  <r>
    <n v="1225"/>
    <x v="747"/>
    <x v="1196"/>
    <x v="8"/>
    <n v="9.7170000000000005"/>
  </r>
  <r>
    <n v="1226"/>
    <x v="208"/>
    <x v="1197"/>
    <x v="26"/>
    <n v="9.7119999999999997"/>
  </r>
  <r>
    <n v="1227"/>
    <x v="13"/>
    <x v="1198"/>
    <x v="12"/>
    <n v="9.7059999999999995"/>
  </r>
  <r>
    <n v="1228"/>
    <x v="131"/>
    <x v="1199"/>
    <x v="3"/>
    <n v="9.7050000000000001"/>
  </r>
  <r>
    <n v="1229"/>
    <x v="23"/>
    <x v="1200"/>
    <x v="10"/>
    <n v="9.6869999999999994"/>
  </r>
  <r>
    <n v="1230"/>
    <x v="12"/>
    <x v="1201"/>
    <x v="57"/>
    <n v="9.6850000000000005"/>
  </r>
  <r>
    <n v="1231"/>
    <x v="487"/>
    <x v="1202"/>
    <x v="0"/>
    <n v="9.6790000000000003"/>
  </r>
  <r>
    <n v="1232"/>
    <x v="748"/>
    <x v="1203"/>
    <x v="14"/>
    <n v="9.6780000000000008"/>
  </r>
  <r>
    <n v="1233"/>
    <x v="533"/>
    <x v="1204"/>
    <x v="66"/>
    <n v="9.6780000000000008"/>
  </r>
  <r>
    <n v="1234"/>
    <x v="749"/>
    <x v="1205"/>
    <x v="46"/>
    <n v="9.6590000000000007"/>
  </r>
  <r>
    <n v="1235"/>
    <x v="750"/>
    <x v="1206"/>
    <x v="46"/>
    <n v="9.6539999999999999"/>
  </r>
  <r>
    <n v="1236"/>
    <x v="100"/>
    <x v="233"/>
    <x v="27"/>
    <n v="9.6509999999999998"/>
  </r>
  <r>
    <n v="1237"/>
    <x v="731"/>
    <x v="1207"/>
    <x v="6"/>
    <n v="9.65"/>
  </r>
  <r>
    <n v="1238"/>
    <x v="751"/>
    <x v="1208"/>
    <x v="29"/>
    <n v="9.6379999999999999"/>
  </r>
  <r>
    <n v="1239"/>
    <x v="752"/>
    <x v="1209"/>
    <x v="46"/>
    <n v="9.6359999999999992"/>
  </r>
  <r>
    <n v="1240"/>
    <x v="707"/>
    <x v="1210"/>
    <x v="19"/>
    <n v="9.6359999999999992"/>
  </r>
  <r>
    <n v="1241"/>
    <x v="753"/>
    <x v="1211"/>
    <x v="67"/>
    <n v="9.6329999999999991"/>
  </r>
  <r>
    <n v="1242"/>
    <x v="754"/>
    <x v="1212"/>
    <x v="67"/>
    <n v="9.6319999999999997"/>
  </r>
  <r>
    <n v="1243"/>
    <x v="202"/>
    <x v="1213"/>
    <x v="13"/>
    <n v="9.6310000000000002"/>
  </r>
  <r>
    <n v="1244"/>
    <x v="98"/>
    <x v="1214"/>
    <x v="46"/>
    <n v="9.6300000000000008"/>
  </r>
  <r>
    <n v="1245"/>
    <x v="755"/>
    <x v="1215"/>
    <x v="8"/>
    <n v="9.6229999999999993"/>
  </r>
  <r>
    <n v="1246"/>
    <x v="348"/>
    <x v="1216"/>
    <x v="46"/>
    <n v="9.6210000000000004"/>
  </r>
  <r>
    <n v="1247"/>
    <x v="752"/>
    <x v="1217"/>
    <x v="19"/>
    <n v="9.6199999999999992"/>
  </r>
  <r>
    <n v="1248"/>
    <x v="115"/>
    <x v="1218"/>
    <x v="33"/>
    <n v="9.6170000000000009"/>
  </r>
  <r>
    <n v="1249"/>
    <x v="756"/>
    <x v="1219"/>
    <x v="27"/>
    <n v="9.6150000000000002"/>
  </r>
  <r>
    <n v="1250"/>
    <x v="757"/>
    <x v="1220"/>
    <x v="31"/>
    <n v="9.6110000000000007"/>
  </r>
  <r>
    <n v="1251"/>
    <x v="758"/>
    <x v="1221"/>
    <x v="40"/>
    <n v="9.609"/>
  </r>
  <r>
    <n v="1252"/>
    <x v="759"/>
    <x v="1222"/>
    <x v="16"/>
    <n v="9.609"/>
  </r>
  <r>
    <n v="1253"/>
    <x v="728"/>
    <x v="1223"/>
    <x v="45"/>
    <n v="9.6050000000000004"/>
  </r>
  <r>
    <n v="1254"/>
    <x v="760"/>
    <x v="1224"/>
    <x v="14"/>
    <n v="9.6010000000000009"/>
  </r>
  <r>
    <n v="1255"/>
    <x v="761"/>
    <x v="1225"/>
    <x v="27"/>
    <n v="9.5990000000000002"/>
  </r>
  <r>
    <n v="1256"/>
    <x v="60"/>
    <x v="1226"/>
    <x v="9"/>
    <n v="9.5960000000000001"/>
  </r>
  <r>
    <n v="1257"/>
    <x v="324"/>
    <x v="1227"/>
    <x v="63"/>
    <n v="9.5939999999999994"/>
  </r>
  <r>
    <n v="1258"/>
    <x v="26"/>
    <x v="1228"/>
    <x v="15"/>
    <n v="9.593"/>
  </r>
  <r>
    <n v="1259"/>
    <x v="65"/>
    <x v="1229"/>
    <x v="36"/>
    <n v="9.593"/>
  </r>
  <r>
    <n v="1260"/>
    <x v="434"/>
    <x v="1230"/>
    <x v="69"/>
    <n v="9.5839999999999996"/>
  </r>
  <r>
    <n v="1261"/>
    <x v="762"/>
    <x v="1231"/>
    <x v="46"/>
    <n v="9.5839999999999996"/>
  </r>
  <r>
    <n v="1262"/>
    <x v="115"/>
    <x v="1232"/>
    <x v="12"/>
    <n v="9.5820000000000007"/>
  </r>
  <r>
    <n v="1263"/>
    <x v="763"/>
    <x v="1233"/>
    <x v="26"/>
    <n v="9.5809999999999995"/>
  </r>
  <r>
    <n v="1264"/>
    <x v="167"/>
    <x v="1234"/>
    <x v="47"/>
    <n v="9.58"/>
  </r>
  <r>
    <n v="1265"/>
    <x v="152"/>
    <x v="1235"/>
    <x v="59"/>
    <n v="9.5779999999999994"/>
  </r>
  <r>
    <n v="1266"/>
    <x v="23"/>
    <x v="1236"/>
    <x v="65"/>
    <n v="9.5760000000000005"/>
  </r>
  <r>
    <n v="1267"/>
    <x v="764"/>
    <x v="1237"/>
    <x v="8"/>
    <n v="9.5739999999999998"/>
  </r>
  <r>
    <n v="1268"/>
    <x v="73"/>
    <x v="1238"/>
    <x v="70"/>
    <n v="9.5719999999999992"/>
  </r>
  <r>
    <n v="1269"/>
    <x v="524"/>
    <x v="1239"/>
    <x v="41"/>
    <n v="9.57"/>
  </r>
  <r>
    <n v="1270"/>
    <x v="765"/>
    <x v="1240"/>
    <x v="8"/>
    <n v="9.5690000000000008"/>
  </r>
  <r>
    <n v="1271"/>
    <x v="766"/>
    <x v="1241"/>
    <x v="41"/>
    <n v="9.5660000000000007"/>
  </r>
  <r>
    <n v="1272"/>
    <x v="38"/>
    <x v="1242"/>
    <x v="26"/>
    <n v="9.5660000000000007"/>
  </r>
  <r>
    <n v="1273"/>
    <x v="105"/>
    <x v="1243"/>
    <x v="26"/>
    <n v="9.5549999999999997"/>
  </r>
  <r>
    <n v="1274"/>
    <x v="586"/>
    <x v="1244"/>
    <x v="68"/>
    <n v="9.5530000000000008"/>
  </r>
  <r>
    <n v="1275"/>
    <x v="574"/>
    <x v="1245"/>
    <x v="15"/>
    <n v="9.548"/>
  </r>
  <r>
    <n v="1276"/>
    <x v="767"/>
    <x v="1246"/>
    <x v="2"/>
    <n v="9.5449999999999999"/>
  </r>
  <r>
    <n v="1277"/>
    <x v="116"/>
    <x v="1247"/>
    <x v="56"/>
    <n v="9.5399999999999991"/>
  </r>
  <r>
    <n v="1278"/>
    <x v="768"/>
    <x v="1248"/>
    <x v="52"/>
    <n v="9.5389999999999997"/>
  </r>
  <r>
    <n v="1279"/>
    <x v="72"/>
    <x v="1249"/>
    <x v="45"/>
    <n v="9.5380000000000003"/>
  </r>
  <r>
    <n v="1280"/>
    <x v="769"/>
    <x v="1250"/>
    <x v="3"/>
    <n v="9.5359999999999996"/>
  </r>
  <r>
    <n v="1281"/>
    <x v="185"/>
    <x v="1251"/>
    <x v="64"/>
    <n v="9.5340000000000007"/>
  </r>
  <r>
    <n v="1282"/>
    <x v="770"/>
    <x v="1252"/>
    <x v="26"/>
    <n v="9.5310000000000006"/>
  </r>
  <r>
    <n v="1283"/>
    <x v="771"/>
    <x v="1253"/>
    <x v="50"/>
    <n v="9.5299999999999994"/>
  </r>
  <r>
    <n v="1284"/>
    <x v="772"/>
    <x v="1254"/>
    <x v="79"/>
    <n v="9.5250000000000004"/>
  </r>
  <r>
    <n v="1285"/>
    <x v="773"/>
    <x v="1255"/>
    <x v="30"/>
    <n v="9.5239999999999991"/>
  </r>
  <r>
    <n v="1286"/>
    <x v="774"/>
    <x v="1256"/>
    <x v="12"/>
    <n v="9.5239999999999991"/>
  </r>
  <r>
    <n v="1287"/>
    <x v="725"/>
    <x v="1257"/>
    <x v="12"/>
    <n v="9.5220000000000002"/>
  </r>
  <r>
    <n v="1288"/>
    <x v="775"/>
    <x v="1258"/>
    <x v="5"/>
    <n v="9.52"/>
  </r>
  <r>
    <n v="1289"/>
    <x v="453"/>
    <x v="1259"/>
    <x v="73"/>
    <n v="9.5180000000000007"/>
  </r>
  <r>
    <n v="1290"/>
    <x v="776"/>
    <x v="1260"/>
    <x v="54"/>
    <n v="9.516"/>
  </r>
  <r>
    <n v="1291"/>
    <x v="777"/>
    <x v="1261"/>
    <x v="17"/>
    <n v="9.516"/>
  </r>
  <r>
    <n v="1292"/>
    <x v="778"/>
    <x v="1262"/>
    <x v="50"/>
    <n v="9.516"/>
  </r>
  <r>
    <n v="1293"/>
    <x v="779"/>
    <x v="1263"/>
    <x v="66"/>
    <n v="9.5150000000000006"/>
  </r>
  <r>
    <n v="1294"/>
    <x v="780"/>
    <x v="1264"/>
    <x v="36"/>
    <n v="9.5079999999999991"/>
  </r>
  <r>
    <n v="1295"/>
    <x v="6"/>
    <x v="1265"/>
    <x v="32"/>
    <n v="9.5069999999999997"/>
  </r>
  <r>
    <n v="1296"/>
    <x v="301"/>
    <x v="1266"/>
    <x v="7"/>
    <n v="9.5069999999999997"/>
  </r>
  <r>
    <n v="1297"/>
    <x v="44"/>
    <x v="1267"/>
    <x v="14"/>
    <n v="9.4990000000000006"/>
  </r>
  <r>
    <n v="1298"/>
    <x v="25"/>
    <x v="1268"/>
    <x v="7"/>
    <n v="9.4979999999999993"/>
  </r>
  <r>
    <n v="1299"/>
    <x v="781"/>
    <x v="1269"/>
    <x v="47"/>
    <n v="9.4969999999999999"/>
  </r>
  <r>
    <n v="1300"/>
    <x v="531"/>
    <x v="1270"/>
    <x v="26"/>
    <n v="9.4890000000000008"/>
  </r>
  <r>
    <n v="1301"/>
    <x v="360"/>
    <x v="1271"/>
    <x v="16"/>
    <n v="9.4879999999999995"/>
  </r>
  <r>
    <n v="1302"/>
    <x v="782"/>
    <x v="1272"/>
    <x v="68"/>
    <n v="9.4879999999999995"/>
  </r>
  <r>
    <n v="1303"/>
    <x v="783"/>
    <x v="1273"/>
    <x v="6"/>
    <n v="9.4860000000000007"/>
  </r>
  <r>
    <n v="1304"/>
    <x v="784"/>
    <x v="1274"/>
    <x v="68"/>
    <n v="9.484"/>
  </r>
  <r>
    <n v="1305"/>
    <x v="108"/>
    <x v="1275"/>
    <x v="14"/>
    <n v="9.4789999999999992"/>
  </r>
  <r>
    <n v="1306"/>
    <x v="785"/>
    <x v="1276"/>
    <x v="51"/>
    <n v="9.4719999999999995"/>
  </r>
  <r>
    <n v="1307"/>
    <x v="105"/>
    <x v="1277"/>
    <x v="8"/>
    <n v="9.4700000000000006"/>
  </r>
  <r>
    <n v="1308"/>
    <x v="786"/>
    <x v="1278"/>
    <x v="33"/>
    <n v="9.4570000000000007"/>
  </r>
  <r>
    <n v="1309"/>
    <x v="787"/>
    <x v="1279"/>
    <x v="10"/>
    <n v="9.4559999999999995"/>
  </r>
  <r>
    <n v="1310"/>
    <x v="788"/>
    <x v="1280"/>
    <x v="28"/>
    <n v="9.4469999999999992"/>
  </r>
  <r>
    <n v="1311"/>
    <x v="789"/>
    <x v="1281"/>
    <x v="43"/>
    <n v="9.4450000000000003"/>
  </r>
  <r>
    <n v="1312"/>
    <x v="790"/>
    <x v="1282"/>
    <x v="27"/>
    <n v="9.4390000000000001"/>
  </r>
  <r>
    <n v="1313"/>
    <x v="287"/>
    <x v="1283"/>
    <x v="3"/>
    <n v="9.4390000000000001"/>
  </r>
  <r>
    <n v="1314"/>
    <x v="740"/>
    <x v="1284"/>
    <x v="13"/>
    <n v="9.4369999999999994"/>
  </r>
  <r>
    <n v="1315"/>
    <x v="288"/>
    <x v="1285"/>
    <x v="52"/>
    <n v="9.4369999999999994"/>
  </r>
  <r>
    <n v="1316"/>
    <x v="791"/>
    <x v="1286"/>
    <x v="29"/>
    <n v="9.4290000000000003"/>
  </r>
  <r>
    <n v="1317"/>
    <x v="792"/>
    <x v="1287"/>
    <x v="40"/>
    <n v="9.4269999999999996"/>
  </r>
  <r>
    <n v="1318"/>
    <x v="793"/>
    <x v="1288"/>
    <x v="55"/>
    <n v="9.4269999999999996"/>
  </r>
  <r>
    <n v="1319"/>
    <x v="794"/>
    <x v="1289"/>
    <x v="29"/>
    <n v="9.4260000000000002"/>
  </r>
  <r>
    <n v="1320"/>
    <x v="6"/>
    <x v="1290"/>
    <x v="24"/>
    <n v="9.4250000000000007"/>
  </r>
  <r>
    <n v="1321"/>
    <x v="795"/>
    <x v="1291"/>
    <x v="37"/>
    <n v="9.4250000000000007"/>
  </r>
  <r>
    <n v="1322"/>
    <x v="796"/>
    <x v="1292"/>
    <x v="72"/>
    <n v="9.4220000000000006"/>
  </r>
  <r>
    <n v="1323"/>
    <x v="797"/>
    <x v="1293"/>
    <x v="61"/>
    <n v="9.42"/>
  </r>
  <r>
    <n v="1324"/>
    <x v="798"/>
    <x v="1294"/>
    <x v="4"/>
    <n v="9.4139999999999997"/>
  </r>
  <r>
    <n v="1325"/>
    <x v="799"/>
    <x v="272"/>
    <x v="10"/>
    <n v="9.4090000000000007"/>
  </r>
  <r>
    <n v="1326"/>
    <x v="800"/>
    <x v="1295"/>
    <x v="40"/>
    <n v="9.407"/>
  </r>
  <r>
    <n v="1327"/>
    <x v="801"/>
    <x v="1296"/>
    <x v="23"/>
    <n v="9.4039999999999999"/>
  </r>
  <r>
    <n v="1328"/>
    <x v="788"/>
    <x v="1297"/>
    <x v="8"/>
    <n v="9.4009999999999998"/>
  </r>
  <r>
    <n v="1329"/>
    <x v="802"/>
    <x v="1298"/>
    <x v="21"/>
    <n v="9.3989999999999991"/>
  </r>
  <r>
    <n v="1330"/>
    <x v="803"/>
    <x v="1299"/>
    <x v="69"/>
    <n v="9.3960000000000008"/>
  </r>
  <r>
    <n v="1331"/>
    <x v="693"/>
    <x v="1300"/>
    <x v="70"/>
    <n v="9.3949999999999996"/>
  </r>
  <r>
    <n v="1332"/>
    <x v="238"/>
    <x v="1301"/>
    <x v="34"/>
    <n v="9.3930000000000007"/>
  </r>
  <r>
    <n v="1333"/>
    <x v="804"/>
    <x v="1302"/>
    <x v="32"/>
    <n v="9.3759999999999994"/>
  </r>
  <r>
    <n v="1334"/>
    <x v="56"/>
    <x v="1303"/>
    <x v="31"/>
    <n v="9.3670000000000009"/>
  </r>
  <r>
    <n v="1335"/>
    <x v="33"/>
    <x v="1304"/>
    <x v="3"/>
    <n v="9.3610000000000007"/>
  </r>
  <r>
    <n v="1336"/>
    <x v="224"/>
    <x v="1305"/>
    <x v="61"/>
    <n v="9.3529999999999998"/>
  </r>
  <r>
    <n v="1337"/>
    <x v="23"/>
    <x v="1306"/>
    <x v="65"/>
    <n v="9.35"/>
  </r>
  <r>
    <n v="1338"/>
    <x v="54"/>
    <x v="1307"/>
    <x v="70"/>
    <n v="9.35"/>
  </r>
  <r>
    <n v="1339"/>
    <x v="262"/>
    <x v="1308"/>
    <x v="27"/>
    <n v="9.3409999999999993"/>
  </r>
  <r>
    <n v="1340"/>
    <x v="805"/>
    <x v="1309"/>
    <x v="26"/>
    <n v="9.3350000000000009"/>
  </r>
  <r>
    <n v="1341"/>
    <x v="806"/>
    <x v="1310"/>
    <x v="86"/>
    <n v="9.3330000000000002"/>
  </r>
  <r>
    <n v="1342"/>
    <x v="807"/>
    <x v="1311"/>
    <x v="34"/>
    <n v="9.3309999999999995"/>
  </r>
  <r>
    <n v="1343"/>
    <x v="15"/>
    <x v="1312"/>
    <x v="68"/>
    <n v="9.3190000000000008"/>
  </r>
  <r>
    <n v="1344"/>
    <x v="808"/>
    <x v="1313"/>
    <x v="86"/>
    <n v="9.3179999999999996"/>
  </r>
  <r>
    <n v="1345"/>
    <x v="9"/>
    <x v="1314"/>
    <x v="22"/>
    <n v="9.3089999999999993"/>
  </r>
  <r>
    <n v="1346"/>
    <x v="14"/>
    <x v="1315"/>
    <x v="49"/>
    <n v="9.3089999999999993"/>
  </r>
  <r>
    <n v="1347"/>
    <x v="31"/>
    <x v="1316"/>
    <x v="26"/>
    <n v="9.3089999999999993"/>
  </r>
  <r>
    <n v="1348"/>
    <x v="35"/>
    <x v="1317"/>
    <x v="59"/>
    <n v="9.3049999999999997"/>
  </r>
  <r>
    <n v="1349"/>
    <x v="26"/>
    <x v="1318"/>
    <x v="24"/>
    <n v="9.3030000000000008"/>
  </r>
  <r>
    <n v="1350"/>
    <x v="167"/>
    <x v="1319"/>
    <x v="4"/>
    <n v="9.3010000000000002"/>
  </r>
  <r>
    <n v="1351"/>
    <x v="4"/>
    <x v="1320"/>
    <x v="4"/>
    <n v="9.3000000000000007"/>
  </r>
  <r>
    <n v="1352"/>
    <x v="809"/>
    <x v="1321"/>
    <x v="56"/>
    <n v="9.2959999999999994"/>
  </r>
  <r>
    <n v="1353"/>
    <x v="810"/>
    <x v="1322"/>
    <x v="70"/>
    <n v="9.2959999999999994"/>
  </r>
  <r>
    <n v="1354"/>
    <x v="23"/>
    <x v="1323"/>
    <x v="27"/>
    <n v="9.2940000000000005"/>
  </r>
  <r>
    <n v="1355"/>
    <x v="811"/>
    <x v="1324"/>
    <x v="28"/>
    <n v="9.2919999999999998"/>
  </r>
  <r>
    <n v="1356"/>
    <x v="116"/>
    <x v="1325"/>
    <x v="29"/>
    <n v="9.2870000000000008"/>
  </r>
  <r>
    <n v="1357"/>
    <x v="264"/>
    <x v="1326"/>
    <x v="33"/>
    <n v="9.2829999999999995"/>
  </r>
  <r>
    <n v="1358"/>
    <x v="393"/>
    <x v="1327"/>
    <x v="64"/>
    <n v="9.2810000000000006"/>
  </r>
  <r>
    <n v="1359"/>
    <x v="184"/>
    <x v="1328"/>
    <x v="32"/>
    <n v="9.2789999999999999"/>
  </r>
  <r>
    <n v="1360"/>
    <x v="5"/>
    <x v="1329"/>
    <x v="21"/>
    <n v="9.2780000000000005"/>
  </r>
  <r>
    <n v="1361"/>
    <x v="500"/>
    <x v="1330"/>
    <x v="66"/>
    <n v="9.2769999999999992"/>
  </r>
  <r>
    <n v="1362"/>
    <x v="47"/>
    <x v="579"/>
    <x v="31"/>
    <n v="9.2629999999999999"/>
  </r>
  <r>
    <n v="1363"/>
    <x v="404"/>
    <x v="1331"/>
    <x v="10"/>
    <n v="9.2530000000000001"/>
  </r>
  <r>
    <n v="1364"/>
    <x v="812"/>
    <x v="1332"/>
    <x v="16"/>
    <n v="9.2430000000000003"/>
  </r>
  <r>
    <n v="1365"/>
    <x v="813"/>
    <x v="1333"/>
    <x v="18"/>
    <n v="9.24"/>
  </r>
  <r>
    <n v="1366"/>
    <x v="305"/>
    <x v="1334"/>
    <x v="22"/>
    <n v="9.2390000000000008"/>
  </r>
  <r>
    <n v="1367"/>
    <x v="171"/>
    <x v="1335"/>
    <x v="33"/>
    <n v="9.2360000000000007"/>
  </r>
  <r>
    <n v="1368"/>
    <x v="712"/>
    <x v="1336"/>
    <x v="6"/>
    <n v="9.234"/>
  </r>
  <r>
    <n v="1369"/>
    <x v="9"/>
    <x v="1337"/>
    <x v="39"/>
    <n v="9.2309999999999999"/>
  </r>
  <r>
    <n v="1370"/>
    <x v="814"/>
    <x v="1338"/>
    <x v="3"/>
    <n v="9.2249999999999996"/>
  </r>
  <r>
    <n v="1371"/>
    <x v="497"/>
    <x v="1339"/>
    <x v="16"/>
    <n v="9.2119999999999997"/>
  </r>
  <r>
    <n v="1372"/>
    <x v="51"/>
    <x v="1340"/>
    <x v="35"/>
    <n v="9.2110000000000003"/>
  </r>
  <r>
    <n v="1373"/>
    <x v="815"/>
    <x v="1341"/>
    <x v="57"/>
    <n v="9.2010000000000005"/>
  </r>
  <r>
    <n v="1374"/>
    <x v="816"/>
    <x v="1342"/>
    <x v="16"/>
    <n v="9.1940000000000008"/>
  </r>
  <r>
    <n v="1375"/>
    <x v="314"/>
    <x v="1343"/>
    <x v="55"/>
    <n v="9.1929999999999996"/>
  </r>
  <r>
    <n v="1376"/>
    <x v="132"/>
    <x v="1344"/>
    <x v="48"/>
    <n v="9.1890000000000001"/>
  </r>
  <r>
    <n v="1377"/>
    <x v="73"/>
    <x v="1345"/>
    <x v="70"/>
    <n v="9.1790000000000003"/>
  </r>
  <r>
    <n v="1378"/>
    <x v="817"/>
    <x v="1346"/>
    <x v="16"/>
    <n v="9.1769999999999996"/>
  </r>
  <r>
    <n v="1379"/>
    <x v="76"/>
    <x v="1347"/>
    <x v="32"/>
    <n v="9.1760000000000002"/>
  </r>
  <r>
    <n v="1380"/>
    <x v="818"/>
    <x v="1348"/>
    <x v="22"/>
    <n v="9.1750000000000007"/>
  </r>
  <r>
    <n v="1381"/>
    <x v="819"/>
    <x v="1349"/>
    <x v="51"/>
    <n v="9.1690000000000005"/>
  </r>
  <r>
    <n v="1382"/>
    <x v="820"/>
    <x v="1350"/>
    <x v="35"/>
    <n v="9.1690000000000005"/>
  </r>
  <r>
    <n v="1383"/>
    <x v="821"/>
    <x v="1351"/>
    <x v="1"/>
    <n v="9.1590000000000007"/>
  </r>
  <r>
    <n v="1384"/>
    <x v="325"/>
    <x v="1352"/>
    <x v="50"/>
    <n v="9.1560000000000006"/>
  </r>
  <r>
    <n v="1385"/>
    <x v="135"/>
    <x v="1353"/>
    <x v="4"/>
    <n v="9.1539999999999999"/>
  </r>
  <r>
    <n v="1386"/>
    <x v="822"/>
    <x v="1354"/>
    <x v="37"/>
    <n v="9.1430000000000007"/>
  </r>
  <r>
    <n v="1387"/>
    <x v="823"/>
    <x v="1355"/>
    <x v="51"/>
    <n v="9.1389999999999993"/>
  </r>
  <r>
    <n v="1388"/>
    <x v="824"/>
    <x v="1356"/>
    <x v="23"/>
    <n v="9.1359999999999992"/>
  </r>
  <r>
    <n v="1389"/>
    <x v="825"/>
    <x v="190"/>
    <x v="16"/>
    <n v="9.1349999999999998"/>
  </r>
  <r>
    <n v="1390"/>
    <x v="268"/>
    <x v="629"/>
    <x v="37"/>
    <n v="9.1340000000000003"/>
  </r>
  <r>
    <n v="1391"/>
    <x v="826"/>
    <x v="1357"/>
    <x v="13"/>
    <n v="9.1280000000000001"/>
  </r>
  <r>
    <n v="1392"/>
    <x v="193"/>
    <x v="1358"/>
    <x v="65"/>
    <n v="9.1270000000000007"/>
  </r>
  <r>
    <n v="1393"/>
    <x v="827"/>
    <x v="1359"/>
    <x v="9"/>
    <n v="9.1229999999999993"/>
  </r>
  <r>
    <n v="1394"/>
    <x v="15"/>
    <x v="1360"/>
    <x v="22"/>
    <n v="9.1210000000000004"/>
  </r>
  <r>
    <n v="1395"/>
    <x v="828"/>
    <x v="1361"/>
    <x v="15"/>
    <n v="9.1199999999999992"/>
  </r>
  <r>
    <n v="1396"/>
    <x v="829"/>
    <x v="1362"/>
    <x v="72"/>
    <n v="9.1180000000000003"/>
  </r>
  <r>
    <n v="1397"/>
    <x v="830"/>
    <x v="1363"/>
    <x v="47"/>
    <n v="9.1180000000000003"/>
  </r>
  <r>
    <n v="1398"/>
    <x v="831"/>
    <x v="1364"/>
    <x v="87"/>
    <n v="9.1170000000000009"/>
  </r>
  <r>
    <n v="1399"/>
    <x v="183"/>
    <x v="1365"/>
    <x v="14"/>
    <n v="9.1159999999999997"/>
  </r>
  <r>
    <n v="1400"/>
    <x v="271"/>
    <x v="1366"/>
    <x v="41"/>
    <n v="9.1120000000000001"/>
  </r>
  <r>
    <n v="1401"/>
    <x v="832"/>
    <x v="1367"/>
    <x v="2"/>
    <n v="9.1110000000000007"/>
  </r>
  <r>
    <n v="1402"/>
    <x v="833"/>
    <x v="1368"/>
    <x v="32"/>
    <n v="9.1110000000000007"/>
  </r>
  <r>
    <n v="1403"/>
    <x v="348"/>
    <x v="1369"/>
    <x v="49"/>
    <n v="9.1050000000000004"/>
  </r>
  <r>
    <n v="1404"/>
    <x v="834"/>
    <x v="1370"/>
    <x v="35"/>
    <n v="9.0950000000000006"/>
  </r>
  <r>
    <n v="1405"/>
    <x v="31"/>
    <x v="1371"/>
    <x v="10"/>
    <n v="9.0839999999999996"/>
  </r>
  <r>
    <n v="1406"/>
    <x v="835"/>
    <x v="1372"/>
    <x v="74"/>
    <n v="9.0820000000000007"/>
  </r>
  <r>
    <n v="1407"/>
    <x v="836"/>
    <x v="1125"/>
    <x v="52"/>
    <n v="9.08"/>
  </r>
  <r>
    <n v="1408"/>
    <x v="129"/>
    <x v="1373"/>
    <x v="31"/>
    <n v="9.0760000000000005"/>
  </r>
  <r>
    <n v="1409"/>
    <x v="321"/>
    <x v="1374"/>
    <x v="16"/>
    <n v="9.07"/>
  </r>
  <r>
    <n v="1410"/>
    <x v="6"/>
    <x v="1375"/>
    <x v="4"/>
    <n v="9.0660000000000007"/>
  </r>
  <r>
    <n v="1411"/>
    <x v="135"/>
    <x v="1376"/>
    <x v="4"/>
    <n v="9.0649999999999995"/>
  </r>
  <r>
    <n v="1412"/>
    <x v="837"/>
    <x v="1377"/>
    <x v="17"/>
    <n v="9.06"/>
  </r>
  <r>
    <n v="1413"/>
    <x v="838"/>
    <x v="1378"/>
    <x v="51"/>
    <n v="9.0589999999999993"/>
  </r>
  <r>
    <n v="1414"/>
    <x v="839"/>
    <x v="1379"/>
    <x v="17"/>
    <n v="9.0470000000000006"/>
  </r>
  <r>
    <n v="1415"/>
    <x v="453"/>
    <x v="1380"/>
    <x v="73"/>
    <n v="9.0449999999999999"/>
  </r>
  <r>
    <n v="1416"/>
    <x v="150"/>
    <x v="1381"/>
    <x v="27"/>
    <n v="9.0399999999999991"/>
  </r>
  <r>
    <n v="1417"/>
    <x v="15"/>
    <x v="1382"/>
    <x v="50"/>
    <n v="9.0380000000000003"/>
  </r>
  <r>
    <n v="1418"/>
    <x v="840"/>
    <x v="1383"/>
    <x v="31"/>
    <n v="9.0359999999999996"/>
  </r>
  <r>
    <n v="1419"/>
    <x v="146"/>
    <x v="1384"/>
    <x v="51"/>
    <n v="9.0229999999999997"/>
  </r>
  <r>
    <n v="1420"/>
    <x v="23"/>
    <x v="1385"/>
    <x v="34"/>
    <n v="9.0190000000000001"/>
  </r>
  <r>
    <n v="1421"/>
    <x v="841"/>
    <x v="1386"/>
    <x v="19"/>
    <n v="9.0169999999999995"/>
  </r>
  <r>
    <n v="1422"/>
    <x v="842"/>
    <x v="1387"/>
    <x v="65"/>
    <n v="9.0150000000000006"/>
  </r>
  <r>
    <n v="1423"/>
    <x v="109"/>
    <x v="1388"/>
    <x v="50"/>
    <n v="9.0150000000000006"/>
  </r>
  <r>
    <n v="1424"/>
    <x v="54"/>
    <x v="1389"/>
    <x v="67"/>
    <n v="9.0139999999999993"/>
  </r>
  <r>
    <n v="1425"/>
    <x v="478"/>
    <x v="211"/>
    <x v="1"/>
    <n v="9.0120000000000005"/>
  </r>
  <r>
    <n v="1426"/>
    <x v="229"/>
    <x v="1390"/>
    <x v="51"/>
    <n v="9.0060000000000002"/>
  </r>
  <r>
    <n v="1427"/>
    <x v="749"/>
    <x v="1391"/>
    <x v="28"/>
    <n v="9.0060000000000002"/>
  </r>
  <r>
    <n v="1428"/>
    <x v="39"/>
    <x v="1392"/>
    <x v="65"/>
    <n v="9.0039999999999996"/>
  </r>
  <r>
    <n v="1429"/>
    <x v="262"/>
    <x v="1393"/>
    <x v="9"/>
    <n v="8.9979999999999993"/>
  </r>
  <r>
    <n v="1430"/>
    <x v="280"/>
    <x v="1394"/>
    <x v="24"/>
    <n v="8.9969999999999999"/>
  </r>
  <r>
    <n v="1431"/>
    <x v="199"/>
    <x v="1395"/>
    <x v="51"/>
    <n v="8.9949999999999992"/>
  </r>
  <r>
    <n v="1432"/>
    <x v="51"/>
    <x v="1396"/>
    <x v="57"/>
    <n v="8.9809999999999999"/>
  </r>
  <r>
    <n v="1433"/>
    <x v="843"/>
    <x v="1397"/>
    <x v="39"/>
    <n v="8.9789999999999992"/>
  </r>
  <r>
    <n v="1434"/>
    <x v="844"/>
    <x v="15"/>
    <x v="10"/>
    <n v="8.9779999999999998"/>
  </r>
  <r>
    <n v="1435"/>
    <x v="845"/>
    <x v="1398"/>
    <x v="42"/>
    <n v="8.9740000000000002"/>
  </r>
  <r>
    <n v="1436"/>
    <x v="846"/>
    <x v="1399"/>
    <x v="14"/>
    <n v="8.9730000000000008"/>
  </r>
  <r>
    <n v="1437"/>
    <x v="847"/>
    <x v="1400"/>
    <x v="46"/>
    <n v="8.9719999999999995"/>
  </r>
  <r>
    <n v="1438"/>
    <x v="108"/>
    <x v="1401"/>
    <x v="14"/>
    <n v="8.9600000000000009"/>
  </r>
  <r>
    <n v="1439"/>
    <x v="848"/>
    <x v="1402"/>
    <x v="36"/>
    <n v="8.9559999999999995"/>
  </r>
  <r>
    <n v="1440"/>
    <x v="790"/>
    <x v="1403"/>
    <x v="4"/>
    <n v="8.9540000000000006"/>
  </r>
  <r>
    <n v="1441"/>
    <x v="498"/>
    <x v="1404"/>
    <x v="10"/>
    <n v="8.9540000000000006"/>
  </r>
  <r>
    <n v="1442"/>
    <x v="644"/>
    <x v="1405"/>
    <x v="7"/>
    <n v="8.9480000000000004"/>
  </r>
  <r>
    <n v="1443"/>
    <x v="693"/>
    <x v="1406"/>
    <x v="70"/>
    <n v="8.9480000000000004"/>
  </r>
  <r>
    <n v="1444"/>
    <x v="431"/>
    <x v="1407"/>
    <x v="18"/>
    <n v="8.9480000000000004"/>
  </r>
  <r>
    <n v="1445"/>
    <x v="3"/>
    <x v="1408"/>
    <x v="24"/>
    <n v="8.9440000000000008"/>
  </r>
  <r>
    <n v="1446"/>
    <x v="276"/>
    <x v="1409"/>
    <x v="4"/>
    <n v="8.9429999999999996"/>
  </r>
  <r>
    <n v="1447"/>
    <x v="849"/>
    <x v="1410"/>
    <x v="6"/>
    <n v="8.9390000000000001"/>
  </r>
  <r>
    <n v="1448"/>
    <x v="850"/>
    <x v="1411"/>
    <x v="13"/>
    <n v="8.9390000000000001"/>
  </r>
  <r>
    <n v="1449"/>
    <x v="311"/>
    <x v="1412"/>
    <x v="42"/>
    <n v="8.9380000000000006"/>
  </r>
  <r>
    <n v="1450"/>
    <x v="599"/>
    <x v="1413"/>
    <x v="8"/>
    <n v="8.9280000000000008"/>
  </r>
  <r>
    <n v="1451"/>
    <x v="134"/>
    <x v="1414"/>
    <x v="7"/>
    <n v="8.9250000000000007"/>
  </r>
  <r>
    <n v="1452"/>
    <x v="250"/>
    <x v="1415"/>
    <x v="41"/>
    <n v="8.9239999999999995"/>
  </r>
  <r>
    <n v="1453"/>
    <x v="26"/>
    <x v="1416"/>
    <x v="51"/>
    <n v="8.9220000000000006"/>
  </r>
  <r>
    <n v="1454"/>
    <x v="58"/>
    <x v="1417"/>
    <x v="42"/>
    <n v="8.9209999999999994"/>
  </r>
  <r>
    <n v="1455"/>
    <x v="851"/>
    <x v="1418"/>
    <x v="62"/>
    <n v="8.9209999999999994"/>
  </r>
  <r>
    <n v="1456"/>
    <x v="852"/>
    <x v="1419"/>
    <x v="23"/>
    <n v="8.92"/>
  </r>
  <r>
    <n v="1457"/>
    <x v="853"/>
    <x v="1420"/>
    <x v="4"/>
    <n v="8.9139999999999997"/>
  </r>
  <r>
    <n v="1458"/>
    <x v="854"/>
    <x v="1421"/>
    <x v="11"/>
    <n v="8.9109999999999996"/>
  </r>
  <r>
    <n v="1459"/>
    <x v="432"/>
    <x v="1422"/>
    <x v="73"/>
    <n v="8.91"/>
  </r>
  <r>
    <n v="1460"/>
    <x v="9"/>
    <x v="1423"/>
    <x v="6"/>
    <n v="8.907"/>
  </r>
  <r>
    <n v="1461"/>
    <x v="533"/>
    <x v="1212"/>
    <x v="67"/>
    <n v="8.9039999999999999"/>
  </r>
  <r>
    <n v="1462"/>
    <x v="239"/>
    <x v="1424"/>
    <x v="32"/>
    <n v="8.9019999999999992"/>
  </r>
  <r>
    <n v="1463"/>
    <x v="402"/>
    <x v="1425"/>
    <x v="55"/>
    <n v="8.9009999999999998"/>
  </r>
  <r>
    <n v="1464"/>
    <x v="855"/>
    <x v="1426"/>
    <x v="59"/>
    <n v="8.8979999999999997"/>
  </r>
  <r>
    <n v="1465"/>
    <x v="365"/>
    <x v="1427"/>
    <x v="65"/>
    <n v="8.8970000000000002"/>
  </r>
  <r>
    <n v="1466"/>
    <x v="460"/>
    <x v="1428"/>
    <x v="39"/>
    <n v="8.8949999999999996"/>
  </r>
  <r>
    <n v="1467"/>
    <x v="856"/>
    <x v="1429"/>
    <x v="23"/>
    <n v="8.891"/>
  </r>
  <r>
    <n v="1468"/>
    <x v="857"/>
    <x v="1430"/>
    <x v="47"/>
    <n v="8.8889999999999993"/>
  </r>
  <r>
    <n v="1469"/>
    <x v="858"/>
    <x v="1431"/>
    <x v="8"/>
    <n v="8.8859999999999992"/>
  </r>
  <r>
    <n v="1470"/>
    <x v="859"/>
    <x v="1432"/>
    <x v="55"/>
    <n v="8.8849999999999998"/>
  </r>
  <r>
    <n v="1471"/>
    <x v="860"/>
    <x v="1433"/>
    <x v="3"/>
    <n v="8.8840000000000003"/>
  </r>
  <r>
    <n v="1472"/>
    <x v="861"/>
    <x v="1434"/>
    <x v="17"/>
    <n v="8.875"/>
  </r>
  <r>
    <n v="1473"/>
    <x v="108"/>
    <x v="1435"/>
    <x v="47"/>
    <n v="8.875"/>
  </r>
  <r>
    <n v="1474"/>
    <x v="862"/>
    <x v="1436"/>
    <x v="35"/>
    <n v="8.8699999999999992"/>
  </r>
  <r>
    <n v="1475"/>
    <x v="863"/>
    <x v="1437"/>
    <x v="27"/>
    <n v="8.8659999999999997"/>
  </r>
  <r>
    <n v="1476"/>
    <x v="114"/>
    <x v="1438"/>
    <x v="68"/>
    <n v="8.8610000000000007"/>
  </r>
  <r>
    <n v="1477"/>
    <x v="864"/>
    <x v="1439"/>
    <x v="14"/>
    <n v="8.859"/>
  </r>
  <r>
    <n v="1478"/>
    <x v="865"/>
    <x v="1440"/>
    <x v="36"/>
    <n v="8.859"/>
  </r>
  <r>
    <n v="1479"/>
    <x v="683"/>
    <x v="1441"/>
    <x v="67"/>
    <n v="8.8469999999999995"/>
  </r>
  <r>
    <n v="1480"/>
    <x v="334"/>
    <x v="1442"/>
    <x v="5"/>
    <n v="8.8439999999999994"/>
  </r>
  <r>
    <n v="1481"/>
    <x v="0"/>
    <x v="1443"/>
    <x v="60"/>
    <n v="8.8369999999999997"/>
  </r>
  <r>
    <n v="1482"/>
    <x v="809"/>
    <x v="1444"/>
    <x v="55"/>
    <n v="8.8320000000000007"/>
  </r>
  <r>
    <n v="1483"/>
    <x v="245"/>
    <x v="1445"/>
    <x v="24"/>
    <n v="8.827"/>
  </r>
  <r>
    <n v="1484"/>
    <x v="213"/>
    <x v="1446"/>
    <x v="58"/>
    <n v="8.8230000000000004"/>
  </r>
  <r>
    <n v="1485"/>
    <x v="196"/>
    <x v="1447"/>
    <x v="59"/>
    <n v="8.8230000000000004"/>
  </r>
  <r>
    <n v="1486"/>
    <x v="866"/>
    <x v="1448"/>
    <x v="88"/>
    <n v="8.8160000000000007"/>
  </r>
  <r>
    <n v="1487"/>
    <x v="867"/>
    <x v="1449"/>
    <x v="5"/>
    <n v="8.8149999999999995"/>
  </r>
  <r>
    <n v="1488"/>
    <x v="127"/>
    <x v="431"/>
    <x v="66"/>
    <n v="8.81"/>
  </r>
  <r>
    <n v="1489"/>
    <x v="131"/>
    <x v="1450"/>
    <x v="4"/>
    <n v="8.81"/>
  </r>
  <r>
    <n v="1490"/>
    <x v="15"/>
    <x v="403"/>
    <x v="5"/>
    <n v="8.8089999999999993"/>
  </r>
  <r>
    <n v="1491"/>
    <x v="5"/>
    <x v="1451"/>
    <x v="5"/>
    <n v="8.8079999999999998"/>
  </r>
  <r>
    <n v="1492"/>
    <x v="868"/>
    <x v="1452"/>
    <x v="9"/>
    <n v="8.8070000000000004"/>
  </r>
  <r>
    <n v="1493"/>
    <x v="869"/>
    <x v="1453"/>
    <x v="74"/>
    <n v="8.8040000000000003"/>
  </r>
  <r>
    <n v="1494"/>
    <x v="178"/>
    <x v="1454"/>
    <x v="51"/>
    <n v="8.8030000000000008"/>
  </r>
  <r>
    <n v="1495"/>
    <x v="167"/>
    <x v="1455"/>
    <x v="32"/>
    <n v="8.7959999999999994"/>
  </r>
  <r>
    <n v="1496"/>
    <x v="651"/>
    <x v="1456"/>
    <x v="55"/>
    <n v="8.7870000000000008"/>
  </r>
  <r>
    <n v="1497"/>
    <x v="870"/>
    <x v="1457"/>
    <x v="75"/>
    <n v="8.7850000000000001"/>
  </r>
  <r>
    <n v="1498"/>
    <x v="129"/>
    <x v="1458"/>
    <x v="13"/>
    <n v="8.7850000000000001"/>
  </r>
  <r>
    <n v="1499"/>
    <x v="129"/>
    <x v="1076"/>
    <x v="13"/>
    <n v="8.7829999999999995"/>
  </r>
  <r>
    <n v="1500"/>
    <x v="871"/>
    <x v="1085"/>
    <x v="8"/>
    <n v="8.7810000000000006"/>
  </r>
  <r>
    <n v="1501"/>
    <x v="872"/>
    <x v="1459"/>
    <x v="18"/>
    <n v="8.7750000000000004"/>
  </r>
  <r>
    <n v="1502"/>
    <x v="873"/>
    <x v="1460"/>
    <x v="14"/>
    <n v="8.7739999999999991"/>
  </r>
  <r>
    <n v="1503"/>
    <x v="407"/>
    <x v="1461"/>
    <x v="63"/>
    <n v="8.7710000000000008"/>
  </r>
  <r>
    <n v="1504"/>
    <x v="874"/>
    <x v="1462"/>
    <x v="21"/>
    <n v="8.766"/>
  </r>
  <r>
    <n v="1505"/>
    <x v="93"/>
    <x v="1347"/>
    <x v="19"/>
    <n v="8.766"/>
  </r>
  <r>
    <n v="1506"/>
    <x v="875"/>
    <x v="1463"/>
    <x v="3"/>
    <n v="8.7609999999999992"/>
  </r>
  <r>
    <n v="1507"/>
    <x v="876"/>
    <x v="1464"/>
    <x v="9"/>
    <n v="8.7590000000000003"/>
  </r>
  <r>
    <n v="1508"/>
    <x v="453"/>
    <x v="1465"/>
    <x v="73"/>
    <n v="8.7590000000000003"/>
  </r>
  <r>
    <n v="1509"/>
    <x v="877"/>
    <x v="1466"/>
    <x v="23"/>
    <n v="8.7550000000000008"/>
  </r>
  <r>
    <n v="1510"/>
    <x v="26"/>
    <x v="1467"/>
    <x v="24"/>
    <n v="8.7520000000000007"/>
  </r>
  <r>
    <n v="1511"/>
    <x v="163"/>
    <x v="1468"/>
    <x v="49"/>
    <n v="8.7490000000000006"/>
  </r>
  <r>
    <n v="1512"/>
    <x v="208"/>
    <x v="1469"/>
    <x v="30"/>
    <n v="8.7479999999999993"/>
  </r>
  <r>
    <n v="1513"/>
    <x v="428"/>
    <x v="1470"/>
    <x v="59"/>
    <n v="8.7460000000000004"/>
  </r>
  <r>
    <n v="1514"/>
    <x v="264"/>
    <x v="1471"/>
    <x v="13"/>
    <n v="8.7449999999999992"/>
  </r>
  <r>
    <n v="1515"/>
    <x v="569"/>
    <x v="1472"/>
    <x v="7"/>
    <n v="8.7420000000000009"/>
  </r>
  <r>
    <n v="1516"/>
    <x v="878"/>
    <x v="1473"/>
    <x v="45"/>
    <n v="8.7289999999999992"/>
  </r>
  <r>
    <n v="1517"/>
    <x v="274"/>
    <x v="1474"/>
    <x v="18"/>
    <n v="8.7249999999999996"/>
  </r>
  <r>
    <n v="1518"/>
    <x v="879"/>
    <x v="1475"/>
    <x v="59"/>
    <n v="8.7230000000000008"/>
  </r>
  <r>
    <n v="1519"/>
    <x v="725"/>
    <x v="1476"/>
    <x v="3"/>
    <n v="8.7230000000000008"/>
  </r>
  <r>
    <n v="1520"/>
    <x v="14"/>
    <x v="1477"/>
    <x v="4"/>
    <n v="8.7170000000000005"/>
  </r>
  <r>
    <n v="1521"/>
    <x v="155"/>
    <x v="1478"/>
    <x v="62"/>
    <n v="8.7159999999999993"/>
  </r>
  <r>
    <n v="1522"/>
    <x v="227"/>
    <x v="1479"/>
    <x v="34"/>
    <n v="8.7100000000000009"/>
  </r>
  <r>
    <n v="1523"/>
    <x v="4"/>
    <x v="1480"/>
    <x v="26"/>
    <n v="8.7029999999999994"/>
  </r>
  <r>
    <n v="1524"/>
    <x v="31"/>
    <x v="1481"/>
    <x v="54"/>
    <n v="8.7029999999999994"/>
  </r>
  <r>
    <n v="1525"/>
    <x v="880"/>
    <x v="1482"/>
    <x v="89"/>
    <n v="8.702"/>
  </r>
  <r>
    <n v="1526"/>
    <x v="778"/>
    <x v="1483"/>
    <x v="42"/>
    <n v="8.6999999999999993"/>
  </r>
  <r>
    <n v="1527"/>
    <x v="881"/>
    <x v="1061"/>
    <x v="21"/>
    <n v="8.6999999999999993"/>
  </r>
  <r>
    <n v="1528"/>
    <x v="176"/>
    <x v="1484"/>
    <x v="37"/>
    <n v="8.6950000000000003"/>
  </r>
  <r>
    <n v="1529"/>
    <x v="882"/>
    <x v="1485"/>
    <x v="40"/>
    <n v="8.6929999999999996"/>
  </r>
  <r>
    <n v="1530"/>
    <x v="115"/>
    <x v="1486"/>
    <x v="33"/>
    <n v="8.6929999999999996"/>
  </r>
  <r>
    <n v="1531"/>
    <x v="181"/>
    <x v="1487"/>
    <x v="64"/>
    <n v="8.6850000000000005"/>
  </r>
  <r>
    <n v="1532"/>
    <x v="549"/>
    <x v="1488"/>
    <x v="17"/>
    <n v="8.6829999999999998"/>
  </r>
  <r>
    <n v="1533"/>
    <x v="883"/>
    <x v="1489"/>
    <x v="37"/>
    <n v="8.68"/>
  </r>
  <r>
    <n v="1534"/>
    <x v="641"/>
    <x v="1490"/>
    <x v="59"/>
    <n v="8.68"/>
  </r>
  <r>
    <n v="1535"/>
    <x v="884"/>
    <x v="1433"/>
    <x v="54"/>
    <n v="8.68"/>
  </r>
  <r>
    <n v="1536"/>
    <x v="742"/>
    <x v="1491"/>
    <x v="16"/>
    <n v="8.6769999999999996"/>
  </r>
  <r>
    <n v="1537"/>
    <x v="885"/>
    <x v="1492"/>
    <x v="18"/>
    <n v="8.6720000000000006"/>
  </r>
  <r>
    <n v="1538"/>
    <x v="886"/>
    <x v="1493"/>
    <x v="3"/>
    <n v="8.6620000000000008"/>
  </r>
  <r>
    <n v="1539"/>
    <x v="887"/>
    <x v="1494"/>
    <x v="56"/>
    <n v="8.66"/>
  </r>
  <r>
    <n v="1540"/>
    <x v="888"/>
    <x v="1495"/>
    <x v="65"/>
    <n v="8.6590000000000007"/>
  </r>
  <r>
    <n v="1541"/>
    <x v="841"/>
    <x v="1496"/>
    <x v="54"/>
    <n v="8.6560000000000006"/>
  </r>
  <r>
    <n v="1542"/>
    <x v="889"/>
    <x v="186"/>
    <x v="4"/>
    <n v="8.6530000000000005"/>
  </r>
  <r>
    <n v="1543"/>
    <x v="890"/>
    <x v="1497"/>
    <x v="23"/>
    <n v="8.6489999999999991"/>
  </r>
  <r>
    <n v="1544"/>
    <x v="891"/>
    <x v="1498"/>
    <x v="39"/>
    <n v="8.6470000000000002"/>
  </r>
  <r>
    <n v="1545"/>
    <x v="295"/>
    <x v="1499"/>
    <x v="42"/>
    <n v="8.6449999999999996"/>
  </r>
  <r>
    <n v="1546"/>
    <x v="892"/>
    <x v="1500"/>
    <x v="17"/>
    <n v="8.6419999999999995"/>
  </r>
  <r>
    <n v="1547"/>
    <x v="893"/>
    <x v="1501"/>
    <x v="14"/>
    <n v="8.641"/>
  </r>
  <r>
    <n v="1548"/>
    <x v="135"/>
    <x v="966"/>
    <x v="40"/>
    <n v="8.6370000000000005"/>
  </r>
  <r>
    <n v="1549"/>
    <x v="894"/>
    <x v="1502"/>
    <x v="90"/>
    <n v="8.6349999999999998"/>
  </r>
  <r>
    <n v="1550"/>
    <x v="895"/>
    <x v="1503"/>
    <x v="51"/>
    <n v="8.6329999999999991"/>
  </r>
  <r>
    <n v="1551"/>
    <x v="199"/>
    <x v="1504"/>
    <x v="49"/>
    <n v="8.6300000000000008"/>
  </r>
  <r>
    <n v="1552"/>
    <x v="131"/>
    <x v="1505"/>
    <x v="54"/>
    <n v="8.6300000000000008"/>
  </r>
  <r>
    <n v="1553"/>
    <x v="123"/>
    <x v="1506"/>
    <x v="65"/>
    <n v="8.6280000000000001"/>
  </r>
  <r>
    <n v="1554"/>
    <x v="896"/>
    <x v="1507"/>
    <x v="32"/>
    <n v="8.6280000000000001"/>
  </r>
  <r>
    <n v="1555"/>
    <x v="897"/>
    <x v="1508"/>
    <x v="29"/>
    <n v="8.6240000000000006"/>
  </r>
  <r>
    <n v="1556"/>
    <x v="558"/>
    <x v="1509"/>
    <x v="42"/>
    <n v="8.6170000000000009"/>
  </r>
  <r>
    <n v="1557"/>
    <x v="898"/>
    <x v="1510"/>
    <x v="12"/>
    <n v="8.6170000000000009"/>
  </r>
  <r>
    <n v="1558"/>
    <x v="828"/>
    <x v="1511"/>
    <x v="35"/>
    <n v="8.6170000000000009"/>
  </r>
  <r>
    <n v="1559"/>
    <x v="899"/>
    <x v="1512"/>
    <x v="21"/>
    <n v="8.6140000000000008"/>
  </r>
  <r>
    <n v="1560"/>
    <x v="36"/>
    <x v="1513"/>
    <x v="47"/>
    <n v="8.6050000000000004"/>
  </r>
  <r>
    <n v="1561"/>
    <x v="900"/>
    <x v="1514"/>
    <x v="47"/>
    <n v="8.5990000000000002"/>
  </r>
  <r>
    <n v="1562"/>
    <x v="244"/>
    <x v="1515"/>
    <x v="27"/>
    <n v="8.5980000000000008"/>
  </r>
  <r>
    <n v="1563"/>
    <x v="901"/>
    <x v="1516"/>
    <x v="26"/>
    <n v="8.5969999999999995"/>
  </r>
  <r>
    <n v="1564"/>
    <x v="902"/>
    <x v="1517"/>
    <x v="33"/>
    <n v="8.5920000000000005"/>
  </r>
  <r>
    <n v="1565"/>
    <x v="903"/>
    <x v="1518"/>
    <x v="83"/>
    <n v="8.5869999999999997"/>
  </r>
  <r>
    <n v="1566"/>
    <x v="904"/>
    <x v="1519"/>
    <x v="56"/>
    <n v="8.5790000000000006"/>
  </r>
  <r>
    <n v="1567"/>
    <x v="905"/>
    <x v="1520"/>
    <x v="49"/>
    <n v="8.5749999999999993"/>
  </r>
  <r>
    <n v="1568"/>
    <x v="0"/>
    <x v="1521"/>
    <x v="43"/>
    <n v="8.5749999999999993"/>
  </r>
  <r>
    <n v="1569"/>
    <x v="752"/>
    <x v="1522"/>
    <x v="46"/>
    <n v="8.5730000000000004"/>
  </r>
  <r>
    <n v="1570"/>
    <x v="906"/>
    <x v="1523"/>
    <x v="26"/>
    <n v="8.5730000000000004"/>
  </r>
  <r>
    <n v="1571"/>
    <x v="907"/>
    <x v="1524"/>
    <x v="7"/>
    <n v="8.5730000000000004"/>
  </r>
  <r>
    <n v="1572"/>
    <x v="908"/>
    <x v="1525"/>
    <x v="29"/>
    <n v="8.5709999999999997"/>
  </r>
  <r>
    <n v="1573"/>
    <x v="909"/>
    <x v="1526"/>
    <x v="17"/>
    <n v="8.5690000000000008"/>
  </r>
  <r>
    <n v="1574"/>
    <x v="910"/>
    <x v="1527"/>
    <x v="38"/>
    <n v="8.5690000000000008"/>
  </r>
  <r>
    <n v="1575"/>
    <x v="911"/>
    <x v="1528"/>
    <x v="37"/>
    <n v="8.5679999999999996"/>
  </r>
  <r>
    <n v="1576"/>
    <x v="77"/>
    <x v="1529"/>
    <x v="24"/>
    <n v="8.5649999999999995"/>
  </r>
  <r>
    <n v="1577"/>
    <x v="547"/>
    <x v="1530"/>
    <x v="69"/>
    <n v="8.5609999999999999"/>
  </r>
  <r>
    <n v="1578"/>
    <x v="781"/>
    <x v="1531"/>
    <x v="47"/>
    <n v="8.5519999999999996"/>
  </r>
  <r>
    <n v="1579"/>
    <x v="150"/>
    <x v="1532"/>
    <x v="51"/>
    <n v="8.5519999999999996"/>
  </r>
  <r>
    <n v="1580"/>
    <x v="912"/>
    <x v="1533"/>
    <x v="21"/>
    <n v="8.5500000000000007"/>
  </r>
  <r>
    <n v="1581"/>
    <x v="913"/>
    <x v="1534"/>
    <x v="68"/>
    <n v="8.5470000000000006"/>
  </r>
  <r>
    <n v="1582"/>
    <x v="914"/>
    <x v="1535"/>
    <x v="32"/>
    <n v="8.5459999999999994"/>
  </r>
  <r>
    <n v="1583"/>
    <x v="199"/>
    <x v="376"/>
    <x v="10"/>
    <n v="8.5389999999999997"/>
  </r>
  <r>
    <n v="1584"/>
    <x v="915"/>
    <x v="1536"/>
    <x v="39"/>
    <n v="8.532"/>
  </r>
  <r>
    <n v="1585"/>
    <x v="916"/>
    <x v="1537"/>
    <x v="59"/>
    <n v="8.5259999999999998"/>
  </r>
  <r>
    <n v="1586"/>
    <x v="643"/>
    <x v="1538"/>
    <x v="40"/>
    <n v="8.5259999999999998"/>
  </r>
  <r>
    <n v="1587"/>
    <x v="818"/>
    <x v="1539"/>
    <x v="52"/>
    <n v="8.5239999999999991"/>
  </r>
  <r>
    <n v="1588"/>
    <x v="917"/>
    <x v="1540"/>
    <x v="39"/>
    <n v="8.52"/>
  </r>
  <r>
    <n v="1589"/>
    <x v="918"/>
    <x v="1541"/>
    <x v="28"/>
    <n v="8.5180000000000007"/>
  </r>
  <r>
    <n v="1590"/>
    <x v="919"/>
    <x v="1542"/>
    <x v="14"/>
    <n v="8.5120000000000005"/>
  </r>
  <r>
    <n v="1591"/>
    <x v="255"/>
    <x v="1543"/>
    <x v="59"/>
    <n v="8.51"/>
  </r>
  <r>
    <n v="1592"/>
    <x v="920"/>
    <x v="1544"/>
    <x v="20"/>
    <n v="8.5039999999999996"/>
  </r>
  <r>
    <n v="1593"/>
    <x v="325"/>
    <x v="1545"/>
    <x v="22"/>
    <n v="8.5020000000000007"/>
  </r>
  <r>
    <n v="1594"/>
    <x v="6"/>
    <x v="1546"/>
    <x v="32"/>
    <n v="8.5009999999999994"/>
  </r>
  <r>
    <n v="1595"/>
    <x v="204"/>
    <x v="1547"/>
    <x v="10"/>
    <n v="8.4990000000000006"/>
  </r>
  <r>
    <n v="1596"/>
    <x v="921"/>
    <x v="1548"/>
    <x v="32"/>
    <n v="8.4969999999999999"/>
  </r>
  <r>
    <n v="1597"/>
    <x v="39"/>
    <x v="1549"/>
    <x v="2"/>
    <n v="8.4960000000000004"/>
  </r>
  <r>
    <n v="1598"/>
    <x v="147"/>
    <x v="1550"/>
    <x v="28"/>
    <n v="8.4949999999999992"/>
  </r>
  <r>
    <n v="1599"/>
    <x v="195"/>
    <x v="1551"/>
    <x v="33"/>
    <n v="8.4949999999999992"/>
  </r>
  <r>
    <n v="1600"/>
    <x v="922"/>
    <x v="1552"/>
    <x v="23"/>
    <n v="8.4879999999999995"/>
  </r>
  <r>
    <n v="1601"/>
    <x v="923"/>
    <x v="1553"/>
    <x v="64"/>
    <n v="8.484"/>
  </r>
  <r>
    <n v="1602"/>
    <x v="69"/>
    <x v="1554"/>
    <x v="0"/>
    <n v="8.4770000000000003"/>
  </r>
  <r>
    <n v="1603"/>
    <x v="924"/>
    <x v="1555"/>
    <x v="19"/>
    <n v="8.4760000000000009"/>
  </r>
  <r>
    <n v="1604"/>
    <x v="925"/>
    <x v="1259"/>
    <x v="69"/>
    <n v="8.4740000000000002"/>
  </r>
  <r>
    <n v="1605"/>
    <x v="314"/>
    <x v="1556"/>
    <x v="21"/>
    <n v="8.4700000000000006"/>
  </r>
  <r>
    <n v="1606"/>
    <x v="276"/>
    <x v="1557"/>
    <x v="4"/>
    <n v="8.4670000000000005"/>
  </r>
  <r>
    <n v="1607"/>
    <x v="926"/>
    <x v="582"/>
    <x v="65"/>
    <n v="8.4640000000000004"/>
  </r>
  <r>
    <n v="1608"/>
    <x v="238"/>
    <x v="937"/>
    <x v="33"/>
    <n v="8.4600000000000009"/>
  </r>
  <r>
    <n v="1609"/>
    <x v="229"/>
    <x v="156"/>
    <x v="12"/>
    <n v="8.4589999999999996"/>
  </r>
  <r>
    <n v="1610"/>
    <x v="834"/>
    <x v="1558"/>
    <x v="57"/>
    <n v="8.4559999999999995"/>
  </r>
  <r>
    <n v="1611"/>
    <x v="927"/>
    <x v="1559"/>
    <x v="69"/>
    <n v="8.4540000000000006"/>
  </r>
  <r>
    <n v="1612"/>
    <x v="122"/>
    <x v="1560"/>
    <x v="59"/>
    <n v="8.4480000000000004"/>
  </r>
  <r>
    <n v="1613"/>
    <x v="928"/>
    <x v="811"/>
    <x v="28"/>
    <n v="8.4469999999999992"/>
  </r>
  <r>
    <n v="1614"/>
    <x v="489"/>
    <x v="1561"/>
    <x v="42"/>
    <n v="8.4450000000000003"/>
  </r>
  <r>
    <n v="1615"/>
    <x v="727"/>
    <x v="1562"/>
    <x v="73"/>
    <n v="8.4390000000000001"/>
  </r>
  <r>
    <n v="1616"/>
    <x v="929"/>
    <x v="1563"/>
    <x v="9"/>
    <n v="8.4380000000000006"/>
  </r>
  <r>
    <n v="1617"/>
    <x v="818"/>
    <x v="1564"/>
    <x v="22"/>
    <n v="8.4369999999999994"/>
  </r>
  <r>
    <n v="1618"/>
    <x v="930"/>
    <x v="1565"/>
    <x v="60"/>
    <n v="8.4369999999999994"/>
  </r>
  <r>
    <n v="1619"/>
    <x v="931"/>
    <x v="1188"/>
    <x v="46"/>
    <n v="8.4350000000000005"/>
  </r>
  <r>
    <n v="1620"/>
    <x v="932"/>
    <x v="1566"/>
    <x v="17"/>
    <n v="8.43"/>
  </r>
  <r>
    <n v="1621"/>
    <x v="933"/>
    <x v="1567"/>
    <x v="52"/>
    <n v="8.43"/>
  </r>
  <r>
    <n v="1622"/>
    <x v="85"/>
    <x v="1568"/>
    <x v="35"/>
    <n v="8.4260000000000002"/>
  </r>
  <r>
    <n v="1623"/>
    <x v="25"/>
    <x v="1569"/>
    <x v="47"/>
    <n v="8.4250000000000007"/>
  </r>
  <r>
    <n v="1624"/>
    <x v="26"/>
    <x v="1570"/>
    <x v="53"/>
    <n v="8.4239999999999995"/>
  </r>
  <r>
    <n v="1625"/>
    <x v="934"/>
    <x v="1571"/>
    <x v="33"/>
    <n v="8.4130000000000003"/>
  </r>
  <r>
    <n v="1626"/>
    <x v="935"/>
    <x v="1572"/>
    <x v="46"/>
    <n v="8.4120000000000008"/>
  </r>
  <r>
    <n v="1627"/>
    <x v="936"/>
    <x v="1573"/>
    <x v="8"/>
    <n v="8.41"/>
  </r>
  <r>
    <n v="1628"/>
    <x v="268"/>
    <x v="1574"/>
    <x v="37"/>
    <n v="8.4079999999999995"/>
  </r>
  <r>
    <n v="1629"/>
    <x v="208"/>
    <x v="1575"/>
    <x v="26"/>
    <n v="8.4019999999999992"/>
  </r>
  <r>
    <n v="1630"/>
    <x v="26"/>
    <x v="1576"/>
    <x v="35"/>
    <n v="8.4009999999999998"/>
  </r>
  <r>
    <n v="1631"/>
    <x v="11"/>
    <x v="1577"/>
    <x v="17"/>
    <n v="8.4"/>
  </r>
  <r>
    <n v="1632"/>
    <x v="937"/>
    <x v="1578"/>
    <x v="27"/>
    <n v="8.3949999999999996"/>
  </r>
  <r>
    <n v="1633"/>
    <x v="938"/>
    <x v="1579"/>
    <x v="17"/>
    <n v="8.3940000000000001"/>
  </r>
  <r>
    <n v="1634"/>
    <x v="149"/>
    <x v="1580"/>
    <x v="42"/>
    <n v="8.3919999999999995"/>
  </r>
  <r>
    <n v="1635"/>
    <x v="324"/>
    <x v="1581"/>
    <x v="62"/>
    <n v="8.3919999999999995"/>
  </r>
  <r>
    <n v="1636"/>
    <x v="939"/>
    <x v="853"/>
    <x v="61"/>
    <n v="8.3919999999999995"/>
  </r>
  <r>
    <n v="1637"/>
    <x v="940"/>
    <x v="1582"/>
    <x v="24"/>
    <n v="8.3870000000000005"/>
  </r>
  <r>
    <n v="1638"/>
    <x v="941"/>
    <x v="1583"/>
    <x v="35"/>
    <n v="8.3840000000000003"/>
  </r>
  <r>
    <n v="1639"/>
    <x v="50"/>
    <x v="1584"/>
    <x v="13"/>
    <n v="8.3800000000000008"/>
  </r>
  <r>
    <n v="1640"/>
    <x v="47"/>
    <x v="1585"/>
    <x v="12"/>
    <n v="8.3800000000000008"/>
  </r>
  <r>
    <n v="1641"/>
    <x v="942"/>
    <x v="1586"/>
    <x v="26"/>
    <n v="8.3789999999999996"/>
  </r>
  <r>
    <n v="1642"/>
    <x v="470"/>
    <x v="1587"/>
    <x v="63"/>
    <n v="8.3740000000000006"/>
  </r>
  <r>
    <n v="1643"/>
    <x v="943"/>
    <x v="1588"/>
    <x v="32"/>
    <n v="8.3710000000000004"/>
  </r>
  <r>
    <n v="1644"/>
    <x v="944"/>
    <x v="1589"/>
    <x v="74"/>
    <n v="8.3710000000000004"/>
  </r>
  <r>
    <n v="1645"/>
    <x v="31"/>
    <x v="1590"/>
    <x v="6"/>
    <n v="8.3670000000000009"/>
  </r>
  <r>
    <n v="1646"/>
    <x v="945"/>
    <x v="1591"/>
    <x v="56"/>
    <n v="8.3670000000000009"/>
  </r>
  <r>
    <n v="1647"/>
    <x v="946"/>
    <x v="1592"/>
    <x v="27"/>
    <n v="8.3659999999999997"/>
  </r>
  <r>
    <n v="1648"/>
    <x v="947"/>
    <x v="1593"/>
    <x v="60"/>
    <n v="8.3650000000000002"/>
  </r>
  <r>
    <n v="1649"/>
    <x v="841"/>
    <x v="1594"/>
    <x v="28"/>
    <n v="8.3640000000000008"/>
  </r>
  <r>
    <n v="1650"/>
    <x v="339"/>
    <x v="1595"/>
    <x v="50"/>
    <n v="8.3620000000000001"/>
  </r>
  <r>
    <n v="1651"/>
    <x v="948"/>
    <x v="1596"/>
    <x v="5"/>
    <n v="8.3569999999999993"/>
  </r>
  <r>
    <n v="1652"/>
    <x v="797"/>
    <x v="1597"/>
    <x v="61"/>
    <n v="8.3520000000000003"/>
  </r>
  <r>
    <n v="1653"/>
    <x v="23"/>
    <x v="1598"/>
    <x v="65"/>
    <n v="8.3490000000000002"/>
  </r>
  <r>
    <n v="1654"/>
    <x v="339"/>
    <x v="1599"/>
    <x v="50"/>
    <n v="8.3490000000000002"/>
  </r>
  <r>
    <n v="1655"/>
    <x v="949"/>
    <x v="1600"/>
    <x v="6"/>
    <n v="8.3469999999999995"/>
  </r>
  <r>
    <n v="1656"/>
    <x v="653"/>
    <x v="1601"/>
    <x v="39"/>
    <n v="8.3420000000000005"/>
  </r>
  <r>
    <n v="1657"/>
    <x v="950"/>
    <x v="1602"/>
    <x v="13"/>
    <n v="8.34"/>
  </r>
  <r>
    <n v="1658"/>
    <x v="951"/>
    <x v="1603"/>
    <x v="33"/>
    <n v="8.3309999999999995"/>
  </r>
  <r>
    <n v="1659"/>
    <x v="36"/>
    <x v="1604"/>
    <x v="56"/>
    <n v="8.3279999999999994"/>
  </r>
  <r>
    <n v="1660"/>
    <x v="952"/>
    <x v="1605"/>
    <x v="60"/>
    <n v="8.3209999999999997"/>
  </r>
  <r>
    <n v="1661"/>
    <x v="953"/>
    <x v="1606"/>
    <x v="78"/>
    <n v="8.3190000000000008"/>
  </r>
  <r>
    <n v="1662"/>
    <x v="954"/>
    <x v="1607"/>
    <x v="31"/>
    <n v="8.3149999999999995"/>
  </r>
  <r>
    <n v="1663"/>
    <x v="205"/>
    <x v="1608"/>
    <x v="41"/>
    <n v="8.3149999999999995"/>
  </r>
  <r>
    <n v="1664"/>
    <x v="470"/>
    <x v="1609"/>
    <x v="64"/>
    <n v="8.3149999999999995"/>
  </r>
  <r>
    <n v="1665"/>
    <x v="955"/>
    <x v="1610"/>
    <x v="3"/>
    <n v="8.3119999999999994"/>
  </r>
  <r>
    <n v="1666"/>
    <x v="956"/>
    <x v="1611"/>
    <x v="49"/>
    <n v="8.3089999999999993"/>
  </r>
  <r>
    <n v="1667"/>
    <x v="288"/>
    <x v="1612"/>
    <x v="22"/>
    <n v="8.3079999999999998"/>
  </r>
  <r>
    <n v="1668"/>
    <x v="957"/>
    <x v="1613"/>
    <x v="6"/>
    <n v="8.3070000000000004"/>
  </r>
  <r>
    <n v="1669"/>
    <x v="586"/>
    <x v="1614"/>
    <x v="47"/>
    <n v="8.3070000000000004"/>
  </r>
  <r>
    <n v="1670"/>
    <x v="448"/>
    <x v="1615"/>
    <x v="22"/>
    <n v="8.3030000000000008"/>
  </r>
  <r>
    <n v="1671"/>
    <x v="958"/>
    <x v="1616"/>
    <x v="47"/>
    <n v="8.2949999999999999"/>
  </r>
  <r>
    <n v="1672"/>
    <x v="959"/>
    <x v="1617"/>
    <x v="50"/>
    <n v="8.2929999999999993"/>
  </r>
  <r>
    <n v="1673"/>
    <x v="960"/>
    <x v="1618"/>
    <x v="53"/>
    <n v="8.2910000000000004"/>
  </r>
  <r>
    <n v="1674"/>
    <x v="961"/>
    <x v="1619"/>
    <x v="54"/>
    <n v="8.2899999999999991"/>
  </r>
  <r>
    <n v="1675"/>
    <x v="962"/>
    <x v="1620"/>
    <x v="37"/>
    <n v="8.2899999999999991"/>
  </r>
  <r>
    <n v="1676"/>
    <x v="963"/>
    <x v="1621"/>
    <x v="19"/>
    <n v="8.2899999999999991"/>
  </r>
  <r>
    <n v="1677"/>
    <x v="683"/>
    <x v="1622"/>
    <x v="70"/>
    <n v="8.2880000000000003"/>
  </r>
  <r>
    <n v="1678"/>
    <x v="964"/>
    <x v="1623"/>
    <x v="13"/>
    <n v="8.2859999999999996"/>
  </r>
  <r>
    <n v="1679"/>
    <x v="910"/>
    <x v="1624"/>
    <x v="29"/>
    <n v="8.2850000000000001"/>
  </r>
  <r>
    <n v="1680"/>
    <x v="56"/>
    <x v="1625"/>
    <x v="12"/>
    <n v="8.2840000000000007"/>
  </r>
  <r>
    <n v="1681"/>
    <x v="469"/>
    <x v="1626"/>
    <x v="31"/>
    <n v="8.2840000000000007"/>
  </r>
  <r>
    <n v="1682"/>
    <x v="772"/>
    <x v="1627"/>
    <x v="72"/>
    <n v="8.2840000000000007"/>
  </r>
  <r>
    <n v="1683"/>
    <x v="23"/>
    <x v="1628"/>
    <x v="7"/>
    <n v="8.282"/>
  </r>
  <r>
    <n v="1684"/>
    <x v="965"/>
    <x v="1629"/>
    <x v="23"/>
    <n v="8.2799999999999994"/>
  </r>
  <r>
    <n v="1685"/>
    <x v="5"/>
    <x v="1630"/>
    <x v="21"/>
    <n v="8.2799999999999994"/>
  </r>
  <r>
    <n v="1686"/>
    <x v="966"/>
    <x v="1631"/>
    <x v="72"/>
    <n v="8.2739999999999991"/>
  </r>
  <r>
    <n v="1687"/>
    <x v="11"/>
    <x v="1632"/>
    <x v="7"/>
    <n v="8.2720000000000002"/>
  </r>
  <r>
    <n v="1688"/>
    <x v="204"/>
    <x v="1633"/>
    <x v="32"/>
    <n v="8.2710000000000008"/>
  </r>
  <r>
    <n v="1689"/>
    <x v="560"/>
    <x v="1634"/>
    <x v="28"/>
    <n v="8.2690000000000001"/>
  </r>
  <r>
    <n v="1690"/>
    <x v="967"/>
    <x v="1635"/>
    <x v="19"/>
    <n v="8.2680000000000007"/>
  </r>
  <r>
    <n v="1691"/>
    <x v="968"/>
    <x v="1636"/>
    <x v="25"/>
    <n v="8.266"/>
  </r>
  <r>
    <n v="1692"/>
    <x v="408"/>
    <x v="1637"/>
    <x v="33"/>
    <n v="8.2560000000000002"/>
  </r>
  <r>
    <n v="1693"/>
    <x v="969"/>
    <x v="1638"/>
    <x v="5"/>
    <n v="8.2550000000000008"/>
  </r>
  <r>
    <n v="1694"/>
    <x v="970"/>
    <x v="1639"/>
    <x v="58"/>
    <n v="8.2539999999999996"/>
  </r>
  <r>
    <n v="1695"/>
    <x v="971"/>
    <x v="1640"/>
    <x v="54"/>
    <n v="8.2509999999999994"/>
  </r>
  <r>
    <n v="1696"/>
    <x v="72"/>
    <x v="1641"/>
    <x v="60"/>
    <n v="8.25"/>
  </r>
  <r>
    <n v="1697"/>
    <x v="264"/>
    <x v="1642"/>
    <x v="40"/>
    <n v="8.2469999999999999"/>
  </r>
  <r>
    <n v="1698"/>
    <x v="972"/>
    <x v="1643"/>
    <x v="10"/>
    <n v="8.2460000000000004"/>
  </r>
  <r>
    <n v="1699"/>
    <x v="185"/>
    <x v="1644"/>
    <x v="45"/>
    <n v="8.2420000000000009"/>
  </r>
  <r>
    <n v="1700"/>
    <x v="131"/>
    <x v="1645"/>
    <x v="30"/>
    <n v="8.2420000000000009"/>
  </r>
  <r>
    <n v="1701"/>
    <x v="556"/>
    <x v="1646"/>
    <x v="49"/>
    <n v="8.2420000000000009"/>
  </r>
  <r>
    <n v="1702"/>
    <x v="973"/>
    <x v="1647"/>
    <x v="38"/>
    <n v="8.2409999999999997"/>
  </r>
  <r>
    <n v="1703"/>
    <x v="0"/>
    <x v="1648"/>
    <x v="77"/>
    <n v="8.2230000000000008"/>
  </r>
  <r>
    <n v="1704"/>
    <x v="206"/>
    <x v="1649"/>
    <x v="49"/>
    <n v="8.2219999999999995"/>
  </r>
  <r>
    <n v="1705"/>
    <x v="36"/>
    <x v="1650"/>
    <x v="56"/>
    <n v="8.218"/>
  </r>
  <r>
    <n v="1706"/>
    <x v="974"/>
    <x v="881"/>
    <x v="22"/>
    <n v="8.2149999999999999"/>
  </r>
  <r>
    <n v="1707"/>
    <x v="115"/>
    <x v="1651"/>
    <x v="57"/>
    <n v="8.2089999999999996"/>
  </r>
  <r>
    <n v="1708"/>
    <x v="36"/>
    <x v="1652"/>
    <x v="18"/>
    <n v="8.2070000000000007"/>
  </r>
  <r>
    <n v="1709"/>
    <x v="36"/>
    <x v="1653"/>
    <x v="18"/>
    <n v="8.2029999999999994"/>
  </r>
  <r>
    <n v="1710"/>
    <x v="17"/>
    <x v="1654"/>
    <x v="19"/>
    <n v="8.2029999999999994"/>
  </r>
  <r>
    <n v="1711"/>
    <x v="975"/>
    <x v="1655"/>
    <x v="47"/>
    <n v="8.1959999999999997"/>
  </r>
  <r>
    <n v="1712"/>
    <x v="976"/>
    <x v="1656"/>
    <x v="7"/>
    <n v="8.1950000000000003"/>
  </r>
  <r>
    <n v="1713"/>
    <x v="977"/>
    <x v="1657"/>
    <x v="56"/>
    <n v="8.1940000000000008"/>
  </r>
  <r>
    <n v="1714"/>
    <x v="9"/>
    <x v="1658"/>
    <x v="52"/>
    <n v="8.1890000000000001"/>
  </r>
  <r>
    <n v="1715"/>
    <x v="978"/>
    <x v="1659"/>
    <x v="5"/>
    <n v="8.1809999999999992"/>
  </r>
  <r>
    <n v="1716"/>
    <x v="979"/>
    <x v="1660"/>
    <x v="4"/>
    <n v="8.1739999999999995"/>
  </r>
  <r>
    <n v="1717"/>
    <x v="980"/>
    <x v="1661"/>
    <x v="17"/>
    <n v="8.17"/>
  </r>
  <r>
    <n v="1718"/>
    <x v="193"/>
    <x v="1662"/>
    <x v="65"/>
    <n v="8.1690000000000005"/>
  </r>
  <r>
    <n v="1719"/>
    <x v="981"/>
    <x v="1663"/>
    <x v="64"/>
    <n v="8.1669999999999998"/>
  </r>
  <r>
    <n v="1720"/>
    <x v="810"/>
    <x v="1300"/>
    <x v="70"/>
    <n v="8.1660000000000004"/>
  </r>
  <r>
    <n v="1721"/>
    <x v="95"/>
    <x v="1664"/>
    <x v="59"/>
    <n v="8.1620000000000008"/>
  </r>
  <r>
    <n v="1722"/>
    <x v="982"/>
    <x v="1665"/>
    <x v="5"/>
    <n v="8.1620000000000008"/>
  </r>
  <r>
    <n v="1723"/>
    <x v="983"/>
    <x v="1666"/>
    <x v="48"/>
    <n v="8.1609999999999996"/>
  </r>
  <r>
    <n v="1724"/>
    <x v="984"/>
    <x v="1667"/>
    <x v="91"/>
    <n v="8.16"/>
  </r>
  <r>
    <n v="1725"/>
    <x v="985"/>
    <x v="1668"/>
    <x v="18"/>
    <n v="8.1539999999999999"/>
  </r>
  <r>
    <n v="1726"/>
    <x v="569"/>
    <x v="1669"/>
    <x v="47"/>
    <n v="8.1530000000000005"/>
  </r>
  <r>
    <n v="1727"/>
    <x v="86"/>
    <x v="1670"/>
    <x v="23"/>
    <n v="8.1509999999999998"/>
  </r>
  <r>
    <n v="1728"/>
    <x v="986"/>
    <x v="1671"/>
    <x v="34"/>
    <n v="8.1489999999999991"/>
  </r>
  <r>
    <n v="1729"/>
    <x v="987"/>
    <x v="1672"/>
    <x v="9"/>
    <n v="8.1479999999999997"/>
  </r>
  <r>
    <n v="1730"/>
    <x v="988"/>
    <x v="1673"/>
    <x v="34"/>
    <n v="8.1470000000000002"/>
  </r>
  <r>
    <n v="1731"/>
    <x v="989"/>
    <x v="1674"/>
    <x v="5"/>
    <n v="8.1430000000000007"/>
  </r>
  <r>
    <n v="1732"/>
    <x v="684"/>
    <x v="1675"/>
    <x v="45"/>
    <n v="8.1359999999999992"/>
  </r>
  <r>
    <n v="1733"/>
    <x v="208"/>
    <x v="1676"/>
    <x v="59"/>
    <n v="8.1359999999999992"/>
  </r>
  <r>
    <n v="1734"/>
    <x v="990"/>
    <x v="1677"/>
    <x v="30"/>
    <n v="8.1319999999999997"/>
  </r>
  <r>
    <n v="1735"/>
    <x v="296"/>
    <x v="1678"/>
    <x v="49"/>
    <n v="8.1240000000000006"/>
  </r>
  <r>
    <n v="1736"/>
    <x v="991"/>
    <x v="1679"/>
    <x v="34"/>
    <n v="8.1240000000000006"/>
  </r>
  <r>
    <n v="1737"/>
    <x v="83"/>
    <x v="1680"/>
    <x v="68"/>
    <n v="8.1189999999999998"/>
  </r>
  <r>
    <n v="1738"/>
    <x v="992"/>
    <x v="1681"/>
    <x v="67"/>
    <n v="8.1159999999999997"/>
  </r>
  <r>
    <n v="1739"/>
    <x v="993"/>
    <x v="1682"/>
    <x v="28"/>
    <n v="8.1150000000000002"/>
  </r>
  <r>
    <n v="1740"/>
    <x v="594"/>
    <x v="1683"/>
    <x v="11"/>
    <n v="8.1140000000000008"/>
  </r>
  <r>
    <n v="1741"/>
    <x v="969"/>
    <x v="1684"/>
    <x v="5"/>
    <n v="8.1080000000000005"/>
  </r>
  <r>
    <n v="1742"/>
    <x v="551"/>
    <x v="1685"/>
    <x v="2"/>
    <n v="8.1050000000000004"/>
  </r>
  <r>
    <n v="1743"/>
    <x v="994"/>
    <x v="1686"/>
    <x v="37"/>
    <n v="8.1050000000000004"/>
  </r>
  <r>
    <n v="1744"/>
    <x v="995"/>
    <x v="1687"/>
    <x v="48"/>
    <n v="8.1029999999999998"/>
  </r>
  <r>
    <n v="1745"/>
    <x v="996"/>
    <x v="1688"/>
    <x v="47"/>
    <n v="8.1020000000000003"/>
  </r>
  <r>
    <n v="1746"/>
    <x v="89"/>
    <x v="1689"/>
    <x v="4"/>
    <n v="8.0990000000000002"/>
  </r>
  <r>
    <n v="1747"/>
    <x v="997"/>
    <x v="485"/>
    <x v="26"/>
    <n v="8.0969999999999995"/>
  </r>
  <r>
    <n v="1748"/>
    <x v="66"/>
    <x v="1690"/>
    <x v="68"/>
    <n v="8.0960000000000001"/>
  </r>
  <r>
    <n v="1749"/>
    <x v="965"/>
    <x v="1691"/>
    <x v="19"/>
    <n v="8.0960000000000001"/>
  </r>
  <r>
    <n v="1750"/>
    <x v="9"/>
    <x v="14"/>
    <x v="10"/>
    <n v="8.0939999999999994"/>
  </r>
  <r>
    <n v="1751"/>
    <x v="998"/>
    <x v="1692"/>
    <x v="39"/>
    <n v="8.09"/>
  </r>
  <r>
    <n v="1752"/>
    <x v="50"/>
    <x v="1693"/>
    <x v="40"/>
    <n v="8.09"/>
  </r>
  <r>
    <n v="1753"/>
    <x v="999"/>
    <x v="1694"/>
    <x v="13"/>
    <n v="8.0869999999999997"/>
  </r>
  <r>
    <n v="1754"/>
    <x v="1000"/>
    <x v="1695"/>
    <x v="23"/>
    <n v="8.0860000000000003"/>
  </r>
  <r>
    <n v="1755"/>
    <x v="1001"/>
    <x v="1696"/>
    <x v="69"/>
    <n v="8.0820000000000007"/>
  </r>
  <r>
    <n v="1756"/>
    <x v="1002"/>
    <x v="1697"/>
    <x v="12"/>
    <n v="8.0820000000000007"/>
  </r>
  <r>
    <n v="1757"/>
    <x v="15"/>
    <x v="1698"/>
    <x v="5"/>
    <n v="8.0820000000000007"/>
  </r>
  <r>
    <n v="1758"/>
    <x v="199"/>
    <x v="1699"/>
    <x v="4"/>
    <n v="8.0749999999999993"/>
  </r>
  <r>
    <n v="1759"/>
    <x v="778"/>
    <x v="1700"/>
    <x v="42"/>
    <n v="8.0739999999999998"/>
  </r>
  <r>
    <n v="1760"/>
    <x v="470"/>
    <x v="1701"/>
    <x v="72"/>
    <n v="8.07"/>
  </r>
  <r>
    <n v="1761"/>
    <x v="1003"/>
    <x v="1702"/>
    <x v="10"/>
    <n v="8.0649999999999995"/>
  </r>
  <r>
    <n v="1762"/>
    <x v="1004"/>
    <x v="1703"/>
    <x v="5"/>
    <n v="8.0640000000000001"/>
  </r>
  <r>
    <n v="1763"/>
    <x v="1005"/>
    <x v="1704"/>
    <x v="4"/>
    <n v="8.0640000000000001"/>
  </r>
  <r>
    <n v="1764"/>
    <x v="1006"/>
    <x v="1705"/>
    <x v="22"/>
    <n v="8.0579999999999998"/>
  </r>
  <r>
    <n v="1765"/>
    <x v="1007"/>
    <x v="1706"/>
    <x v="37"/>
    <n v="8.0510000000000002"/>
  </r>
  <r>
    <n v="1766"/>
    <x v="103"/>
    <x v="1707"/>
    <x v="49"/>
    <n v="8.0510000000000002"/>
  </r>
  <r>
    <n v="1767"/>
    <x v="134"/>
    <x v="1708"/>
    <x v="39"/>
    <n v="8.0500000000000007"/>
  </r>
  <r>
    <n v="1768"/>
    <x v="1008"/>
    <x v="1709"/>
    <x v="36"/>
    <n v="8.048"/>
  </r>
  <r>
    <n v="1769"/>
    <x v="483"/>
    <x v="1710"/>
    <x v="40"/>
    <n v="8.0419999999999998"/>
  </r>
  <r>
    <n v="1770"/>
    <x v="300"/>
    <x v="1711"/>
    <x v="78"/>
    <n v="8.0389999999999997"/>
  </r>
  <r>
    <n v="1771"/>
    <x v="1009"/>
    <x v="1712"/>
    <x v="57"/>
    <n v="8.0389999999999997"/>
  </r>
  <r>
    <n v="1772"/>
    <x v="17"/>
    <x v="1713"/>
    <x v="46"/>
    <n v="8.0370000000000008"/>
  </r>
  <r>
    <n v="1773"/>
    <x v="14"/>
    <x v="1714"/>
    <x v="42"/>
    <n v="8.0359999999999996"/>
  </r>
  <r>
    <n v="1774"/>
    <x v="1010"/>
    <x v="1715"/>
    <x v="11"/>
    <n v="8.0340000000000007"/>
  </r>
  <r>
    <n v="1775"/>
    <x v="141"/>
    <x v="1716"/>
    <x v="24"/>
    <n v="8.032"/>
  </r>
  <r>
    <n v="1776"/>
    <x v="1011"/>
    <x v="1717"/>
    <x v="29"/>
    <n v="8.0289999999999999"/>
  </r>
  <r>
    <n v="1777"/>
    <x v="167"/>
    <x v="1718"/>
    <x v="19"/>
    <n v="8.0229999999999997"/>
  </r>
  <r>
    <n v="1778"/>
    <x v="476"/>
    <x v="738"/>
    <x v="7"/>
    <n v="8.0180000000000007"/>
  </r>
  <r>
    <n v="1779"/>
    <x v="554"/>
    <x v="1719"/>
    <x v="0"/>
    <n v="8.016"/>
  </r>
  <r>
    <n v="1780"/>
    <x v="1012"/>
    <x v="464"/>
    <x v="34"/>
    <n v="8.0150000000000006"/>
  </r>
  <r>
    <n v="1781"/>
    <x v="277"/>
    <x v="1720"/>
    <x v="14"/>
    <n v="8.0139999999999993"/>
  </r>
  <r>
    <n v="1782"/>
    <x v="1013"/>
    <x v="1721"/>
    <x v="3"/>
    <n v="8.0139999999999993"/>
  </r>
  <r>
    <n v="1783"/>
    <x v="412"/>
    <x v="1722"/>
    <x v="22"/>
    <n v="8.01"/>
  </r>
  <r>
    <n v="1784"/>
    <x v="24"/>
    <x v="1723"/>
    <x v="19"/>
    <n v="8.0060000000000002"/>
  </r>
  <r>
    <n v="1785"/>
    <x v="135"/>
    <x v="1724"/>
    <x v="15"/>
    <n v="8.0050000000000008"/>
  </r>
  <r>
    <n v="1786"/>
    <x v="1014"/>
    <x v="1422"/>
    <x v="92"/>
    <n v="7.9989999999999997"/>
  </r>
  <r>
    <n v="1787"/>
    <x v="36"/>
    <x v="1725"/>
    <x v="58"/>
    <n v="7.9980000000000002"/>
  </r>
  <r>
    <n v="1788"/>
    <x v="1015"/>
    <x v="1726"/>
    <x v="36"/>
    <n v="7.9969999999999999"/>
  </r>
  <r>
    <n v="1789"/>
    <x v="1016"/>
    <x v="848"/>
    <x v="49"/>
    <n v="7.992"/>
  </r>
  <r>
    <n v="1790"/>
    <x v="12"/>
    <x v="1727"/>
    <x v="35"/>
    <n v="7.99"/>
  </r>
  <r>
    <n v="1791"/>
    <x v="1017"/>
    <x v="1728"/>
    <x v="51"/>
    <n v="7.9859999999999998"/>
  </r>
  <r>
    <n v="1792"/>
    <x v="1018"/>
    <x v="1729"/>
    <x v="10"/>
    <n v="7.984"/>
  </r>
  <r>
    <n v="1793"/>
    <x v="1019"/>
    <x v="1730"/>
    <x v="8"/>
    <n v="7.984"/>
  </r>
  <r>
    <n v="1794"/>
    <x v="1020"/>
    <x v="1731"/>
    <x v="51"/>
    <n v="7.9829999999999997"/>
  </r>
  <r>
    <n v="1795"/>
    <x v="105"/>
    <x v="1732"/>
    <x v="2"/>
    <n v="7.9790000000000001"/>
  </r>
  <r>
    <n v="1796"/>
    <x v="1021"/>
    <x v="1733"/>
    <x v="42"/>
    <n v="7.9790000000000001"/>
  </r>
  <r>
    <n v="1797"/>
    <x v="1022"/>
    <x v="268"/>
    <x v="54"/>
    <n v="7.9779999999999998"/>
  </r>
  <r>
    <n v="1798"/>
    <x v="1023"/>
    <x v="1734"/>
    <x v="31"/>
    <n v="7.9740000000000002"/>
  </r>
  <r>
    <n v="1799"/>
    <x v="1024"/>
    <x v="1735"/>
    <x v="56"/>
    <n v="7.9720000000000004"/>
  </r>
  <r>
    <n v="1800"/>
    <x v="807"/>
    <x v="1736"/>
    <x v="12"/>
    <n v="7.9720000000000004"/>
  </r>
  <r>
    <n v="1801"/>
    <x v="1025"/>
    <x v="1737"/>
    <x v="15"/>
    <n v="7.9589999999999996"/>
  </r>
  <r>
    <n v="1802"/>
    <x v="195"/>
    <x v="1738"/>
    <x v="74"/>
    <n v="7.9589999999999996"/>
  </r>
  <r>
    <n v="1803"/>
    <x v="1026"/>
    <x v="1739"/>
    <x v="36"/>
    <n v="7.9530000000000003"/>
  </r>
  <r>
    <n v="1804"/>
    <x v="1027"/>
    <x v="1740"/>
    <x v="15"/>
    <n v="7.9429999999999996"/>
  </r>
  <r>
    <n v="1805"/>
    <x v="1028"/>
    <x v="1741"/>
    <x v="23"/>
    <n v="7.9420000000000002"/>
  </r>
  <r>
    <n v="1806"/>
    <x v="1029"/>
    <x v="1480"/>
    <x v="12"/>
    <n v="7.9409999999999998"/>
  </r>
  <r>
    <n v="1807"/>
    <x v="64"/>
    <x v="1742"/>
    <x v="1"/>
    <n v="7.9370000000000003"/>
  </r>
  <r>
    <n v="1808"/>
    <x v="1030"/>
    <x v="1743"/>
    <x v="32"/>
    <n v="7.9370000000000003"/>
  </r>
  <r>
    <n v="1809"/>
    <x v="1031"/>
    <x v="1744"/>
    <x v="23"/>
    <n v="7.9349999999999996"/>
  </r>
  <r>
    <n v="1810"/>
    <x v="549"/>
    <x v="1745"/>
    <x v="5"/>
    <n v="7.9329999999999998"/>
  </r>
  <r>
    <n v="1811"/>
    <x v="209"/>
    <x v="1746"/>
    <x v="74"/>
    <n v="7.9329999999999998"/>
  </r>
  <r>
    <n v="1812"/>
    <x v="1032"/>
    <x v="1747"/>
    <x v="17"/>
    <n v="7.93"/>
  </r>
  <r>
    <n v="1813"/>
    <x v="1033"/>
    <x v="1748"/>
    <x v="30"/>
    <n v="7.9249999999999998"/>
  </r>
  <r>
    <n v="1814"/>
    <x v="1034"/>
    <x v="1749"/>
    <x v="55"/>
    <n v="7.9240000000000004"/>
  </r>
  <r>
    <n v="1815"/>
    <x v="1035"/>
    <x v="1750"/>
    <x v="5"/>
    <n v="7.9210000000000003"/>
  </r>
  <r>
    <n v="1816"/>
    <x v="1036"/>
    <x v="1751"/>
    <x v="23"/>
    <n v="7.9139999999999997"/>
  </r>
  <r>
    <n v="1817"/>
    <x v="1037"/>
    <x v="1752"/>
    <x v="32"/>
    <n v="7.9089999999999998"/>
  </r>
  <r>
    <n v="1818"/>
    <x v="642"/>
    <x v="1753"/>
    <x v="86"/>
    <n v="7.9080000000000004"/>
  </r>
  <r>
    <n v="1819"/>
    <x v="12"/>
    <x v="1754"/>
    <x v="33"/>
    <n v="7.907"/>
  </r>
  <r>
    <n v="1820"/>
    <x v="5"/>
    <x v="1755"/>
    <x v="21"/>
    <n v="7.907"/>
  </r>
  <r>
    <n v="1821"/>
    <x v="135"/>
    <x v="1756"/>
    <x v="33"/>
    <n v="7.9029999999999996"/>
  </r>
  <r>
    <n v="1822"/>
    <x v="324"/>
    <x v="1757"/>
    <x v="58"/>
    <n v="7.9020000000000001"/>
  </r>
  <r>
    <n v="1823"/>
    <x v="1038"/>
    <x v="1758"/>
    <x v="93"/>
    <n v="7.8970000000000002"/>
  </r>
  <r>
    <n v="1824"/>
    <x v="1039"/>
    <x v="1759"/>
    <x v="53"/>
    <n v="7.8970000000000002"/>
  </r>
  <r>
    <n v="1825"/>
    <x v="1040"/>
    <x v="1760"/>
    <x v="13"/>
    <n v="7.8920000000000003"/>
  </r>
  <r>
    <n v="1826"/>
    <x v="420"/>
    <x v="1761"/>
    <x v="33"/>
    <n v="7.8890000000000002"/>
  </r>
  <r>
    <n v="1827"/>
    <x v="434"/>
    <x v="1762"/>
    <x v="69"/>
    <n v="7.8869999999999996"/>
  </r>
  <r>
    <n v="1828"/>
    <x v="1041"/>
    <x v="1763"/>
    <x v="23"/>
    <n v="7.8819999999999997"/>
  </r>
  <r>
    <n v="1829"/>
    <x v="1042"/>
    <x v="1764"/>
    <x v="13"/>
    <n v="7.8810000000000002"/>
  </r>
  <r>
    <n v="1830"/>
    <x v="1043"/>
    <x v="1765"/>
    <x v="27"/>
    <n v="7.8789999999999996"/>
  </r>
  <r>
    <n v="1831"/>
    <x v="1044"/>
    <x v="1766"/>
    <x v="27"/>
    <n v="7.875"/>
  </r>
  <r>
    <n v="1832"/>
    <x v="1045"/>
    <x v="1767"/>
    <x v="58"/>
    <n v="7.875"/>
  </r>
  <r>
    <n v="1833"/>
    <x v="1046"/>
    <x v="1225"/>
    <x v="51"/>
    <n v="7.8739999999999997"/>
  </r>
  <r>
    <n v="1834"/>
    <x v="1047"/>
    <x v="1768"/>
    <x v="65"/>
    <n v="7.8730000000000002"/>
  </r>
  <r>
    <n v="1835"/>
    <x v="1048"/>
    <x v="1769"/>
    <x v="18"/>
    <n v="7.8680000000000003"/>
  </r>
  <r>
    <n v="1836"/>
    <x v="9"/>
    <x v="1770"/>
    <x v="7"/>
    <n v="7.867"/>
  </r>
  <r>
    <n v="1837"/>
    <x v="13"/>
    <x v="1771"/>
    <x v="34"/>
    <n v="7.8630000000000004"/>
  </r>
  <r>
    <n v="1838"/>
    <x v="6"/>
    <x v="1772"/>
    <x v="59"/>
    <n v="7.8630000000000004"/>
  </r>
  <r>
    <n v="1839"/>
    <x v="440"/>
    <x v="1773"/>
    <x v="56"/>
    <n v="7.8630000000000004"/>
  </r>
  <r>
    <n v="1840"/>
    <x v="1049"/>
    <x v="1774"/>
    <x v="57"/>
    <n v="7.859"/>
  </r>
  <r>
    <n v="1841"/>
    <x v="83"/>
    <x v="1775"/>
    <x v="47"/>
    <n v="7.8490000000000002"/>
  </r>
  <r>
    <n v="1842"/>
    <x v="546"/>
    <x v="1776"/>
    <x v="9"/>
    <n v="7.8460000000000001"/>
  </r>
  <r>
    <n v="1843"/>
    <x v="1050"/>
    <x v="1777"/>
    <x v="56"/>
    <n v="7.8449999999999998"/>
  </r>
  <r>
    <n v="1844"/>
    <x v="73"/>
    <x v="1778"/>
    <x v="55"/>
    <n v="7.8440000000000003"/>
  </r>
  <r>
    <n v="1845"/>
    <x v="89"/>
    <x v="1779"/>
    <x v="8"/>
    <n v="7.8419999999999996"/>
  </r>
  <r>
    <n v="1846"/>
    <x v="1051"/>
    <x v="1780"/>
    <x v="4"/>
    <n v="7.8360000000000003"/>
  </r>
  <r>
    <n v="1847"/>
    <x v="778"/>
    <x v="1781"/>
    <x v="5"/>
    <n v="7.835"/>
  </r>
  <r>
    <n v="1848"/>
    <x v="418"/>
    <x v="1782"/>
    <x v="59"/>
    <n v="7.8310000000000004"/>
  </r>
  <r>
    <n v="1849"/>
    <x v="1052"/>
    <x v="1783"/>
    <x v="15"/>
    <n v="7.83"/>
  </r>
  <r>
    <n v="1850"/>
    <x v="59"/>
    <x v="1784"/>
    <x v="40"/>
    <n v="7.83"/>
  </r>
  <r>
    <n v="1851"/>
    <x v="1053"/>
    <x v="1785"/>
    <x v="14"/>
    <n v="7.83"/>
  </r>
  <r>
    <n v="1852"/>
    <x v="16"/>
    <x v="1786"/>
    <x v="15"/>
    <n v="7.8280000000000003"/>
  </r>
  <r>
    <n v="1853"/>
    <x v="1054"/>
    <x v="1787"/>
    <x v="4"/>
    <n v="7.827"/>
  </r>
  <r>
    <n v="1854"/>
    <x v="9"/>
    <x v="1788"/>
    <x v="2"/>
    <n v="7.8209999999999997"/>
  </r>
  <r>
    <n v="1855"/>
    <x v="1055"/>
    <x v="1789"/>
    <x v="65"/>
    <n v="7.8179999999999996"/>
  </r>
  <r>
    <n v="1856"/>
    <x v="1056"/>
    <x v="1134"/>
    <x v="5"/>
    <n v="7.8170000000000002"/>
  </r>
  <r>
    <n v="1857"/>
    <x v="132"/>
    <x v="1790"/>
    <x v="45"/>
    <n v="7.8170000000000002"/>
  </r>
  <r>
    <n v="1858"/>
    <x v="1057"/>
    <x v="75"/>
    <x v="1"/>
    <n v="7.8159999999999998"/>
  </r>
  <r>
    <n v="1859"/>
    <x v="1058"/>
    <x v="1791"/>
    <x v="13"/>
    <n v="7.8159999999999998"/>
  </r>
  <r>
    <n v="1860"/>
    <x v="1059"/>
    <x v="1792"/>
    <x v="40"/>
    <n v="7.8140000000000001"/>
  </r>
  <r>
    <n v="1861"/>
    <x v="76"/>
    <x v="1793"/>
    <x v="34"/>
    <n v="7.8120000000000003"/>
  </r>
  <r>
    <n v="1862"/>
    <x v="1060"/>
    <x v="1794"/>
    <x v="12"/>
    <n v="7.8090000000000002"/>
  </r>
  <r>
    <n v="1863"/>
    <x v="1061"/>
    <x v="1795"/>
    <x v="24"/>
    <n v="7.8070000000000004"/>
  </r>
  <r>
    <n v="1864"/>
    <x v="1062"/>
    <x v="1796"/>
    <x v="49"/>
    <n v="7.8070000000000004"/>
  </r>
  <r>
    <n v="1865"/>
    <x v="393"/>
    <x v="1797"/>
    <x v="63"/>
    <n v="7.806"/>
  </r>
  <r>
    <n v="1866"/>
    <x v="325"/>
    <x v="1798"/>
    <x v="5"/>
    <n v="7.8029999999999999"/>
  </r>
  <r>
    <n v="1867"/>
    <x v="69"/>
    <x v="1281"/>
    <x v="43"/>
    <n v="7.8019999999999996"/>
  </r>
  <r>
    <n v="1868"/>
    <x v="26"/>
    <x v="1799"/>
    <x v="35"/>
    <n v="7.8"/>
  </r>
  <r>
    <n v="1869"/>
    <x v="1063"/>
    <x v="1800"/>
    <x v="6"/>
    <n v="7.7990000000000004"/>
  </r>
  <r>
    <n v="1870"/>
    <x v="648"/>
    <x v="1801"/>
    <x v="27"/>
    <n v="7.7990000000000004"/>
  </r>
  <r>
    <n v="1871"/>
    <x v="1064"/>
    <x v="1802"/>
    <x v="37"/>
    <n v="7.7939999999999996"/>
  </r>
  <r>
    <n v="1872"/>
    <x v="1065"/>
    <x v="1803"/>
    <x v="68"/>
    <n v="7.7939999999999996"/>
  </r>
  <r>
    <n v="1873"/>
    <x v="1066"/>
    <x v="1726"/>
    <x v="23"/>
    <n v="7.7939999999999996"/>
  </r>
  <r>
    <n v="1874"/>
    <x v="872"/>
    <x v="210"/>
    <x v="58"/>
    <n v="7.79"/>
  </r>
  <r>
    <n v="1875"/>
    <x v="17"/>
    <x v="1804"/>
    <x v="46"/>
    <n v="7.79"/>
  </r>
  <r>
    <n v="1876"/>
    <x v="428"/>
    <x v="1805"/>
    <x v="28"/>
    <n v="7.79"/>
  </r>
  <r>
    <n v="1877"/>
    <x v="9"/>
    <x v="1806"/>
    <x v="68"/>
    <n v="7.79"/>
  </r>
  <r>
    <n v="1878"/>
    <x v="88"/>
    <x v="1807"/>
    <x v="15"/>
    <n v="7.7869999999999999"/>
  </r>
  <r>
    <n v="1879"/>
    <x v="258"/>
    <x v="1808"/>
    <x v="10"/>
    <n v="7.7850000000000001"/>
  </r>
  <r>
    <n v="1880"/>
    <x v="944"/>
    <x v="1809"/>
    <x v="74"/>
    <n v="7.7839999999999998"/>
  </r>
  <r>
    <n v="1881"/>
    <x v="1067"/>
    <x v="1810"/>
    <x v="70"/>
    <n v="7.7830000000000004"/>
  </r>
  <r>
    <n v="1882"/>
    <x v="302"/>
    <x v="1811"/>
    <x v="30"/>
    <n v="7.782"/>
  </r>
  <r>
    <n v="1883"/>
    <x v="1068"/>
    <x v="1812"/>
    <x v="51"/>
    <n v="7.7750000000000004"/>
  </r>
  <r>
    <n v="1884"/>
    <x v="202"/>
    <x v="1813"/>
    <x v="40"/>
    <n v="7.774"/>
  </r>
  <r>
    <n v="1885"/>
    <x v="183"/>
    <x v="1814"/>
    <x v="8"/>
    <n v="7.7709999999999999"/>
  </r>
  <r>
    <n v="1886"/>
    <x v="1069"/>
    <x v="1815"/>
    <x v="56"/>
    <n v="7.7709999999999999"/>
  </r>
  <r>
    <n v="1887"/>
    <x v="1070"/>
    <x v="1816"/>
    <x v="21"/>
    <n v="7.7649999999999997"/>
  </r>
  <r>
    <n v="1888"/>
    <x v="1071"/>
    <x v="1817"/>
    <x v="55"/>
    <n v="7.7640000000000002"/>
  </r>
  <r>
    <n v="1889"/>
    <x v="64"/>
    <x v="910"/>
    <x v="62"/>
    <n v="7.7629999999999999"/>
  </r>
  <r>
    <n v="1890"/>
    <x v="1072"/>
    <x v="1818"/>
    <x v="24"/>
    <n v="7.7619999999999996"/>
  </r>
  <r>
    <n v="1891"/>
    <x v="34"/>
    <x v="1819"/>
    <x v="21"/>
    <n v="7.7510000000000003"/>
  </r>
  <r>
    <n v="1892"/>
    <x v="1073"/>
    <x v="1820"/>
    <x v="23"/>
    <n v="7.7469999999999999"/>
  </r>
  <r>
    <n v="1893"/>
    <x v="1"/>
    <x v="1821"/>
    <x v="62"/>
    <n v="7.7460000000000004"/>
  </r>
  <r>
    <n v="1894"/>
    <x v="1074"/>
    <x v="1822"/>
    <x v="35"/>
    <n v="7.7439999999999998"/>
  </r>
  <r>
    <n v="1895"/>
    <x v="1075"/>
    <x v="1823"/>
    <x v="35"/>
    <n v="7.7439999999999998"/>
  </r>
  <r>
    <n v="1896"/>
    <x v="169"/>
    <x v="1824"/>
    <x v="19"/>
    <n v="7.7409999999999997"/>
  </r>
  <r>
    <n v="1897"/>
    <x v="691"/>
    <x v="1825"/>
    <x v="92"/>
    <n v="7.7380000000000004"/>
  </r>
  <r>
    <n v="1898"/>
    <x v="596"/>
    <x v="1826"/>
    <x v="65"/>
    <n v="7.7329999999999997"/>
  </r>
  <r>
    <n v="1899"/>
    <x v="1076"/>
    <x v="1827"/>
    <x v="7"/>
    <n v="7.7329999999999997"/>
  </r>
  <r>
    <n v="1900"/>
    <x v="1077"/>
    <x v="1828"/>
    <x v="27"/>
    <n v="7.73"/>
  </r>
  <r>
    <n v="1901"/>
    <x v="276"/>
    <x v="1829"/>
    <x v="49"/>
    <n v="7.73"/>
  </r>
  <r>
    <n v="1902"/>
    <x v="25"/>
    <x v="486"/>
    <x v="19"/>
    <n v="7.726"/>
  </r>
  <r>
    <n v="1903"/>
    <x v="221"/>
    <x v="1830"/>
    <x v="10"/>
    <n v="7.726"/>
  </r>
  <r>
    <n v="1904"/>
    <x v="836"/>
    <x v="1831"/>
    <x v="22"/>
    <n v="7.726"/>
  </r>
  <r>
    <n v="1905"/>
    <x v="1078"/>
    <x v="1832"/>
    <x v="69"/>
    <n v="7.7229999999999999"/>
  </r>
  <r>
    <n v="1906"/>
    <x v="363"/>
    <x v="1833"/>
    <x v="24"/>
    <n v="7.7210000000000001"/>
  </r>
  <r>
    <n v="1907"/>
    <x v="3"/>
    <x v="1834"/>
    <x v="12"/>
    <n v="7.7160000000000002"/>
  </r>
  <r>
    <n v="1908"/>
    <x v="1079"/>
    <x v="1300"/>
    <x v="70"/>
    <n v="7.7119999999999997"/>
  </r>
  <r>
    <n v="1909"/>
    <x v="609"/>
    <x v="1835"/>
    <x v="19"/>
    <n v="7.7080000000000002"/>
  </r>
  <r>
    <n v="1910"/>
    <x v="777"/>
    <x v="1836"/>
    <x v="11"/>
    <n v="7.7050000000000001"/>
  </r>
  <r>
    <n v="1911"/>
    <x v="1080"/>
    <x v="1837"/>
    <x v="6"/>
    <n v="7.7"/>
  </r>
  <r>
    <n v="1912"/>
    <x v="9"/>
    <x v="1838"/>
    <x v="39"/>
    <n v="7.694"/>
  </r>
  <r>
    <n v="1913"/>
    <x v="530"/>
    <x v="1839"/>
    <x v="5"/>
    <n v="7.6879999999999997"/>
  </r>
  <r>
    <n v="1914"/>
    <x v="1081"/>
    <x v="1531"/>
    <x v="32"/>
    <n v="7.6870000000000003"/>
  </r>
  <r>
    <n v="1915"/>
    <x v="1082"/>
    <x v="1840"/>
    <x v="51"/>
    <n v="7.6840000000000002"/>
  </r>
  <r>
    <n v="1916"/>
    <x v="120"/>
    <x v="1841"/>
    <x v="51"/>
    <n v="7.68"/>
  </r>
  <r>
    <n v="1917"/>
    <x v="515"/>
    <x v="1842"/>
    <x v="44"/>
    <n v="7.6790000000000003"/>
  </r>
  <r>
    <n v="1918"/>
    <x v="163"/>
    <x v="1843"/>
    <x v="4"/>
    <n v="7.6760000000000002"/>
  </r>
  <r>
    <n v="1919"/>
    <x v="1083"/>
    <x v="1844"/>
    <x v="27"/>
    <n v="7.6760000000000002"/>
  </r>
  <r>
    <n v="1920"/>
    <x v="905"/>
    <x v="1845"/>
    <x v="2"/>
    <n v="7.673"/>
  </r>
  <r>
    <n v="1921"/>
    <x v="14"/>
    <x v="1846"/>
    <x v="22"/>
    <n v="7.6689999999999996"/>
  </r>
  <r>
    <n v="1922"/>
    <x v="1084"/>
    <x v="1847"/>
    <x v="31"/>
    <n v="7.6609999999999996"/>
  </r>
  <r>
    <n v="1923"/>
    <x v="489"/>
    <x v="1848"/>
    <x v="50"/>
    <n v="7.6609999999999996"/>
  </r>
  <r>
    <n v="1924"/>
    <x v="1085"/>
    <x v="1849"/>
    <x v="24"/>
    <n v="7.66"/>
  </r>
  <r>
    <n v="1925"/>
    <x v="268"/>
    <x v="1850"/>
    <x v="68"/>
    <n v="7.66"/>
  </r>
  <r>
    <n v="1926"/>
    <x v="459"/>
    <x v="1851"/>
    <x v="1"/>
    <n v="7.6559999999999997"/>
  </r>
  <r>
    <n v="1927"/>
    <x v="36"/>
    <x v="1852"/>
    <x v="52"/>
    <n v="7.6539999999999999"/>
  </r>
  <r>
    <n v="1928"/>
    <x v="1086"/>
    <x v="123"/>
    <x v="56"/>
    <n v="7.65"/>
  </r>
  <r>
    <n v="1929"/>
    <x v="1087"/>
    <x v="1853"/>
    <x v="69"/>
    <n v="7.6479999999999997"/>
  </r>
  <r>
    <n v="1930"/>
    <x v="505"/>
    <x v="1854"/>
    <x v="39"/>
    <n v="7.6470000000000002"/>
  </r>
  <r>
    <n v="1931"/>
    <x v="1088"/>
    <x v="1855"/>
    <x v="50"/>
    <n v="7.6459999999999999"/>
  </r>
  <r>
    <n v="1932"/>
    <x v="108"/>
    <x v="1856"/>
    <x v="47"/>
    <n v="7.6449999999999996"/>
  </r>
  <r>
    <n v="1933"/>
    <x v="1089"/>
    <x v="1857"/>
    <x v="55"/>
    <n v="7.641"/>
  </r>
  <r>
    <n v="1934"/>
    <x v="1090"/>
    <x v="1858"/>
    <x v="16"/>
    <n v="7.6379999999999999"/>
  </r>
  <r>
    <n v="1935"/>
    <x v="1091"/>
    <x v="1859"/>
    <x v="13"/>
    <n v="7.6369999999999996"/>
  </r>
  <r>
    <n v="1936"/>
    <x v="1092"/>
    <x v="1860"/>
    <x v="23"/>
    <n v="7.6340000000000003"/>
  </r>
  <r>
    <n v="1937"/>
    <x v="274"/>
    <x v="1861"/>
    <x v="39"/>
    <n v="7.633"/>
  </r>
  <r>
    <n v="1938"/>
    <x v="805"/>
    <x v="1862"/>
    <x v="8"/>
    <n v="7.6280000000000001"/>
  </r>
  <r>
    <n v="1939"/>
    <x v="149"/>
    <x v="1863"/>
    <x v="11"/>
    <n v="7.6239999999999997"/>
  </r>
  <r>
    <n v="1940"/>
    <x v="965"/>
    <x v="1864"/>
    <x v="46"/>
    <n v="7.6230000000000002"/>
  </r>
  <r>
    <n v="1941"/>
    <x v="283"/>
    <x v="1865"/>
    <x v="2"/>
    <n v="7.6219999999999999"/>
  </r>
  <r>
    <n v="1942"/>
    <x v="1093"/>
    <x v="1866"/>
    <x v="69"/>
    <n v="7.6189999999999998"/>
  </r>
  <r>
    <n v="1943"/>
    <x v="1094"/>
    <x v="1867"/>
    <x v="28"/>
    <n v="7.6189999999999998"/>
  </r>
  <r>
    <n v="1944"/>
    <x v="3"/>
    <x v="1741"/>
    <x v="9"/>
    <n v="7.6150000000000002"/>
  </r>
  <r>
    <n v="1945"/>
    <x v="1095"/>
    <x v="1868"/>
    <x v="67"/>
    <n v="7.6139999999999999"/>
  </r>
  <r>
    <n v="1946"/>
    <x v="5"/>
    <x v="1869"/>
    <x v="11"/>
    <n v="7.6120000000000001"/>
  </r>
  <r>
    <n v="1947"/>
    <x v="1096"/>
    <x v="1870"/>
    <x v="46"/>
    <n v="7.6079999999999997"/>
  </r>
  <r>
    <n v="1948"/>
    <x v="69"/>
    <x v="1871"/>
    <x v="73"/>
    <n v="7.6070000000000002"/>
  </r>
  <r>
    <n v="1949"/>
    <x v="360"/>
    <x v="1357"/>
    <x v="22"/>
    <n v="7.6029999999999998"/>
  </r>
  <r>
    <n v="1950"/>
    <x v="208"/>
    <x v="1549"/>
    <x v="30"/>
    <n v="7.601"/>
  </r>
  <r>
    <n v="1951"/>
    <x v="1097"/>
    <x v="1872"/>
    <x v="27"/>
    <n v="7.6"/>
  </r>
  <r>
    <n v="1952"/>
    <x v="287"/>
    <x v="1873"/>
    <x v="27"/>
    <n v="7.5910000000000002"/>
  </r>
  <r>
    <n v="1953"/>
    <x v="354"/>
    <x v="1874"/>
    <x v="59"/>
    <n v="7.5880000000000001"/>
  </r>
  <r>
    <n v="1954"/>
    <x v="1098"/>
    <x v="1875"/>
    <x v="23"/>
    <n v="7.5869999999999997"/>
  </r>
  <r>
    <n v="1955"/>
    <x v="1054"/>
    <x v="1876"/>
    <x v="65"/>
    <n v="7.5860000000000003"/>
  </r>
  <r>
    <n v="1956"/>
    <x v="38"/>
    <x v="1877"/>
    <x v="47"/>
    <n v="7.585"/>
  </r>
  <r>
    <n v="1957"/>
    <x v="1099"/>
    <x v="565"/>
    <x v="39"/>
    <n v="7.585"/>
  </r>
  <r>
    <n v="1958"/>
    <x v="149"/>
    <x v="1878"/>
    <x v="21"/>
    <n v="7.585"/>
  </r>
  <r>
    <n v="1959"/>
    <x v="1100"/>
    <x v="1879"/>
    <x v="66"/>
    <n v="7.5830000000000002"/>
  </r>
  <r>
    <n v="1960"/>
    <x v="299"/>
    <x v="1880"/>
    <x v="16"/>
    <n v="7.58"/>
  </r>
  <r>
    <n v="1961"/>
    <x v="552"/>
    <x v="1881"/>
    <x v="58"/>
    <n v="7.577"/>
  </r>
  <r>
    <n v="1962"/>
    <x v="135"/>
    <x v="1882"/>
    <x v="3"/>
    <n v="7.577"/>
  </r>
  <r>
    <n v="1963"/>
    <x v="1101"/>
    <x v="1883"/>
    <x v="52"/>
    <n v="7.569"/>
  </r>
  <r>
    <n v="1964"/>
    <x v="1102"/>
    <x v="1884"/>
    <x v="61"/>
    <n v="7.5679999999999996"/>
  </r>
  <r>
    <n v="1965"/>
    <x v="43"/>
    <x v="1885"/>
    <x v="53"/>
    <n v="7.5670000000000002"/>
  </r>
  <r>
    <n v="1966"/>
    <x v="1103"/>
    <x v="1886"/>
    <x v="15"/>
    <n v="7.5640000000000001"/>
  </r>
  <r>
    <n v="1967"/>
    <x v="1104"/>
    <x v="1887"/>
    <x v="24"/>
    <n v="7.5620000000000003"/>
  </r>
  <r>
    <n v="1968"/>
    <x v="1105"/>
    <x v="1888"/>
    <x v="28"/>
    <n v="7.5609999999999999"/>
  </r>
  <r>
    <n v="1969"/>
    <x v="684"/>
    <x v="1889"/>
    <x v="67"/>
    <n v="7.56"/>
  </r>
  <r>
    <n v="1970"/>
    <x v="983"/>
    <x v="1890"/>
    <x v="48"/>
    <n v="7.5590000000000002"/>
  </r>
  <r>
    <n v="1971"/>
    <x v="761"/>
    <x v="1891"/>
    <x v="27"/>
    <n v="7.5529999999999999"/>
  </r>
  <r>
    <n v="1972"/>
    <x v="1106"/>
    <x v="1892"/>
    <x v="49"/>
    <n v="7.5490000000000004"/>
  </r>
  <r>
    <n v="1973"/>
    <x v="109"/>
    <x v="1893"/>
    <x v="16"/>
    <n v="7.5439999999999996"/>
  </r>
  <r>
    <n v="1974"/>
    <x v="1107"/>
    <x v="1894"/>
    <x v="11"/>
    <n v="7.5410000000000004"/>
  </r>
  <r>
    <n v="1975"/>
    <x v="1108"/>
    <x v="1895"/>
    <x v="58"/>
    <n v="7.5350000000000001"/>
  </r>
  <r>
    <n v="1976"/>
    <x v="246"/>
    <x v="1896"/>
    <x v="28"/>
    <n v="7.5339999999999998"/>
  </r>
  <r>
    <n v="1977"/>
    <x v="58"/>
    <x v="1897"/>
    <x v="17"/>
    <n v="7.5339999999999998"/>
  </r>
  <r>
    <n v="1978"/>
    <x v="475"/>
    <x v="1898"/>
    <x v="12"/>
    <n v="7.5330000000000004"/>
  </r>
  <r>
    <n v="1979"/>
    <x v="0"/>
    <x v="1899"/>
    <x v="79"/>
    <n v="7.5330000000000004"/>
  </r>
  <r>
    <n v="1980"/>
    <x v="268"/>
    <x v="1900"/>
    <x v="14"/>
    <n v="7.53"/>
  </r>
  <r>
    <n v="1981"/>
    <x v="1109"/>
    <x v="1901"/>
    <x v="36"/>
    <n v="7.5279999999999996"/>
  </r>
  <r>
    <n v="1982"/>
    <x v="1110"/>
    <x v="1902"/>
    <x v="6"/>
    <n v="7.5250000000000004"/>
  </r>
  <r>
    <n v="1983"/>
    <x v="478"/>
    <x v="591"/>
    <x v="1"/>
    <n v="7.524"/>
  </r>
  <r>
    <n v="1984"/>
    <x v="199"/>
    <x v="1903"/>
    <x v="32"/>
    <n v="7.524"/>
  </r>
  <r>
    <n v="1985"/>
    <x v="389"/>
    <x v="1904"/>
    <x v="47"/>
    <n v="7.52"/>
  </r>
  <r>
    <n v="1986"/>
    <x v="1111"/>
    <x v="1905"/>
    <x v="56"/>
    <n v="7.5170000000000003"/>
  </r>
  <r>
    <n v="1987"/>
    <x v="1112"/>
    <x v="1906"/>
    <x v="2"/>
    <n v="7.516"/>
  </r>
  <r>
    <n v="1988"/>
    <x v="1113"/>
    <x v="1907"/>
    <x v="7"/>
    <n v="7.5129999999999999"/>
  </r>
  <r>
    <n v="1989"/>
    <x v="1114"/>
    <x v="1908"/>
    <x v="19"/>
    <n v="7.51"/>
  </r>
  <r>
    <n v="1990"/>
    <x v="50"/>
    <x v="1909"/>
    <x v="33"/>
    <n v="7.5030000000000001"/>
  </r>
  <r>
    <n v="1991"/>
    <x v="157"/>
    <x v="1910"/>
    <x v="49"/>
    <n v="7.5"/>
  </r>
  <r>
    <n v="1992"/>
    <x v="1115"/>
    <x v="1911"/>
    <x v="31"/>
    <n v="7.4960000000000004"/>
  </r>
  <r>
    <n v="1993"/>
    <x v="589"/>
    <x v="1912"/>
    <x v="59"/>
    <n v="7.4930000000000003"/>
  </r>
  <r>
    <n v="1994"/>
    <x v="76"/>
    <x v="1913"/>
    <x v="32"/>
    <n v="7.492"/>
  </r>
  <r>
    <n v="1995"/>
    <x v="1116"/>
    <x v="1914"/>
    <x v="28"/>
    <n v="7.492"/>
  </r>
  <r>
    <n v="1996"/>
    <x v="892"/>
    <x v="1915"/>
    <x v="5"/>
    <n v="7.49"/>
  </r>
  <r>
    <n v="1997"/>
    <x v="329"/>
    <x v="1916"/>
    <x v="18"/>
    <n v="7.4889999999999999"/>
  </r>
  <r>
    <n v="1998"/>
    <x v="50"/>
    <x v="1917"/>
    <x v="13"/>
    <n v="7.4850000000000003"/>
  </r>
  <r>
    <n v="1999"/>
    <x v="305"/>
    <x v="1918"/>
    <x v="22"/>
    <n v="7.484"/>
  </r>
  <r>
    <n v="2000"/>
    <x v="1117"/>
    <x v="1919"/>
    <x v="24"/>
    <n v="7.476"/>
  </r>
  <r>
    <n v="2001"/>
    <x v="1118"/>
    <x v="1920"/>
    <x v="12"/>
    <n v="7.476"/>
  </r>
  <r>
    <n v="2002"/>
    <x v="1119"/>
    <x v="1921"/>
    <x v="52"/>
    <n v="7.4740000000000002"/>
  </r>
  <r>
    <n v="2003"/>
    <x v="1120"/>
    <x v="902"/>
    <x v="61"/>
    <n v="7.4729999999999999"/>
  </r>
  <r>
    <n v="2004"/>
    <x v="501"/>
    <x v="1922"/>
    <x v="79"/>
    <n v="7.4720000000000004"/>
  </r>
  <r>
    <n v="2005"/>
    <x v="1121"/>
    <x v="1923"/>
    <x v="35"/>
    <n v="7.4669999999999996"/>
  </r>
  <r>
    <n v="2006"/>
    <x v="1122"/>
    <x v="1924"/>
    <x v="7"/>
    <n v="7.4660000000000002"/>
  </r>
  <r>
    <n v="2007"/>
    <x v="323"/>
    <x v="1925"/>
    <x v="33"/>
    <n v="7.4619999999999997"/>
  </r>
  <r>
    <n v="2008"/>
    <x v="495"/>
    <x v="1926"/>
    <x v="23"/>
    <n v="7.4610000000000003"/>
  </r>
  <r>
    <n v="2009"/>
    <x v="323"/>
    <x v="1927"/>
    <x v="24"/>
    <n v="7.46"/>
  </r>
  <r>
    <n v="2010"/>
    <x v="1123"/>
    <x v="1928"/>
    <x v="23"/>
    <n v="7.4569999999999999"/>
  </r>
  <r>
    <n v="2011"/>
    <x v="259"/>
    <x v="1929"/>
    <x v="15"/>
    <n v="7.4560000000000004"/>
  </r>
  <r>
    <n v="2012"/>
    <x v="1124"/>
    <x v="1930"/>
    <x v="37"/>
    <n v="7.4539999999999997"/>
  </r>
  <r>
    <n v="2013"/>
    <x v="1125"/>
    <x v="1931"/>
    <x v="35"/>
    <n v="7.452"/>
  </r>
  <r>
    <n v="2014"/>
    <x v="327"/>
    <x v="1932"/>
    <x v="26"/>
    <n v="7.452"/>
  </r>
  <r>
    <n v="2015"/>
    <x v="1126"/>
    <x v="1933"/>
    <x v="33"/>
    <n v="7.4509999999999996"/>
  </r>
  <r>
    <n v="2016"/>
    <x v="612"/>
    <x v="1934"/>
    <x v="46"/>
    <n v="7.45"/>
  </r>
  <r>
    <n v="2017"/>
    <x v="1127"/>
    <x v="179"/>
    <x v="54"/>
    <n v="7.4480000000000004"/>
  </r>
  <r>
    <n v="2018"/>
    <x v="36"/>
    <x v="1935"/>
    <x v="69"/>
    <n v="7.4470000000000001"/>
  </r>
  <r>
    <n v="2019"/>
    <x v="157"/>
    <x v="1936"/>
    <x v="32"/>
    <n v="7.4470000000000001"/>
  </r>
  <r>
    <n v="2020"/>
    <x v="1128"/>
    <x v="1937"/>
    <x v="6"/>
    <n v="7.444"/>
  </r>
  <r>
    <n v="2021"/>
    <x v="1005"/>
    <x v="1938"/>
    <x v="49"/>
    <n v="7.4429999999999996"/>
  </r>
  <r>
    <n v="2022"/>
    <x v="1129"/>
    <x v="1225"/>
    <x v="31"/>
    <n v="7.4420000000000002"/>
  </r>
  <r>
    <n v="2023"/>
    <x v="0"/>
    <x v="1939"/>
    <x v="48"/>
    <n v="7.4379999999999997"/>
  </r>
  <r>
    <n v="2024"/>
    <x v="459"/>
    <x v="1940"/>
    <x v="52"/>
    <n v="7.4349999999999996"/>
  </r>
  <r>
    <n v="2025"/>
    <x v="339"/>
    <x v="1941"/>
    <x v="16"/>
    <n v="7.4329999999999998"/>
  </r>
  <r>
    <n v="2026"/>
    <x v="471"/>
    <x v="1942"/>
    <x v="49"/>
    <n v="7.4320000000000004"/>
  </r>
  <r>
    <n v="2027"/>
    <x v="163"/>
    <x v="1943"/>
    <x v="2"/>
    <n v="7.431"/>
  </r>
  <r>
    <n v="2028"/>
    <x v="1046"/>
    <x v="1944"/>
    <x v="34"/>
    <n v="7.431"/>
  </r>
  <r>
    <n v="2029"/>
    <x v="199"/>
    <x v="1945"/>
    <x v="2"/>
    <n v="7.4269999999999996"/>
  </r>
  <r>
    <n v="2030"/>
    <x v="1130"/>
    <x v="1946"/>
    <x v="7"/>
    <n v="7.4260000000000002"/>
  </r>
  <r>
    <n v="2031"/>
    <x v="1131"/>
    <x v="1947"/>
    <x v="26"/>
    <n v="7.4249999999999998"/>
  </r>
  <r>
    <n v="2032"/>
    <x v="84"/>
    <x v="1376"/>
    <x v="31"/>
    <n v="7.4240000000000004"/>
  </r>
  <r>
    <n v="2033"/>
    <x v="1132"/>
    <x v="1948"/>
    <x v="37"/>
    <n v="7.4210000000000003"/>
  </r>
  <r>
    <n v="2034"/>
    <x v="1133"/>
    <x v="667"/>
    <x v="49"/>
    <n v="7.4210000000000003"/>
  </r>
  <r>
    <n v="2035"/>
    <x v="1134"/>
    <x v="1949"/>
    <x v="35"/>
    <n v="7.4160000000000004"/>
  </r>
  <r>
    <n v="2036"/>
    <x v="1135"/>
    <x v="1950"/>
    <x v="6"/>
    <n v="7.4119999999999999"/>
  </r>
  <r>
    <n v="2037"/>
    <x v="1136"/>
    <x v="1951"/>
    <x v="50"/>
    <n v="7.4089999999999998"/>
  </r>
  <r>
    <n v="2038"/>
    <x v="1137"/>
    <x v="1952"/>
    <x v="69"/>
    <n v="7.4059999999999997"/>
  </r>
  <r>
    <n v="2039"/>
    <x v="143"/>
    <x v="1953"/>
    <x v="2"/>
    <n v="7.4059999999999997"/>
  </r>
  <r>
    <n v="2040"/>
    <x v="1138"/>
    <x v="1954"/>
    <x v="0"/>
    <n v="7.4050000000000002"/>
  </r>
  <r>
    <n v="2041"/>
    <x v="361"/>
    <x v="1955"/>
    <x v="68"/>
    <n v="7.4039999999999999"/>
  </r>
  <r>
    <n v="2042"/>
    <x v="554"/>
    <x v="1956"/>
    <x v="66"/>
    <n v="7.399"/>
  </r>
  <r>
    <n v="2043"/>
    <x v="684"/>
    <x v="1957"/>
    <x v="70"/>
    <n v="7.3970000000000002"/>
  </r>
  <r>
    <n v="2044"/>
    <x v="1139"/>
    <x v="1958"/>
    <x v="52"/>
    <n v="7.3940000000000001"/>
  </r>
  <r>
    <n v="2045"/>
    <x v="314"/>
    <x v="1959"/>
    <x v="69"/>
    <n v="7.391"/>
  </r>
  <r>
    <n v="2046"/>
    <x v="668"/>
    <x v="1258"/>
    <x v="31"/>
    <n v="7.383"/>
  </r>
  <r>
    <n v="2047"/>
    <x v="420"/>
    <x v="1960"/>
    <x v="35"/>
    <n v="7.383"/>
  </r>
  <r>
    <n v="2048"/>
    <x v="1140"/>
    <x v="1961"/>
    <x v="45"/>
    <n v="7.3819999999999997"/>
  </r>
  <r>
    <n v="2049"/>
    <x v="324"/>
    <x v="1962"/>
    <x v="44"/>
    <n v="7.3810000000000002"/>
  </r>
  <r>
    <n v="2050"/>
    <x v="1141"/>
    <x v="1963"/>
    <x v="21"/>
    <n v="7.38"/>
  </r>
  <r>
    <n v="2051"/>
    <x v="1142"/>
    <x v="1964"/>
    <x v="5"/>
    <n v="7.3780000000000001"/>
  </r>
  <r>
    <n v="2052"/>
    <x v="238"/>
    <x v="1965"/>
    <x v="34"/>
    <n v="7.3769999999999998"/>
  </r>
  <r>
    <n v="2053"/>
    <x v="403"/>
    <x v="1966"/>
    <x v="32"/>
    <n v="7.3730000000000002"/>
  </r>
  <r>
    <n v="2054"/>
    <x v="1143"/>
    <x v="1560"/>
    <x v="15"/>
    <n v="7.3710000000000004"/>
  </r>
  <r>
    <n v="2055"/>
    <x v="1144"/>
    <x v="1967"/>
    <x v="57"/>
    <n v="7.3680000000000003"/>
  </r>
  <r>
    <n v="2056"/>
    <x v="287"/>
    <x v="1968"/>
    <x v="10"/>
    <n v="7.3659999999999997"/>
  </r>
  <r>
    <n v="2057"/>
    <x v="1145"/>
    <x v="1969"/>
    <x v="33"/>
    <n v="7.3579999999999997"/>
  </r>
  <r>
    <n v="2058"/>
    <x v="1146"/>
    <x v="1970"/>
    <x v="17"/>
    <n v="7.3559999999999999"/>
  </r>
  <r>
    <n v="2059"/>
    <x v="1147"/>
    <x v="1971"/>
    <x v="28"/>
    <n v="7.3559999999999999"/>
  </r>
  <r>
    <n v="2060"/>
    <x v="25"/>
    <x v="1972"/>
    <x v="46"/>
    <n v="7.3540000000000001"/>
  </r>
  <r>
    <n v="2061"/>
    <x v="1148"/>
    <x v="1973"/>
    <x v="59"/>
    <n v="7.3470000000000004"/>
  </r>
  <r>
    <n v="2062"/>
    <x v="469"/>
    <x v="1974"/>
    <x v="31"/>
    <n v="7.3470000000000004"/>
  </r>
  <r>
    <n v="2063"/>
    <x v="105"/>
    <x v="1975"/>
    <x v="24"/>
    <n v="7.3449999999999998"/>
  </r>
  <r>
    <n v="2064"/>
    <x v="1149"/>
    <x v="579"/>
    <x v="6"/>
    <n v="7.3440000000000003"/>
  </r>
  <r>
    <n v="2065"/>
    <x v="15"/>
    <x v="1976"/>
    <x v="50"/>
    <n v="7.343"/>
  </r>
  <r>
    <n v="2066"/>
    <x v="1150"/>
    <x v="1977"/>
    <x v="40"/>
    <n v="7.3419999999999996"/>
  </r>
  <r>
    <n v="2067"/>
    <x v="654"/>
    <x v="1978"/>
    <x v="65"/>
    <n v="7.34"/>
  </r>
  <r>
    <n v="2068"/>
    <x v="9"/>
    <x v="562"/>
    <x v="39"/>
    <n v="7.3380000000000001"/>
  </r>
  <r>
    <n v="2069"/>
    <x v="781"/>
    <x v="1979"/>
    <x v="47"/>
    <n v="7.3369999999999997"/>
  </r>
  <r>
    <n v="2070"/>
    <x v="31"/>
    <x v="1980"/>
    <x v="27"/>
    <n v="7.335"/>
  </r>
  <r>
    <n v="2071"/>
    <x v="1151"/>
    <x v="1981"/>
    <x v="27"/>
    <n v="7.3339999999999996"/>
  </r>
  <r>
    <n v="2072"/>
    <x v="1152"/>
    <x v="1982"/>
    <x v="2"/>
    <n v="7.3319999999999999"/>
  </r>
  <r>
    <n v="2073"/>
    <x v="445"/>
    <x v="1277"/>
    <x v="42"/>
    <n v="7.3319999999999999"/>
  </r>
  <r>
    <n v="2074"/>
    <x v="567"/>
    <x v="1983"/>
    <x v="64"/>
    <n v="7.3310000000000004"/>
  </r>
  <r>
    <n v="2075"/>
    <x v="115"/>
    <x v="1984"/>
    <x v="33"/>
    <n v="7.33"/>
  </r>
  <r>
    <n v="2076"/>
    <x v="309"/>
    <x v="1985"/>
    <x v="28"/>
    <n v="7.33"/>
  </r>
  <r>
    <n v="2077"/>
    <x v="1153"/>
    <x v="1986"/>
    <x v="57"/>
    <n v="7.33"/>
  </r>
  <r>
    <n v="2078"/>
    <x v="1154"/>
    <x v="1987"/>
    <x v="39"/>
    <n v="7.3280000000000003"/>
  </r>
  <r>
    <n v="2079"/>
    <x v="1155"/>
    <x v="1988"/>
    <x v="57"/>
    <n v="7.3259999999999996"/>
  </r>
  <r>
    <n v="2080"/>
    <x v="1156"/>
    <x v="1989"/>
    <x v="33"/>
    <n v="7.3220000000000001"/>
  </r>
  <r>
    <n v="2081"/>
    <x v="316"/>
    <x v="1990"/>
    <x v="6"/>
    <n v="7.32"/>
  </r>
  <r>
    <n v="2082"/>
    <x v="596"/>
    <x v="1991"/>
    <x v="49"/>
    <n v="7.3179999999999996"/>
  </r>
  <r>
    <n v="2083"/>
    <x v="1157"/>
    <x v="1992"/>
    <x v="47"/>
    <n v="7.3170000000000002"/>
  </r>
  <r>
    <n v="2084"/>
    <x v="1158"/>
    <x v="1993"/>
    <x v="23"/>
    <n v="7.3150000000000004"/>
  </r>
  <r>
    <n v="2085"/>
    <x v="64"/>
    <x v="1994"/>
    <x v="72"/>
    <n v="7.3150000000000004"/>
  </r>
  <r>
    <n v="2086"/>
    <x v="176"/>
    <x v="1995"/>
    <x v="7"/>
    <n v="7.3120000000000003"/>
  </r>
  <r>
    <n v="2087"/>
    <x v="176"/>
    <x v="1996"/>
    <x v="8"/>
    <n v="7.31"/>
  </r>
  <r>
    <n v="2088"/>
    <x v="489"/>
    <x v="1997"/>
    <x v="42"/>
    <n v="7.3070000000000004"/>
  </r>
  <r>
    <n v="2089"/>
    <x v="62"/>
    <x v="1998"/>
    <x v="55"/>
    <n v="7.3070000000000004"/>
  </r>
  <r>
    <n v="2090"/>
    <x v="1159"/>
    <x v="1999"/>
    <x v="54"/>
    <n v="7.3"/>
  </r>
  <r>
    <n v="2091"/>
    <x v="242"/>
    <x v="2000"/>
    <x v="73"/>
    <n v="7.298"/>
  </r>
  <r>
    <n v="2092"/>
    <x v="161"/>
    <x v="2001"/>
    <x v="23"/>
    <n v="7.2910000000000004"/>
  </r>
  <r>
    <n v="2093"/>
    <x v="1160"/>
    <x v="2002"/>
    <x v="18"/>
    <n v="7.2880000000000003"/>
  </r>
  <r>
    <n v="2094"/>
    <x v="131"/>
    <x v="2003"/>
    <x v="34"/>
    <n v="7.2880000000000003"/>
  </r>
  <r>
    <n v="2095"/>
    <x v="1161"/>
    <x v="2004"/>
    <x v="32"/>
    <n v="7.2869999999999999"/>
  </r>
  <r>
    <n v="2096"/>
    <x v="1162"/>
    <x v="2005"/>
    <x v="16"/>
    <n v="7.2859999999999996"/>
  </r>
  <r>
    <n v="2097"/>
    <x v="842"/>
    <x v="2006"/>
    <x v="2"/>
    <n v="7.2850000000000001"/>
  </r>
  <r>
    <n v="2098"/>
    <x v="60"/>
    <x v="2007"/>
    <x v="51"/>
    <n v="7.2850000000000001"/>
  </r>
  <r>
    <n v="2099"/>
    <x v="339"/>
    <x v="2008"/>
    <x v="22"/>
    <n v="7.2839999999999998"/>
  </r>
  <r>
    <n v="2100"/>
    <x v="1163"/>
    <x v="2009"/>
    <x v="23"/>
    <n v="7.2839999999999998"/>
  </r>
  <r>
    <n v="2101"/>
    <x v="478"/>
    <x v="2010"/>
    <x v="64"/>
    <n v="7.2830000000000004"/>
  </r>
  <r>
    <n v="2102"/>
    <x v="1164"/>
    <x v="2011"/>
    <x v="50"/>
    <n v="7.2830000000000004"/>
  </r>
  <r>
    <n v="2103"/>
    <x v="1161"/>
    <x v="2012"/>
    <x v="24"/>
    <n v="7.28"/>
  </r>
  <r>
    <n v="2104"/>
    <x v="1165"/>
    <x v="2013"/>
    <x v="54"/>
    <n v="7.28"/>
  </r>
  <r>
    <n v="2105"/>
    <x v="1166"/>
    <x v="2014"/>
    <x v="30"/>
    <n v="7.2789999999999999"/>
  </r>
  <r>
    <n v="2106"/>
    <x v="446"/>
    <x v="2015"/>
    <x v="18"/>
    <n v="7.2789999999999999"/>
  </r>
  <r>
    <n v="2107"/>
    <x v="274"/>
    <x v="929"/>
    <x v="29"/>
    <n v="7.2779999999999996"/>
  </r>
  <r>
    <n v="2108"/>
    <x v="1167"/>
    <x v="367"/>
    <x v="4"/>
    <n v="7.2779999999999996"/>
  </r>
  <r>
    <n v="2109"/>
    <x v="1168"/>
    <x v="2016"/>
    <x v="11"/>
    <n v="7.2770000000000001"/>
  </r>
  <r>
    <n v="2110"/>
    <x v="1169"/>
    <x v="2017"/>
    <x v="73"/>
    <n v="7.2759999999999998"/>
  </r>
  <r>
    <n v="2111"/>
    <x v="245"/>
    <x v="2018"/>
    <x v="27"/>
    <n v="7.2750000000000004"/>
  </r>
  <r>
    <n v="2112"/>
    <x v="250"/>
    <x v="2019"/>
    <x v="56"/>
    <n v="7.274"/>
  </r>
  <r>
    <n v="2113"/>
    <x v="1170"/>
    <x v="2020"/>
    <x v="62"/>
    <n v="7.274"/>
  </r>
  <r>
    <n v="2114"/>
    <x v="693"/>
    <x v="1115"/>
    <x v="38"/>
    <n v="7.2720000000000002"/>
  </r>
  <r>
    <n v="2115"/>
    <x v="73"/>
    <x v="2021"/>
    <x v="62"/>
    <n v="7.2679999999999998"/>
  </r>
  <r>
    <n v="2116"/>
    <x v="215"/>
    <x v="2022"/>
    <x v="50"/>
    <n v="7.2649999999999997"/>
  </r>
  <r>
    <n v="2117"/>
    <x v="41"/>
    <x v="2023"/>
    <x v="13"/>
    <n v="7.2640000000000002"/>
  </r>
  <r>
    <n v="2118"/>
    <x v="1079"/>
    <x v="2024"/>
    <x v="63"/>
    <n v="7.26"/>
  </r>
  <r>
    <n v="2119"/>
    <x v="1171"/>
    <x v="2025"/>
    <x v="7"/>
    <n v="7.258"/>
  </r>
  <r>
    <n v="2120"/>
    <x v="1055"/>
    <x v="2026"/>
    <x v="46"/>
    <n v="7.2569999999999997"/>
  </r>
  <r>
    <n v="2121"/>
    <x v="302"/>
    <x v="2027"/>
    <x v="59"/>
    <n v="7.2539999999999996"/>
  </r>
  <r>
    <n v="2122"/>
    <x v="1172"/>
    <x v="479"/>
    <x v="9"/>
    <n v="7.2539999999999996"/>
  </r>
  <r>
    <n v="2123"/>
    <x v="1173"/>
    <x v="2028"/>
    <x v="15"/>
    <n v="7.2530000000000001"/>
  </r>
  <r>
    <n v="2124"/>
    <x v="1174"/>
    <x v="2029"/>
    <x v="4"/>
    <n v="7.2530000000000001"/>
  </r>
  <r>
    <n v="2125"/>
    <x v="1175"/>
    <x v="2030"/>
    <x v="34"/>
    <n v="7.2510000000000003"/>
  </r>
  <r>
    <n v="2126"/>
    <x v="89"/>
    <x v="2031"/>
    <x v="2"/>
    <n v="7.2489999999999997"/>
  </r>
  <r>
    <n v="2127"/>
    <x v="221"/>
    <x v="2032"/>
    <x v="27"/>
    <n v="7.2480000000000002"/>
  </r>
  <r>
    <n v="2128"/>
    <x v="49"/>
    <x v="2033"/>
    <x v="31"/>
    <n v="7.2439999999999998"/>
  </r>
  <r>
    <n v="2129"/>
    <x v="115"/>
    <x v="2034"/>
    <x v="12"/>
    <n v="7.2439999999999998"/>
  </r>
  <r>
    <n v="2130"/>
    <x v="41"/>
    <x v="2035"/>
    <x v="13"/>
    <n v="7.2409999999999997"/>
  </r>
  <r>
    <n v="2131"/>
    <x v="23"/>
    <x v="2036"/>
    <x v="6"/>
    <n v="7.2370000000000001"/>
  </r>
  <r>
    <n v="2132"/>
    <x v="167"/>
    <x v="2037"/>
    <x v="19"/>
    <n v="7.2320000000000002"/>
  </r>
  <r>
    <n v="2133"/>
    <x v="1176"/>
    <x v="2038"/>
    <x v="54"/>
    <n v="7.2320000000000002"/>
  </r>
  <r>
    <n v="2134"/>
    <x v="1177"/>
    <x v="2039"/>
    <x v="35"/>
    <n v="7.23"/>
  </r>
  <r>
    <n v="2135"/>
    <x v="33"/>
    <x v="2040"/>
    <x v="3"/>
    <n v="7.2290000000000001"/>
  </r>
  <r>
    <n v="2136"/>
    <x v="1178"/>
    <x v="2041"/>
    <x v="37"/>
    <n v="7.2270000000000003"/>
  </r>
  <r>
    <n v="2137"/>
    <x v="239"/>
    <x v="2042"/>
    <x v="4"/>
    <n v="7.2270000000000003"/>
  </r>
  <r>
    <n v="2138"/>
    <x v="1179"/>
    <x v="711"/>
    <x v="4"/>
    <n v="7.226"/>
  </r>
  <r>
    <n v="2139"/>
    <x v="1180"/>
    <x v="2043"/>
    <x v="37"/>
    <n v="7.2210000000000001"/>
  </r>
  <r>
    <n v="2140"/>
    <x v="64"/>
    <x v="2044"/>
    <x v="62"/>
    <n v="7.2210000000000001"/>
  </r>
  <r>
    <n v="2141"/>
    <x v="44"/>
    <x v="2045"/>
    <x v="30"/>
    <n v="7.22"/>
  </r>
  <r>
    <n v="2142"/>
    <x v="6"/>
    <x v="2046"/>
    <x v="24"/>
    <n v="7.2190000000000003"/>
  </r>
  <r>
    <n v="2143"/>
    <x v="227"/>
    <x v="2047"/>
    <x v="24"/>
    <n v="7.218"/>
  </r>
  <r>
    <n v="2144"/>
    <x v="472"/>
    <x v="2048"/>
    <x v="49"/>
    <n v="7.218"/>
  </r>
  <r>
    <n v="2145"/>
    <x v="466"/>
    <x v="20"/>
    <x v="44"/>
    <n v="7.2160000000000002"/>
  </r>
  <r>
    <n v="2146"/>
    <x v="468"/>
    <x v="2049"/>
    <x v="4"/>
    <n v="7.2160000000000002"/>
  </r>
  <r>
    <n v="2147"/>
    <x v="685"/>
    <x v="2050"/>
    <x v="40"/>
    <n v="7.2149999999999999"/>
  </r>
  <r>
    <n v="2148"/>
    <x v="1181"/>
    <x v="2051"/>
    <x v="30"/>
    <n v="7.2140000000000004"/>
  </r>
  <r>
    <n v="2149"/>
    <x v="1182"/>
    <x v="2052"/>
    <x v="55"/>
    <n v="7.2130000000000001"/>
  </r>
  <r>
    <n v="2150"/>
    <x v="434"/>
    <x v="2053"/>
    <x v="5"/>
    <n v="7.2110000000000003"/>
  </r>
  <r>
    <n v="2151"/>
    <x v="1183"/>
    <x v="2054"/>
    <x v="34"/>
    <n v="7.2110000000000003"/>
  </r>
  <r>
    <n v="2152"/>
    <x v="1184"/>
    <x v="2055"/>
    <x v="54"/>
    <n v="7.21"/>
  </r>
  <r>
    <n v="2153"/>
    <x v="1185"/>
    <x v="2056"/>
    <x v="12"/>
    <n v="7.2089999999999996"/>
  </r>
  <r>
    <n v="2154"/>
    <x v="0"/>
    <x v="2057"/>
    <x v="48"/>
    <n v="7.2069999999999999"/>
  </r>
  <r>
    <n v="2155"/>
    <x v="307"/>
    <x v="2058"/>
    <x v="5"/>
    <n v="7.2060000000000004"/>
  </r>
  <r>
    <n v="2156"/>
    <x v="1186"/>
    <x v="2059"/>
    <x v="26"/>
    <n v="7.2060000000000004"/>
  </r>
  <r>
    <n v="2157"/>
    <x v="15"/>
    <x v="2060"/>
    <x v="22"/>
    <n v="7.2050000000000001"/>
  </r>
  <r>
    <n v="2158"/>
    <x v="1187"/>
    <x v="2061"/>
    <x v="50"/>
    <n v="7.2039999999999997"/>
  </r>
  <r>
    <n v="2159"/>
    <x v="146"/>
    <x v="2062"/>
    <x v="24"/>
    <n v="7.2039999999999997"/>
  </r>
  <r>
    <n v="2160"/>
    <x v="1188"/>
    <x v="2063"/>
    <x v="44"/>
    <n v="7.1980000000000004"/>
  </r>
  <r>
    <n v="2161"/>
    <x v="1189"/>
    <x v="2064"/>
    <x v="24"/>
    <n v="7.1959999999999997"/>
  </r>
  <r>
    <n v="2162"/>
    <x v="1190"/>
    <x v="2065"/>
    <x v="75"/>
    <n v="7.1959999999999997"/>
  </r>
  <r>
    <n v="2163"/>
    <x v="1191"/>
    <x v="2066"/>
    <x v="3"/>
    <n v="7.1840000000000002"/>
  </r>
  <r>
    <n v="2164"/>
    <x v="538"/>
    <x v="2067"/>
    <x v="34"/>
    <n v="7.1829999999999998"/>
  </r>
  <r>
    <n v="2165"/>
    <x v="1192"/>
    <x v="2068"/>
    <x v="27"/>
    <n v="7.1820000000000004"/>
  </r>
  <r>
    <n v="2166"/>
    <x v="262"/>
    <x v="2069"/>
    <x v="51"/>
    <n v="7.181"/>
  </r>
  <r>
    <n v="2167"/>
    <x v="1108"/>
    <x v="2070"/>
    <x v="18"/>
    <n v="7.181"/>
  </r>
  <r>
    <n v="2168"/>
    <x v="240"/>
    <x v="1338"/>
    <x v="32"/>
    <n v="7.1779999999999999"/>
  </r>
  <r>
    <n v="2169"/>
    <x v="39"/>
    <x v="2071"/>
    <x v="6"/>
    <n v="7.1760000000000002"/>
  </r>
  <r>
    <n v="2170"/>
    <x v="31"/>
    <x v="981"/>
    <x v="49"/>
    <n v="7.1760000000000002"/>
  </r>
  <r>
    <n v="2171"/>
    <x v="30"/>
    <x v="2072"/>
    <x v="9"/>
    <n v="7.1740000000000004"/>
  </r>
  <r>
    <n v="2172"/>
    <x v="221"/>
    <x v="2073"/>
    <x v="9"/>
    <n v="7.1719999999999997"/>
  </r>
  <r>
    <n v="2173"/>
    <x v="1193"/>
    <x v="2074"/>
    <x v="24"/>
    <n v="7.1680000000000001"/>
  </r>
  <r>
    <n v="2174"/>
    <x v="1194"/>
    <x v="2075"/>
    <x v="18"/>
    <n v="7.1669999999999998"/>
  </r>
  <r>
    <n v="2175"/>
    <x v="1195"/>
    <x v="1414"/>
    <x v="68"/>
    <n v="7.1639999999999997"/>
  </r>
  <r>
    <n v="2176"/>
    <x v="195"/>
    <x v="2076"/>
    <x v="20"/>
    <n v="7.1630000000000003"/>
  </r>
  <r>
    <n v="2177"/>
    <x v="262"/>
    <x v="2077"/>
    <x v="12"/>
    <n v="7.1559999999999997"/>
  </r>
  <r>
    <n v="2178"/>
    <x v="1196"/>
    <x v="2078"/>
    <x v="20"/>
    <n v="7.149"/>
  </r>
  <r>
    <n v="2179"/>
    <x v="1197"/>
    <x v="2079"/>
    <x v="5"/>
    <n v="7.1470000000000002"/>
  </r>
  <r>
    <n v="2180"/>
    <x v="1198"/>
    <x v="1585"/>
    <x v="55"/>
    <n v="7.1429999999999998"/>
  </r>
  <r>
    <n v="2181"/>
    <x v="1199"/>
    <x v="2080"/>
    <x v="54"/>
    <n v="7.1390000000000002"/>
  </r>
  <r>
    <n v="2182"/>
    <x v="1200"/>
    <x v="2081"/>
    <x v="34"/>
    <n v="7.1369999999999996"/>
  </r>
  <r>
    <n v="2183"/>
    <x v="149"/>
    <x v="2082"/>
    <x v="5"/>
    <n v="7.1369999999999996"/>
  </r>
  <r>
    <n v="2184"/>
    <x v="466"/>
    <x v="2083"/>
    <x v="80"/>
    <n v="7.13"/>
  </r>
  <r>
    <n v="2185"/>
    <x v="1191"/>
    <x v="2084"/>
    <x v="13"/>
    <n v="7.1280000000000001"/>
  </r>
  <r>
    <n v="2186"/>
    <x v="1201"/>
    <x v="2085"/>
    <x v="0"/>
    <n v="7.1260000000000003"/>
  </r>
  <r>
    <n v="2187"/>
    <x v="1202"/>
    <x v="2086"/>
    <x v="32"/>
    <n v="7.1239999999999997"/>
  </r>
  <r>
    <n v="2188"/>
    <x v="1203"/>
    <x v="2087"/>
    <x v="16"/>
    <n v="7.1230000000000002"/>
  </r>
  <r>
    <n v="2189"/>
    <x v="564"/>
    <x v="2088"/>
    <x v="42"/>
    <n v="7.1219999999999999"/>
  </r>
  <r>
    <n v="2190"/>
    <x v="1204"/>
    <x v="2089"/>
    <x v="10"/>
    <n v="7.1219999999999999"/>
  </r>
  <r>
    <n v="2191"/>
    <x v="427"/>
    <x v="2090"/>
    <x v="22"/>
    <n v="7.1189999999999998"/>
  </r>
  <r>
    <n v="2192"/>
    <x v="311"/>
    <x v="2091"/>
    <x v="21"/>
    <n v="7.1159999999999997"/>
  </r>
  <r>
    <n v="2193"/>
    <x v="64"/>
    <x v="2092"/>
    <x v="41"/>
    <n v="7.11"/>
  </r>
  <r>
    <n v="2194"/>
    <x v="1205"/>
    <x v="639"/>
    <x v="33"/>
    <n v="7.109"/>
  </r>
  <r>
    <n v="2195"/>
    <x v="1206"/>
    <x v="2093"/>
    <x v="42"/>
    <n v="7.1059999999999999"/>
  </r>
  <r>
    <n v="2196"/>
    <x v="1207"/>
    <x v="2094"/>
    <x v="56"/>
    <n v="7.1040000000000001"/>
  </r>
  <r>
    <n v="2197"/>
    <x v="762"/>
    <x v="2095"/>
    <x v="8"/>
    <n v="7.0970000000000004"/>
  </r>
  <r>
    <n v="2198"/>
    <x v="288"/>
    <x v="2096"/>
    <x v="39"/>
    <n v="7.0970000000000004"/>
  </r>
  <r>
    <n v="2199"/>
    <x v="1208"/>
    <x v="2097"/>
    <x v="94"/>
    <n v="7.0970000000000004"/>
  </r>
  <r>
    <n v="2200"/>
    <x v="1209"/>
    <x v="2098"/>
    <x v="23"/>
    <n v="7.0960000000000001"/>
  </r>
  <r>
    <n v="2201"/>
    <x v="1169"/>
    <x v="2099"/>
    <x v="92"/>
    <n v="7.0940000000000003"/>
  </r>
  <r>
    <n v="2202"/>
    <x v="412"/>
    <x v="2100"/>
    <x v="7"/>
    <n v="7.0940000000000003"/>
  </r>
  <r>
    <n v="2203"/>
    <x v="1210"/>
    <x v="2101"/>
    <x v="90"/>
    <n v="7.093"/>
  </r>
  <r>
    <n v="2204"/>
    <x v="313"/>
    <x v="2102"/>
    <x v="51"/>
    <n v="7.093"/>
  </r>
  <r>
    <n v="2205"/>
    <x v="1211"/>
    <x v="2103"/>
    <x v="2"/>
    <n v="7.093"/>
  </r>
  <r>
    <n v="2206"/>
    <x v="445"/>
    <x v="1496"/>
    <x v="42"/>
    <n v="7.0919999999999996"/>
  </r>
  <r>
    <n v="2207"/>
    <x v="1212"/>
    <x v="903"/>
    <x v="32"/>
    <n v="7.0910000000000002"/>
  </r>
  <r>
    <n v="2208"/>
    <x v="1213"/>
    <x v="2104"/>
    <x v="16"/>
    <n v="7.0890000000000004"/>
  </r>
  <r>
    <n v="2209"/>
    <x v="135"/>
    <x v="2105"/>
    <x v="2"/>
    <n v="7.0880000000000001"/>
  </r>
  <r>
    <n v="2210"/>
    <x v="1214"/>
    <x v="268"/>
    <x v="36"/>
    <n v="7.085"/>
  </r>
  <r>
    <n v="2211"/>
    <x v="1078"/>
    <x v="2106"/>
    <x v="69"/>
    <n v="7.0830000000000002"/>
  </r>
  <r>
    <n v="2212"/>
    <x v="1003"/>
    <x v="2107"/>
    <x v="9"/>
    <n v="7.0830000000000002"/>
  </r>
  <r>
    <n v="2213"/>
    <x v="556"/>
    <x v="2108"/>
    <x v="49"/>
    <n v="7.0819999999999999"/>
  </r>
  <r>
    <n v="2214"/>
    <x v="1215"/>
    <x v="313"/>
    <x v="24"/>
    <n v="7.0819999999999999"/>
  </r>
  <r>
    <n v="2215"/>
    <x v="1216"/>
    <x v="2109"/>
    <x v="56"/>
    <n v="7.077"/>
  </r>
  <r>
    <n v="2216"/>
    <x v="1217"/>
    <x v="2110"/>
    <x v="75"/>
    <n v="7.0759999999999996"/>
  </r>
  <r>
    <n v="2217"/>
    <x v="1218"/>
    <x v="2111"/>
    <x v="19"/>
    <n v="7.0750000000000002"/>
  </r>
  <r>
    <n v="2218"/>
    <x v="1219"/>
    <x v="2112"/>
    <x v="51"/>
    <n v="7.0709999999999997"/>
  </r>
  <r>
    <n v="2219"/>
    <x v="76"/>
    <x v="2113"/>
    <x v="2"/>
    <n v="7.0709999999999997"/>
  </r>
  <r>
    <n v="2220"/>
    <x v="1220"/>
    <x v="2114"/>
    <x v="51"/>
    <n v="7.069"/>
  </r>
  <r>
    <n v="2221"/>
    <x v="1221"/>
    <x v="2115"/>
    <x v="35"/>
    <n v="7.0670000000000002"/>
  </r>
  <r>
    <n v="2222"/>
    <x v="24"/>
    <x v="2116"/>
    <x v="22"/>
    <n v="7.0629999999999997"/>
  </r>
  <r>
    <n v="2223"/>
    <x v="111"/>
    <x v="2117"/>
    <x v="10"/>
    <n v="7.0620000000000003"/>
  </r>
  <r>
    <n v="2224"/>
    <x v="1222"/>
    <x v="2118"/>
    <x v="52"/>
    <n v="7.0579999999999998"/>
  </r>
  <r>
    <n v="2225"/>
    <x v="1223"/>
    <x v="2119"/>
    <x v="34"/>
    <n v="7.0519999999999996"/>
  </r>
  <r>
    <n v="2226"/>
    <x v="902"/>
    <x v="2120"/>
    <x v="35"/>
    <n v="7.048"/>
  </r>
  <r>
    <n v="2227"/>
    <x v="33"/>
    <x v="2121"/>
    <x v="9"/>
    <n v="7.0430000000000001"/>
  </r>
  <r>
    <n v="2228"/>
    <x v="1224"/>
    <x v="2122"/>
    <x v="20"/>
    <n v="7.0430000000000001"/>
  </r>
  <r>
    <n v="2229"/>
    <x v="66"/>
    <x v="2123"/>
    <x v="26"/>
    <n v="7.0389999999999997"/>
  </r>
  <r>
    <n v="2230"/>
    <x v="833"/>
    <x v="2124"/>
    <x v="4"/>
    <n v="7.0380000000000003"/>
  </r>
  <r>
    <n v="2231"/>
    <x v="66"/>
    <x v="2125"/>
    <x v="6"/>
    <n v="7.032"/>
  </r>
  <r>
    <n v="2232"/>
    <x v="1225"/>
    <x v="2126"/>
    <x v="3"/>
    <n v="7.03"/>
  </r>
  <r>
    <n v="2233"/>
    <x v="51"/>
    <x v="2127"/>
    <x v="35"/>
    <n v="7.0289999999999999"/>
  </r>
  <r>
    <n v="2234"/>
    <x v="83"/>
    <x v="2128"/>
    <x v="46"/>
    <n v="7.0279999999999996"/>
  </r>
  <r>
    <n v="2235"/>
    <x v="1226"/>
    <x v="2129"/>
    <x v="39"/>
    <n v="7.0250000000000004"/>
  </r>
  <r>
    <n v="2236"/>
    <x v="685"/>
    <x v="2130"/>
    <x v="34"/>
    <n v="7.0229999999999997"/>
  </r>
  <r>
    <n v="2237"/>
    <x v="1227"/>
    <x v="2131"/>
    <x v="21"/>
    <n v="7.0229999999999997"/>
  </r>
  <r>
    <n v="2238"/>
    <x v="653"/>
    <x v="2132"/>
    <x v="37"/>
    <n v="7.0220000000000002"/>
  </r>
  <r>
    <n v="2239"/>
    <x v="1228"/>
    <x v="2133"/>
    <x v="46"/>
    <n v="7.0209999999999999"/>
  </r>
  <r>
    <n v="2240"/>
    <x v="1229"/>
    <x v="581"/>
    <x v="56"/>
    <n v="7.02"/>
  </r>
  <r>
    <n v="2241"/>
    <x v="1230"/>
    <x v="1303"/>
    <x v="1"/>
    <n v="7.0190000000000001"/>
  </r>
  <r>
    <n v="2242"/>
    <x v="1231"/>
    <x v="2134"/>
    <x v="56"/>
    <n v="7.0179999999999998"/>
  </r>
  <r>
    <n v="2243"/>
    <x v="104"/>
    <x v="2135"/>
    <x v="3"/>
    <n v="7.016"/>
  </r>
  <r>
    <n v="2244"/>
    <x v="1232"/>
    <x v="2136"/>
    <x v="60"/>
    <n v="7.0140000000000002"/>
  </r>
  <r>
    <n v="2245"/>
    <x v="1119"/>
    <x v="2137"/>
    <x v="22"/>
    <n v="7.0119999999999996"/>
  </r>
  <r>
    <n v="2246"/>
    <x v="23"/>
    <x v="2138"/>
    <x v="8"/>
    <n v="7.0049999999999999"/>
  </r>
  <r>
    <n v="2247"/>
    <x v="59"/>
    <x v="2139"/>
    <x v="35"/>
    <n v="6.9980000000000002"/>
  </r>
  <r>
    <n v="2248"/>
    <x v="1233"/>
    <x v="2140"/>
    <x v="48"/>
    <n v="6.9980000000000002"/>
  </r>
  <r>
    <n v="2249"/>
    <x v="131"/>
    <x v="2141"/>
    <x v="12"/>
    <n v="6.9960000000000004"/>
  </r>
  <r>
    <n v="2250"/>
    <x v="212"/>
    <x v="2142"/>
    <x v="53"/>
    <n v="6.992"/>
  </r>
  <r>
    <n v="2251"/>
    <x v="861"/>
    <x v="2143"/>
    <x v="17"/>
    <n v="6.9909999999999997"/>
  </r>
  <r>
    <n v="2252"/>
    <x v="309"/>
    <x v="2144"/>
    <x v="30"/>
    <n v="6.9909999999999997"/>
  </r>
  <r>
    <n v="2253"/>
    <x v="1234"/>
    <x v="2145"/>
    <x v="31"/>
    <n v="6.9880000000000004"/>
  </r>
  <r>
    <n v="2254"/>
    <x v="1235"/>
    <x v="2146"/>
    <x v="56"/>
    <n v="6.9850000000000003"/>
  </r>
  <r>
    <n v="2255"/>
    <x v="470"/>
    <x v="2147"/>
    <x v="61"/>
    <n v="6.984"/>
  </r>
  <r>
    <n v="2256"/>
    <x v="474"/>
    <x v="2148"/>
    <x v="34"/>
    <n v="6.9829999999999997"/>
  </r>
  <r>
    <n v="2257"/>
    <x v="1236"/>
    <x v="2149"/>
    <x v="69"/>
    <n v="6.9829999999999997"/>
  </r>
  <r>
    <n v="2258"/>
    <x v="131"/>
    <x v="2150"/>
    <x v="9"/>
    <n v="6.976"/>
  </r>
  <r>
    <n v="2259"/>
    <x v="65"/>
    <x v="2151"/>
    <x v="32"/>
    <n v="6.9749999999999996"/>
  </r>
  <r>
    <n v="2260"/>
    <x v="172"/>
    <x v="2152"/>
    <x v="14"/>
    <n v="6.9720000000000004"/>
  </r>
  <r>
    <n v="2261"/>
    <x v="814"/>
    <x v="2153"/>
    <x v="10"/>
    <n v="6.9710000000000001"/>
  </r>
  <r>
    <n v="2262"/>
    <x v="529"/>
    <x v="2154"/>
    <x v="12"/>
    <n v="6.9710000000000001"/>
  </r>
  <r>
    <n v="2263"/>
    <x v="1116"/>
    <x v="1039"/>
    <x v="19"/>
    <n v="6.97"/>
  </r>
  <r>
    <n v="2264"/>
    <x v="1237"/>
    <x v="2155"/>
    <x v="28"/>
    <n v="6.97"/>
  </r>
  <r>
    <n v="2265"/>
    <x v="1238"/>
    <x v="2156"/>
    <x v="52"/>
    <n v="6.9690000000000003"/>
  </r>
  <r>
    <n v="2266"/>
    <x v="1239"/>
    <x v="2157"/>
    <x v="3"/>
    <n v="6.968"/>
  </r>
  <r>
    <n v="2267"/>
    <x v="472"/>
    <x v="2158"/>
    <x v="49"/>
    <n v="6.9660000000000002"/>
  </r>
  <r>
    <n v="2268"/>
    <x v="1240"/>
    <x v="2159"/>
    <x v="47"/>
    <n v="6.9619999999999997"/>
  </r>
  <r>
    <n v="2269"/>
    <x v="58"/>
    <x v="2160"/>
    <x v="5"/>
    <n v="6.9610000000000003"/>
  </r>
  <r>
    <n v="2270"/>
    <x v="544"/>
    <x v="2161"/>
    <x v="5"/>
    <n v="6.9589999999999996"/>
  </r>
  <r>
    <n v="2271"/>
    <x v="278"/>
    <x v="2162"/>
    <x v="50"/>
    <n v="6.9569999999999999"/>
  </r>
  <r>
    <n v="2272"/>
    <x v="1203"/>
    <x v="2163"/>
    <x v="39"/>
    <n v="6.9569999999999999"/>
  </r>
  <r>
    <n v="2273"/>
    <x v="5"/>
    <x v="2164"/>
    <x v="10"/>
    <n v="6.9560000000000004"/>
  </r>
  <r>
    <n v="2274"/>
    <x v="1241"/>
    <x v="2165"/>
    <x v="19"/>
    <n v="6.9530000000000003"/>
  </r>
  <r>
    <n v="2275"/>
    <x v="1242"/>
    <x v="2166"/>
    <x v="26"/>
    <n v="6.952"/>
  </r>
  <r>
    <n v="2276"/>
    <x v="1243"/>
    <x v="2167"/>
    <x v="28"/>
    <n v="6.9509999999999996"/>
  </r>
  <r>
    <n v="2277"/>
    <x v="1244"/>
    <x v="2168"/>
    <x v="49"/>
    <n v="6.9489999999999998"/>
  </r>
  <r>
    <n v="2278"/>
    <x v="1245"/>
    <x v="2169"/>
    <x v="48"/>
    <n v="6.9459999999999997"/>
  </r>
  <r>
    <n v="2279"/>
    <x v="586"/>
    <x v="2170"/>
    <x v="47"/>
    <n v="6.9459999999999997"/>
  </r>
  <r>
    <n v="2280"/>
    <x v="615"/>
    <x v="2171"/>
    <x v="26"/>
    <n v="6.944"/>
  </r>
  <r>
    <n v="2281"/>
    <x v="1246"/>
    <x v="2172"/>
    <x v="3"/>
    <n v="6.9429999999999996"/>
  </r>
  <r>
    <n v="2282"/>
    <x v="378"/>
    <x v="2173"/>
    <x v="11"/>
    <n v="6.9409999999999998"/>
  </r>
  <r>
    <n v="2283"/>
    <x v="242"/>
    <x v="494"/>
    <x v="60"/>
    <n v="6.9390000000000001"/>
  </r>
  <r>
    <n v="2284"/>
    <x v="268"/>
    <x v="2174"/>
    <x v="39"/>
    <n v="6.9379999999999997"/>
  </r>
  <r>
    <n v="2285"/>
    <x v="1247"/>
    <x v="2175"/>
    <x v="15"/>
    <n v="6.9379999999999997"/>
  </r>
  <r>
    <n v="2286"/>
    <x v="475"/>
    <x v="2176"/>
    <x v="40"/>
    <n v="6.9349999999999996"/>
  </r>
  <r>
    <n v="2287"/>
    <x v="1248"/>
    <x v="2177"/>
    <x v="11"/>
    <n v="6.9340000000000002"/>
  </r>
  <r>
    <n v="2288"/>
    <x v="1249"/>
    <x v="2178"/>
    <x v="13"/>
    <n v="6.9340000000000002"/>
  </r>
  <r>
    <n v="2289"/>
    <x v="725"/>
    <x v="2179"/>
    <x v="3"/>
    <n v="6.9329999999999998"/>
  </r>
  <r>
    <n v="2290"/>
    <x v="1141"/>
    <x v="2180"/>
    <x v="42"/>
    <n v="6.931"/>
  </r>
  <r>
    <n v="2291"/>
    <x v="1046"/>
    <x v="2181"/>
    <x v="3"/>
    <n v="6.9290000000000003"/>
  </r>
  <r>
    <n v="2292"/>
    <x v="704"/>
    <x v="2182"/>
    <x v="44"/>
    <n v="6.923"/>
  </r>
  <r>
    <n v="2293"/>
    <x v="12"/>
    <x v="2183"/>
    <x v="31"/>
    <n v="6.9160000000000004"/>
  </r>
  <r>
    <n v="2294"/>
    <x v="221"/>
    <x v="2184"/>
    <x v="12"/>
    <n v="6.9160000000000004"/>
  </r>
  <r>
    <n v="2295"/>
    <x v="276"/>
    <x v="2185"/>
    <x v="65"/>
    <n v="6.9119999999999999"/>
  </r>
  <r>
    <n v="2296"/>
    <x v="725"/>
    <x v="2186"/>
    <x v="40"/>
    <n v="6.91"/>
  </r>
  <r>
    <n v="2297"/>
    <x v="445"/>
    <x v="2187"/>
    <x v="21"/>
    <n v="6.907"/>
  </r>
  <r>
    <n v="2298"/>
    <x v="696"/>
    <x v="2188"/>
    <x v="22"/>
    <n v="6.9039999999999999"/>
  </r>
  <r>
    <n v="2299"/>
    <x v="1250"/>
    <x v="2189"/>
    <x v="56"/>
    <n v="6.9039999999999999"/>
  </r>
  <r>
    <n v="2300"/>
    <x v="34"/>
    <x v="2190"/>
    <x v="56"/>
    <n v="6.9029999999999996"/>
  </r>
  <r>
    <n v="2301"/>
    <x v="1251"/>
    <x v="2191"/>
    <x v="37"/>
    <n v="6.9"/>
  </r>
  <r>
    <n v="2302"/>
    <x v="143"/>
    <x v="2192"/>
    <x v="2"/>
    <n v="6.8949999999999996"/>
  </r>
  <r>
    <n v="2303"/>
    <x v="1252"/>
    <x v="2193"/>
    <x v="3"/>
    <n v="6.8929999999999998"/>
  </r>
  <r>
    <n v="2304"/>
    <x v="1253"/>
    <x v="2194"/>
    <x v="18"/>
    <n v="6.8929999999999998"/>
  </r>
  <r>
    <n v="2305"/>
    <x v="1254"/>
    <x v="2195"/>
    <x v="88"/>
    <n v="6.89"/>
  </r>
  <r>
    <n v="2306"/>
    <x v="1255"/>
    <x v="2196"/>
    <x v="23"/>
    <n v="6.89"/>
  </r>
  <r>
    <n v="2307"/>
    <x v="446"/>
    <x v="2197"/>
    <x v="63"/>
    <n v="6.8890000000000002"/>
  </r>
  <r>
    <n v="2308"/>
    <x v="1256"/>
    <x v="2198"/>
    <x v="80"/>
    <n v="6.8890000000000002"/>
  </r>
  <r>
    <n v="2309"/>
    <x v="752"/>
    <x v="2199"/>
    <x v="68"/>
    <n v="6.8879999999999999"/>
  </r>
  <r>
    <n v="2310"/>
    <x v="4"/>
    <x v="2200"/>
    <x v="27"/>
    <n v="6.8860000000000001"/>
  </r>
  <r>
    <n v="2311"/>
    <x v="202"/>
    <x v="2201"/>
    <x v="36"/>
    <n v="6.8840000000000003"/>
  </r>
  <r>
    <n v="2312"/>
    <x v="1257"/>
    <x v="2202"/>
    <x v="59"/>
    <n v="6.8840000000000003"/>
  </r>
  <r>
    <n v="2313"/>
    <x v="1258"/>
    <x v="2203"/>
    <x v="51"/>
    <n v="6.8819999999999997"/>
  </r>
  <r>
    <n v="2314"/>
    <x v="1259"/>
    <x v="2204"/>
    <x v="12"/>
    <n v="6.875"/>
  </r>
  <r>
    <n v="2315"/>
    <x v="1260"/>
    <x v="2205"/>
    <x v="2"/>
    <n v="6.8739999999999997"/>
  </r>
  <r>
    <n v="2316"/>
    <x v="1261"/>
    <x v="2206"/>
    <x v="42"/>
    <n v="6.8680000000000003"/>
  </r>
  <r>
    <n v="2317"/>
    <x v="195"/>
    <x v="2207"/>
    <x v="53"/>
    <n v="6.8659999999999997"/>
  </r>
  <r>
    <n v="2318"/>
    <x v="782"/>
    <x v="2208"/>
    <x v="23"/>
    <n v="6.8659999999999997"/>
  </r>
  <r>
    <n v="2319"/>
    <x v="1202"/>
    <x v="2209"/>
    <x v="2"/>
    <n v="6.8650000000000002"/>
  </r>
  <r>
    <n v="2320"/>
    <x v="1262"/>
    <x v="2210"/>
    <x v="39"/>
    <n v="6.8609999999999998"/>
  </r>
  <r>
    <n v="2321"/>
    <x v="941"/>
    <x v="2211"/>
    <x v="35"/>
    <n v="6.86"/>
  </r>
  <r>
    <n v="2322"/>
    <x v="1263"/>
    <x v="2212"/>
    <x v="26"/>
    <n v="6.8559999999999999"/>
  </r>
  <r>
    <n v="2323"/>
    <x v="26"/>
    <x v="351"/>
    <x v="51"/>
    <n v="6.8550000000000004"/>
  </r>
  <r>
    <n v="2324"/>
    <x v="7"/>
    <x v="2213"/>
    <x v="37"/>
    <n v="6.8540000000000001"/>
  </r>
  <r>
    <n v="2325"/>
    <x v="23"/>
    <x v="2119"/>
    <x v="65"/>
    <n v="6.8520000000000003"/>
  </r>
  <r>
    <n v="2326"/>
    <x v="1264"/>
    <x v="2214"/>
    <x v="16"/>
    <n v="6.8479999999999999"/>
  </r>
  <r>
    <n v="2327"/>
    <x v="1265"/>
    <x v="1418"/>
    <x v="11"/>
    <n v="6.8470000000000004"/>
  </r>
  <r>
    <n v="2328"/>
    <x v="1266"/>
    <x v="2215"/>
    <x v="63"/>
    <n v="6.8470000000000004"/>
  </r>
  <r>
    <n v="2329"/>
    <x v="146"/>
    <x v="2216"/>
    <x v="3"/>
    <n v="6.8460000000000001"/>
  </r>
  <r>
    <n v="2330"/>
    <x v="38"/>
    <x v="2217"/>
    <x v="50"/>
    <n v="6.8449999999999998"/>
  </r>
  <r>
    <n v="2331"/>
    <x v="1267"/>
    <x v="2218"/>
    <x v="6"/>
    <n v="6.8410000000000002"/>
  </r>
  <r>
    <n v="2332"/>
    <x v="72"/>
    <x v="2219"/>
    <x v="64"/>
    <n v="6.8380000000000001"/>
  </r>
  <r>
    <n v="2333"/>
    <x v="1268"/>
    <x v="2220"/>
    <x v="5"/>
    <n v="6.8380000000000001"/>
  </r>
  <r>
    <n v="2334"/>
    <x v="175"/>
    <x v="2221"/>
    <x v="31"/>
    <n v="6.8360000000000003"/>
  </r>
  <r>
    <n v="2335"/>
    <x v="1269"/>
    <x v="2222"/>
    <x v="80"/>
    <n v="6.8330000000000002"/>
  </r>
  <r>
    <n v="2336"/>
    <x v="1270"/>
    <x v="1994"/>
    <x v="72"/>
    <n v="6.8330000000000002"/>
  </r>
  <r>
    <n v="2337"/>
    <x v="1271"/>
    <x v="2223"/>
    <x v="19"/>
    <n v="6.8319999999999999"/>
  </r>
  <r>
    <n v="2338"/>
    <x v="1078"/>
    <x v="2224"/>
    <x v="55"/>
    <n v="6.8310000000000004"/>
  </r>
  <r>
    <n v="2339"/>
    <x v="85"/>
    <x v="2225"/>
    <x v="13"/>
    <n v="6.8310000000000004"/>
  </r>
  <r>
    <n v="2340"/>
    <x v="1272"/>
    <x v="2226"/>
    <x v="14"/>
    <n v="6.8250000000000002"/>
  </r>
  <r>
    <n v="2341"/>
    <x v="1273"/>
    <x v="2227"/>
    <x v="27"/>
    <n v="6.8220000000000001"/>
  </r>
  <r>
    <n v="2342"/>
    <x v="1274"/>
    <x v="2228"/>
    <x v="55"/>
    <n v="6.82"/>
  </r>
  <r>
    <n v="2343"/>
    <x v="0"/>
    <x v="2229"/>
    <x v="0"/>
    <n v="6.8170000000000002"/>
  </r>
  <r>
    <n v="2344"/>
    <x v="1174"/>
    <x v="2230"/>
    <x v="59"/>
    <n v="6.8159999999999998"/>
  </r>
  <r>
    <n v="2345"/>
    <x v="588"/>
    <x v="2231"/>
    <x v="18"/>
    <n v="6.8150000000000004"/>
  </r>
  <r>
    <n v="2346"/>
    <x v="1275"/>
    <x v="2232"/>
    <x v="35"/>
    <n v="6.8140000000000001"/>
  </r>
  <r>
    <n v="2347"/>
    <x v="832"/>
    <x v="2233"/>
    <x v="4"/>
    <n v="6.8129999999999997"/>
  </r>
  <r>
    <n v="2348"/>
    <x v="403"/>
    <x v="2234"/>
    <x v="54"/>
    <n v="6.8120000000000003"/>
  </r>
  <r>
    <n v="2349"/>
    <x v="1276"/>
    <x v="1665"/>
    <x v="19"/>
    <n v="6.81"/>
  </r>
  <r>
    <n v="2350"/>
    <x v="1277"/>
    <x v="2235"/>
    <x v="72"/>
    <n v="6.8079999999999998"/>
  </r>
  <r>
    <n v="2351"/>
    <x v="1278"/>
    <x v="2236"/>
    <x v="24"/>
    <n v="6.8079999999999998"/>
  </r>
  <r>
    <n v="2352"/>
    <x v="9"/>
    <x v="2237"/>
    <x v="65"/>
    <n v="6.8070000000000004"/>
  </r>
  <r>
    <n v="2353"/>
    <x v="250"/>
    <x v="2238"/>
    <x v="18"/>
    <n v="6.8049999999999997"/>
  </r>
  <r>
    <n v="2354"/>
    <x v="1279"/>
    <x v="2239"/>
    <x v="37"/>
    <n v="6.8040000000000003"/>
  </r>
  <r>
    <n v="2355"/>
    <x v="121"/>
    <x v="629"/>
    <x v="42"/>
    <n v="6.8040000000000003"/>
  </r>
  <r>
    <n v="2356"/>
    <x v="1280"/>
    <x v="2240"/>
    <x v="31"/>
    <n v="6.8029999999999999"/>
  </r>
  <r>
    <n v="2357"/>
    <x v="65"/>
    <x v="2241"/>
    <x v="9"/>
    <n v="6.8029999999999999"/>
  </r>
  <r>
    <n v="2358"/>
    <x v="832"/>
    <x v="2242"/>
    <x v="32"/>
    <n v="6.8"/>
  </r>
  <r>
    <n v="2359"/>
    <x v="1168"/>
    <x v="2243"/>
    <x v="22"/>
    <n v="6.7930000000000001"/>
  </r>
  <r>
    <n v="2360"/>
    <x v="176"/>
    <x v="2244"/>
    <x v="23"/>
    <n v="6.7910000000000004"/>
  </r>
  <r>
    <n v="2361"/>
    <x v="1281"/>
    <x v="2245"/>
    <x v="44"/>
    <n v="6.79"/>
  </r>
  <r>
    <n v="2362"/>
    <x v="1282"/>
    <x v="2246"/>
    <x v="65"/>
    <n v="6.7889999999999997"/>
  </r>
  <r>
    <n v="2363"/>
    <x v="84"/>
    <x v="677"/>
    <x v="40"/>
    <n v="6.7850000000000001"/>
  </r>
  <r>
    <n v="2364"/>
    <x v="928"/>
    <x v="2247"/>
    <x v="21"/>
    <n v="6.7850000000000001"/>
  </r>
  <r>
    <n v="2365"/>
    <x v="970"/>
    <x v="2248"/>
    <x v="1"/>
    <n v="6.782"/>
  </r>
  <r>
    <n v="2366"/>
    <x v="369"/>
    <x v="2249"/>
    <x v="4"/>
    <n v="6.78"/>
  </r>
  <r>
    <n v="2367"/>
    <x v="300"/>
    <x v="2250"/>
    <x v="87"/>
    <n v="6.7750000000000004"/>
  </r>
  <r>
    <n v="2368"/>
    <x v="1283"/>
    <x v="2251"/>
    <x v="33"/>
    <n v="6.774"/>
  </r>
  <r>
    <n v="2369"/>
    <x v="1284"/>
    <x v="2252"/>
    <x v="52"/>
    <n v="6.774"/>
  </r>
  <r>
    <n v="2370"/>
    <x v="1285"/>
    <x v="2253"/>
    <x v="61"/>
    <n v="6.7729999999999997"/>
  </r>
  <r>
    <n v="2371"/>
    <x v="105"/>
    <x v="2254"/>
    <x v="26"/>
    <n v="6.7709999999999999"/>
  </r>
  <r>
    <n v="2372"/>
    <x v="428"/>
    <x v="2255"/>
    <x v="8"/>
    <n v="6.766"/>
  </r>
  <r>
    <n v="2373"/>
    <x v="1286"/>
    <x v="862"/>
    <x v="26"/>
    <n v="6.7649999999999997"/>
  </r>
  <r>
    <n v="2374"/>
    <x v="1287"/>
    <x v="2256"/>
    <x v="5"/>
    <n v="6.7649999999999997"/>
  </r>
  <r>
    <n v="2375"/>
    <x v="1288"/>
    <x v="2257"/>
    <x v="28"/>
    <n v="6.7649999999999997"/>
  </r>
  <r>
    <n v="2376"/>
    <x v="34"/>
    <x v="2258"/>
    <x v="69"/>
    <n v="6.7649999999999997"/>
  </r>
  <r>
    <n v="2377"/>
    <x v="1289"/>
    <x v="2259"/>
    <x v="38"/>
    <n v="6.7640000000000002"/>
  </r>
  <r>
    <n v="2378"/>
    <x v="1290"/>
    <x v="2260"/>
    <x v="50"/>
    <n v="6.7640000000000002"/>
  </r>
  <r>
    <n v="2379"/>
    <x v="363"/>
    <x v="2261"/>
    <x v="12"/>
    <n v="6.7610000000000001"/>
  </r>
  <r>
    <n v="2380"/>
    <x v="1291"/>
    <x v="2262"/>
    <x v="72"/>
    <n v="6.76"/>
  </r>
  <r>
    <n v="2381"/>
    <x v="131"/>
    <x v="2263"/>
    <x v="32"/>
    <n v="6.76"/>
  </r>
  <r>
    <n v="2382"/>
    <x v="11"/>
    <x v="2264"/>
    <x v="52"/>
    <n v="6.7569999999999997"/>
  </r>
  <r>
    <n v="2383"/>
    <x v="204"/>
    <x v="2265"/>
    <x v="65"/>
    <n v="6.7549999999999999"/>
  </r>
  <r>
    <n v="2384"/>
    <x v="1292"/>
    <x v="2266"/>
    <x v="70"/>
    <n v="6.7510000000000003"/>
  </r>
  <r>
    <n v="2385"/>
    <x v="1293"/>
    <x v="2267"/>
    <x v="16"/>
    <n v="6.7469999999999999"/>
  </r>
  <r>
    <n v="2386"/>
    <x v="1294"/>
    <x v="2268"/>
    <x v="33"/>
    <n v="6.7439999999999998"/>
  </r>
  <r>
    <n v="2387"/>
    <x v="159"/>
    <x v="2269"/>
    <x v="9"/>
    <n v="6.742"/>
  </r>
  <r>
    <n v="2388"/>
    <x v="1295"/>
    <x v="2270"/>
    <x v="53"/>
    <n v="6.742"/>
  </r>
  <r>
    <n v="2389"/>
    <x v="5"/>
    <x v="2271"/>
    <x v="42"/>
    <n v="6.7380000000000004"/>
  </r>
  <r>
    <n v="2390"/>
    <x v="1296"/>
    <x v="2272"/>
    <x v="3"/>
    <n v="6.7350000000000003"/>
  </r>
  <r>
    <n v="2391"/>
    <x v="693"/>
    <x v="2273"/>
    <x v="43"/>
    <n v="6.7290000000000001"/>
  </r>
  <r>
    <n v="2392"/>
    <x v="403"/>
    <x v="2274"/>
    <x v="40"/>
    <n v="6.7279999999999998"/>
  </r>
  <r>
    <n v="2393"/>
    <x v="998"/>
    <x v="2275"/>
    <x v="68"/>
    <n v="6.7270000000000003"/>
  </r>
  <r>
    <n v="2394"/>
    <x v="40"/>
    <x v="2276"/>
    <x v="50"/>
    <n v="6.7270000000000003"/>
  </r>
  <r>
    <n v="2395"/>
    <x v="1128"/>
    <x v="2277"/>
    <x v="65"/>
    <n v="6.7220000000000004"/>
  </r>
  <r>
    <n v="2396"/>
    <x v="1297"/>
    <x v="2278"/>
    <x v="49"/>
    <n v="6.7210000000000001"/>
  </r>
  <r>
    <n v="2397"/>
    <x v="1298"/>
    <x v="2279"/>
    <x v="71"/>
    <n v="6.7190000000000003"/>
  </r>
  <r>
    <n v="2398"/>
    <x v="990"/>
    <x v="2280"/>
    <x v="30"/>
    <n v="6.7140000000000004"/>
  </r>
  <r>
    <n v="2399"/>
    <x v="93"/>
    <x v="2281"/>
    <x v="52"/>
    <n v="6.7130000000000001"/>
  </r>
  <r>
    <n v="2400"/>
    <x v="31"/>
    <x v="2282"/>
    <x v="30"/>
    <n v="6.7119999999999997"/>
  </r>
  <r>
    <n v="2401"/>
    <x v="1299"/>
    <x v="2283"/>
    <x v="38"/>
    <n v="6.71"/>
  </r>
  <r>
    <n v="2402"/>
    <x v="49"/>
    <x v="2284"/>
    <x v="20"/>
    <n v="6.7080000000000002"/>
  </r>
  <r>
    <n v="2403"/>
    <x v="266"/>
    <x v="2285"/>
    <x v="24"/>
    <n v="6.7080000000000002"/>
  </r>
  <r>
    <n v="2404"/>
    <x v="1054"/>
    <x v="2286"/>
    <x v="32"/>
    <n v="6.7060000000000004"/>
  </r>
  <r>
    <n v="2405"/>
    <x v="519"/>
    <x v="2287"/>
    <x v="5"/>
    <n v="6.7050000000000001"/>
  </r>
  <r>
    <n v="2406"/>
    <x v="1300"/>
    <x v="2288"/>
    <x v="8"/>
    <n v="6.7030000000000003"/>
  </r>
  <r>
    <n v="2407"/>
    <x v="546"/>
    <x v="2289"/>
    <x v="3"/>
    <n v="6.702"/>
  </r>
  <r>
    <n v="2408"/>
    <x v="1301"/>
    <x v="2290"/>
    <x v="7"/>
    <n v="6.6989999999999998"/>
  </r>
  <r>
    <n v="2409"/>
    <x v="1302"/>
    <x v="2291"/>
    <x v="16"/>
    <n v="6.6989999999999998"/>
  </r>
  <r>
    <n v="2410"/>
    <x v="83"/>
    <x v="965"/>
    <x v="68"/>
    <n v="6.6989999999999998"/>
  </r>
  <r>
    <n v="2411"/>
    <x v="1303"/>
    <x v="2292"/>
    <x v="90"/>
    <n v="6.6980000000000004"/>
  </r>
  <r>
    <n v="2412"/>
    <x v="199"/>
    <x v="2293"/>
    <x v="59"/>
    <n v="6.6959999999999997"/>
  </r>
  <r>
    <n v="2413"/>
    <x v="1304"/>
    <x v="904"/>
    <x v="50"/>
    <n v="6.6959999999999997"/>
  </r>
  <r>
    <n v="2414"/>
    <x v="242"/>
    <x v="2294"/>
    <x v="48"/>
    <n v="6.6950000000000003"/>
  </r>
  <r>
    <n v="2415"/>
    <x v="36"/>
    <x v="2295"/>
    <x v="58"/>
    <n v="6.694"/>
  </r>
  <r>
    <n v="2416"/>
    <x v="1305"/>
    <x v="2296"/>
    <x v="3"/>
    <n v="6.6920000000000002"/>
  </r>
  <r>
    <n v="2417"/>
    <x v="480"/>
    <x v="2297"/>
    <x v="37"/>
    <n v="6.6909999999999998"/>
  </r>
  <r>
    <n v="2418"/>
    <x v="1306"/>
    <x v="2298"/>
    <x v="29"/>
    <n v="6.6909999999999998"/>
  </r>
  <r>
    <n v="2419"/>
    <x v="545"/>
    <x v="2299"/>
    <x v="87"/>
    <n v="6.6870000000000003"/>
  </r>
  <r>
    <n v="2420"/>
    <x v="1102"/>
    <x v="2300"/>
    <x v="38"/>
    <n v="6.6859999999999999"/>
  </r>
  <r>
    <n v="2421"/>
    <x v="73"/>
    <x v="2301"/>
    <x v="48"/>
    <n v="6.6849999999999996"/>
  </r>
  <r>
    <n v="2422"/>
    <x v="1307"/>
    <x v="2302"/>
    <x v="68"/>
    <n v="6.6849999999999996"/>
  </r>
  <r>
    <n v="2423"/>
    <x v="1308"/>
    <x v="2303"/>
    <x v="29"/>
    <n v="6.6840000000000002"/>
  </r>
  <r>
    <n v="2424"/>
    <x v="36"/>
    <x v="2304"/>
    <x v="58"/>
    <n v="6.6829999999999998"/>
  </r>
  <r>
    <n v="2425"/>
    <x v="1309"/>
    <x v="2305"/>
    <x v="28"/>
    <n v="6.6820000000000004"/>
  </r>
  <r>
    <n v="2426"/>
    <x v="309"/>
    <x v="2306"/>
    <x v="7"/>
    <n v="6.6820000000000004"/>
  </r>
  <r>
    <n v="2427"/>
    <x v="1310"/>
    <x v="2307"/>
    <x v="40"/>
    <n v="6.6820000000000004"/>
  </r>
  <r>
    <n v="2428"/>
    <x v="1109"/>
    <x v="2308"/>
    <x v="36"/>
    <n v="6.681"/>
  </r>
  <r>
    <n v="2429"/>
    <x v="271"/>
    <x v="2309"/>
    <x v="18"/>
    <n v="6.6790000000000003"/>
  </r>
  <r>
    <n v="2430"/>
    <x v="777"/>
    <x v="2310"/>
    <x v="11"/>
    <n v="6.6779999999999999"/>
  </r>
  <r>
    <n v="2431"/>
    <x v="1311"/>
    <x v="1007"/>
    <x v="29"/>
    <n v="6.6749999999999998"/>
  </r>
  <r>
    <n v="2432"/>
    <x v="1312"/>
    <x v="2311"/>
    <x v="65"/>
    <n v="6.673"/>
  </r>
  <r>
    <n v="2433"/>
    <x v="999"/>
    <x v="2312"/>
    <x v="51"/>
    <n v="6.673"/>
  </r>
  <r>
    <n v="2434"/>
    <x v="190"/>
    <x v="2313"/>
    <x v="1"/>
    <n v="6.665"/>
  </r>
  <r>
    <n v="2435"/>
    <x v="131"/>
    <x v="2314"/>
    <x v="34"/>
    <n v="6.665"/>
  </r>
  <r>
    <n v="2436"/>
    <x v="1313"/>
    <x v="2315"/>
    <x v="39"/>
    <n v="6.6630000000000003"/>
  </r>
  <r>
    <n v="2437"/>
    <x v="1314"/>
    <x v="2316"/>
    <x v="51"/>
    <n v="6.6609999999999996"/>
  </r>
  <r>
    <n v="2438"/>
    <x v="1315"/>
    <x v="2317"/>
    <x v="47"/>
    <n v="6.66"/>
  </r>
  <r>
    <n v="2439"/>
    <x v="86"/>
    <x v="2318"/>
    <x v="23"/>
    <n v="6.6559999999999997"/>
  </r>
  <r>
    <n v="2440"/>
    <x v="1316"/>
    <x v="1443"/>
    <x v="60"/>
    <n v="6.6559999999999997"/>
  </r>
  <r>
    <n v="2441"/>
    <x v="1317"/>
    <x v="2319"/>
    <x v="16"/>
    <n v="6.6550000000000002"/>
  </r>
  <r>
    <n v="2442"/>
    <x v="175"/>
    <x v="2320"/>
    <x v="13"/>
    <n v="6.6529999999999996"/>
  </r>
  <r>
    <n v="2443"/>
    <x v="1243"/>
    <x v="2321"/>
    <x v="4"/>
    <n v="6.6529999999999996"/>
  </r>
  <r>
    <n v="2444"/>
    <x v="1318"/>
    <x v="2322"/>
    <x v="13"/>
    <n v="6.6520000000000001"/>
  </r>
  <r>
    <n v="2445"/>
    <x v="1319"/>
    <x v="2323"/>
    <x v="21"/>
    <n v="6.65"/>
  </r>
  <r>
    <n v="2446"/>
    <x v="149"/>
    <x v="2324"/>
    <x v="11"/>
    <n v="6.65"/>
  </r>
  <r>
    <n v="2447"/>
    <x v="62"/>
    <x v="2325"/>
    <x v="56"/>
    <n v="6.6479999999999997"/>
  </r>
  <r>
    <n v="2448"/>
    <x v="1320"/>
    <x v="2326"/>
    <x v="48"/>
    <n v="6.6470000000000002"/>
  </r>
  <r>
    <n v="2449"/>
    <x v="131"/>
    <x v="2327"/>
    <x v="40"/>
    <n v="6.6470000000000002"/>
  </r>
  <r>
    <n v="2450"/>
    <x v="1144"/>
    <x v="2328"/>
    <x v="57"/>
    <n v="6.6429999999999998"/>
  </r>
  <r>
    <n v="2451"/>
    <x v="1321"/>
    <x v="2329"/>
    <x v="69"/>
    <n v="6.641"/>
  </r>
  <r>
    <n v="2452"/>
    <x v="43"/>
    <x v="2330"/>
    <x v="74"/>
    <n v="6.6379999999999999"/>
  </r>
  <r>
    <n v="2453"/>
    <x v="1322"/>
    <x v="2331"/>
    <x v="14"/>
    <n v="6.6349999999999998"/>
  </r>
  <r>
    <n v="2454"/>
    <x v="1323"/>
    <x v="2332"/>
    <x v="90"/>
    <n v="6.6319999999999997"/>
  </r>
  <r>
    <n v="2455"/>
    <x v="590"/>
    <x v="2333"/>
    <x v="65"/>
    <n v="6.63"/>
  </r>
  <r>
    <n v="2456"/>
    <x v="1324"/>
    <x v="2334"/>
    <x v="36"/>
    <n v="6.6289999999999996"/>
  </r>
  <r>
    <n v="2457"/>
    <x v="1325"/>
    <x v="2335"/>
    <x v="21"/>
    <n v="6.6269999999999998"/>
  </r>
  <r>
    <n v="2458"/>
    <x v="1326"/>
    <x v="2336"/>
    <x v="68"/>
    <n v="6.6260000000000003"/>
  </r>
  <r>
    <n v="2459"/>
    <x v="1327"/>
    <x v="2337"/>
    <x v="8"/>
    <n v="6.6260000000000003"/>
  </r>
  <r>
    <n v="2460"/>
    <x v="65"/>
    <x v="2338"/>
    <x v="10"/>
    <n v="6.625"/>
  </r>
  <r>
    <n v="2461"/>
    <x v="190"/>
    <x v="2339"/>
    <x v="41"/>
    <n v="6.6239999999999997"/>
  </r>
  <r>
    <n v="2462"/>
    <x v="306"/>
    <x v="2340"/>
    <x v="53"/>
    <n v="6.6239999999999997"/>
  </r>
  <r>
    <n v="2463"/>
    <x v="300"/>
    <x v="2341"/>
    <x v="87"/>
    <n v="6.6210000000000004"/>
  </r>
  <r>
    <n v="2464"/>
    <x v="1328"/>
    <x v="2342"/>
    <x v="68"/>
    <n v="6.62"/>
  </r>
  <r>
    <n v="2465"/>
    <x v="277"/>
    <x v="2343"/>
    <x v="47"/>
    <n v="6.6189999999999998"/>
  </r>
  <r>
    <n v="2466"/>
    <x v="1329"/>
    <x v="2344"/>
    <x v="44"/>
    <n v="6.6150000000000002"/>
  </r>
  <r>
    <n v="2467"/>
    <x v="1330"/>
    <x v="2345"/>
    <x v="6"/>
    <n v="6.6139999999999999"/>
  </r>
  <r>
    <n v="2468"/>
    <x v="728"/>
    <x v="2346"/>
    <x v="62"/>
    <n v="6.6139999999999999"/>
  </r>
  <r>
    <n v="2469"/>
    <x v="1331"/>
    <x v="2347"/>
    <x v="6"/>
    <n v="6.6079999999999997"/>
  </r>
  <r>
    <n v="2470"/>
    <x v="163"/>
    <x v="1065"/>
    <x v="6"/>
    <n v="6.6059999999999999"/>
  </r>
  <r>
    <n v="2471"/>
    <x v="681"/>
    <x v="2348"/>
    <x v="28"/>
    <n v="6.6059999999999999"/>
  </r>
  <r>
    <n v="2472"/>
    <x v="1332"/>
    <x v="2349"/>
    <x v="24"/>
    <n v="6.6029999999999998"/>
  </r>
  <r>
    <n v="2473"/>
    <x v="1333"/>
    <x v="2350"/>
    <x v="54"/>
    <n v="6.6020000000000003"/>
  </r>
  <r>
    <n v="2474"/>
    <x v="1334"/>
    <x v="2351"/>
    <x v="74"/>
    <n v="6.6"/>
  </r>
  <r>
    <n v="2475"/>
    <x v="1335"/>
    <x v="2352"/>
    <x v="21"/>
    <n v="6.6"/>
  </r>
  <r>
    <n v="2476"/>
    <x v="204"/>
    <x v="2353"/>
    <x v="40"/>
    <n v="6.5990000000000002"/>
  </r>
  <r>
    <n v="2477"/>
    <x v="1336"/>
    <x v="2354"/>
    <x v="52"/>
    <n v="6.5960000000000001"/>
  </r>
  <r>
    <n v="2478"/>
    <x v="497"/>
    <x v="2355"/>
    <x v="16"/>
    <n v="6.5919999999999996"/>
  </r>
  <r>
    <n v="2479"/>
    <x v="1136"/>
    <x v="2356"/>
    <x v="50"/>
    <n v="6.5919999999999996"/>
  </r>
  <r>
    <n v="2480"/>
    <x v="334"/>
    <x v="2357"/>
    <x v="11"/>
    <n v="6.5919999999999996"/>
  </r>
  <r>
    <n v="2481"/>
    <x v="5"/>
    <x v="2358"/>
    <x v="69"/>
    <n v="6.5890000000000004"/>
  </r>
  <r>
    <n v="2482"/>
    <x v="0"/>
    <x v="354"/>
    <x v="45"/>
    <n v="6.5890000000000004"/>
  </r>
  <r>
    <n v="2483"/>
    <x v="1337"/>
    <x v="2359"/>
    <x v="11"/>
    <n v="6.5890000000000004"/>
  </r>
  <r>
    <n v="2484"/>
    <x v="9"/>
    <x v="2360"/>
    <x v="8"/>
    <n v="6.5869999999999997"/>
  </r>
  <r>
    <n v="2485"/>
    <x v="1338"/>
    <x v="2361"/>
    <x v="14"/>
    <n v="6.5869999999999997"/>
  </r>
  <r>
    <n v="2486"/>
    <x v="604"/>
    <x v="2362"/>
    <x v="5"/>
    <n v="6.585"/>
  </r>
  <r>
    <n v="2487"/>
    <x v="152"/>
    <x v="2363"/>
    <x v="30"/>
    <n v="6.5839999999999996"/>
  </r>
  <r>
    <n v="2488"/>
    <x v="1339"/>
    <x v="2364"/>
    <x v="30"/>
    <n v="6.5830000000000002"/>
  </r>
  <r>
    <n v="2489"/>
    <x v="1340"/>
    <x v="2365"/>
    <x v="29"/>
    <n v="6.5789999999999997"/>
  </r>
  <r>
    <n v="2490"/>
    <x v="965"/>
    <x v="2366"/>
    <x v="47"/>
    <n v="6.5789999999999997"/>
  </r>
  <r>
    <n v="2491"/>
    <x v="178"/>
    <x v="2367"/>
    <x v="31"/>
    <n v="6.577"/>
  </r>
  <r>
    <n v="2492"/>
    <x v="1341"/>
    <x v="2368"/>
    <x v="30"/>
    <n v="6.5730000000000004"/>
  </r>
  <r>
    <n v="2493"/>
    <x v="1087"/>
    <x v="2369"/>
    <x v="50"/>
    <n v="6.5720000000000001"/>
  </r>
  <r>
    <n v="2494"/>
    <x v="5"/>
    <x v="2370"/>
    <x v="21"/>
    <n v="6.57"/>
  </r>
  <r>
    <n v="2495"/>
    <x v="1342"/>
    <x v="2371"/>
    <x v="57"/>
    <n v="6.569"/>
  </r>
  <r>
    <n v="2496"/>
    <x v="1343"/>
    <x v="2372"/>
    <x v="90"/>
    <n v="6.569"/>
  </r>
  <r>
    <n v="2497"/>
    <x v="568"/>
    <x v="2373"/>
    <x v="36"/>
    <n v="6.5679999999999996"/>
  </r>
  <r>
    <n v="2498"/>
    <x v="437"/>
    <x v="2374"/>
    <x v="16"/>
    <n v="6.5670000000000002"/>
  </r>
  <r>
    <n v="2499"/>
    <x v="1183"/>
    <x v="2375"/>
    <x v="51"/>
    <n v="6.5659999999999998"/>
  </r>
  <r>
    <n v="2500"/>
    <x v="1344"/>
    <x v="2376"/>
    <x v="19"/>
    <n v="6.5650000000000004"/>
  </r>
  <r>
    <n v="2501"/>
    <x v="12"/>
    <x v="2377"/>
    <x v="40"/>
    <n v="6.5650000000000004"/>
  </r>
  <r>
    <n v="2502"/>
    <x v="1345"/>
    <x v="2378"/>
    <x v="50"/>
    <n v="6.5640000000000001"/>
  </r>
  <r>
    <n v="2503"/>
    <x v="14"/>
    <x v="1830"/>
    <x v="24"/>
    <n v="6.5629999999999997"/>
  </r>
  <r>
    <n v="2504"/>
    <x v="434"/>
    <x v="2379"/>
    <x v="29"/>
    <n v="6.5620000000000003"/>
  </r>
  <r>
    <n v="2505"/>
    <x v="1346"/>
    <x v="2380"/>
    <x v="6"/>
    <n v="6.5620000000000003"/>
  </r>
  <r>
    <n v="2506"/>
    <x v="573"/>
    <x v="2381"/>
    <x v="16"/>
    <n v="6.5609999999999999"/>
  </r>
  <r>
    <n v="2507"/>
    <x v="1289"/>
    <x v="2382"/>
    <x v="38"/>
    <n v="6.5590000000000002"/>
  </r>
  <r>
    <n v="2508"/>
    <x v="1347"/>
    <x v="2383"/>
    <x v="69"/>
    <n v="6.5579999999999998"/>
  </r>
  <r>
    <n v="2509"/>
    <x v="1348"/>
    <x v="2384"/>
    <x v="30"/>
    <n v="6.5570000000000004"/>
  </r>
  <r>
    <n v="2510"/>
    <x v="434"/>
    <x v="2385"/>
    <x v="55"/>
    <n v="6.5570000000000004"/>
  </r>
  <r>
    <n v="2511"/>
    <x v="1349"/>
    <x v="2386"/>
    <x v="11"/>
    <n v="6.556"/>
  </r>
  <r>
    <n v="2512"/>
    <x v="1350"/>
    <x v="1363"/>
    <x v="59"/>
    <n v="6.5490000000000004"/>
  </r>
  <r>
    <n v="2513"/>
    <x v="740"/>
    <x v="2387"/>
    <x v="13"/>
    <n v="6.548"/>
  </r>
  <r>
    <n v="2514"/>
    <x v="842"/>
    <x v="6"/>
    <x v="65"/>
    <n v="6.54"/>
  </r>
  <r>
    <n v="2515"/>
    <x v="40"/>
    <x v="2388"/>
    <x v="52"/>
    <n v="6.54"/>
  </r>
  <r>
    <n v="2516"/>
    <x v="462"/>
    <x v="2389"/>
    <x v="47"/>
    <n v="6.5380000000000003"/>
  </r>
  <r>
    <n v="2517"/>
    <x v="1351"/>
    <x v="2390"/>
    <x v="69"/>
    <n v="6.5350000000000001"/>
  </r>
  <r>
    <n v="2518"/>
    <x v="593"/>
    <x v="2391"/>
    <x v="42"/>
    <n v="6.5330000000000004"/>
  </r>
  <r>
    <n v="2519"/>
    <x v="12"/>
    <x v="2392"/>
    <x v="12"/>
    <n v="6.5279999999999996"/>
  </r>
  <r>
    <n v="2520"/>
    <x v="1352"/>
    <x v="2393"/>
    <x v="17"/>
    <n v="6.5270000000000001"/>
  </r>
  <r>
    <n v="2521"/>
    <x v="964"/>
    <x v="2394"/>
    <x v="33"/>
    <n v="6.5259999999999998"/>
  </r>
  <r>
    <n v="2522"/>
    <x v="202"/>
    <x v="2282"/>
    <x v="40"/>
    <n v="6.524"/>
  </r>
  <r>
    <n v="2523"/>
    <x v="455"/>
    <x v="1243"/>
    <x v="74"/>
    <n v="6.5220000000000002"/>
  </r>
  <r>
    <n v="2524"/>
    <x v="1183"/>
    <x v="2395"/>
    <x v="51"/>
    <n v="6.5220000000000002"/>
  </r>
  <r>
    <n v="2525"/>
    <x v="1353"/>
    <x v="2396"/>
    <x v="28"/>
    <n v="6.5209999999999999"/>
  </r>
  <r>
    <n v="2526"/>
    <x v="841"/>
    <x v="2397"/>
    <x v="65"/>
    <n v="6.52"/>
  </r>
  <r>
    <n v="2527"/>
    <x v="824"/>
    <x v="2398"/>
    <x v="52"/>
    <n v="6.52"/>
  </r>
  <r>
    <n v="2528"/>
    <x v="1354"/>
    <x v="2399"/>
    <x v="33"/>
    <n v="6.5190000000000001"/>
  </r>
  <r>
    <n v="2529"/>
    <x v="1355"/>
    <x v="100"/>
    <x v="33"/>
    <n v="6.5179999999999998"/>
  </r>
  <r>
    <n v="2530"/>
    <x v="1289"/>
    <x v="2400"/>
    <x v="60"/>
    <n v="6.5170000000000003"/>
  </r>
  <r>
    <n v="2531"/>
    <x v="348"/>
    <x v="2401"/>
    <x v="8"/>
    <n v="6.516"/>
  </r>
  <r>
    <n v="2532"/>
    <x v="781"/>
    <x v="2402"/>
    <x v="54"/>
    <n v="6.5149999999999997"/>
  </r>
  <r>
    <n v="2533"/>
    <x v="1356"/>
    <x v="2403"/>
    <x v="20"/>
    <n v="6.5140000000000002"/>
  </r>
  <r>
    <n v="2534"/>
    <x v="1357"/>
    <x v="2404"/>
    <x v="68"/>
    <n v="6.5129999999999999"/>
  </r>
  <r>
    <n v="2535"/>
    <x v="1358"/>
    <x v="2259"/>
    <x v="38"/>
    <n v="6.5110000000000001"/>
  </r>
  <r>
    <n v="2536"/>
    <x v="89"/>
    <x v="2405"/>
    <x v="30"/>
    <n v="6.508"/>
  </r>
  <r>
    <n v="2537"/>
    <x v="4"/>
    <x v="2406"/>
    <x v="26"/>
    <n v="6.5069999999999997"/>
  </r>
  <r>
    <n v="2538"/>
    <x v="1359"/>
    <x v="2407"/>
    <x v="14"/>
    <n v="6.5049999999999999"/>
  </r>
  <r>
    <n v="2539"/>
    <x v="822"/>
    <x v="2408"/>
    <x v="16"/>
    <n v="6.5030000000000001"/>
  </r>
  <r>
    <n v="2540"/>
    <x v="1360"/>
    <x v="2409"/>
    <x v="40"/>
    <n v="6.5010000000000003"/>
  </r>
  <r>
    <n v="2541"/>
    <x v="651"/>
    <x v="2410"/>
    <x v="68"/>
    <n v="6.5"/>
  </r>
  <r>
    <n v="2542"/>
    <x v="1361"/>
    <x v="2411"/>
    <x v="56"/>
    <n v="6.4989999999999997"/>
  </r>
  <r>
    <n v="2543"/>
    <x v="1362"/>
    <x v="2412"/>
    <x v="23"/>
    <n v="6.4980000000000002"/>
  </r>
  <r>
    <n v="2544"/>
    <x v="129"/>
    <x v="2413"/>
    <x v="20"/>
    <n v="6.4969999999999999"/>
  </r>
  <r>
    <n v="2545"/>
    <x v="348"/>
    <x v="2414"/>
    <x v="37"/>
    <n v="6.4950000000000001"/>
  </r>
  <r>
    <n v="2546"/>
    <x v="1363"/>
    <x v="2415"/>
    <x v="7"/>
    <n v="6.4939999999999998"/>
  </r>
  <r>
    <n v="2547"/>
    <x v="1364"/>
    <x v="2416"/>
    <x v="39"/>
    <n v="6.4880000000000004"/>
  </r>
  <r>
    <n v="2548"/>
    <x v="1365"/>
    <x v="2417"/>
    <x v="50"/>
    <n v="6.4880000000000004"/>
  </r>
  <r>
    <n v="2549"/>
    <x v="31"/>
    <x v="2418"/>
    <x v="30"/>
    <n v="6.4859999999999998"/>
  </r>
  <r>
    <n v="2550"/>
    <x v="321"/>
    <x v="2419"/>
    <x v="52"/>
    <n v="6.484"/>
  </r>
  <r>
    <n v="2551"/>
    <x v="1366"/>
    <x v="2420"/>
    <x v="12"/>
    <n v="6.4829999999999997"/>
  </r>
  <r>
    <n v="2552"/>
    <x v="1367"/>
    <x v="2421"/>
    <x v="65"/>
    <n v="6.4790000000000001"/>
  </r>
  <r>
    <n v="2553"/>
    <x v="1368"/>
    <x v="2422"/>
    <x v="14"/>
    <n v="6.476"/>
  </r>
  <r>
    <n v="2554"/>
    <x v="50"/>
    <x v="2423"/>
    <x v="57"/>
    <n v="6.476"/>
  </r>
  <r>
    <n v="2555"/>
    <x v="1369"/>
    <x v="2424"/>
    <x v="54"/>
    <n v="6.476"/>
  </r>
  <r>
    <n v="2556"/>
    <x v="551"/>
    <x v="2425"/>
    <x v="6"/>
    <n v="6.4710000000000001"/>
  </r>
  <r>
    <n v="2557"/>
    <x v="305"/>
    <x v="2426"/>
    <x v="47"/>
    <n v="6.47"/>
  </r>
  <r>
    <n v="2558"/>
    <x v="131"/>
    <x v="2427"/>
    <x v="49"/>
    <n v="6.4690000000000003"/>
  </r>
  <r>
    <n v="2559"/>
    <x v="468"/>
    <x v="2428"/>
    <x v="4"/>
    <n v="6.4669999999999996"/>
  </r>
  <r>
    <n v="2560"/>
    <x v="302"/>
    <x v="2429"/>
    <x v="26"/>
    <n v="6.4649999999999999"/>
  </r>
  <r>
    <n v="2561"/>
    <x v="538"/>
    <x v="2430"/>
    <x v="40"/>
    <n v="6.4649999999999999"/>
  </r>
  <r>
    <n v="2562"/>
    <x v="23"/>
    <x v="2431"/>
    <x v="19"/>
    <n v="6.4649999999999999"/>
  </r>
  <r>
    <n v="2563"/>
    <x v="1370"/>
    <x v="1114"/>
    <x v="19"/>
    <n v="6.4610000000000003"/>
  </r>
  <r>
    <n v="2564"/>
    <x v="1371"/>
    <x v="2432"/>
    <x v="95"/>
    <n v="6.46"/>
  </r>
  <r>
    <n v="2565"/>
    <x v="135"/>
    <x v="2433"/>
    <x v="36"/>
    <n v="6.4589999999999996"/>
  </r>
  <r>
    <n v="2566"/>
    <x v="1372"/>
    <x v="2434"/>
    <x v="57"/>
    <n v="6.4580000000000002"/>
  </r>
  <r>
    <n v="2567"/>
    <x v="193"/>
    <x v="2435"/>
    <x v="2"/>
    <n v="6.4539999999999997"/>
  </r>
  <r>
    <n v="2568"/>
    <x v="66"/>
    <x v="2436"/>
    <x v="7"/>
    <n v="6.452"/>
  </r>
  <r>
    <n v="2569"/>
    <x v="1373"/>
    <x v="2123"/>
    <x v="68"/>
    <n v="6.4509999999999996"/>
  </r>
  <r>
    <n v="2570"/>
    <x v="1374"/>
    <x v="944"/>
    <x v="6"/>
    <n v="6.4470000000000001"/>
  </r>
  <r>
    <n v="2571"/>
    <x v="1375"/>
    <x v="2437"/>
    <x v="54"/>
    <n v="6.4470000000000001"/>
  </r>
  <r>
    <n v="2572"/>
    <x v="316"/>
    <x v="2438"/>
    <x v="36"/>
    <n v="6.4450000000000003"/>
  </r>
  <r>
    <n v="2573"/>
    <x v="1376"/>
    <x v="2439"/>
    <x v="7"/>
    <n v="6.4429999999999996"/>
  </r>
  <r>
    <n v="2574"/>
    <x v="1377"/>
    <x v="2440"/>
    <x v="59"/>
    <n v="6.4429999999999996"/>
  </r>
  <r>
    <n v="2575"/>
    <x v="1378"/>
    <x v="2441"/>
    <x v="13"/>
    <n v="6.44"/>
  </r>
  <r>
    <n v="2576"/>
    <x v="1379"/>
    <x v="2442"/>
    <x v="36"/>
    <n v="6.4379999999999997"/>
  </r>
  <r>
    <n v="2577"/>
    <x v="31"/>
    <x v="2443"/>
    <x v="32"/>
    <n v="6.4359999999999999"/>
  </r>
  <r>
    <n v="2578"/>
    <x v="1380"/>
    <x v="2444"/>
    <x v="32"/>
    <n v="6.43"/>
  </r>
  <r>
    <n v="2579"/>
    <x v="1381"/>
    <x v="2445"/>
    <x v="44"/>
    <n v="6.4290000000000003"/>
  </r>
  <r>
    <n v="2580"/>
    <x v="1382"/>
    <x v="2446"/>
    <x v="4"/>
    <n v="6.4290000000000003"/>
  </r>
  <r>
    <n v="2581"/>
    <x v="1383"/>
    <x v="2447"/>
    <x v="17"/>
    <n v="6.4279999999999999"/>
  </r>
  <r>
    <n v="2582"/>
    <x v="1384"/>
    <x v="2448"/>
    <x v="52"/>
    <n v="6.4260000000000002"/>
  </r>
  <r>
    <n v="2583"/>
    <x v="1385"/>
    <x v="2449"/>
    <x v="58"/>
    <n v="6.4249999999999998"/>
  </r>
  <r>
    <n v="2584"/>
    <x v="1197"/>
    <x v="2450"/>
    <x v="17"/>
    <n v="6.423"/>
  </r>
  <r>
    <n v="2585"/>
    <x v="1386"/>
    <x v="2451"/>
    <x v="37"/>
    <n v="6.4219999999999997"/>
  </r>
  <r>
    <n v="2586"/>
    <x v="1387"/>
    <x v="2452"/>
    <x v="55"/>
    <n v="6.4219999999999997"/>
  </r>
  <r>
    <n v="2587"/>
    <x v="148"/>
    <x v="2453"/>
    <x v="39"/>
    <n v="6.42"/>
  </r>
  <r>
    <n v="2588"/>
    <x v="771"/>
    <x v="2454"/>
    <x v="17"/>
    <n v="6.42"/>
  </r>
  <r>
    <n v="2589"/>
    <x v="1388"/>
    <x v="2455"/>
    <x v="83"/>
    <n v="6.4180000000000001"/>
  </r>
  <r>
    <n v="2590"/>
    <x v="31"/>
    <x v="1499"/>
    <x v="2"/>
    <n v="6.4180000000000001"/>
  </r>
  <r>
    <n v="2591"/>
    <x v="488"/>
    <x v="2456"/>
    <x v="64"/>
    <n v="6.4180000000000001"/>
  </r>
  <r>
    <n v="2592"/>
    <x v="1389"/>
    <x v="2457"/>
    <x v="44"/>
    <n v="6.4160000000000004"/>
  </r>
  <r>
    <n v="2593"/>
    <x v="788"/>
    <x v="2458"/>
    <x v="46"/>
    <n v="6.4139999999999997"/>
  </r>
  <r>
    <n v="2594"/>
    <x v="1390"/>
    <x v="2459"/>
    <x v="53"/>
    <n v="6.4139999999999997"/>
  </r>
  <r>
    <n v="2595"/>
    <x v="34"/>
    <x v="2460"/>
    <x v="69"/>
    <n v="6.4109999999999996"/>
  </r>
  <r>
    <n v="2596"/>
    <x v="1391"/>
    <x v="2461"/>
    <x v="22"/>
    <n v="6.4109999999999996"/>
  </r>
  <r>
    <n v="2597"/>
    <x v="23"/>
    <x v="2462"/>
    <x v="32"/>
    <n v="6.4080000000000004"/>
  </r>
  <r>
    <n v="2598"/>
    <x v="1086"/>
    <x v="2463"/>
    <x v="56"/>
    <n v="6.407"/>
  </r>
  <r>
    <n v="2599"/>
    <x v="1392"/>
    <x v="2464"/>
    <x v="18"/>
    <n v="6.4059999999999997"/>
  </r>
  <r>
    <n v="2600"/>
    <x v="1070"/>
    <x v="2465"/>
    <x v="21"/>
    <n v="6.4059999999999997"/>
  </r>
  <r>
    <n v="2601"/>
    <x v="1393"/>
    <x v="2466"/>
    <x v="51"/>
    <n v="6.4039999999999999"/>
  </r>
  <r>
    <n v="2602"/>
    <x v="6"/>
    <x v="2467"/>
    <x v="54"/>
    <n v="6.4020000000000001"/>
  </r>
  <r>
    <n v="2603"/>
    <x v="228"/>
    <x v="2468"/>
    <x v="57"/>
    <n v="6.4009999999999998"/>
  </r>
  <r>
    <n v="2604"/>
    <x v="1394"/>
    <x v="878"/>
    <x v="59"/>
    <n v="6.399"/>
  </r>
  <r>
    <n v="2605"/>
    <x v="1395"/>
    <x v="2469"/>
    <x v="29"/>
    <n v="6.3970000000000002"/>
  </r>
  <r>
    <n v="2606"/>
    <x v="1396"/>
    <x v="2470"/>
    <x v="37"/>
    <n v="6.3959999999999999"/>
  </r>
  <r>
    <n v="2607"/>
    <x v="36"/>
    <x v="2471"/>
    <x v="16"/>
    <n v="6.3929999999999998"/>
  </r>
  <r>
    <n v="2608"/>
    <x v="253"/>
    <x v="2472"/>
    <x v="22"/>
    <n v="6.3929999999999998"/>
  </r>
  <r>
    <n v="2609"/>
    <x v="78"/>
    <x v="2473"/>
    <x v="27"/>
    <n v="6.3920000000000003"/>
  </r>
  <r>
    <n v="2610"/>
    <x v="1397"/>
    <x v="2474"/>
    <x v="54"/>
    <n v="6.391"/>
  </r>
  <r>
    <n v="2611"/>
    <x v="1174"/>
    <x v="2475"/>
    <x v="6"/>
    <n v="6.39"/>
  </r>
  <r>
    <n v="2612"/>
    <x v="633"/>
    <x v="2476"/>
    <x v="36"/>
    <n v="6.39"/>
  </r>
  <r>
    <n v="2613"/>
    <x v="1398"/>
    <x v="585"/>
    <x v="65"/>
    <n v="6.3890000000000002"/>
  </r>
  <r>
    <n v="2614"/>
    <x v="3"/>
    <x v="2477"/>
    <x v="6"/>
    <n v="6.3890000000000002"/>
  </r>
  <r>
    <n v="2615"/>
    <x v="1399"/>
    <x v="2478"/>
    <x v="9"/>
    <n v="6.3879999999999999"/>
  </r>
  <r>
    <n v="2616"/>
    <x v="1400"/>
    <x v="2479"/>
    <x v="33"/>
    <n v="6.3879999999999999"/>
  </r>
  <r>
    <n v="2617"/>
    <x v="1195"/>
    <x v="2480"/>
    <x v="68"/>
    <n v="6.3869999999999996"/>
  </r>
  <r>
    <n v="2618"/>
    <x v="1401"/>
    <x v="1482"/>
    <x v="0"/>
    <n v="6.3840000000000003"/>
  </r>
  <r>
    <n v="2619"/>
    <x v="1333"/>
    <x v="2481"/>
    <x v="54"/>
    <n v="6.3810000000000002"/>
  </r>
  <r>
    <n v="2620"/>
    <x v="1125"/>
    <x v="2482"/>
    <x v="35"/>
    <n v="6.3810000000000002"/>
  </r>
  <r>
    <n v="2621"/>
    <x v="609"/>
    <x v="1642"/>
    <x v="47"/>
    <n v="6.3789999999999996"/>
  </r>
  <r>
    <n v="2622"/>
    <x v="428"/>
    <x v="2483"/>
    <x v="65"/>
    <n v="6.3780000000000001"/>
  </r>
  <r>
    <n v="2623"/>
    <x v="428"/>
    <x v="2484"/>
    <x v="8"/>
    <n v="6.3769999999999998"/>
  </r>
  <r>
    <n v="2624"/>
    <x v="287"/>
    <x v="2485"/>
    <x v="27"/>
    <n v="6.3760000000000003"/>
  </r>
  <r>
    <n v="2625"/>
    <x v="1402"/>
    <x v="2486"/>
    <x v="8"/>
    <n v="6.375"/>
  </r>
  <r>
    <n v="2626"/>
    <x v="34"/>
    <x v="2487"/>
    <x v="49"/>
    <n v="6.3739999999999997"/>
  </r>
  <r>
    <n v="2627"/>
    <x v="588"/>
    <x v="2488"/>
    <x v="56"/>
    <n v="6.3730000000000002"/>
  </r>
  <r>
    <n v="2628"/>
    <x v="25"/>
    <x v="2489"/>
    <x v="14"/>
    <n v="6.3730000000000002"/>
  </r>
  <r>
    <n v="2629"/>
    <x v="545"/>
    <x v="281"/>
    <x v="95"/>
    <n v="6.3730000000000002"/>
  </r>
  <r>
    <n v="2630"/>
    <x v="1169"/>
    <x v="2490"/>
    <x v="79"/>
    <n v="6.3710000000000004"/>
  </r>
  <r>
    <n v="2631"/>
    <x v="1403"/>
    <x v="2491"/>
    <x v="9"/>
    <n v="6.37"/>
  </r>
  <r>
    <n v="2632"/>
    <x v="149"/>
    <x v="2492"/>
    <x v="69"/>
    <n v="6.3689999999999998"/>
  </r>
  <r>
    <n v="2633"/>
    <x v="1404"/>
    <x v="2493"/>
    <x v="41"/>
    <n v="6.3680000000000003"/>
  </r>
  <r>
    <n v="2634"/>
    <x v="36"/>
    <x v="2494"/>
    <x v="69"/>
    <n v="6.367"/>
  </r>
  <r>
    <n v="2635"/>
    <x v="1405"/>
    <x v="2495"/>
    <x v="90"/>
    <n v="6.3639999999999999"/>
  </r>
  <r>
    <n v="2636"/>
    <x v="1406"/>
    <x v="2496"/>
    <x v="54"/>
    <n v="6.3630000000000004"/>
  </r>
  <r>
    <n v="2637"/>
    <x v="1407"/>
    <x v="2497"/>
    <x v="65"/>
    <n v="6.3630000000000004"/>
  </r>
  <r>
    <n v="2638"/>
    <x v="268"/>
    <x v="2498"/>
    <x v="46"/>
    <n v="6.3620000000000001"/>
  </r>
  <r>
    <n v="2639"/>
    <x v="76"/>
    <x v="2499"/>
    <x v="36"/>
    <n v="6.3620000000000001"/>
  </r>
  <r>
    <n v="2640"/>
    <x v="360"/>
    <x v="2500"/>
    <x v="52"/>
    <n v="6.3609999999999998"/>
  </r>
  <r>
    <n v="2641"/>
    <x v="1408"/>
    <x v="2501"/>
    <x v="9"/>
    <n v="6.36"/>
  </r>
  <r>
    <n v="2642"/>
    <x v="1409"/>
    <x v="2502"/>
    <x v="24"/>
    <n v="6.36"/>
  </r>
  <r>
    <n v="2643"/>
    <x v="1161"/>
    <x v="2503"/>
    <x v="4"/>
    <n v="6.3540000000000001"/>
  </r>
  <r>
    <n v="2644"/>
    <x v="84"/>
    <x v="2504"/>
    <x v="33"/>
    <n v="6.3529999999999998"/>
  </r>
  <r>
    <n v="2645"/>
    <x v="1410"/>
    <x v="2505"/>
    <x v="26"/>
    <n v="6.351"/>
  </r>
  <r>
    <n v="2646"/>
    <x v="1151"/>
    <x v="2506"/>
    <x v="24"/>
    <n v="6.351"/>
  </r>
  <r>
    <n v="2647"/>
    <x v="446"/>
    <x v="2507"/>
    <x v="63"/>
    <n v="6.3490000000000002"/>
  </r>
  <r>
    <n v="2648"/>
    <x v="1168"/>
    <x v="2508"/>
    <x v="17"/>
    <n v="6.3440000000000003"/>
  </r>
  <r>
    <n v="2649"/>
    <x v="541"/>
    <x v="2509"/>
    <x v="17"/>
    <n v="6.343"/>
  </r>
  <r>
    <n v="2650"/>
    <x v="24"/>
    <x v="2510"/>
    <x v="37"/>
    <n v="6.343"/>
  </r>
  <r>
    <n v="2651"/>
    <x v="60"/>
    <x v="2511"/>
    <x v="24"/>
    <n v="6.343"/>
  </r>
  <r>
    <n v="2652"/>
    <x v="48"/>
    <x v="2512"/>
    <x v="31"/>
    <n v="6.3390000000000004"/>
  </r>
  <r>
    <n v="2653"/>
    <x v="1411"/>
    <x v="2513"/>
    <x v="30"/>
    <n v="6.3360000000000003"/>
  </r>
  <r>
    <n v="2654"/>
    <x v="805"/>
    <x v="2514"/>
    <x v="30"/>
    <n v="6.3330000000000002"/>
  </r>
  <r>
    <n v="2655"/>
    <x v="567"/>
    <x v="2515"/>
    <x v="63"/>
    <n v="6.3330000000000002"/>
  </r>
  <r>
    <n v="2656"/>
    <x v="1412"/>
    <x v="2516"/>
    <x v="47"/>
    <n v="6.3330000000000002"/>
  </r>
  <r>
    <n v="2657"/>
    <x v="276"/>
    <x v="2517"/>
    <x v="6"/>
    <n v="6.3310000000000004"/>
  </r>
  <r>
    <n v="2658"/>
    <x v="11"/>
    <x v="2518"/>
    <x v="49"/>
    <n v="6.3310000000000004"/>
  </r>
  <r>
    <n v="2659"/>
    <x v="43"/>
    <x v="2519"/>
    <x v="90"/>
    <n v="6.33"/>
  </r>
  <r>
    <n v="2660"/>
    <x v="1413"/>
    <x v="2520"/>
    <x v="65"/>
    <n v="6.3250000000000002"/>
  </r>
  <r>
    <n v="2661"/>
    <x v="49"/>
    <x v="2521"/>
    <x v="12"/>
    <n v="6.3220000000000001"/>
  </r>
  <r>
    <n v="2662"/>
    <x v="1414"/>
    <x v="2522"/>
    <x v="67"/>
    <n v="6.3220000000000001"/>
  </r>
  <r>
    <n v="2663"/>
    <x v="52"/>
    <x v="2523"/>
    <x v="27"/>
    <n v="6.3209999999999997"/>
  </r>
  <r>
    <n v="2664"/>
    <x v="781"/>
    <x v="2524"/>
    <x v="23"/>
    <n v="6.3209999999999997"/>
  </r>
  <r>
    <n v="2665"/>
    <x v="44"/>
    <x v="2525"/>
    <x v="39"/>
    <n v="6.3209999999999997"/>
  </r>
  <r>
    <n v="2666"/>
    <x v="306"/>
    <x v="2526"/>
    <x v="51"/>
    <n v="6.32"/>
  </r>
  <r>
    <n v="2667"/>
    <x v="1085"/>
    <x v="2527"/>
    <x v="24"/>
    <n v="6.32"/>
  </r>
  <r>
    <n v="2668"/>
    <x v="609"/>
    <x v="2528"/>
    <x v="19"/>
    <n v="6.3129999999999997"/>
  </r>
  <r>
    <n v="2669"/>
    <x v="174"/>
    <x v="2529"/>
    <x v="15"/>
    <n v="6.3120000000000003"/>
  </r>
  <r>
    <n v="2670"/>
    <x v="1415"/>
    <x v="2530"/>
    <x v="17"/>
    <n v="6.31"/>
  </r>
  <r>
    <n v="2671"/>
    <x v="1102"/>
    <x v="2531"/>
    <x v="38"/>
    <n v="6.3090000000000002"/>
  </r>
  <r>
    <n v="2672"/>
    <x v="791"/>
    <x v="2532"/>
    <x v="55"/>
    <n v="6.3079999999999998"/>
  </r>
  <r>
    <n v="2673"/>
    <x v="1416"/>
    <x v="2533"/>
    <x v="53"/>
    <n v="6.3079999999999998"/>
  </r>
  <r>
    <n v="2674"/>
    <x v="43"/>
    <x v="2534"/>
    <x v="74"/>
    <n v="6.3070000000000004"/>
  </r>
  <r>
    <n v="2675"/>
    <x v="239"/>
    <x v="2535"/>
    <x v="34"/>
    <n v="6.3070000000000004"/>
  </r>
  <r>
    <n v="2676"/>
    <x v="134"/>
    <x v="2536"/>
    <x v="68"/>
    <n v="6.306"/>
  </r>
  <r>
    <n v="2677"/>
    <x v="434"/>
    <x v="2537"/>
    <x v="18"/>
    <n v="6.3040000000000003"/>
  </r>
  <r>
    <n v="2678"/>
    <x v="1417"/>
    <x v="2538"/>
    <x v="7"/>
    <n v="6.3040000000000003"/>
  </r>
  <r>
    <n v="2679"/>
    <x v="1418"/>
    <x v="2539"/>
    <x v="27"/>
    <n v="6.3029999999999999"/>
  </r>
  <r>
    <n v="2680"/>
    <x v="47"/>
    <x v="2540"/>
    <x v="27"/>
    <n v="6.3019999999999996"/>
  </r>
  <r>
    <n v="2681"/>
    <x v="1419"/>
    <x v="2541"/>
    <x v="32"/>
    <n v="6.3010000000000002"/>
  </r>
  <r>
    <n v="2682"/>
    <x v="1420"/>
    <x v="2542"/>
    <x v="14"/>
    <n v="6.3010000000000002"/>
  </r>
  <r>
    <n v="2683"/>
    <x v="88"/>
    <x v="2543"/>
    <x v="15"/>
    <n v="6.3"/>
  </r>
  <r>
    <n v="2684"/>
    <x v="1421"/>
    <x v="2544"/>
    <x v="68"/>
    <n v="6.3"/>
  </r>
  <r>
    <n v="2685"/>
    <x v="0"/>
    <x v="2545"/>
    <x v="73"/>
    <n v="6.2960000000000003"/>
  </r>
  <r>
    <n v="2686"/>
    <x v="1422"/>
    <x v="2546"/>
    <x v="28"/>
    <n v="6.2939999999999996"/>
  </r>
  <r>
    <n v="2687"/>
    <x v="1160"/>
    <x v="2547"/>
    <x v="18"/>
    <n v="6.2930000000000001"/>
  </r>
  <r>
    <n v="2688"/>
    <x v="1423"/>
    <x v="214"/>
    <x v="42"/>
    <n v="6.2930000000000001"/>
  </r>
  <r>
    <n v="2689"/>
    <x v="487"/>
    <x v="2548"/>
    <x v="70"/>
    <n v="6.2919999999999998"/>
  </r>
  <r>
    <n v="2690"/>
    <x v="1424"/>
    <x v="1205"/>
    <x v="12"/>
    <n v="6.2880000000000003"/>
  </r>
  <r>
    <n v="2691"/>
    <x v="36"/>
    <x v="2549"/>
    <x v="29"/>
    <n v="6.2839999999999998"/>
  </r>
  <r>
    <n v="2692"/>
    <x v="204"/>
    <x v="1279"/>
    <x v="49"/>
    <n v="6.28"/>
  </r>
  <r>
    <n v="2693"/>
    <x v="9"/>
    <x v="2550"/>
    <x v="36"/>
    <n v="6.2789999999999999"/>
  </r>
  <r>
    <n v="2694"/>
    <x v="613"/>
    <x v="2551"/>
    <x v="53"/>
    <n v="6.2789999999999999"/>
  </r>
  <r>
    <n v="2695"/>
    <x v="1119"/>
    <x v="2552"/>
    <x v="52"/>
    <n v="6.2789999999999999"/>
  </r>
  <r>
    <n v="2696"/>
    <x v="1425"/>
    <x v="2553"/>
    <x v="59"/>
    <n v="6.2729999999999997"/>
  </r>
  <r>
    <n v="2697"/>
    <x v="684"/>
    <x v="2554"/>
    <x v="70"/>
    <n v="6.27"/>
  </r>
  <r>
    <n v="2698"/>
    <x v="1426"/>
    <x v="2555"/>
    <x v="47"/>
    <n v="6.27"/>
  </r>
  <r>
    <n v="2699"/>
    <x v="459"/>
    <x v="2556"/>
    <x v="58"/>
    <n v="6.2690000000000001"/>
  </r>
  <r>
    <n v="2700"/>
    <x v="202"/>
    <x v="2557"/>
    <x v="3"/>
    <n v="6.266"/>
  </r>
  <r>
    <n v="2701"/>
    <x v="1427"/>
    <x v="2558"/>
    <x v="80"/>
    <n v="6.2649999999999997"/>
  </r>
  <r>
    <n v="2702"/>
    <x v="1062"/>
    <x v="2559"/>
    <x v="65"/>
    <n v="6.2649999999999997"/>
  </r>
  <r>
    <n v="2703"/>
    <x v="612"/>
    <x v="2560"/>
    <x v="7"/>
    <n v="6.2629999999999999"/>
  </r>
  <r>
    <n v="2704"/>
    <x v="154"/>
    <x v="1055"/>
    <x v="50"/>
    <n v="6.2629999999999999"/>
  </r>
  <r>
    <n v="2705"/>
    <x v="1428"/>
    <x v="2561"/>
    <x v="31"/>
    <n v="6.2619999999999996"/>
  </r>
  <r>
    <n v="2706"/>
    <x v="557"/>
    <x v="2562"/>
    <x v="17"/>
    <n v="6.2619999999999996"/>
  </r>
  <r>
    <n v="2707"/>
    <x v="810"/>
    <x v="2563"/>
    <x v="72"/>
    <n v="6.2610000000000001"/>
  </r>
  <r>
    <n v="2708"/>
    <x v="85"/>
    <x v="2564"/>
    <x v="20"/>
    <n v="6.258"/>
  </r>
  <r>
    <n v="2709"/>
    <x v="1429"/>
    <x v="2565"/>
    <x v="92"/>
    <n v="6.2569999999999997"/>
  </r>
  <r>
    <n v="2710"/>
    <x v="1430"/>
    <x v="2566"/>
    <x v="1"/>
    <n v="6.2460000000000004"/>
  </r>
  <r>
    <n v="2711"/>
    <x v="1431"/>
    <x v="2567"/>
    <x v="38"/>
    <n v="6.2439999999999998"/>
  </r>
  <r>
    <n v="2712"/>
    <x v="1432"/>
    <x v="2568"/>
    <x v="28"/>
    <n v="6.2439999999999998"/>
  </r>
  <r>
    <n v="2713"/>
    <x v="1433"/>
    <x v="2569"/>
    <x v="28"/>
    <n v="6.2439999999999998"/>
  </r>
  <r>
    <n v="2714"/>
    <x v="574"/>
    <x v="2570"/>
    <x v="33"/>
    <n v="6.24"/>
  </r>
  <r>
    <n v="2715"/>
    <x v="1434"/>
    <x v="2571"/>
    <x v="8"/>
    <n v="6.2380000000000004"/>
  </r>
  <r>
    <n v="2716"/>
    <x v="328"/>
    <x v="2572"/>
    <x v="58"/>
    <n v="6.2370000000000001"/>
  </r>
  <r>
    <n v="2717"/>
    <x v="1070"/>
    <x v="1117"/>
    <x v="11"/>
    <n v="6.2370000000000001"/>
  </r>
  <r>
    <n v="2718"/>
    <x v="157"/>
    <x v="2573"/>
    <x v="59"/>
    <n v="6.234"/>
  </r>
  <r>
    <n v="2719"/>
    <x v="931"/>
    <x v="2574"/>
    <x v="19"/>
    <n v="6.234"/>
  </r>
  <r>
    <n v="2720"/>
    <x v="1174"/>
    <x v="2575"/>
    <x v="14"/>
    <n v="6.2329999999999997"/>
  </r>
  <r>
    <n v="2721"/>
    <x v="26"/>
    <x v="2576"/>
    <x v="34"/>
    <n v="6.2320000000000002"/>
  </r>
  <r>
    <n v="2722"/>
    <x v="44"/>
    <x v="2577"/>
    <x v="10"/>
    <n v="6.2290000000000001"/>
  </r>
  <r>
    <n v="2723"/>
    <x v="36"/>
    <x v="2578"/>
    <x v="55"/>
    <n v="6.2279999999999998"/>
  </r>
  <r>
    <n v="2724"/>
    <x v="1435"/>
    <x v="2579"/>
    <x v="59"/>
    <n v="6.2270000000000003"/>
  </r>
  <r>
    <n v="2725"/>
    <x v="998"/>
    <x v="2580"/>
    <x v="39"/>
    <n v="6.226"/>
  </r>
  <r>
    <n v="2726"/>
    <x v="1436"/>
    <x v="2581"/>
    <x v="83"/>
    <n v="6.2249999999999996"/>
  </r>
  <r>
    <n v="2727"/>
    <x v="276"/>
    <x v="1181"/>
    <x v="49"/>
    <n v="6.22"/>
  </r>
  <r>
    <n v="2728"/>
    <x v="833"/>
    <x v="2582"/>
    <x v="32"/>
    <n v="6.2169999999999996"/>
  </r>
  <r>
    <n v="2729"/>
    <x v="167"/>
    <x v="2583"/>
    <x v="2"/>
    <n v="6.2169999999999996"/>
  </r>
  <r>
    <n v="2730"/>
    <x v="105"/>
    <x v="2584"/>
    <x v="2"/>
    <n v="6.2169999999999996"/>
  </r>
  <r>
    <n v="2731"/>
    <x v="798"/>
    <x v="2585"/>
    <x v="32"/>
    <n v="6.2160000000000002"/>
  </r>
  <r>
    <n v="2732"/>
    <x v="1035"/>
    <x v="2586"/>
    <x v="68"/>
    <n v="6.2160000000000002"/>
  </r>
  <r>
    <n v="2733"/>
    <x v="1437"/>
    <x v="2587"/>
    <x v="49"/>
    <n v="6.2160000000000002"/>
  </r>
  <r>
    <n v="2734"/>
    <x v="880"/>
    <x v="2588"/>
    <x v="88"/>
    <n v="6.2140000000000004"/>
  </r>
  <r>
    <n v="2735"/>
    <x v="1438"/>
    <x v="1987"/>
    <x v="69"/>
    <n v="6.2130000000000001"/>
  </r>
  <r>
    <n v="2736"/>
    <x v="877"/>
    <x v="667"/>
    <x v="23"/>
    <n v="6.2119999999999997"/>
  </r>
  <r>
    <n v="2737"/>
    <x v="715"/>
    <x v="2589"/>
    <x v="6"/>
    <n v="6.21"/>
  </r>
  <r>
    <n v="2738"/>
    <x v="474"/>
    <x v="2590"/>
    <x v="57"/>
    <n v="6.21"/>
  </r>
  <r>
    <n v="2739"/>
    <x v="1439"/>
    <x v="2591"/>
    <x v="53"/>
    <n v="6.2089999999999996"/>
  </r>
  <r>
    <n v="2740"/>
    <x v="1440"/>
    <x v="2592"/>
    <x v="20"/>
    <n v="6.2069999999999999"/>
  </r>
  <r>
    <n v="2741"/>
    <x v="50"/>
    <x v="2593"/>
    <x v="53"/>
    <n v="6.2060000000000004"/>
  </r>
  <r>
    <n v="2742"/>
    <x v="1441"/>
    <x v="775"/>
    <x v="28"/>
    <n v="6.2050000000000001"/>
  </r>
  <r>
    <n v="2743"/>
    <x v="130"/>
    <x v="2594"/>
    <x v="6"/>
    <n v="6.2030000000000003"/>
  </r>
  <r>
    <n v="2744"/>
    <x v="172"/>
    <x v="2595"/>
    <x v="6"/>
    <n v="6.2030000000000003"/>
  </r>
  <r>
    <n v="2745"/>
    <x v="611"/>
    <x v="2596"/>
    <x v="36"/>
    <n v="6.202"/>
  </r>
  <r>
    <n v="2746"/>
    <x v="193"/>
    <x v="2597"/>
    <x v="59"/>
    <n v="6.2"/>
  </r>
  <r>
    <n v="2747"/>
    <x v="1435"/>
    <x v="2598"/>
    <x v="11"/>
    <n v="6.1989999999999998"/>
  </r>
  <r>
    <n v="2748"/>
    <x v="1442"/>
    <x v="2599"/>
    <x v="6"/>
    <n v="6.1980000000000004"/>
  </r>
  <r>
    <n v="2749"/>
    <x v="264"/>
    <x v="2600"/>
    <x v="40"/>
    <n v="6.1920000000000002"/>
  </r>
  <r>
    <n v="2750"/>
    <x v="27"/>
    <x v="2601"/>
    <x v="48"/>
    <n v="6.1890000000000001"/>
  </r>
  <r>
    <n v="2751"/>
    <x v="266"/>
    <x v="2602"/>
    <x v="51"/>
    <n v="6.1890000000000001"/>
  </r>
  <r>
    <n v="2752"/>
    <x v="1443"/>
    <x v="2603"/>
    <x v="12"/>
    <n v="6.1870000000000003"/>
  </r>
  <r>
    <n v="2753"/>
    <x v="1444"/>
    <x v="2604"/>
    <x v="59"/>
    <n v="6.1840000000000002"/>
  </r>
  <r>
    <n v="2754"/>
    <x v="1445"/>
    <x v="2605"/>
    <x v="59"/>
    <n v="6.1829999999999998"/>
  </r>
  <r>
    <n v="2755"/>
    <x v="300"/>
    <x v="2606"/>
    <x v="80"/>
    <n v="6.181"/>
  </r>
  <r>
    <n v="2756"/>
    <x v="1446"/>
    <x v="2607"/>
    <x v="49"/>
    <n v="6.18"/>
  </r>
  <r>
    <n v="2757"/>
    <x v="329"/>
    <x v="2608"/>
    <x v="21"/>
    <n v="6.18"/>
  </r>
  <r>
    <n v="2758"/>
    <x v="1447"/>
    <x v="2609"/>
    <x v="56"/>
    <n v="6.1790000000000003"/>
  </r>
  <r>
    <n v="2759"/>
    <x v="17"/>
    <x v="2610"/>
    <x v="8"/>
    <n v="6.1790000000000003"/>
  </r>
  <r>
    <n v="2760"/>
    <x v="64"/>
    <x v="2611"/>
    <x v="50"/>
    <n v="6.1790000000000003"/>
  </r>
  <r>
    <n v="2761"/>
    <x v="1448"/>
    <x v="2612"/>
    <x v="66"/>
    <n v="6.173"/>
  </r>
  <r>
    <n v="2762"/>
    <x v="199"/>
    <x v="2613"/>
    <x v="49"/>
    <n v="6.1710000000000003"/>
  </r>
  <r>
    <n v="2763"/>
    <x v="1449"/>
    <x v="2614"/>
    <x v="39"/>
    <n v="6.17"/>
  </r>
  <r>
    <n v="2764"/>
    <x v="737"/>
    <x v="2615"/>
    <x v="4"/>
    <n v="6.1689999999999996"/>
  </r>
  <r>
    <n v="2765"/>
    <x v="36"/>
    <x v="2616"/>
    <x v="16"/>
    <n v="6.1660000000000004"/>
  </r>
  <r>
    <n v="2766"/>
    <x v="12"/>
    <x v="2617"/>
    <x v="24"/>
    <n v="6.1660000000000004"/>
  </r>
  <r>
    <n v="2767"/>
    <x v="146"/>
    <x v="2618"/>
    <x v="34"/>
    <n v="6.1630000000000003"/>
  </r>
  <r>
    <n v="2768"/>
    <x v="259"/>
    <x v="2619"/>
    <x v="35"/>
    <n v="6.1559999999999997"/>
  </r>
  <r>
    <n v="2769"/>
    <x v="488"/>
    <x v="2620"/>
    <x v="64"/>
    <n v="6.1550000000000002"/>
  </r>
  <r>
    <n v="2770"/>
    <x v="195"/>
    <x v="2442"/>
    <x v="53"/>
    <n v="6.1550000000000002"/>
  </r>
  <r>
    <n v="2771"/>
    <x v="762"/>
    <x v="2621"/>
    <x v="19"/>
    <n v="6.1520000000000001"/>
  </r>
  <r>
    <n v="2772"/>
    <x v="239"/>
    <x v="1255"/>
    <x v="6"/>
    <n v="6.149"/>
  </r>
  <r>
    <n v="2773"/>
    <x v="111"/>
    <x v="2622"/>
    <x v="10"/>
    <n v="6.1479999999999997"/>
  </r>
  <r>
    <n v="2774"/>
    <x v="358"/>
    <x v="2623"/>
    <x v="47"/>
    <n v="6.1470000000000002"/>
  </r>
  <r>
    <n v="2775"/>
    <x v="1450"/>
    <x v="2624"/>
    <x v="30"/>
    <n v="6.1470000000000002"/>
  </r>
  <r>
    <n v="2776"/>
    <x v="1451"/>
    <x v="2625"/>
    <x v="63"/>
    <n v="6.1440000000000001"/>
  </r>
  <r>
    <n v="2777"/>
    <x v="272"/>
    <x v="2626"/>
    <x v="63"/>
    <n v="6.14"/>
  </r>
  <r>
    <n v="2778"/>
    <x v="402"/>
    <x v="2627"/>
    <x v="42"/>
    <n v="6.1369999999999996"/>
  </r>
  <r>
    <n v="2779"/>
    <x v="523"/>
    <x v="2628"/>
    <x v="68"/>
    <n v="6.1340000000000003"/>
  </r>
  <r>
    <n v="2780"/>
    <x v="239"/>
    <x v="2629"/>
    <x v="32"/>
    <n v="6.133"/>
  </r>
  <r>
    <n v="2781"/>
    <x v="1452"/>
    <x v="2630"/>
    <x v="22"/>
    <n v="6.1269999999999998"/>
  </r>
  <r>
    <n v="2782"/>
    <x v="1231"/>
    <x v="2631"/>
    <x v="56"/>
    <n v="6.1269999999999998"/>
  </r>
  <r>
    <n v="2783"/>
    <x v="199"/>
    <x v="2632"/>
    <x v="34"/>
    <n v="6.1269999999999998"/>
  </r>
  <r>
    <n v="2784"/>
    <x v="358"/>
    <x v="2633"/>
    <x v="26"/>
    <n v="6.125"/>
  </r>
  <r>
    <n v="2785"/>
    <x v="212"/>
    <x v="2634"/>
    <x v="53"/>
    <n v="6.1239999999999997"/>
  </r>
  <r>
    <n v="2786"/>
    <x v="327"/>
    <x v="935"/>
    <x v="26"/>
    <n v="6.1210000000000004"/>
  </r>
  <r>
    <n v="2787"/>
    <x v="278"/>
    <x v="2635"/>
    <x v="17"/>
    <n v="6.12"/>
  </r>
  <r>
    <n v="2788"/>
    <x v="1100"/>
    <x v="1648"/>
    <x v="77"/>
    <n v="6.1189999999999998"/>
  </r>
  <r>
    <n v="2789"/>
    <x v="1278"/>
    <x v="633"/>
    <x v="34"/>
    <n v="6.1180000000000003"/>
  </r>
  <r>
    <n v="2790"/>
    <x v="1453"/>
    <x v="2636"/>
    <x v="46"/>
    <n v="6.1180000000000003"/>
  </r>
  <r>
    <n v="2791"/>
    <x v="11"/>
    <x v="2637"/>
    <x v="8"/>
    <n v="6.117"/>
  </r>
  <r>
    <n v="2792"/>
    <x v="1454"/>
    <x v="2638"/>
    <x v="13"/>
    <n v="6.117"/>
  </r>
  <r>
    <n v="2793"/>
    <x v="59"/>
    <x v="2639"/>
    <x v="12"/>
    <n v="6.1159999999999997"/>
  </r>
  <r>
    <n v="2794"/>
    <x v="1166"/>
    <x v="2640"/>
    <x v="6"/>
    <n v="6.1150000000000002"/>
  </r>
  <r>
    <n v="2795"/>
    <x v="1455"/>
    <x v="2641"/>
    <x v="3"/>
    <n v="6.1139999999999999"/>
  </r>
  <r>
    <n v="2796"/>
    <x v="39"/>
    <x v="2642"/>
    <x v="65"/>
    <n v="6.1130000000000004"/>
  </r>
  <r>
    <n v="2797"/>
    <x v="810"/>
    <x v="2643"/>
    <x v="73"/>
    <n v="6.1130000000000004"/>
  </r>
  <r>
    <n v="2798"/>
    <x v="1456"/>
    <x v="2644"/>
    <x v="53"/>
    <n v="6.1109999999999998"/>
  </r>
  <r>
    <n v="2799"/>
    <x v="15"/>
    <x v="1154"/>
    <x v="9"/>
    <n v="6.1109999999999998"/>
  </r>
  <r>
    <n v="2800"/>
    <x v="1457"/>
    <x v="2645"/>
    <x v="28"/>
    <n v="6.1079999999999997"/>
  </r>
  <r>
    <n v="2801"/>
    <x v="466"/>
    <x v="2646"/>
    <x v="77"/>
    <n v="6.1070000000000002"/>
  </r>
  <r>
    <n v="2802"/>
    <x v="538"/>
    <x v="2647"/>
    <x v="34"/>
    <n v="6.1059999999999999"/>
  </r>
  <r>
    <n v="2803"/>
    <x v="1458"/>
    <x v="2648"/>
    <x v="74"/>
    <n v="6.1050000000000004"/>
  </r>
  <r>
    <n v="2804"/>
    <x v="358"/>
    <x v="2649"/>
    <x v="19"/>
    <n v="6.1029999999999998"/>
  </r>
  <r>
    <n v="2805"/>
    <x v="1459"/>
    <x v="2650"/>
    <x v="31"/>
    <n v="6.1"/>
  </r>
  <r>
    <n v="2806"/>
    <x v="998"/>
    <x v="795"/>
    <x v="68"/>
    <n v="6.0990000000000002"/>
  </r>
  <r>
    <n v="2807"/>
    <x v="841"/>
    <x v="2651"/>
    <x v="19"/>
    <n v="6.0960000000000001"/>
  </r>
  <r>
    <n v="2808"/>
    <x v="978"/>
    <x v="2652"/>
    <x v="46"/>
    <n v="6.0960000000000001"/>
  </r>
  <r>
    <n v="2809"/>
    <x v="1460"/>
    <x v="2653"/>
    <x v="20"/>
    <n v="6.0940000000000003"/>
  </r>
  <r>
    <n v="2810"/>
    <x v="300"/>
    <x v="2654"/>
    <x v="93"/>
    <n v="6.0919999999999996"/>
  </r>
  <r>
    <n v="2811"/>
    <x v="14"/>
    <x v="2655"/>
    <x v="37"/>
    <n v="6.0919999999999996"/>
  </r>
  <r>
    <n v="2812"/>
    <x v="358"/>
    <x v="2656"/>
    <x v="46"/>
    <n v="6.0890000000000004"/>
  </r>
  <r>
    <n v="2813"/>
    <x v="176"/>
    <x v="2657"/>
    <x v="59"/>
    <n v="6.0890000000000004"/>
  </r>
  <r>
    <n v="2814"/>
    <x v="1461"/>
    <x v="2658"/>
    <x v="27"/>
    <n v="6.0830000000000002"/>
  </r>
  <r>
    <n v="2815"/>
    <x v="1462"/>
    <x v="1077"/>
    <x v="55"/>
    <n v="6.0819999999999999"/>
  </r>
  <r>
    <n v="2816"/>
    <x v="1463"/>
    <x v="2659"/>
    <x v="52"/>
    <n v="6.0810000000000004"/>
  </r>
  <r>
    <n v="2817"/>
    <x v="1464"/>
    <x v="2660"/>
    <x v="18"/>
    <n v="6.0810000000000004"/>
  </r>
  <r>
    <n v="2818"/>
    <x v="1465"/>
    <x v="2661"/>
    <x v="74"/>
    <n v="6.08"/>
  </r>
  <r>
    <n v="2819"/>
    <x v="1466"/>
    <x v="2662"/>
    <x v="37"/>
    <n v="6.0789999999999997"/>
  </r>
  <r>
    <n v="2820"/>
    <x v="1467"/>
    <x v="2663"/>
    <x v="36"/>
    <n v="6.0759999999999996"/>
  </r>
  <r>
    <n v="2821"/>
    <x v="14"/>
    <x v="2664"/>
    <x v="39"/>
    <n v="6.0750000000000002"/>
  </r>
  <r>
    <n v="2822"/>
    <x v="1468"/>
    <x v="1548"/>
    <x v="9"/>
    <n v="6.0730000000000004"/>
  </r>
  <r>
    <n v="2823"/>
    <x v="105"/>
    <x v="2665"/>
    <x v="32"/>
    <n v="6.0720000000000001"/>
  </r>
  <r>
    <n v="2824"/>
    <x v="348"/>
    <x v="2666"/>
    <x v="7"/>
    <n v="6.07"/>
  </r>
  <r>
    <n v="2825"/>
    <x v="13"/>
    <x v="2667"/>
    <x v="13"/>
    <n v="6.0679999999999996"/>
  </r>
  <r>
    <n v="2826"/>
    <x v="950"/>
    <x v="2668"/>
    <x v="51"/>
    <n v="6.0640000000000001"/>
  </r>
  <r>
    <n v="2827"/>
    <x v="1326"/>
    <x v="2669"/>
    <x v="68"/>
    <n v="6.0640000000000001"/>
  </r>
  <r>
    <n v="2828"/>
    <x v="1260"/>
    <x v="2670"/>
    <x v="30"/>
    <n v="6.0640000000000001"/>
  </r>
  <r>
    <n v="2829"/>
    <x v="427"/>
    <x v="2671"/>
    <x v="17"/>
    <n v="6.0629999999999997"/>
  </r>
  <r>
    <n v="2830"/>
    <x v="221"/>
    <x v="2672"/>
    <x v="3"/>
    <n v="6.0620000000000003"/>
  </r>
  <r>
    <n v="2831"/>
    <x v="1139"/>
    <x v="1250"/>
    <x v="16"/>
    <n v="6.0590000000000002"/>
  </r>
  <r>
    <n v="2832"/>
    <x v="953"/>
    <x v="2673"/>
    <x v="82"/>
    <n v="6.0579999999999998"/>
  </r>
  <r>
    <n v="2833"/>
    <x v="1469"/>
    <x v="2674"/>
    <x v="61"/>
    <n v="6.0570000000000004"/>
  </r>
  <r>
    <n v="2834"/>
    <x v="131"/>
    <x v="2675"/>
    <x v="20"/>
    <n v="6.0570000000000004"/>
  </r>
  <r>
    <n v="2835"/>
    <x v="1470"/>
    <x v="2676"/>
    <x v="49"/>
    <n v="6.0549999999999997"/>
  </r>
  <r>
    <n v="2836"/>
    <x v="178"/>
    <x v="2677"/>
    <x v="20"/>
    <n v="6.0529999999999999"/>
  </r>
  <r>
    <n v="2837"/>
    <x v="36"/>
    <x v="2678"/>
    <x v="58"/>
    <n v="6.0510000000000002"/>
  </r>
  <r>
    <n v="2838"/>
    <x v="1471"/>
    <x v="2679"/>
    <x v="45"/>
    <n v="6.0510000000000002"/>
  </r>
  <r>
    <n v="2839"/>
    <x v="1472"/>
    <x v="2680"/>
    <x v="26"/>
    <n v="6.0510000000000002"/>
  </r>
  <r>
    <n v="2840"/>
    <x v="39"/>
    <x v="2681"/>
    <x v="65"/>
    <n v="6.048"/>
  </r>
  <r>
    <n v="2841"/>
    <x v="1473"/>
    <x v="2682"/>
    <x v="1"/>
    <n v="6.0469999999999997"/>
  </r>
  <r>
    <n v="2842"/>
    <x v="1474"/>
    <x v="2683"/>
    <x v="2"/>
    <n v="6.0449999999999999"/>
  </r>
  <r>
    <n v="2843"/>
    <x v="75"/>
    <x v="2684"/>
    <x v="8"/>
    <n v="6.0439999999999996"/>
  </r>
  <r>
    <n v="2844"/>
    <x v="268"/>
    <x v="2685"/>
    <x v="22"/>
    <n v="6.0430000000000001"/>
  </r>
  <r>
    <n v="2845"/>
    <x v="1067"/>
    <x v="2686"/>
    <x v="70"/>
    <n v="6.0419999999999998"/>
  </r>
  <r>
    <n v="2846"/>
    <x v="339"/>
    <x v="2687"/>
    <x v="50"/>
    <n v="6.0410000000000004"/>
  </r>
  <r>
    <n v="2847"/>
    <x v="1475"/>
    <x v="2688"/>
    <x v="22"/>
    <n v="6.0410000000000004"/>
  </r>
  <r>
    <n v="2848"/>
    <x v="195"/>
    <x v="2689"/>
    <x v="20"/>
    <n v="6.0389999999999997"/>
  </r>
  <r>
    <n v="2849"/>
    <x v="892"/>
    <x v="2690"/>
    <x v="42"/>
    <n v="6.0380000000000003"/>
  </r>
  <r>
    <n v="2850"/>
    <x v="280"/>
    <x v="2691"/>
    <x v="12"/>
    <n v="6.0339999999999998"/>
  </r>
  <r>
    <n v="2851"/>
    <x v="1476"/>
    <x v="2692"/>
    <x v="11"/>
    <n v="6.0339999999999998"/>
  </r>
  <r>
    <n v="2852"/>
    <x v="768"/>
    <x v="2693"/>
    <x v="49"/>
    <n v="6.0330000000000004"/>
  </r>
  <r>
    <n v="2853"/>
    <x v="129"/>
    <x v="2694"/>
    <x v="13"/>
    <n v="6.032"/>
  </r>
  <r>
    <n v="2854"/>
    <x v="10"/>
    <x v="2695"/>
    <x v="36"/>
    <n v="6.03"/>
  </r>
  <r>
    <n v="2855"/>
    <x v="970"/>
    <x v="2696"/>
    <x v="56"/>
    <n v="6.03"/>
  </r>
  <r>
    <n v="2856"/>
    <x v="1477"/>
    <x v="2697"/>
    <x v="11"/>
    <n v="6.03"/>
  </r>
  <r>
    <n v="2857"/>
    <x v="227"/>
    <x v="2698"/>
    <x v="34"/>
    <n v="6.03"/>
  </r>
  <r>
    <n v="2858"/>
    <x v="109"/>
    <x v="2699"/>
    <x v="42"/>
    <n v="6.0289999999999999"/>
  </r>
  <r>
    <n v="2859"/>
    <x v="1478"/>
    <x v="2700"/>
    <x v="78"/>
    <n v="6.0289999999999999"/>
  </r>
  <r>
    <n v="2860"/>
    <x v="117"/>
    <x v="2701"/>
    <x v="10"/>
    <n v="6.0289999999999999"/>
  </r>
  <r>
    <n v="2861"/>
    <x v="1479"/>
    <x v="2702"/>
    <x v="19"/>
    <n v="6.0270000000000001"/>
  </r>
  <r>
    <n v="2862"/>
    <x v="1480"/>
    <x v="2703"/>
    <x v="20"/>
    <n v="6.0270000000000001"/>
  </r>
  <r>
    <n v="2863"/>
    <x v="1481"/>
    <x v="2704"/>
    <x v="57"/>
    <n v="6.0250000000000004"/>
  </r>
  <r>
    <n v="2864"/>
    <x v="1482"/>
    <x v="2705"/>
    <x v="74"/>
    <n v="6.0250000000000004"/>
  </r>
  <r>
    <n v="2865"/>
    <x v="1483"/>
    <x v="2706"/>
    <x v="58"/>
    <n v="6.0250000000000004"/>
  </r>
  <r>
    <n v="2866"/>
    <x v="1484"/>
    <x v="2707"/>
    <x v="44"/>
    <n v="6.024"/>
  </r>
  <r>
    <n v="2867"/>
    <x v="898"/>
    <x v="2708"/>
    <x v="31"/>
    <n v="6.024"/>
  </r>
  <r>
    <n v="2868"/>
    <x v="1485"/>
    <x v="2709"/>
    <x v="46"/>
    <n v="6.0229999999999997"/>
  </r>
  <r>
    <n v="2869"/>
    <x v="448"/>
    <x v="2710"/>
    <x v="50"/>
    <n v="6.0209999999999999"/>
  </r>
  <r>
    <n v="2870"/>
    <x v="1486"/>
    <x v="2711"/>
    <x v="31"/>
    <n v="6.0209999999999999"/>
  </r>
  <r>
    <n v="2871"/>
    <x v="941"/>
    <x v="2712"/>
    <x v="74"/>
    <n v="6.02"/>
  </r>
  <r>
    <n v="2872"/>
    <x v="1487"/>
    <x v="2713"/>
    <x v="22"/>
    <n v="6.02"/>
  </r>
  <r>
    <n v="2873"/>
    <x v="1488"/>
    <x v="2714"/>
    <x v="46"/>
    <n v="6.0179999999999998"/>
  </r>
  <r>
    <n v="2874"/>
    <x v="557"/>
    <x v="2715"/>
    <x v="42"/>
    <n v="6.0179999999999998"/>
  </r>
  <r>
    <n v="2875"/>
    <x v="1489"/>
    <x v="2716"/>
    <x v="10"/>
    <n v="6.0179999999999998"/>
  </r>
  <r>
    <n v="2876"/>
    <x v="1490"/>
    <x v="2717"/>
    <x v="1"/>
    <n v="6.0170000000000003"/>
  </r>
  <r>
    <n v="2877"/>
    <x v="412"/>
    <x v="2718"/>
    <x v="50"/>
    <n v="6.0170000000000003"/>
  </r>
  <r>
    <n v="2878"/>
    <x v="556"/>
    <x v="2719"/>
    <x v="49"/>
    <n v="6.016"/>
  </r>
  <r>
    <n v="2879"/>
    <x v="1491"/>
    <x v="2720"/>
    <x v="39"/>
    <n v="6.0140000000000002"/>
  </r>
  <r>
    <n v="2880"/>
    <x v="891"/>
    <x v="2721"/>
    <x v="37"/>
    <n v="6.0129999999999999"/>
  </r>
  <r>
    <n v="2881"/>
    <x v="131"/>
    <x v="2722"/>
    <x v="34"/>
    <n v="6.0119999999999996"/>
  </r>
  <r>
    <n v="2882"/>
    <x v="834"/>
    <x v="2723"/>
    <x v="57"/>
    <n v="6.0119999999999996"/>
  </r>
  <r>
    <n v="2883"/>
    <x v="448"/>
    <x v="2724"/>
    <x v="16"/>
    <n v="6.0119999999999996"/>
  </r>
  <r>
    <n v="2884"/>
    <x v="1066"/>
    <x v="2725"/>
    <x v="68"/>
    <n v="6.0110000000000001"/>
  </r>
  <r>
    <n v="2885"/>
    <x v="1101"/>
    <x v="2726"/>
    <x v="37"/>
    <n v="6.0110000000000001"/>
  </r>
  <r>
    <n v="2886"/>
    <x v="64"/>
    <x v="2727"/>
    <x v="7"/>
    <n v="6.01"/>
  </r>
  <r>
    <n v="2887"/>
    <x v="1147"/>
    <x v="2728"/>
    <x v="10"/>
    <n v="6.01"/>
  </r>
  <r>
    <n v="2888"/>
    <x v="453"/>
    <x v="2729"/>
    <x v="43"/>
    <n v="6.01"/>
  </r>
  <r>
    <n v="2889"/>
    <x v="1492"/>
    <x v="2730"/>
    <x v="65"/>
    <n v="6.0090000000000003"/>
  </r>
  <r>
    <n v="2890"/>
    <x v="1493"/>
    <x v="2731"/>
    <x v="56"/>
    <n v="6.0060000000000002"/>
  </r>
  <r>
    <n v="2891"/>
    <x v="1494"/>
    <x v="2732"/>
    <x v="42"/>
    <n v="6.0060000000000002"/>
  </r>
  <r>
    <n v="2892"/>
    <x v="821"/>
    <x v="2733"/>
    <x v="58"/>
    <n v="6.0049999999999999"/>
  </r>
  <r>
    <n v="2893"/>
    <x v="1495"/>
    <x v="2734"/>
    <x v="60"/>
    <n v="5.9989999999999997"/>
  </r>
  <r>
    <n v="2894"/>
    <x v="555"/>
    <x v="2735"/>
    <x v="47"/>
    <n v="5.9989999999999997"/>
  </r>
  <r>
    <n v="2895"/>
    <x v="28"/>
    <x v="2736"/>
    <x v="4"/>
    <n v="5.9960000000000004"/>
  </r>
  <r>
    <n v="2896"/>
    <x v="1496"/>
    <x v="2737"/>
    <x v="3"/>
    <n v="5.992"/>
  </r>
  <r>
    <n v="2897"/>
    <x v="1497"/>
    <x v="2738"/>
    <x v="34"/>
    <n v="5.9909999999999997"/>
  </r>
  <r>
    <n v="2898"/>
    <x v="1042"/>
    <x v="2739"/>
    <x v="40"/>
    <n v="5.99"/>
  </r>
  <r>
    <n v="2899"/>
    <x v="1498"/>
    <x v="2021"/>
    <x v="33"/>
    <n v="5.9889999999999999"/>
  </r>
  <r>
    <n v="2900"/>
    <x v="721"/>
    <x v="2740"/>
    <x v="2"/>
    <n v="5.9859999999999998"/>
  </r>
  <r>
    <n v="2901"/>
    <x v="1499"/>
    <x v="2741"/>
    <x v="8"/>
    <n v="5.9820000000000002"/>
  </r>
  <r>
    <n v="2902"/>
    <x v="1442"/>
    <x v="710"/>
    <x v="49"/>
    <n v="5.9790000000000001"/>
  </r>
  <r>
    <n v="2903"/>
    <x v="1496"/>
    <x v="2742"/>
    <x v="24"/>
    <n v="5.9790000000000001"/>
  </r>
  <r>
    <n v="2904"/>
    <x v="1"/>
    <x v="2743"/>
    <x v="44"/>
    <n v="5.9770000000000003"/>
  </r>
  <r>
    <n v="2905"/>
    <x v="539"/>
    <x v="2744"/>
    <x v="4"/>
    <n v="5.9749999999999996"/>
  </r>
  <r>
    <n v="2906"/>
    <x v="1500"/>
    <x v="2745"/>
    <x v="12"/>
    <n v="5.9720000000000004"/>
  </r>
  <r>
    <n v="2907"/>
    <x v="376"/>
    <x v="2746"/>
    <x v="65"/>
    <n v="5.97"/>
  </r>
  <r>
    <n v="2908"/>
    <x v="199"/>
    <x v="2747"/>
    <x v="59"/>
    <n v="5.9690000000000003"/>
  </r>
  <r>
    <n v="2909"/>
    <x v="266"/>
    <x v="1399"/>
    <x v="34"/>
    <n v="5.9690000000000003"/>
  </r>
  <r>
    <n v="2910"/>
    <x v="67"/>
    <x v="2748"/>
    <x v="42"/>
    <n v="5.968"/>
  </r>
  <r>
    <n v="2911"/>
    <x v="111"/>
    <x v="2749"/>
    <x v="6"/>
    <n v="5.9649999999999999"/>
  </r>
  <r>
    <n v="2912"/>
    <x v="1304"/>
    <x v="2750"/>
    <x v="16"/>
    <n v="5.9630000000000001"/>
  </r>
  <r>
    <n v="2913"/>
    <x v="462"/>
    <x v="2751"/>
    <x v="5"/>
    <n v="5.9630000000000001"/>
  </r>
  <r>
    <n v="2914"/>
    <x v="56"/>
    <x v="2752"/>
    <x v="20"/>
    <n v="5.9610000000000003"/>
  </r>
  <r>
    <n v="2915"/>
    <x v="1501"/>
    <x v="2753"/>
    <x v="16"/>
    <n v="5.9580000000000002"/>
  </r>
  <r>
    <n v="2916"/>
    <x v="1502"/>
    <x v="2754"/>
    <x v="55"/>
    <n v="5.9569999999999999"/>
  </r>
  <r>
    <n v="2917"/>
    <x v="533"/>
    <x v="2755"/>
    <x v="73"/>
    <n v="5.9560000000000004"/>
  </r>
  <r>
    <n v="2918"/>
    <x v="288"/>
    <x v="2756"/>
    <x v="52"/>
    <n v="5.9560000000000004"/>
  </r>
  <r>
    <n v="2919"/>
    <x v="45"/>
    <x v="2757"/>
    <x v="21"/>
    <n v="5.9539999999999997"/>
  </r>
  <r>
    <n v="2920"/>
    <x v="1503"/>
    <x v="2758"/>
    <x v="20"/>
    <n v="5.9530000000000003"/>
  </r>
  <r>
    <n v="2921"/>
    <x v="1504"/>
    <x v="2759"/>
    <x v="10"/>
    <n v="5.952"/>
  </r>
  <r>
    <n v="2922"/>
    <x v="412"/>
    <x v="2760"/>
    <x v="39"/>
    <n v="5.952"/>
  </r>
  <r>
    <n v="2923"/>
    <x v="51"/>
    <x v="2761"/>
    <x v="53"/>
    <n v="5.9489999999999998"/>
  </r>
  <r>
    <n v="2924"/>
    <x v="31"/>
    <x v="2762"/>
    <x v="15"/>
    <n v="5.9470000000000001"/>
  </r>
  <r>
    <n v="2925"/>
    <x v="434"/>
    <x v="2763"/>
    <x v="69"/>
    <n v="5.9459999999999997"/>
  </r>
  <r>
    <n v="2926"/>
    <x v="1087"/>
    <x v="2764"/>
    <x v="44"/>
    <n v="5.9459999999999997"/>
  </r>
  <r>
    <n v="2927"/>
    <x v="205"/>
    <x v="2765"/>
    <x v="44"/>
    <n v="5.9450000000000003"/>
  </r>
  <r>
    <n v="2928"/>
    <x v="1505"/>
    <x v="2766"/>
    <x v="68"/>
    <n v="5.9450000000000003"/>
  </r>
  <r>
    <n v="2929"/>
    <x v="1506"/>
    <x v="2767"/>
    <x v="4"/>
    <n v="5.9450000000000003"/>
  </r>
  <r>
    <n v="2930"/>
    <x v="6"/>
    <x v="846"/>
    <x v="9"/>
    <n v="5.944"/>
  </r>
  <r>
    <n v="2931"/>
    <x v="1143"/>
    <x v="2768"/>
    <x v="13"/>
    <n v="5.9429999999999996"/>
  </r>
  <r>
    <n v="2932"/>
    <x v="1507"/>
    <x v="2769"/>
    <x v="51"/>
    <n v="5.9409999999999998"/>
  </r>
  <r>
    <n v="2933"/>
    <x v="1404"/>
    <x v="2770"/>
    <x v="41"/>
    <n v="5.94"/>
  </r>
  <r>
    <n v="2934"/>
    <x v="1508"/>
    <x v="2771"/>
    <x v="34"/>
    <n v="5.9379999999999997"/>
  </r>
  <r>
    <n v="2935"/>
    <x v="1509"/>
    <x v="2772"/>
    <x v="80"/>
    <n v="5.9370000000000003"/>
  </r>
  <r>
    <n v="2936"/>
    <x v="1510"/>
    <x v="2773"/>
    <x v="65"/>
    <n v="5.9349999999999996"/>
  </r>
  <r>
    <n v="2937"/>
    <x v="239"/>
    <x v="2774"/>
    <x v="36"/>
    <n v="5.9349999999999996"/>
  </r>
  <r>
    <n v="2938"/>
    <x v="1511"/>
    <x v="2775"/>
    <x v="47"/>
    <n v="5.9340000000000002"/>
  </r>
  <r>
    <n v="2939"/>
    <x v="559"/>
    <x v="2776"/>
    <x v="32"/>
    <n v="5.9329999999999998"/>
  </r>
  <r>
    <n v="2940"/>
    <x v="1512"/>
    <x v="2777"/>
    <x v="7"/>
    <n v="5.931"/>
  </r>
  <r>
    <n v="2941"/>
    <x v="205"/>
    <x v="2778"/>
    <x v="41"/>
    <n v="5.9290000000000003"/>
  </r>
  <r>
    <n v="2942"/>
    <x v="781"/>
    <x v="2779"/>
    <x v="50"/>
    <n v="5.9279999999999999"/>
  </r>
  <r>
    <n v="2943"/>
    <x v="1513"/>
    <x v="2780"/>
    <x v="29"/>
    <n v="5.9249999999999998"/>
  </r>
  <r>
    <n v="2944"/>
    <x v="48"/>
    <x v="2781"/>
    <x v="31"/>
    <n v="5.9249999999999998"/>
  </r>
  <r>
    <n v="2945"/>
    <x v="1514"/>
    <x v="449"/>
    <x v="5"/>
    <n v="5.9240000000000004"/>
  </r>
  <r>
    <n v="2946"/>
    <x v="1515"/>
    <x v="2782"/>
    <x v="28"/>
    <n v="5.923"/>
  </r>
  <r>
    <n v="2947"/>
    <x v="1516"/>
    <x v="897"/>
    <x v="52"/>
    <n v="5.9219999999999997"/>
  </r>
  <r>
    <n v="2948"/>
    <x v="480"/>
    <x v="2783"/>
    <x v="52"/>
    <n v="5.9219999999999997"/>
  </r>
  <r>
    <n v="2949"/>
    <x v="199"/>
    <x v="2784"/>
    <x v="59"/>
    <n v="5.9219999999999997"/>
  </r>
  <r>
    <n v="2950"/>
    <x v="1276"/>
    <x v="2785"/>
    <x v="19"/>
    <n v="5.9210000000000003"/>
  </r>
  <r>
    <n v="2951"/>
    <x v="583"/>
    <x v="2786"/>
    <x v="28"/>
    <n v="5.92"/>
  </r>
  <r>
    <n v="2952"/>
    <x v="1502"/>
    <x v="2300"/>
    <x v="55"/>
    <n v="5.92"/>
  </r>
  <r>
    <n v="2953"/>
    <x v="1517"/>
    <x v="2787"/>
    <x v="65"/>
    <n v="5.9169999999999998"/>
  </r>
  <r>
    <n v="2954"/>
    <x v="1518"/>
    <x v="2788"/>
    <x v="35"/>
    <n v="5.9169999999999998"/>
  </r>
  <r>
    <n v="2955"/>
    <x v="229"/>
    <x v="2789"/>
    <x v="34"/>
    <n v="5.9169999999999998"/>
  </r>
  <r>
    <n v="2956"/>
    <x v="1519"/>
    <x v="2790"/>
    <x v="40"/>
    <n v="5.9160000000000004"/>
  </r>
  <r>
    <n v="2957"/>
    <x v="470"/>
    <x v="48"/>
    <x v="44"/>
    <n v="5.915"/>
  </r>
  <r>
    <n v="2958"/>
    <x v="38"/>
    <x v="2791"/>
    <x v="39"/>
    <n v="5.9119999999999999"/>
  </r>
  <r>
    <n v="2959"/>
    <x v="1520"/>
    <x v="981"/>
    <x v="42"/>
    <n v="5.9119999999999999"/>
  </r>
  <r>
    <n v="2960"/>
    <x v="1521"/>
    <x v="1435"/>
    <x v="42"/>
    <n v="5.91"/>
  </r>
  <r>
    <n v="2961"/>
    <x v="1061"/>
    <x v="2792"/>
    <x v="12"/>
    <n v="5.9050000000000002"/>
  </r>
  <r>
    <n v="2962"/>
    <x v="693"/>
    <x v="2793"/>
    <x v="25"/>
    <n v="5.9039999999999999"/>
  </r>
  <r>
    <n v="2963"/>
    <x v="566"/>
    <x v="2794"/>
    <x v="50"/>
    <n v="5.9029999999999996"/>
  </r>
  <r>
    <n v="2964"/>
    <x v="693"/>
    <x v="2795"/>
    <x v="73"/>
    <n v="5.9029999999999996"/>
  </r>
  <r>
    <n v="2965"/>
    <x v="311"/>
    <x v="2796"/>
    <x v="17"/>
    <n v="5.9009999999999998"/>
  </r>
  <r>
    <n v="2966"/>
    <x v="204"/>
    <x v="2797"/>
    <x v="6"/>
    <n v="5.899"/>
  </r>
  <r>
    <n v="2967"/>
    <x v="1522"/>
    <x v="2798"/>
    <x v="5"/>
    <n v="5.8959999999999999"/>
  </r>
  <r>
    <n v="2968"/>
    <x v="312"/>
    <x v="2799"/>
    <x v="68"/>
    <n v="5.8949999999999996"/>
  </r>
  <r>
    <n v="2969"/>
    <x v="316"/>
    <x v="2800"/>
    <x v="49"/>
    <n v="5.8949999999999996"/>
  </r>
  <r>
    <n v="2970"/>
    <x v="1523"/>
    <x v="2801"/>
    <x v="14"/>
    <n v="5.8949999999999996"/>
  </r>
  <r>
    <n v="2971"/>
    <x v="472"/>
    <x v="2802"/>
    <x v="2"/>
    <n v="5.891"/>
  </r>
  <r>
    <n v="2972"/>
    <x v="1524"/>
    <x v="881"/>
    <x v="41"/>
    <n v="5.891"/>
  </r>
  <r>
    <n v="2973"/>
    <x v="1525"/>
    <x v="2470"/>
    <x v="49"/>
    <n v="5.89"/>
  </r>
  <r>
    <n v="2974"/>
    <x v="69"/>
    <x v="2803"/>
    <x v="0"/>
    <n v="5.89"/>
  </r>
  <r>
    <n v="2975"/>
    <x v="218"/>
    <x v="2804"/>
    <x v="28"/>
    <n v="5.8879999999999999"/>
  </r>
  <r>
    <n v="2976"/>
    <x v="328"/>
    <x v="253"/>
    <x v="58"/>
    <n v="5.8869999999999996"/>
  </r>
  <r>
    <n v="2977"/>
    <x v="1526"/>
    <x v="2805"/>
    <x v="15"/>
    <n v="5.8860000000000001"/>
  </r>
  <r>
    <n v="2978"/>
    <x v="824"/>
    <x v="2806"/>
    <x v="37"/>
    <n v="5.8849999999999998"/>
  </r>
  <r>
    <n v="2979"/>
    <x v="848"/>
    <x v="2807"/>
    <x v="13"/>
    <n v="5.8840000000000003"/>
  </r>
  <r>
    <n v="2980"/>
    <x v="153"/>
    <x v="2566"/>
    <x v="1"/>
    <n v="5.883"/>
  </r>
  <r>
    <n v="2981"/>
    <x v="1527"/>
    <x v="2808"/>
    <x v="40"/>
    <n v="5.8810000000000002"/>
  </r>
  <r>
    <n v="2982"/>
    <x v="1528"/>
    <x v="2809"/>
    <x v="2"/>
    <n v="5.8789999999999996"/>
  </r>
  <r>
    <n v="2983"/>
    <x v="1529"/>
    <x v="2810"/>
    <x v="40"/>
    <n v="5.8780000000000001"/>
  </r>
  <r>
    <n v="2984"/>
    <x v="887"/>
    <x v="2811"/>
    <x v="69"/>
    <n v="5.8769999999999998"/>
  </r>
  <r>
    <n v="2985"/>
    <x v="327"/>
    <x v="2812"/>
    <x v="30"/>
    <n v="5.8760000000000003"/>
  </r>
  <r>
    <n v="2986"/>
    <x v="329"/>
    <x v="2813"/>
    <x v="69"/>
    <n v="5.8739999999999997"/>
  </r>
  <r>
    <n v="2987"/>
    <x v="1169"/>
    <x v="2814"/>
    <x v="95"/>
    <n v="5.8730000000000002"/>
  </r>
  <r>
    <n v="2988"/>
    <x v="644"/>
    <x v="2815"/>
    <x v="32"/>
    <n v="5.8719999999999999"/>
  </r>
  <r>
    <n v="2989"/>
    <x v="86"/>
    <x v="2816"/>
    <x v="59"/>
    <n v="5.8710000000000004"/>
  </r>
  <r>
    <n v="2990"/>
    <x v="376"/>
    <x v="2817"/>
    <x v="65"/>
    <n v="5.8710000000000004"/>
  </r>
  <r>
    <n v="2991"/>
    <x v="1530"/>
    <x v="2818"/>
    <x v="14"/>
    <n v="5.8680000000000003"/>
  </r>
  <r>
    <n v="2992"/>
    <x v="15"/>
    <x v="2819"/>
    <x v="46"/>
    <n v="5.8680000000000003"/>
  </r>
  <r>
    <n v="2993"/>
    <x v="1531"/>
    <x v="2820"/>
    <x v="40"/>
    <n v="5.8659999999999997"/>
  </r>
  <r>
    <n v="2994"/>
    <x v="1215"/>
    <x v="2821"/>
    <x v="3"/>
    <n v="5.8650000000000002"/>
  </r>
  <r>
    <n v="2995"/>
    <x v="76"/>
    <x v="2822"/>
    <x v="23"/>
    <n v="5.8650000000000002"/>
  </r>
  <r>
    <n v="2996"/>
    <x v="288"/>
    <x v="2823"/>
    <x v="68"/>
    <n v="5.8639999999999999"/>
  </r>
  <r>
    <n v="2997"/>
    <x v="832"/>
    <x v="674"/>
    <x v="4"/>
    <n v="5.8620000000000001"/>
  </r>
  <r>
    <n v="2998"/>
    <x v="471"/>
    <x v="2824"/>
    <x v="49"/>
    <n v="5.8609999999999998"/>
  </r>
  <r>
    <n v="2999"/>
    <x v="1532"/>
    <x v="2825"/>
    <x v="2"/>
    <n v="5.859"/>
  </r>
  <r>
    <n v="3000"/>
    <x v="1143"/>
    <x v="2826"/>
    <x v="40"/>
    <n v="5.859"/>
  </r>
  <r>
    <n v="3001"/>
    <x v="440"/>
    <x v="2827"/>
    <x v="52"/>
    <n v="5.8559999999999999"/>
  </r>
  <r>
    <n v="3002"/>
    <x v="546"/>
    <x v="2828"/>
    <x v="31"/>
    <n v="5.8559999999999999"/>
  </r>
  <r>
    <n v="3003"/>
    <x v="1533"/>
    <x v="1010"/>
    <x v="9"/>
    <n v="5.8559999999999999"/>
  </r>
  <r>
    <n v="3004"/>
    <x v="1534"/>
    <x v="1535"/>
    <x v="39"/>
    <n v="5.8550000000000004"/>
  </r>
  <r>
    <n v="3005"/>
    <x v="1535"/>
    <x v="2829"/>
    <x v="68"/>
    <n v="5.8529999999999998"/>
  </r>
  <r>
    <n v="3006"/>
    <x v="321"/>
    <x v="2830"/>
    <x v="37"/>
    <n v="5.8529999999999998"/>
  </r>
  <r>
    <n v="3007"/>
    <x v="212"/>
    <x v="2831"/>
    <x v="90"/>
    <n v="5.8479999999999999"/>
  </r>
  <r>
    <n v="3008"/>
    <x v="1536"/>
    <x v="2832"/>
    <x v="23"/>
    <n v="5.8470000000000004"/>
  </r>
  <r>
    <n v="3009"/>
    <x v="1537"/>
    <x v="2833"/>
    <x v="28"/>
    <n v="5.8419999999999996"/>
  </r>
  <r>
    <n v="3010"/>
    <x v="1136"/>
    <x v="2834"/>
    <x v="50"/>
    <n v="5.8419999999999996"/>
  </r>
  <r>
    <n v="3011"/>
    <x v="115"/>
    <x v="2835"/>
    <x v="15"/>
    <n v="5.8410000000000002"/>
  </r>
  <r>
    <n v="3012"/>
    <x v="1538"/>
    <x v="2836"/>
    <x v="57"/>
    <n v="5.8369999999999997"/>
  </r>
  <r>
    <n v="3013"/>
    <x v="1539"/>
    <x v="2837"/>
    <x v="31"/>
    <n v="5.8369999999999997"/>
  </r>
  <r>
    <n v="3014"/>
    <x v="124"/>
    <x v="2838"/>
    <x v="90"/>
    <n v="5.8339999999999996"/>
  </r>
  <r>
    <n v="3015"/>
    <x v="1540"/>
    <x v="2839"/>
    <x v="37"/>
    <n v="5.8319999999999999"/>
  </r>
  <r>
    <n v="3016"/>
    <x v="1541"/>
    <x v="2840"/>
    <x v="12"/>
    <n v="5.8319999999999999"/>
  </r>
  <r>
    <n v="3017"/>
    <x v="790"/>
    <x v="639"/>
    <x v="49"/>
    <n v="5.83"/>
  </r>
  <r>
    <n v="3018"/>
    <x v="427"/>
    <x v="2841"/>
    <x v="5"/>
    <n v="5.8289999999999997"/>
  </r>
  <r>
    <n v="3019"/>
    <x v="1542"/>
    <x v="2842"/>
    <x v="9"/>
    <n v="5.8289999999999997"/>
  </r>
  <r>
    <n v="3020"/>
    <x v="228"/>
    <x v="2843"/>
    <x v="53"/>
    <n v="5.8289999999999997"/>
  </r>
  <r>
    <n v="3021"/>
    <x v="475"/>
    <x v="2844"/>
    <x v="40"/>
    <n v="5.8280000000000003"/>
  </r>
  <r>
    <n v="3022"/>
    <x v="31"/>
    <x v="2845"/>
    <x v="32"/>
    <n v="5.8280000000000003"/>
  </r>
  <r>
    <n v="3023"/>
    <x v="1543"/>
    <x v="2846"/>
    <x v="7"/>
    <n v="5.8259999999999996"/>
  </r>
  <r>
    <n v="3024"/>
    <x v="75"/>
    <x v="2847"/>
    <x v="30"/>
    <n v="5.8239999999999998"/>
  </r>
  <r>
    <n v="3025"/>
    <x v="1544"/>
    <x v="2848"/>
    <x v="14"/>
    <n v="5.8230000000000004"/>
  </r>
  <r>
    <n v="3026"/>
    <x v="1545"/>
    <x v="2849"/>
    <x v="37"/>
    <n v="5.8220000000000001"/>
  </r>
  <r>
    <n v="3027"/>
    <x v="149"/>
    <x v="2850"/>
    <x v="42"/>
    <n v="5.82"/>
  </r>
  <r>
    <n v="3028"/>
    <x v="1546"/>
    <x v="219"/>
    <x v="24"/>
    <n v="5.8179999999999996"/>
  </r>
  <r>
    <n v="3029"/>
    <x v="86"/>
    <x v="2851"/>
    <x v="37"/>
    <n v="5.8179999999999996"/>
  </r>
  <r>
    <n v="3030"/>
    <x v="1547"/>
    <x v="2852"/>
    <x v="24"/>
    <n v="5.8159999999999998"/>
  </r>
  <r>
    <n v="3031"/>
    <x v="1128"/>
    <x v="2853"/>
    <x v="65"/>
    <n v="5.8140000000000001"/>
  </r>
  <r>
    <n v="3032"/>
    <x v="1435"/>
    <x v="2854"/>
    <x v="42"/>
    <n v="5.8129999999999997"/>
  </r>
  <r>
    <n v="3033"/>
    <x v="334"/>
    <x v="2855"/>
    <x v="16"/>
    <n v="5.8129999999999997"/>
  </r>
  <r>
    <n v="3034"/>
    <x v="940"/>
    <x v="2856"/>
    <x v="10"/>
    <n v="5.8109999999999999"/>
  </r>
  <r>
    <n v="3035"/>
    <x v="1548"/>
    <x v="2857"/>
    <x v="26"/>
    <n v="5.8109999999999999"/>
  </r>
  <r>
    <n v="3036"/>
    <x v="1549"/>
    <x v="2858"/>
    <x v="43"/>
    <n v="5.81"/>
  </r>
  <r>
    <n v="3037"/>
    <x v="183"/>
    <x v="2859"/>
    <x v="7"/>
    <n v="5.81"/>
  </r>
  <r>
    <n v="3038"/>
    <x v="1550"/>
    <x v="2860"/>
    <x v="53"/>
    <n v="5.8090000000000002"/>
  </r>
  <r>
    <n v="3039"/>
    <x v="1551"/>
    <x v="163"/>
    <x v="53"/>
    <n v="5.8090000000000002"/>
  </r>
  <r>
    <n v="3040"/>
    <x v="1552"/>
    <x v="2861"/>
    <x v="40"/>
    <n v="5.8090000000000002"/>
  </r>
  <r>
    <n v="3041"/>
    <x v="1553"/>
    <x v="2862"/>
    <x v="14"/>
    <n v="5.8070000000000004"/>
  </r>
  <r>
    <n v="3042"/>
    <x v="6"/>
    <x v="2863"/>
    <x v="9"/>
    <n v="5.806"/>
  </r>
  <r>
    <n v="3043"/>
    <x v="1554"/>
    <x v="2693"/>
    <x v="2"/>
    <n v="5.806"/>
  </r>
  <r>
    <n v="3044"/>
    <x v="1555"/>
    <x v="2864"/>
    <x v="2"/>
    <n v="5.806"/>
  </r>
  <r>
    <n v="3045"/>
    <x v="1556"/>
    <x v="2865"/>
    <x v="11"/>
    <n v="5.8049999999999997"/>
  </r>
  <r>
    <n v="3046"/>
    <x v="1557"/>
    <x v="2866"/>
    <x v="9"/>
    <n v="5.8040000000000003"/>
  </r>
  <r>
    <n v="3047"/>
    <x v="1558"/>
    <x v="2867"/>
    <x v="51"/>
    <n v="5.8029999999999999"/>
  </r>
  <r>
    <n v="3048"/>
    <x v="425"/>
    <x v="2868"/>
    <x v="47"/>
    <n v="5.8019999999999996"/>
  </r>
  <r>
    <n v="3049"/>
    <x v="1559"/>
    <x v="2106"/>
    <x v="47"/>
    <n v="5.7990000000000004"/>
  </r>
  <r>
    <n v="3050"/>
    <x v="190"/>
    <x v="2869"/>
    <x v="29"/>
    <n v="5.7990000000000004"/>
  </r>
  <r>
    <n v="3051"/>
    <x v="1560"/>
    <x v="2870"/>
    <x v="32"/>
    <n v="5.7990000000000004"/>
  </r>
  <r>
    <n v="3052"/>
    <x v="34"/>
    <x v="2871"/>
    <x v="55"/>
    <n v="5.7969999999999997"/>
  </r>
  <r>
    <n v="3053"/>
    <x v="1144"/>
    <x v="2872"/>
    <x v="15"/>
    <n v="5.7960000000000003"/>
  </r>
  <r>
    <n v="3054"/>
    <x v="356"/>
    <x v="2589"/>
    <x v="29"/>
    <n v="5.7949999999999999"/>
  </r>
  <r>
    <n v="3055"/>
    <x v="1561"/>
    <x v="2873"/>
    <x v="7"/>
    <n v="5.7949999999999999"/>
  </r>
  <r>
    <n v="3056"/>
    <x v="1562"/>
    <x v="2874"/>
    <x v="23"/>
    <n v="5.7939999999999996"/>
  </r>
  <r>
    <n v="3057"/>
    <x v="277"/>
    <x v="2875"/>
    <x v="16"/>
    <n v="5.7930000000000001"/>
  </r>
  <r>
    <n v="3058"/>
    <x v="1563"/>
    <x v="2876"/>
    <x v="8"/>
    <n v="5.7919999999999998"/>
  </r>
  <r>
    <n v="3059"/>
    <x v="1532"/>
    <x v="2877"/>
    <x v="49"/>
    <n v="5.7919999999999998"/>
  </r>
  <r>
    <n v="3060"/>
    <x v="1562"/>
    <x v="2878"/>
    <x v="11"/>
    <n v="5.79"/>
  </r>
  <r>
    <n v="3061"/>
    <x v="1564"/>
    <x v="2879"/>
    <x v="25"/>
    <n v="5.79"/>
  </r>
  <r>
    <n v="3062"/>
    <x v="1565"/>
    <x v="2880"/>
    <x v="16"/>
    <n v="5.7889999999999997"/>
  </r>
  <r>
    <n v="3063"/>
    <x v="103"/>
    <x v="2881"/>
    <x v="16"/>
    <n v="5.7889999999999997"/>
  </r>
  <r>
    <n v="3064"/>
    <x v="69"/>
    <x v="252"/>
    <x v="43"/>
    <n v="5.7889999999999997"/>
  </r>
  <r>
    <n v="3065"/>
    <x v="1566"/>
    <x v="2882"/>
    <x v="37"/>
    <n v="5.7880000000000003"/>
  </r>
  <r>
    <n v="3066"/>
    <x v="1567"/>
    <x v="2883"/>
    <x v="8"/>
    <n v="5.7869999999999999"/>
  </r>
  <r>
    <n v="3067"/>
    <x v="1277"/>
    <x v="2884"/>
    <x v="95"/>
    <n v="5.7850000000000001"/>
  </r>
  <r>
    <n v="3068"/>
    <x v="425"/>
    <x v="2885"/>
    <x v="59"/>
    <n v="5.7770000000000001"/>
  </r>
  <r>
    <n v="3069"/>
    <x v="371"/>
    <x v="2886"/>
    <x v="69"/>
    <n v="5.7750000000000004"/>
  </r>
  <r>
    <n v="3070"/>
    <x v="0"/>
    <x v="2887"/>
    <x v="95"/>
    <n v="5.774"/>
  </r>
  <r>
    <n v="3071"/>
    <x v="276"/>
    <x v="1574"/>
    <x v="4"/>
    <n v="5.774"/>
  </r>
  <r>
    <n v="3072"/>
    <x v="941"/>
    <x v="2888"/>
    <x v="57"/>
    <n v="5.774"/>
  </r>
  <r>
    <n v="3073"/>
    <x v="544"/>
    <x v="2889"/>
    <x v="50"/>
    <n v="5.7729999999999997"/>
  </r>
  <r>
    <n v="3074"/>
    <x v="134"/>
    <x v="2890"/>
    <x v="46"/>
    <n v="5.7690000000000001"/>
  </r>
  <r>
    <n v="3075"/>
    <x v="1251"/>
    <x v="468"/>
    <x v="22"/>
    <n v="5.7690000000000001"/>
  </r>
  <r>
    <n v="3076"/>
    <x v="1568"/>
    <x v="2891"/>
    <x v="47"/>
    <n v="5.7690000000000001"/>
  </r>
  <r>
    <n v="3077"/>
    <x v="1569"/>
    <x v="2892"/>
    <x v="15"/>
    <n v="5.7679999999999998"/>
  </r>
  <r>
    <n v="3078"/>
    <x v="1132"/>
    <x v="2893"/>
    <x v="37"/>
    <n v="5.7640000000000002"/>
  </r>
  <r>
    <n v="3079"/>
    <x v="1570"/>
    <x v="2894"/>
    <x v="8"/>
    <n v="5.7640000000000002"/>
  </r>
  <r>
    <n v="3080"/>
    <x v="1174"/>
    <x v="2895"/>
    <x v="6"/>
    <n v="5.7629999999999999"/>
  </r>
  <r>
    <n v="3081"/>
    <x v="1307"/>
    <x v="2896"/>
    <x v="59"/>
    <n v="5.7619999999999996"/>
  </r>
  <r>
    <n v="3082"/>
    <x v="1571"/>
    <x v="2897"/>
    <x v="58"/>
    <n v="5.76"/>
  </r>
  <r>
    <n v="3083"/>
    <x v="1496"/>
    <x v="2898"/>
    <x v="10"/>
    <n v="5.76"/>
  </r>
  <r>
    <n v="3084"/>
    <x v="1572"/>
    <x v="2899"/>
    <x v="30"/>
    <n v="5.7590000000000003"/>
  </r>
  <r>
    <n v="3085"/>
    <x v="1573"/>
    <x v="2900"/>
    <x v="37"/>
    <n v="5.7590000000000003"/>
  </r>
  <r>
    <n v="3086"/>
    <x v="1574"/>
    <x v="2901"/>
    <x v="7"/>
    <n v="5.7560000000000002"/>
  </r>
  <r>
    <n v="3087"/>
    <x v="526"/>
    <x v="2902"/>
    <x v="55"/>
    <n v="5.7560000000000002"/>
  </r>
  <r>
    <n v="3088"/>
    <x v="434"/>
    <x v="2903"/>
    <x v="69"/>
    <n v="5.7560000000000002"/>
  </r>
  <r>
    <n v="3089"/>
    <x v="105"/>
    <x v="2904"/>
    <x v="2"/>
    <n v="5.7560000000000002"/>
  </r>
  <r>
    <n v="3090"/>
    <x v="1151"/>
    <x v="2905"/>
    <x v="3"/>
    <n v="5.7539999999999996"/>
  </r>
  <r>
    <n v="3091"/>
    <x v="751"/>
    <x v="2906"/>
    <x v="55"/>
    <n v="5.7530000000000001"/>
  </r>
  <r>
    <n v="3092"/>
    <x v="1575"/>
    <x v="2795"/>
    <x v="73"/>
    <n v="5.7530000000000001"/>
  </r>
  <r>
    <n v="3093"/>
    <x v="769"/>
    <x v="403"/>
    <x v="27"/>
    <n v="5.7519999999999998"/>
  </r>
  <r>
    <n v="3094"/>
    <x v="13"/>
    <x v="2907"/>
    <x v="53"/>
    <n v="5.7510000000000003"/>
  </r>
  <r>
    <n v="3095"/>
    <x v="1576"/>
    <x v="2908"/>
    <x v="33"/>
    <n v="5.75"/>
  </r>
  <r>
    <n v="3096"/>
    <x v="1577"/>
    <x v="2909"/>
    <x v="82"/>
    <n v="5.7489999999999997"/>
  </r>
  <r>
    <n v="3097"/>
    <x v="1578"/>
    <x v="2910"/>
    <x v="37"/>
    <n v="5.7480000000000002"/>
  </r>
  <r>
    <n v="3098"/>
    <x v="9"/>
    <x v="2911"/>
    <x v="68"/>
    <n v="5.7480000000000002"/>
  </r>
  <r>
    <n v="3099"/>
    <x v="1579"/>
    <x v="2912"/>
    <x v="56"/>
    <n v="5.7480000000000002"/>
  </r>
  <r>
    <n v="3100"/>
    <x v="434"/>
    <x v="2913"/>
    <x v="23"/>
    <n v="5.7480000000000002"/>
  </r>
  <r>
    <n v="3101"/>
    <x v="1580"/>
    <x v="2914"/>
    <x v="30"/>
    <n v="5.7469999999999999"/>
  </r>
  <r>
    <n v="3102"/>
    <x v="1581"/>
    <x v="2915"/>
    <x v="65"/>
    <n v="5.7469999999999999"/>
  </r>
  <r>
    <n v="3103"/>
    <x v="371"/>
    <x v="2517"/>
    <x v="37"/>
    <n v="5.7460000000000004"/>
  </r>
  <r>
    <n v="3104"/>
    <x v="1582"/>
    <x v="2916"/>
    <x v="37"/>
    <n v="5.7460000000000004"/>
  </r>
  <r>
    <n v="3105"/>
    <x v="1155"/>
    <x v="2917"/>
    <x v="53"/>
    <n v="5.7450000000000001"/>
  </r>
  <r>
    <n v="3106"/>
    <x v="1095"/>
    <x v="2918"/>
    <x v="48"/>
    <n v="5.742"/>
  </r>
  <r>
    <n v="3107"/>
    <x v="26"/>
    <x v="1826"/>
    <x v="13"/>
    <n v="5.742"/>
  </r>
  <r>
    <n v="3108"/>
    <x v="31"/>
    <x v="2919"/>
    <x v="54"/>
    <n v="5.742"/>
  </r>
  <r>
    <n v="3109"/>
    <x v="73"/>
    <x v="2920"/>
    <x v="1"/>
    <n v="5.74"/>
  </r>
  <r>
    <n v="3110"/>
    <x v="1583"/>
    <x v="2921"/>
    <x v="8"/>
    <n v="5.74"/>
  </r>
  <r>
    <n v="3111"/>
    <x v="150"/>
    <x v="2922"/>
    <x v="32"/>
    <n v="5.74"/>
  </r>
  <r>
    <n v="3112"/>
    <x v="1584"/>
    <x v="2879"/>
    <x v="69"/>
    <n v="5.7389999999999999"/>
  </r>
  <r>
    <n v="3113"/>
    <x v="1585"/>
    <x v="2923"/>
    <x v="59"/>
    <n v="5.7370000000000001"/>
  </r>
  <r>
    <n v="3114"/>
    <x v="1461"/>
    <x v="2924"/>
    <x v="10"/>
    <n v="5.7359999999999998"/>
  </r>
  <r>
    <n v="3115"/>
    <x v="1586"/>
    <x v="2925"/>
    <x v="35"/>
    <n v="5.7350000000000003"/>
  </r>
  <r>
    <n v="3116"/>
    <x v="640"/>
    <x v="2926"/>
    <x v="5"/>
    <n v="5.7320000000000002"/>
  </r>
  <r>
    <n v="3117"/>
    <x v="1587"/>
    <x v="2927"/>
    <x v="29"/>
    <n v="5.7309999999999999"/>
  </r>
  <r>
    <n v="3118"/>
    <x v="181"/>
    <x v="2928"/>
    <x v="45"/>
    <n v="5.7309999999999999"/>
  </r>
  <r>
    <n v="3119"/>
    <x v="1588"/>
    <x v="2929"/>
    <x v="52"/>
    <n v="5.7309999999999999"/>
  </r>
  <r>
    <n v="3120"/>
    <x v="100"/>
    <x v="2930"/>
    <x v="10"/>
    <n v="5.73"/>
  </r>
  <r>
    <n v="3121"/>
    <x v="1589"/>
    <x v="2931"/>
    <x v="64"/>
    <n v="5.73"/>
  </r>
  <r>
    <n v="3122"/>
    <x v="497"/>
    <x v="1438"/>
    <x v="22"/>
    <n v="5.7279999999999998"/>
  </r>
  <r>
    <n v="3123"/>
    <x v="603"/>
    <x v="2932"/>
    <x v="37"/>
    <n v="5.7270000000000003"/>
  </r>
  <r>
    <n v="3124"/>
    <x v="1590"/>
    <x v="2933"/>
    <x v="69"/>
    <n v="5.7249999999999996"/>
  </r>
  <r>
    <n v="3125"/>
    <x v="686"/>
    <x v="2934"/>
    <x v="39"/>
    <n v="5.7240000000000002"/>
  </r>
  <r>
    <n v="3126"/>
    <x v="1591"/>
    <x v="2935"/>
    <x v="29"/>
    <n v="5.7229999999999999"/>
  </r>
  <r>
    <n v="3127"/>
    <x v="1263"/>
    <x v="2936"/>
    <x v="26"/>
    <n v="5.7190000000000003"/>
  </r>
  <r>
    <n v="3128"/>
    <x v="1592"/>
    <x v="1460"/>
    <x v="5"/>
    <n v="5.7190000000000003"/>
  </r>
  <r>
    <n v="3129"/>
    <x v="731"/>
    <x v="2937"/>
    <x v="6"/>
    <n v="5.718"/>
  </r>
  <r>
    <n v="3130"/>
    <x v="524"/>
    <x v="1333"/>
    <x v="18"/>
    <n v="5.7169999999999996"/>
  </r>
  <r>
    <n v="3131"/>
    <x v="696"/>
    <x v="2938"/>
    <x v="52"/>
    <n v="5.7149999999999999"/>
  </r>
  <r>
    <n v="3132"/>
    <x v="135"/>
    <x v="2939"/>
    <x v="6"/>
    <n v="5.7149999999999999"/>
  </r>
  <r>
    <n v="3133"/>
    <x v="79"/>
    <x v="2940"/>
    <x v="15"/>
    <n v="5.7140000000000004"/>
  </r>
  <r>
    <n v="3134"/>
    <x v="187"/>
    <x v="2941"/>
    <x v="28"/>
    <n v="5.7130000000000001"/>
  </r>
  <r>
    <n v="3135"/>
    <x v="1057"/>
    <x v="2942"/>
    <x v="44"/>
    <n v="5.7110000000000003"/>
  </r>
  <r>
    <n v="3136"/>
    <x v="403"/>
    <x v="2943"/>
    <x v="30"/>
    <n v="5.7110000000000003"/>
  </r>
  <r>
    <n v="3137"/>
    <x v="1593"/>
    <x v="2944"/>
    <x v="68"/>
    <n v="5.7060000000000004"/>
  </r>
  <r>
    <n v="3138"/>
    <x v="915"/>
    <x v="2945"/>
    <x v="52"/>
    <n v="5.7039999999999997"/>
  </r>
  <r>
    <n v="3139"/>
    <x v="199"/>
    <x v="2946"/>
    <x v="2"/>
    <n v="5.7030000000000003"/>
  </r>
  <r>
    <n v="3140"/>
    <x v="127"/>
    <x v="1441"/>
    <x v="67"/>
    <n v="5.7"/>
  </r>
  <r>
    <n v="3141"/>
    <x v="1594"/>
    <x v="2947"/>
    <x v="58"/>
    <n v="5.6989999999999998"/>
  </r>
  <r>
    <n v="3142"/>
    <x v="1595"/>
    <x v="2948"/>
    <x v="56"/>
    <n v="5.6980000000000004"/>
  </r>
  <r>
    <n v="3143"/>
    <x v="905"/>
    <x v="2949"/>
    <x v="7"/>
    <n v="5.6980000000000004"/>
  </r>
  <r>
    <n v="3144"/>
    <x v="500"/>
    <x v="2950"/>
    <x v="66"/>
    <n v="5.6970000000000001"/>
  </r>
  <r>
    <n v="3145"/>
    <x v="118"/>
    <x v="2090"/>
    <x v="56"/>
    <n v="5.6929999999999996"/>
  </r>
  <r>
    <n v="3146"/>
    <x v="1596"/>
    <x v="2951"/>
    <x v="14"/>
    <n v="5.6920000000000002"/>
  </r>
  <r>
    <n v="3147"/>
    <x v="638"/>
    <x v="2952"/>
    <x v="36"/>
    <n v="5.6909999999999998"/>
  </r>
  <r>
    <n v="3148"/>
    <x v="82"/>
    <x v="2953"/>
    <x v="16"/>
    <n v="5.6909999999999998"/>
  </r>
  <r>
    <n v="3149"/>
    <x v="98"/>
    <x v="2954"/>
    <x v="46"/>
    <n v="5.6890000000000001"/>
  </r>
  <r>
    <n v="3150"/>
    <x v="1597"/>
    <x v="2955"/>
    <x v="68"/>
    <n v="5.6849999999999996"/>
  </r>
  <r>
    <n v="3151"/>
    <x v="280"/>
    <x v="2956"/>
    <x v="24"/>
    <n v="5.6849999999999996"/>
  </r>
  <r>
    <n v="3152"/>
    <x v="1598"/>
    <x v="2957"/>
    <x v="95"/>
    <n v="5.6849999999999996"/>
  </r>
  <r>
    <n v="3153"/>
    <x v="1139"/>
    <x v="2958"/>
    <x v="16"/>
    <n v="5.6849999999999996"/>
  </r>
  <r>
    <n v="3154"/>
    <x v="1599"/>
    <x v="2959"/>
    <x v="32"/>
    <n v="5.6849999999999996"/>
  </r>
  <r>
    <n v="3155"/>
    <x v="1600"/>
    <x v="2960"/>
    <x v="92"/>
    <n v="5.6849999999999996"/>
  </r>
  <r>
    <n v="3156"/>
    <x v="173"/>
    <x v="2961"/>
    <x v="24"/>
    <n v="5.6840000000000002"/>
  </r>
  <r>
    <n v="3157"/>
    <x v="1166"/>
    <x v="2962"/>
    <x v="26"/>
    <n v="5.6820000000000004"/>
  </r>
  <r>
    <n v="3158"/>
    <x v="269"/>
    <x v="2963"/>
    <x v="24"/>
    <n v="5.6820000000000004"/>
  </r>
  <r>
    <n v="3159"/>
    <x v="1601"/>
    <x v="2964"/>
    <x v="13"/>
    <n v="5.6769999999999996"/>
  </r>
  <r>
    <n v="3160"/>
    <x v="411"/>
    <x v="2965"/>
    <x v="65"/>
    <n v="5.6710000000000003"/>
  </r>
  <r>
    <n v="3161"/>
    <x v="155"/>
    <x v="2966"/>
    <x v="64"/>
    <n v="5.67"/>
  </r>
  <r>
    <n v="3162"/>
    <x v="489"/>
    <x v="2967"/>
    <x v="50"/>
    <n v="5.67"/>
  </r>
  <r>
    <n v="3163"/>
    <x v="1602"/>
    <x v="2968"/>
    <x v="48"/>
    <n v="5.6689999999999996"/>
  </r>
  <r>
    <n v="3164"/>
    <x v="11"/>
    <x v="2969"/>
    <x v="9"/>
    <n v="5.6680000000000001"/>
  </r>
  <r>
    <n v="3165"/>
    <x v="1005"/>
    <x v="2970"/>
    <x v="36"/>
    <n v="5.6660000000000004"/>
  </r>
  <r>
    <n v="3166"/>
    <x v="1603"/>
    <x v="2971"/>
    <x v="30"/>
    <n v="5.6660000000000004"/>
  </r>
  <r>
    <n v="3167"/>
    <x v="989"/>
    <x v="2972"/>
    <x v="50"/>
    <n v="5.665"/>
  </r>
  <r>
    <n v="3168"/>
    <x v="1604"/>
    <x v="2973"/>
    <x v="26"/>
    <n v="5.6639999999999997"/>
  </r>
  <r>
    <n v="3169"/>
    <x v="306"/>
    <x v="2974"/>
    <x v="40"/>
    <n v="5.6630000000000003"/>
  </r>
  <r>
    <n v="3170"/>
    <x v="1605"/>
    <x v="2975"/>
    <x v="74"/>
    <n v="5.6609999999999996"/>
  </r>
  <r>
    <n v="3171"/>
    <x v="1214"/>
    <x v="2976"/>
    <x v="65"/>
    <n v="5.66"/>
  </r>
  <r>
    <n v="3172"/>
    <x v="965"/>
    <x v="2977"/>
    <x v="46"/>
    <n v="5.66"/>
  </r>
  <r>
    <n v="3173"/>
    <x v="297"/>
    <x v="2978"/>
    <x v="52"/>
    <n v="5.66"/>
  </r>
  <r>
    <n v="3174"/>
    <x v="574"/>
    <x v="2979"/>
    <x v="15"/>
    <n v="5.6580000000000004"/>
  </r>
  <r>
    <n v="3175"/>
    <x v="36"/>
    <x v="2980"/>
    <x v="31"/>
    <n v="5.6559999999999997"/>
  </r>
  <r>
    <n v="3176"/>
    <x v="1132"/>
    <x v="2981"/>
    <x v="52"/>
    <n v="5.6529999999999996"/>
  </r>
  <r>
    <n v="3177"/>
    <x v="1606"/>
    <x v="2982"/>
    <x v="64"/>
    <n v="5.65"/>
  </r>
  <r>
    <n v="3178"/>
    <x v="161"/>
    <x v="2983"/>
    <x v="47"/>
    <n v="5.649"/>
  </r>
  <r>
    <n v="3179"/>
    <x v="1607"/>
    <x v="2984"/>
    <x v="68"/>
    <n v="5.6479999999999997"/>
  </r>
  <r>
    <n v="3180"/>
    <x v="76"/>
    <x v="2985"/>
    <x v="9"/>
    <n v="5.6459999999999999"/>
  </r>
  <r>
    <n v="3181"/>
    <x v="1608"/>
    <x v="2986"/>
    <x v="96"/>
    <n v="5.6449999999999996"/>
  </r>
  <r>
    <n v="3182"/>
    <x v="78"/>
    <x v="2987"/>
    <x v="27"/>
    <n v="5.6420000000000003"/>
  </r>
  <r>
    <n v="3183"/>
    <x v="1609"/>
    <x v="2988"/>
    <x v="44"/>
    <n v="5.6420000000000003"/>
  </r>
  <r>
    <n v="3184"/>
    <x v="459"/>
    <x v="2989"/>
    <x v="44"/>
    <n v="5.641"/>
  </r>
  <r>
    <n v="3185"/>
    <x v="1610"/>
    <x v="2990"/>
    <x v="40"/>
    <n v="5.641"/>
  </r>
  <r>
    <n v="3186"/>
    <x v="1611"/>
    <x v="2991"/>
    <x v="9"/>
    <n v="5.6369999999999996"/>
  </r>
  <r>
    <n v="3187"/>
    <x v="1612"/>
    <x v="2992"/>
    <x v="55"/>
    <n v="5.6340000000000003"/>
  </r>
  <r>
    <n v="3188"/>
    <x v="44"/>
    <x v="2143"/>
    <x v="23"/>
    <n v="5.6340000000000003"/>
  </r>
  <r>
    <n v="3189"/>
    <x v="1613"/>
    <x v="2993"/>
    <x v="6"/>
    <n v="5.6340000000000003"/>
  </r>
  <r>
    <n v="3190"/>
    <x v="1614"/>
    <x v="2994"/>
    <x v="4"/>
    <n v="5.633"/>
  </r>
  <r>
    <n v="3191"/>
    <x v="109"/>
    <x v="2995"/>
    <x v="42"/>
    <n v="5.6319999999999997"/>
  </r>
  <r>
    <n v="3192"/>
    <x v="1099"/>
    <x v="2996"/>
    <x v="37"/>
    <n v="5.6319999999999997"/>
  </r>
  <r>
    <n v="3193"/>
    <x v="1169"/>
    <x v="2997"/>
    <x v="89"/>
    <n v="5.6310000000000002"/>
  </r>
  <r>
    <n v="3194"/>
    <x v="1615"/>
    <x v="2998"/>
    <x v="52"/>
    <n v="5.6289999999999996"/>
  </r>
  <r>
    <n v="3195"/>
    <x v="1616"/>
    <x v="2999"/>
    <x v="39"/>
    <n v="5.6289999999999996"/>
  </r>
  <r>
    <n v="3196"/>
    <x v="1617"/>
    <x v="503"/>
    <x v="61"/>
    <n v="5.6280000000000001"/>
  </r>
  <r>
    <n v="3197"/>
    <x v="1618"/>
    <x v="18"/>
    <x v="54"/>
    <n v="5.625"/>
  </r>
  <r>
    <n v="3198"/>
    <x v="13"/>
    <x v="3000"/>
    <x v="3"/>
    <n v="5.625"/>
  </r>
  <r>
    <n v="3199"/>
    <x v="603"/>
    <x v="3001"/>
    <x v="22"/>
    <n v="5.6239999999999997"/>
  </r>
  <r>
    <n v="3200"/>
    <x v="1619"/>
    <x v="233"/>
    <x v="3"/>
    <n v="5.6219999999999999"/>
  </r>
  <r>
    <n v="3201"/>
    <x v="1520"/>
    <x v="3002"/>
    <x v="17"/>
    <n v="5.62"/>
  </r>
  <r>
    <n v="3202"/>
    <x v="650"/>
    <x v="3003"/>
    <x v="5"/>
    <n v="5.62"/>
  </r>
  <r>
    <n v="3203"/>
    <x v="288"/>
    <x v="3004"/>
    <x v="37"/>
    <n v="5.6189999999999998"/>
  </r>
  <r>
    <n v="3204"/>
    <x v="1620"/>
    <x v="3005"/>
    <x v="34"/>
    <n v="5.6189999999999998"/>
  </r>
  <r>
    <n v="3205"/>
    <x v="440"/>
    <x v="3006"/>
    <x v="58"/>
    <n v="5.6189999999999998"/>
  </r>
  <r>
    <n v="3206"/>
    <x v="790"/>
    <x v="3007"/>
    <x v="6"/>
    <n v="5.617"/>
  </r>
  <r>
    <n v="3207"/>
    <x v="1621"/>
    <x v="2413"/>
    <x v="3"/>
    <n v="5.617"/>
  </r>
  <r>
    <n v="3208"/>
    <x v="1622"/>
    <x v="3008"/>
    <x v="60"/>
    <n v="5.6159999999999997"/>
  </r>
  <r>
    <n v="3209"/>
    <x v="471"/>
    <x v="3009"/>
    <x v="4"/>
    <n v="5.6150000000000002"/>
  </r>
  <r>
    <n v="3210"/>
    <x v="533"/>
    <x v="3010"/>
    <x v="67"/>
    <n v="5.6139999999999999"/>
  </r>
  <r>
    <n v="3211"/>
    <x v="752"/>
    <x v="3011"/>
    <x v="46"/>
    <n v="5.609"/>
  </r>
  <r>
    <n v="3212"/>
    <x v="33"/>
    <x v="3012"/>
    <x v="9"/>
    <n v="5.6079999999999997"/>
  </r>
  <r>
    <n v="3213"/>
    <x v="159"/>
    <x v="3013"/>
    <x v="24"/>
    <n v="5.6070000000000002"/>
  </r>
  <r>
    <n v="3214"/>
    <x v="75"/>
    <x v="3014"/>
    <x v="8"/>
    <n v="5.6070000000000002"/>
  </r>
  <r>
    <n v="3215"/>
    <x v="658"/>
    <x v="3015"/>
    <x v="36"/>
    <n v="5.6070000000000002"/>
  </r>
  <r>
    <n v="3216"/>
    <x v="269"/>
    <x v="3016"/>
    <x v="51"/>
    <n v="5.6050000000000004"/>
  </r>
  <r>
    <n v="3217"/>
    <x v="1623"/>
    <x v="3017"/>
    <x v="20"/>
    <n v="5.6050000000000004"/>
  </r>
  <r>
    <n v="3218"/>
    <x v="83"/>
    <x v="3018"/>
    <x v="68"/>
    <n v="5.6029999999999998"/>
  </r>
  <r>
    <n v="3219"/>
    <x v="196"/>
    <x v="3019"/>
    <x v="28"/>
    <n v="5.6029999999999998"/>
  </r>
  <r>
    <n v="3220"/>
    <x v="376"/>
    <x v="3020"/>
    <x v="4"/>
    <n v="5.6020000000000003"/>
  </r>
  <r>
    <n v="3221"/>
    <x v="5"/>
    <x v="2680"/>
    <x v="21"/>
    <n v="5.6020000000000003"/>
  </r>
  <r>
    <n v="3222"/>
    <x v="1624"/>
    <x v="3021"/>
    <x v="90"/>
    <n v="5.601"/>
  </r>
  <r>
    <n v="3223"/>
    <x v="176"/>
    <x v="3022"/>
    <x v="28"/>
    <n v="5.5990000000000002"/>
  </r>
  <r>
    <n v="3224"/>
    <x v="1625"/>
    <x v="2970"/>
    <x v="23"/>
    <n v="5.5990000000000002"/>
  </r>
  <r>
    <n v="3225"/>
    <x v="1626"/>
    <x v="3023"/>
    <x v="52"/>
    <n v="5.5979999999999999"/>
  </r>
  <r>
    <n v="3226"/>
    <x v="1425"/>
    <x v="3024"/>
    <x v="59"/>
    <n v="5.5979999999999999"/>
  </r>
  <r>
    <n v="3227"/>
    <x v="1627"/>
    <x v="3025"/>
    <x v="18"/>
    <n v="5.5949999999999998"/>
  </r>
  <r>
    <n v="3228"/>
    <x v="1628"/>
    <x v="3026"/>
    <x v="10"/>
    <n v="5.5940000000000003"/>
  </r>
  <r>
    <n v="3229"/>
    <x v="1629"/>
    <x v="3027"/>
    <x v="70"/>
    <n v="5.5919999999999996"/>
  </r>
  <r>
    <n v="3230"/>
    <x v="1630"/>
    <x v="3028"/>
    <x v="44"/>
    <n v="5.5919999999999996"/>
  </r>
  <r>
    <n v="3231"/>
    <x v="76"/>
    <x v="123"/>
    <x v="36"/>
    <n v="5.5919999999999996"/>
  </r>
  <r>
    <n v="3232"/>
    <x v="1631"/>
    <x v="3029"/>
    <x v="29"/>
    <n v="5.5910000000000002"/>
  </r>
  <r>
    <n v="3233"/>
    <x v="1632"/>
    <x v="3030"/>
    <x v="58"/>
    <n v="5.5910000000000002"/>
  </r>
  <r>
    <n v="3234"/>
    <x v="239"/>
    <x v="3031"/>
    <x v="36"/>
    <n v="5.59"/>
  </r>
  <r>
    <n v="3235"/>
    <x v="230"/>
    <x v="3032"/>
    <x v="34"/>
    <n v="5.59"/>
  </r>
  <r>
    <n v="3236"/>
    <x v="1224"/>
    <x v="3033"/>
    <x v="53"/>
    <n v="5.5890000000000004"/>
  </r>
  <r>
    <n v="3237"/>
    <x v="1168"/>
    <x v="3034"/>
    <x v="17"/>
    <n v="5.5880000000000001"/>
  </r>
  <r>
    <n v="3238"/>
    <x v="1633"/>
    <x v="3035"/>
    <x v="49"/>
    <n v="5.5869999999999997"/>
  </r>
  <r>
    <n v="3239"/>
    <x v="274"/>
    <x v="3036"/>
    <x v="58"/>
    <n v="5.5860000000000003"/>
  </r>
  <r>
    <n v="3240"/>
    <x v="501"/>
    <x v="3037"/>
    <x v="75"/>
    <n v="5.5860000000000003"/>
  </r>
  <r>
    <n v="3241"/>
    <x v="1076"/>
    <x v="3038"/>
    <x v="37"/>
    <n v="5.5860000000000003"/>
  </r>
  <r>
    <n v="3242"/>
    <x v="947"/>
    <x v="3039"/>
    <x v="38"/>
    <n v="5.585"/>
  </r>
  <r>
    <n v="3243"/>
    <x v="17"/>
    <x v="3040"/>
    <x v="8"/>
    <n v="5.585"/>
  </r>
  <r>
    <n v="3244"/>
    <x v="1634"/>
    <x v="3041"/>
    <x v="27"/>
    <n v="5.5810000000000004"/>
  </r>
  <r>
    <n v="3245"/>
    <x v="1088"/>
    <x v="3042"/>
    <x v="21"/>
    <n v="5.58"/>
  </r>
  <r>
    <n v="3246"/>
    <x v="446"/>
    <x v="3043"/>
    <x v="64"/>
    <n v="5.5789999999999997"/>
  </r>
  <r>
    <n v="3247"/>
    <x v="594"/>
    <x v="3044"/>
    <x v="11"/>
    <n v="5.5780000000000003"/>
  </r>
  <r>
    <n v="3248"/>
    <x v="1635"/>
    <x v="3045"/>
    <x v="52"/>
    <n v="5.5780000000000003"/>
  </r>
  <r>
    <n v="3249"/>
    <x v="1636"/>
    <x v="3046"/>
    <x v="57"/>
    <n v="5.577"/>
  </r>
  <r>
    <n v="3250"/>
    <x v="1608"/>
    <x v="3047"/>
    <x v="97"/>
    <n v="5.5759999999999996"/>
  </r>
  <r>
    <n v="3251"/>
    <x v="1637"/>
    <x v="2460"/>
    <x v="47"/>
    <n v="5.5750000000000002"/>
  </r>
  <r>
    <n v="3252"/>
    <x v="749"/>
    <x v="3048"/>
    <x v="47"/>
    <n v="5.5750000000000002"/>
  </r>
  <r>
    <n v="3253"/>
    <x v="1638"/>
    <x v="3025"/>
    <x v="30"/>
    <n v="5.5739999999999998"/>
  </r>
  <r>
    <n v="3254"/>
    <x v="938"/>
    <x v="3049"/>
    <x v="5"/>
    <n v="5.5739999999999998"/>
  </r>
  <r>
    <n v="3255"/>
    <x v="1639"/>
    <x v="3050"/>
    <x v="98"/>
    <n v="5.5709999999999997"/>
  </r>
  <r>
    <n v="3256"/>
    <x v="1117"/>
    <x v="3051"/>
    <x v="6"/>
    <n v="5.5709999999999997"/>
  </r>
  <r>
    <n v="3257"/>
    <x v="931"/>
    <x v="3052"/>
    <x v="26"/>
    <n v="5.569"/>
  </r>
  <r>
    <n v="3258"/>
    <x v="43"/>
    <x v="3053"/>
    <x v="35"/>
    <n v="5.5679999999999996"/>
  </r>
  <r>
    <n v="3259"/>
    <x v="1640"/>
    <x v="401"/>
    <x v="76"/>
    <n v="5.5670000000000002"/>
  </r>
  <r>
    <n v="3260"/>
    <x v="15"/>
    <x v="3054"/>
    <x v="5"/>
    <n v="5.5670000000000002"/>
  </r>
  <r>
    <n v="3261"/>
    <x v="77"/>
    <x v="3055"/>
    <x v="7"/>
    <n v="5.5650000000000004"/>
  </r>
  <r>
    <n v="3262"/>
    <x v="1244"/>
    <x v="3056"/>
    <x v="2"/>
    <n v="5.5650000000000004"/>
  </r>
  <r>
    <n v="3263"/>
    <x v="941"/>
    <x v="3057"/>
    <x v="57"/>
    <n v="5.5640000000000001"/>
  </r>
  <r>
    <n v="3264"/>
    <x v="612"/>
    <x v="3058"/>
    <x v="14"/>
    <n v="5.5620000000000003"/>
  </r>
  <r>
    <n v="3265"/>
    <x v="1193"/>
    <x v="3059"/>
    <x v="12"/>
    <n v="5.5609999999999999"/>
  </r>
  <r>
    <n v="3266"/>
    <x v="594"/>
    <x v="3060"/>
    <x v="17"/>
    <n v="5.56"/>
  </r>
  <r>
    <n v="3267"/>
    <x v="1641"/>
    <x v="3061"/>
    <x v="55"/>
    <n v="5.5579999999999998"/>
  </r>
  <r>
    <n v="3268"/>
    <x v="1642"/>
    <x v="3062"/>
    <x v="57"/>
    <n v="5.5579999999999998"/>
  </r>
  <r>
    <n v="3269"/>
    <x v="1643"/>
    <x v="3063"/>
    <x v="58"/>
    <n v="5.5579999999999998"/>
  </r>
  <r>
    <n v="3270"/>
    <x v="505"/>
    <x v="3064"/>
    <x v="37"/>
    <n v="5.5579999999999998"/>
  </r>
  <r>
    <n v="3271"/>
    <x v="72"/>
    <x v="3065"/>
    <x v="62"/>
    <n v="5.5570000000000004"/>
  </r>
  <r>
    <n v="3272"/>
    <x v="1105"/>
    <x v="3066"/>
    <x v="28"/>
    <n v="5.556"/>
  </r>
  <r>
    <n v="3273"/>
    <x v="135"/>
    <x v="2429"/>
    <x v="34"/>
    <n v="5.556"/>
  </r>
  <r>
    <n v="3274"/>
    <x v="122"/>
    <x v="3067"/>
    <x v="28"/>
    <n v="5.5540000000000003"/>
  </r>
  <r>
    <n v="3275"/>
    <x v="175"/>
    <x v="3068"/>
    <x v="12"/>
    <n v="5.5529999999999999"/>
  </r>
  <r>
    <n v="3276"/>
    <x v="1644"/>
    <x v="3069"/>
    <x v="51"/>
    <n v="5.5519999999999996"/>
  </r>
  <r>
    <n v="3277"/>
    <x v="1645"/>
    <x v="3070"/>
    <x v="50"/>
    <n v="5.5510000000000002"/>
  </r>
  <r>
    <n v="3278"/>
    <x v="306"/>
    <x v="3071"/>
    <x v="12"/>
    <n v="5.5510000000000002"/>
  </r>
  <r>
    <n v="3279"/>
    <x v="1646"/>
    <x v="3072"/>
    <x v="16"/>
    <n v="5.5510000000000002"/>
  </r>
  <r>
    <n v="3280"/>
    <x v="1647"/>
    <x v="3073"/>
    <x v="13"/>
    <n v="5.5490000000000004"/>
  </r>
  <r>
    <n v="3281"/>
    <x v="1648"/>
    <x v="3074"/>
    <x v="85"/>
    <n v="5.548"/>
  </r>
  <r>
    <n v="3282"/>
    <x v="881"/>
    <x v="3075"/>
    <x v="69"/>
    <n v="5.5469999999999997"/>
  </r>
  <r>
    <n v="3283"/>
    <x v="1124"/>
    <x v="3076"/>
    <x v="52"/>
    <n v="5.5469999999999997"/>
  </r>
  <r>
    <n v="3284"/>
    <x v="1496"/>
    <x v="3077"/>
    <x v="9"/>
    <n v="5.5460000000000003"/>
  </r>
  <r>
    <n v="3285"/>
    <x v="751"/>
    <x v="3078"/>
    <x v="16"/>
    <n v="5.5460000000000003"/>
  </r>
  <r>
    <n v="3286"/>
    <x v="10"/>
    <x v="3079"/>
    <x v="27"/>
    <n v="5.5439999999999996"/>
  </r>
  <r>
    <n v="3287"/>
    <x v="1545"/>
    <x v="3080"/>
    <x v="37"/>
    <n v="5.5439999999999996"/>
  </r>
  <r>
    <n v="3288"/>
    <x v="1649"/>
    <x v="3081"/>
    <x v="21"/>
    <n v="5.5430000000000001"/>
  </r>
  <r>
    <n v="3289"/>
    <x v="1072"/>
    <x v="3082"/>
    <x v="3"/>
    <n v="5.5430000000000001"/>
  </r>
  <r>
    <n v="3290"/>
    <x v="89"/>
    <x v="3083"/>
    <x v="36"/>
    <n v="5.5389999999999997"/>
  </r>
  <r>
    <n v="3291"/>
    <x v="59"/>
    <x v="3084"/>
    <x v="40"/>
    <n v="5.5380000000000003"/>
  </r>
  <r>
    <n v="3292"/>
    <x v="1650"/>
    <x v="3085"/>
    <x v="34"/>
    <n v="5.5380000000000003"/>
  </r>
  <r>
    <n v="3293"/>
    <x v="1651"/>
    <x v="103"/>
    <x v="12"/>
    <n v="5.5369999999999999"/>
  </r>
  <r>
    <n v="3294"/>
    <x v="1652"/>
    <x v="3086"/>
    <x v="10"/>
    <n v="5.5359999999999996"/>
  </r>
  <r>
    <n v="3295"/>
    <x v="1653"/>
    <x v="3087"/>
    <x v="50"/>
    <n v="5.5359999999999996"/>
  </r>
  <r>
    <n v="3296"/>
    <x v="1151"/>
    <x v="3088"/>
    <x v="27"/>
    <n v="5.5350000000000001"/>
  </r>
  <r>
    <n v="3297"/>
    <x v="1654"/>
    <x v="3089"/>
    <x v="51"/>
    <n v="5.5339999999999998"/>
  </r>
  <r>
    <n v="3298"/>
    <x v="6"/>
    <x v="3090"/>
    <x v="54"/>
    <n v="5.5330000000000004"/>
  </r>
  <r>
    <n v="3299"/>
    <x v="87"/>
    <x v="3091"/>
    <x v="15"/>
    <n v="5.532"/>
  </r>
  <r>
    <n v="3300"/>
    <x v="1422"/>
    <x v="3092"/>
    <x v="59"/>
    <n v="5.5309999999999997"/>
  </r>
  <r>
    <n v="3301"/>
    <x v="1655"/>
    <x v="3093"/>
    <x v="15"/>
    <n v="5.5309999999999997"/>
  </r>
  <r>
    <n v="3302"/>
    <x v="568"/>
    <x v="3094"/>
    <x v="3"/>
    <n v="5.53"/>
  </r>
  <r>
    <n v="3303"/>
    <x v="13"/>
    <x v="3095"/>
    <x v="40"/>
    <n v="5.53"/>
  </r>
  <r>
    <n v="3304"/>
    <x v="31"/>
    <x v="3096"/>
    <x v="3"/>
    <n v="5.53"/>
  </r>
  <r>
    <n v="3305"/>
    <x v="1656"/>
    <x v="3097"/>
    <x v="47"/>
    <n v="5.5289999999999999"/>
  </r>
  <r>
    <n v="3306"/>
    <x v="842"/>
    <x v="3098"/>
    <x v="32"/>
    <n v="5.5289999999999999"/>
  </r>
  <r>
    <n v="3307"/>
    <x v="84"/>
    <x v="3099"/>
    <x v="20"/>
    <n v="5.5279999999999996"/>
  </r>
  <r>
    <n v="3308"/>
    <x v="1657"/>
    <x v="3100"/>
    <x v="79"/>
    <n v="5.5250000000000004"/>
  </r>
  <r>
    <n v="3309"/>
    <x v="545"/>
    <x v="1636"/>
    <x v="83"/>
    <n v="5.524"/>
  </r>
  <r>
    <n v="3310"/>
    <x v="151"/>
    <x v="3101"/>
    <x v="11"/>
    <n v="5.5229999999999997"/>
  </r>
  <r>
    <n v="3311"/>
    <x v="278"/>
    <x v="3102"/>
    <x v="16"/>
    <n v="5.5220000000000002"/>
  </r>
  <r>
    <n v="3312"/>
    <x v="699"/>
    <x v="3103"/>
    <x v="21"/>
    <n v="5.5220000000000002"/>
  </r>
  <r>
    <n v="3313"/>
    <x v="338"/>
    <x v="3104"/>
    <x v="0"/>
    <n v="5.5209999999999999"/>
  </r>
  <r>
    <n v="3314"/>
    <x v="52"/>
    <x v="3105"/>
    <x v="10"/>
    <n v="5.5209999999999999"/>
  </r>
  <r>
    <n v="3315"/>
    <x v="248"/>
    <x v="3106"/>
    <x v="42"/>
    <n v="5.52"/>
  </r>
  <r>
    <n v="3316"/>
    <x v="1658"/>
    <x v="3107"/>
    <x v="37"/>
    <n v="5.52"/>
  </r>
  <r>
    <n v="3317"/>
    <x v="559"/>
    <x v="3108"/>
    <x v="36"/>
    <n v="5.5179999999999998"/>
  </r>
  <r>
    <n v="3318"/>
    <x v="1016"/>
    <x v="3109"/>
    <x v="49"/>
    <n v="5.5179999999999998"/>
  </r>
  <r>
    <n v="3319"/>
    <x v="551"/>
    <x v="3110"/>
    <x v="2"/>
    <n v="5.5179999999999998"/>
  </r>
  <r>
    <n v="3320"/>
    <x v="1397"/>
    <x v="3111"/>
    <x v="49"/>
    <n v="5.5179999999999998"/>
  </r>
  <r>
    <n v="3321"/>
    <x v="1659"/>
    <x v="3112"/>
    <x v="25"/>
    <n v="5.5170000000000003"/>
  </r>
  <r>
    <n v="3322"/>
    <x v="1660"/>
    <x v="3113"/>
    <x v="50"/>
    <n v="5.5170000000000003"/>
  </r>
  <r>
    <n v="3323"/>
    <x v="651"/>
    <x v="3114"/>
    <x v="55"/>
    <n v="5.516"/>
  </r>
  <r>
    <n v="3324"/>
    <x v="266"/>
    <x v="3115"/>
    <x v="3"/>
    <n v="5.5140000000000002"/>
  </r>
  <r>
    <n v="3325"/>
    <x v="165"/>
    <x v="1740"/>
    <x v="58"/>
    <n v="5.5140000000000002"/>
  </r>
  <r>
    <n v="3326"/>
    <x v="1661"/>
    <x v="3116"/>
    <x v="17"/>
    <n v="5.5129999999999999"/>
  </r>
  <r>
    <n v="3327"/>
    <x v="1662"/>
    <x v="3117"/>
    <x v="37"/>
    <n v="5.5090000000000003"/>
  </r>
  <r>
    <n v="3328"/>
    <x v="1663"/>
    <x v="3118"/>
    <x v="27"/>
    <n v="5.5090000000000003"/>
  </r>
  <r>
    <n v="3329"/>
    <x v="6"/>
    <x v="3119"/>
    <x v="65"/>
    <n v="5.5069999999999997"/>
  </r>
  <r>
    <n v="3330"/>
    <x v="1664"/>
    <x v="3120"/>
    <x v="21"/>
    <n v="5.5069999999999997"/>
  </r>
  <r>
    <n v="3331"/>
    <x v="1665"/>
    <x v="3121"/>
    <x v="29"/>
    <n v="5.5060000000000002"/>
  </r>
  <r>
    <n v="3332"/>
    <x v="115"/>
    <x v="3122"/>
    <x v="51"/>
    <n v="5.5060000000000002"/>
  </r>
  <r>
    <n v="3333"/>
    <x v="1108"/>
    <x v="3123"/>
    <x v="41"/>
    <n v="5.5060000000000002"/>
  </r>
  <r>
    <n v="3334"/>
    <x v="864"/>
    <x v="3124"/>
    <x v="46"/>
    <n v="5.5049999999999999"/>
  </r>
  <r>
    <n v="3335"/>
    <x v="870"/>
    <x v="3125"/>
    <x v="79"/>
    <n v="5.5049999999999999"/>
  </r>
  <r>
    <n v="3336"/>
    <x v="1610"/>
    <x v="3126"/>
    <x v="20"/>
    <n v="5.5039999999999996"/>
  </r>
  <r>
    <n v="3337"/>
    <x v="1666"/>
    <x v="3127"/>
    <x v="54"/>
    <n v="5.5039999999999996"/>
  </r>
  <r>
    <n v="3338"/>
    <x v="577"/>
    <x v="3128"/>
    <x v="32"/>
    <n v="5.5030000000000001"/>
  </r>
  <r>
    <n v="3339"/>
    <x v="1667"/>
    <x v="3129"/>
    <x v="19"/>
    <n v="5.5010000000000003"/>
  </r>
  <r>
    <n v="3340"/>
    <x v="1668"/>
    <x v="3130"/>
    <x v="65"/>
    <n v="5.5010000000000003"/>
  </r>
  <r>
    <n v="3341"/>
    <x v="1400"/>
    <x v="3131"/>
    <x v="33"/>
    <n v="5.4989999999999997"/>
  </r>
  <r>
    <n v="3342"/>
    <x v="25"/>
    <x v="3132"/>
    <x v="46"/>
    <n v="5.4989999999999997"/>
  </r>
  <r>
    <n v="3343"/>
    <x v="150"/>
    <x v="3133"/>
    <x v="9"/>
    <n v="5.4980000000000002"/>
  </r>
  <r>
    <n v="3344"/>
    <x v="375"/>
    <x v="3134"/>
    <x v="14"/>
    <n v="5.4960000000000004"/>
  </r>
  <r>
    <n v="3345"/>
    <x v="1669"/>
    <x v="3135"/>
    <x v="12"/>
    <n v="5.4960000000000004"/>
  </r>
  <r>
    <n v="3346"/>
    <x v="209"/>
    <x v="3136"/>
    <x v="15"/>
    <n v="5.4950000000000001"/>
  </r>
  <r>
    <n v="3347"/>
    <x v="1670"/>
    <x v="3137"/>
    <x v="63"/>
    <n v="5.4939999999999998"/>
  </r>
  <r>
    <n v="3348"/>
    <x v="1671"/>
    <x v="3138"/>
    <x v="34"/>
    <n v="5.4930000000000003"/>
  </r>
  <r>
    <n v="3349"/>
    <x v="38"/>
    <x v="3139"/>
    <x v="37"/>
    <n v="5.492"/>
  </r>
  <r>
    <n v="3350"/>
    <x v="176"/>
    <x v="3140"/>
    <x v="30"/>
    <n v="5.4909999999999997"/>
  </r>
  <r>
    <n v="3351"/>
    <x v="50"/>
    <x v="3141"/>
    <x v="57"/>
    <n v="5.49"/>
  </r>
  <r>
    <n v="3352"/>
    <x v="489"/>
    <x v="3142"/>
    <x v="17"/>
    <n v="5.49"/>
  </r>
  <r>
    <n v="3353"/>
    <x v="1637"/>
    <x v="3143"/>
    <x v="68"/>
    <n v="5.4889999999999999"/>
  </r>
  <r>
    <n v="3354"/>
    <x v="205"/>
    <x v="3144"/>
    <x v="56"/>
    <n v="5.4889999999999999"/>
  </r>
  <r>
    <n v="3355"/>
    <x v="23"/>
    <x v="3145"/>
    <x v="6"/>
    <n v="5.4889999999999999"/>
  </r>
  <r>
    <n v="3356"/>
    <x v="89"/>
    <x v="3146"/>
    <x v="54"/>
    <n v="5.4880000000000004"/>
  </r>
  <r>
    <n v="3357"/>
    <x v="1672"/>
    <x v="3147"/>
    <x v="42"/>
    <n v="5.4870000000000001"/>
  </r>
  <r>
    <n v="3358"/>
    <x v="1673"/>
    <x v="3148"/>
    <x v="19"/>
    <n v="5.4820000000000002"/>
  </r>
  <r>
    <n v="3359"/>
    <x v="483"/>
    <x v="3149"/>
    <x v="33"/>
    <n v="5.4809999999999999"/>
  </r>
  <r>
    <n v="3360"/>
    <x v="1674"/>
    <x v="3150"/>
    <x v="57"/>
    <n v="5.4809999999999999"/>
  </r>
  <r>
    <n v="3361"/>
    <x v="1520"/>
    <x v="3151"/>
    <x v="17"/>
    <n v="5.4809999999999999"/>
  </r>
  <r>
    <n v="3362"/>
    <x v="580"/>
    <x v="3152"/>
    <x v="13"/>
    <n v="5.4770000000000003"/>
  </r>
  <r>
    <n v="3363"/>
    <x v="1251"/>
    <x v="3153"/>
    <x v="42"/>
    <n v="5.4770000000000003"/>
  </r>
  <r>
    <n v="3364"/>
    <x v="64"/>
    <x v="2686"/>
    <x v="70"/>
    <n v="5.4740000000000002"/>
  </r>
  <r>
    <n v="3365"/>
    <x v="1307"/>
    <x v="3154"/>
    <x v="5"/>
    <n v="5.4729999999999999"/>
  </r>
  <r>
    <n v="3366"/>
    <x v="199"/>
    <x v="3155"/>
    <x v="54"/>
    <n v="5.4729999999999999"/>
  </r>
  <r>
    <n v="3367"/>
    <x v="1675"/>
    <x v="3156"/>
    <x v="57"/>
    <n v="5.47"/>
  </r>
  <r>
    <n v="3368"/>
    <x v="1676"/>
    <x v="3157"/>
    <x v="42"/>
    <n v="5.4690000000000003"/>
  </r>
  <r>
    <n v="3369"/>
    <x v="453"/>
    <x v="3158"/>
    <x v="73"/>
    <n v="5.468"/>
  </r>
  <r>
    <n v="3370"/>
    <x v="1677"/>
    <x v="3159"/>
    <x v="23"/>
    <n v="5.468"/>
  </r>
  <r>
    <n v="3371"/>
    <x v="870"/>
    <x v="2231"/>
    <x v="60"/>
    <n v="5.4649999999999999"/>
  </r>
  <r>
    <n v="3372"/>
    <x v="11"/>
    <x v="3160"/>
    <x v="21"/>
    <n v="5.4640000000000004"/>
  </r>
  <r>
    <n v="3373"/>
    <x v="1678"/>
    <x v="3161"/>
    <x v="51"/>
    <n v="5.4630000000000001"/>
  </r>
  <r>
    <n v="3374"/>
    <x v="141"/>
    <x v="3162"/>
    <x v="36"/>
    <n v="5.4630000000000001"/>
  </r>
  <r>
    <n v="3375"/>
    <x v="191"/>
    <x v="3163"/>
    <x v="18"/>
    <n v="5.4619999999999997"/>
  </r>
  <r>
    <n v="3376"/>
    <x v="731"/>
    <x v="841"/>
    <x v="2"/>
    <n v="5.4619999999999997"/>
  </r>
  <r>
    <n v="3377"/>
    <x v="1187"/>
    <x v="3164"/>
    <x v="50"/>
    <n v="5.4619999999999997"/>
  </r>
  <r>
    <n v="3378"/>
    <x v="1679"/>
    <x v="3165"/>
    <x v="39"/>
    <n v="5.4610000000000003"/>
  </r>
  <r>
    <n v="3379"/>
    <x v="1680"/>
    <x v="3166"/>
    <x v="5"/>
    <n v="5.4610000000000003"/>
  </r>
  <r>
    <n v="3380"/>
    <x v="692"/>
    <x v="3167"/>
    <x v="14"/>
    <n v="5.46"/>
  </r>
  <r>
    <n v="3381"/>
    <x v="640"/>
    <x v="3168"/>
    <x v="17"/>
    <n v="5.46"/>
  </r>
  <r>
    <n v="3382"/>
    <x v="773"/>
    <x v="3169"/>
    <x v="30"/>
    <n v="5.4589999999999996"/>
  </r>
  <r>
    <n v="3383"/>
    <x v="556"/>
    <x v="3170"/>
    <x v="2"/>
    <n v="5.4589999999999996"/>
  </r>
  <r>
    <n v="3384"/>
    <x v="1597"/>
    <x v="3171"/>
    <x v="19"/>
    <n v="5.4580000000000002"/>
  </r>
  <r>
    <n v="3385"/>
    <x v="1626"/>
    <x v="1953"/>
    <x v="22"/>
    <n v="5.4580000000000002"/>
  </r>
  <r>
    <n v="3386"/>
    <x v="334"/>
    <x v="3172"/>
    <x v="16"/>
    <n v="5.4580000000000002"/>
  </r>
  <r>
    <n v="3387"/>
    <x v="1681"/>
    <x v="3173"/>
    <x v="20"/>
    <n v="5.4569999999999999"/>
  </r>
  <r>
    <n v="3388"/>
    <x v="1500"/>
    <x v="3174"/>
    <x v="31"/>
    <n v="5.4560000000000004"/>
  </r>
  <r>
    <n v="3389"/>
    <x v="274"/>
    <x v="3175"/>
    <x v="29"/>
    <n v="5.4539999999999997"/>
  </r>
  <r>
    <n v="3390"/>
    <x v="1682"/>
    <x v="3176"/>
    <x v="13"/>
    <n v="5.452"/>
  </r>
  <r>
    <n v="3391"/>
    <x v="1683"/>
    <x v="3177"/>
    <x v="3"/>
    <n v="5.452"/>
  </r>
  <r>
    <n v="3392"/>
    <x v="1684"/>
    <x v="3178"/>
    <x v="69"/>
    <n v="5.4509999999999996"/>
  </r>
  <r>
    <n v="3393"/>
    <x v="1685"/>
    <x v="1739"/>
    <x v="26"/>
    <n v="5.4509999999999996"/>
  </r>
  <r>
    <n v="3394"/>
    <x v="224"/>
    <x v="2682"/>
    <x v="1"/>
    <n v="5.4470000000000001"/>
  </r>
  <r>
    <n v="3395"/>
    <x v="270"/>
    <x v="3179"/>
    <x v="17"/>
    <n v="5.4470000000000001"/>
  </r>
  <r>
    <n v="3396"/>
    <x v="874"/>
    <x v="3180"/>
    <x v="42"/>
    <n v="5.4459999999999997"/>
  </r>
  <r>
    <n v="3397"/>
    <x v="1686"/>
    <x v="109"/>
    <x v="23"/>
    <n v="5.4459999999999997"/>
  </r>
  <r>
    <n v="3398"/>
    <x v="887"/>
    <x v="3181"/>
    <x v="50"/>
    <n v="5.4450000000000003"/>
  </r>
  <r>
    <n v="3399"/>
    <x v="1413"/>
    <x v="3182"/>
    <x v="65"/>
    <n v="5.4450000000000003"/>
  </r>
  <r>
    <n v="3400"/>
    <x v="1687"/>
    <x v="3183"/>
    <x v="99"/>
    <n v="5.444"/>
  </r>
  <r>
    <n v="3401"/>
    <x v="19"/>
    <x v="3184"/>
    <x v="55"/>
    <n v="5.4429999999999996"/>
  </r>
  <r>
    <n v="3402"/>
    <x v="1688"/>
    <x v="3185"/>
    <x v="49"/>
    <n v="5.4420000000000002"/>
  </r>
  <r>
    <n v="3403"/>
    <x v="1689"/>
    <x v="3186"/>
    <x v="86"/>
    <n v="5.4420000000000002"/>
  </r>
  <r>
    <n v="3404"/>
    <x v="421"/>
    <x v="82"/>
    <x v="18"/>
    <n v="5.4420000000000002"/>
  </r>
  <r>
    <n v="3405"/>
    <x v="609"/>
    <x v="3187"/>
    <x v="30"/>
    <n v="5.4409999999999998"/>
  </r>
  <r>
    <n v="3406"/>
    <x v="351"/>
    <x v="3188"/>
    <x v="4"/>
    <n v="5.44"/>
  </r>
  <r>
    <n v="3407"/>
    <x v="38"/>
    <x v="3189"/>
    <x v="68"/>
    <n v="5.4390000000000001"/>
  </r>
  <r>
    <n v="3408"/>
    <x v="1690"/>
    <x v="3190"/>
    <x v="22"/>
    <n v="5.4379999999999997"/>
  </r>
  <r>
    <n v="3409"/>
    <x v="1691"/>
    <x v="3191"/>
    <x v="50"/>
    <n v="5.4379999999999997"/>
  </r>
  <r>
    <n v="3410"/>
    <x v="1692"/>
    <x v="3192"/>
    <x v="31"/>
    <n v="5.4370000000000003"/>
  </r>
  <r>
    <n v="3411"/>
    <x v="426"/>
    <x v="3193"/>
    <x v="41"/>
    <n v="5.4370000000000003"/>
  </r>
  <r>
    <n v="3412"/>
    <x v="1693"/>
    <x v="3194"/>
    <x v="34"/>
    <n v="5.4370000000000003"/>
  </r>
  <r>
    <n v="3413"/>
    <x v="63"/>
    <x v="3195"/>
    <x v="10"/>
    <n v="5.4359999999999999"/>
  </r>
  <r>
    <n v="3414"/>
    <x v="1694"/>
    <x v="3196"/>
    <x v="14"/>
    <n v="5.4340000000000002"/>
  </r>
  <r>
    <n v="3415"/>
    <x v="66"/>
    <x v="3197"/>
    <x v="26"/>
    <n v="5.4340000000000002"/>
  </r>
  <r>
    <n v="3416"/>
    <x v="9"/>
    <x v="3198"/>
    <x v="2"/>
    <n v="5.4329999999999998"/>
  </r>
  <r>
    <n v="3417"/>
    <x v="48"/>
    <x v="3199"/>
    <x v="40"/>
    <n v="5.43"/>
  </r>
  <r>
    <n v="3418"/>
    <x v="1695"/>
    <x v="3200"/>
    <x v="39"/>
    <n v="5.43"/>
  </r>
  <r>
    <n v="3419"/>
    <x v="103"/>
    <x v="3201"/>
    <x v="26"/>
    <n v="5.4290000000000003"/>
  </r>
  <r>
    <n v="3420"/>
    <x v="1696"/>
    <x v="3202"/>
    <x v="11"/>
    <n v="5.4279999999999999"/>
  </r>
  <r>
    <n v="3421"/>
    <x v="1545"/>
    <x v="3203"/>
    <x v="37"/>
    <n v="5.4269999999999996"/>
  </r>
  <r>
    <n v="3422"/>
    <x v="1697"/>
    <x v="3204"/>
    <x v="23"/>
    <n v="5.4269999999999996"/>
  </r>
  <r>
    <n v="3423"/>
    <x v="1698"/>
    <x v="3205"/>
    <x v="21"/>
    <n v="5.4269999999999996"/>
  </r>
  <r>
    <n v="3424"/>
    <x v="1699"/>
    <x v="3206"/>
    <x v="39"/>
    <n v="5.4260000000000002"/>
  </r>
  <r>
    <n v="3425"/>
    <x v="1435"/>
    <x v="3207"/>
    <x v="16"/>
    <n v="5.4260000000000002"/>
  </r>
  <r>
    <n v="3426"/>
    <x v="63"/>
    <x v="2329"/>
    <x v="36"/>
    <n v="5.4249999999999998"/>
  </r>
  <r>
    <n v="3427"/>
    <x v="178"/>
    <x v="766"/>
    <x v="13"/>
    <n v="5.4240000000000004"/>
  </r>
  <r>
    <n v="3428"/>
    <x v="596"/>
    <x v="3208"/>
    <x v="6"/>
    <n v="5.423"/>
  </r>
  <r>
    <n v="3429"/>
    <x v="1007"/>
    <x v="3209"/>
    <x v="37"/>
    <n v="5.4219999999999997"/>
  </r>
  <r>
    <n v="3430"/>
    <x v="1700"/>
    <x v="3210"/>
    <x v="60"/>
    <n v="5.42"/>
  </r>
  <r>
    <n v="3431"/>
    <x v="1701"/>
    <x v="3211"/>
    <x v="69"/>
    <n v="5.42"/>
  </r>
  <r>
    <n v="3432"/>
    <x v="1702"/>
    <x v="3212"/>
    <x v="43"/>
    <n v="5.42"/>
  </r>
  <r>
    <n v="3433"/>
    <x v="334"/>
    <x v="3213"/>
    <x v="11"/>
    <n v="5.4189999999999996"/>
  </r>
  <r>
    <n v="3434"/>
    <x v="535"/>
    <x v="3214"/>
    <x v="5"/>
    <n v="5.4180000000000001"/>
  </r>
  <r>
    <n v="3435"/>
    <x v="1703"/>
    <x v="3215"/>
    <x v="35"/>
    <n v="5.4160000000000004"/>
  </r>
  <r>
    <n v="3436"/>
    <x v="377"/>
    <x v="3216"/>
    <x v="26"/>
    <n v="5.415"/>
  </r>
  <r>
    <n v="3437"/>
    <x v="1704"/>
    <x v="3217"/>
    <x v="57"/>
    <n v="5.4109999999999996"/>
  </r>
  <r>
    <n v="3438"/>
    <x v="1705"/>
    <x v="3218"/>
    <x v="49"/>
    <n v="5.41"/>
  </r>
  <r>
    <n v="3439"/>
    <x v="1706"/>
    <x v="3219"/>
    <x v="59"/>
    <n v="5.4089999999999998"/>
  </r>
  <r>
    <n v="3440"/>
    <x v="204"/>
    <x v="3220"/>
    <x v="49"/>
    <n v="5.4089999999999998"/>
  </r>
  <r>
    <n v="3441"/>
    <x v="497"/>
    <x v="3221"/>
    <x v="46"/>
    <n v="5.407"/>
  </r>
  <r>
    <n v="3442"/>
    <x v="1707"/>
    <x v="3222"/>
    <x v="6"/>
    <n v="5.407"/>
  </r>
  <r>
    <n v="3443"/>
    <x v="143"/>
    <x v="3223"/>
    <x v="4"/>
    <n v="5.4039999999999999"/>
  </r>
  <r>
    <n v="3444"/>
    <x v="209"/>
    <x v="3224"/>
    <x v="74"/>
    <n v="5.4020000000000001"/>
  </r>
  <r>
    <n v="3445"/>
    <x v="636"/>
    <x v="3225"/>
    <x v="34"/>
    <n v="5.4020000000000001"/>
  </r>
  <r>
    <n v="3446"/>
    <x v="1708"/>
    <x v="3226"/>
    <x v="37"/>
    <n v="5.4009999999999998"/>
  </r>
  <r>
    <n v="3447"/>
    <x v="551"/>
    <x v="3227"/>
    <x v="4"/>
    <n v="5.4"/>
  </r>
  <r>
    <n v="3448"/>
    <x v="1709"/>
    <x v="3228"/>
    <x v="69"/>
    <n v="5.399"/>
  </r>
  <r>
    <n v="3449"/>
    <x v="1710"/>
    <x v="3229"/>
    <x v="54"/>
    <n v="5.399"/>
  </r>
  <r>
    <n v="3450"/>
    <x v="1711"/>
    <x v="3230"/>
    <x v="6"/>
    <n v="5.3970000000000002"/>
  </r>
  <r>
    <n v="3451"/>
    <x v="1130"/>
    <x v="3231"/>
    <x v="19"/>
    <n v="5.3970000000000002"/>
  </r>
  <r>
    <n v="3452"/>
    <x v="1712"/>
    <x v="3232"/>
    <x v="52"/>
    <n v="5.3959999999999999"/>
  </r>
  <r>
    <n v="3453"/>
    <x v="5"/>
    <x v="3233"/>
    <x v="50"/>
    <n v="5.3940000000000001"/>
  </r>
  <r>
    <n v="3454"/>
    <x v="89"/>
    <x v="3234"/>
    <x v="26"/>
    <n v="5.3929999999999998"/>
  </r>
  <r>
    <n v="3455"/>
    <x v="1713"/>
    <x v="3235"/>
    <x v="5"/>
    <n v="5.3929999999999998"/>
  </r>
  <r>
    <n v="3456"/>
    <x v="1714"/>
    <x v="930"/>
    <x v="36"/>
    <n v="5.3920000000000003"/>
  </r>
  <r>
    <n v="3457"/>
    <x v="11"/>
    <x v="3236"/>
    <x v="17"/>
    <n v="5.391"/>
  </r>
  <r>
    <n v="3458"/>
    <x v="228"/>
    <x v="3237"/>
    <x v="57"/>
    <n v="5.39"/>
  </r>
  <r>
    <n v="3459"/>
    <x v="1143"/>
    <x v="3238"/>
    <x v="33"/>
    <n v="5.39"/>
  </r>
  <r>
    <n v="3460"/>
    <x v="33"/>
    <x v="2787"/>
    <x v="3"/>
    <n v="5.3890000000000002"/>
  </r>
  <r>
    <n v="3461"/>
    <x v="1501"/>
    <x v="3239"/>
    <x v="22"/>
    <n v="5.3890000000000002"/>
  </r>
  <r>
    <n v="3462"/>
    <x v="1715"/>
    <x v="3240"/>
    <x v="74"/>
    <n v="5.3869999999999996"/>
  </r>
  <r>
    <n v="3463"/>
    <x v="324"/>
    <x v="3241"/>
    <x v="58"/>
    <n v="5.3849999999999998"/>
  </r>
  <r>
    <n v="3464"/>
    <x v="696"/>
    <x v="3242"/>
    <x v="52"/>
    <n v="5.3849999999999998"/>
  </r>
  <r>
    <n v="3465"/>
    <x v="1716"/>
    <x v="3243"/>
    <x v="33"/>
    <n v="5.3840000000000003"/>
  </r>
  <r>
    <n v="3466"/>
    <x v="1717"/>
    <x v="3244"/>
    <x v="48"/>
    <n v="5.383"/>
  </r>
  <r>
    <n v="3467"/>
    <x v="361"/>
    <x v="3245"/>
    <x v="17"/>
    <n v="5.38"/>
  </r>
  <r>
    <n v="3468"/>
    <x v="31"/>
    <x v="3246"/>
    <x v="34"/>
    <n v="5.3789999999999996"/>
  </r>
  <r>
    <n v="3469"/>
    <x v="487"/>
    <x v="3247"/>
    <x v="0"/>
    <n v="5.3769999999999998"/>
  </r>
  <r>
    <n v="3470"/>
    <x v="1718"/>
    <x v="3248"/>
    <x v="14"/>
    <n v="5.375"/>
  </r>
  <r>
    <n v="3471"/>
    <x v="594"/>
    <x v="3249"/>
    <x v="21"/>
    <n v="5.375"/>
  </r>
  <r>
    <n v="3472"/>
    <x v="157"/>
    <x v="3250"/>
    <x v="30"/>
    <n v="5.375"/>
  </r>
  <r>
    <n v="3473"/>
    <x v="1719"/>
    <x v="1428"/>
    <x v="29"/>
    <n v="5.3739999999999997"/>
  </r>
  <r>
    <n v="3474"/>
    <x v="290"/>
    <x v="3251"/>
    <x v="10"/>
    <n v="5.3710000000000004"/>
  </r>
  <r>
    <n v="3475"/>
    <x v="68"/>
    <x v="3252"/>
    <x v="37"/>
    <n v="5.37"/>
  </r>
  <r>
    <n v="3476"/>
    <x v="295"/>
    <x v="3253"/>
    <x v="50"/>
    <n v="5.3689999999999998"/>
  </r>
  <r>
    <n v="3477"/>
    <x v="186"/>
    <x v="609"/>
    <x v="30"/>
    <n v="5.3680000000000003"/>
  </r>
  <r>
    <n v="3478"/>
    <x v="1720"/>
    <x v="3254"/>
    <x v="45"/>
    <n v="5.3680000000000003"/>
  </r>
  <r>
    <n v="3479"/>
    <x v="204"/>
    <x v="3255"/>
    <x v="59"/>
    <n v="5.3680000000000003"/>
  </r>
  <r>
    <n v="3480"/>
    <x v="199"/>
    <x v="3256"/>
    <x v="2"/>
    <n v="5.3659999999999997"/>
  </r>
  <r>
    <n v="3481"/>
    <x v="428"/>
    <x v="3257"/>
    <x v="32"/>
    <n v="5.3620000000000001"/>
  </r>
  <r>
    <n v="3482"/>
    <x v="398"/>
    <x v="3258"/>
    <x v="54"/>
    <n v="5.3609999999999998"/>
  </r>
  <r>
    <n v="3483"/>
    <x v="323"/>
    <x v="3259"/>
    <x v="33"/>
    <n v="5.359"/>
  </r>
  <r>
    <n v="3484"/>
    <x v="311"/>
    <x v="3260"/>
    <x v="21"/>
    <n v="5.3579999999999997"/>
  </r>
  <r>
    <n v="3485"/>
    <x v="1721"/>
    <x v="3261"/>
    <x v="30"/>
    <n v="5.3559999999999999"/>
  </r>
  <r>
    <n v="3486"/>
    <x v="1722"/>
    <x v="3050"/>
    <x v="98"/>
    <n v="5.3559999999999999"/>
  </r>
  <r>
    <n v="3487"/>
    <x v="15"/>
    <x v="3262"/>
    <x v="52"/>
    <n v="5.3540000000000001"/>
  </r>
  <r>
    <n v="3488"/>
    <x v="382"/>
    <x v="3263"/>
    <x v="2"/>
    <n v="5.3540000000000001"/>
  </r>
  <r>
    <n v="3489"/>
    <x v="524"/>
    <x v="3264"/>
    <x v="29"/>
    <n v="5.3529999999999998"/>
  </r>
  <r>
    <n v="3490"/>
    <x v="916"/>
    <x v="3265"/>
    <x v="59"/>
    <n v="5.3529999999999998"/>
  </r>
  <r>
    <n v="3491"/>
    <x v="1723"/>
    <x v="3266"/>
    <x v="56"/>
    <n v="5.3520000000000003"/>
  </r>
  <r>
    <n v="3492"/>
    <x v="1724"/>
    <x v="3267"/>
    <x v="47"/>
    <n v="5.351"/>
  </r>
  <r>
    <n v="3493"/>
    <x v="1725"/>
    <x v="3268"/>
    <x v="3"/>
    <n v="5.351"/>
  </r>
  <r>
    <n v="3494"/>
    <x v="1726"/>
    <x v="3269"/>
    <x v="31"/>
    <n v="5.3460000000000001"/>
  </r>
  <r>
    <n v="3495"/>
    <x v="1727"/>
    <x v="3270"/>
    <x v="33"/>
    <n v="5.3460000000000001"/>
  </r>
  <r>
    <n v="3496"/>
    <x v="36"/>
    <x v="3271"/>
    <x v="21"/>
    <n v="5.3449999999999998"/>
  </r>
  <r>
    <n v="3497"/>
    <x v="123"/>
    <x v="3272"/>
    <x v="4"/>
    <n v="5.3449999999999998"/>
  </r>
  <r>
    <n v="3498"/>
    <x v="1728"/>
    <x v="3273"/>
    <x v="26"/>
    <n v="5.3449999999999998"/>
  </r>
  <r>
    <n v="3499"/>
    <x v="544"/>
    <x v="3274"/>
    <x v="16"/>
    <n v="5.343"/>
  </r>
  <r>
    <n v="3500"/>
    <x v="1068"/>
    <x v="3275"/>
    <x v="31"/>
    <n v="5.34"/>
  </r>
  <r>
    <n v="3501"/>
    <x v="545"/>
    <x v="3276"/>
    <x v="82"/>
    <n v="5.34"/>
  </r>
  <r>
    <n v="3502"/>
    <x v="1729"/>
    <x v="3277"/>
    <x v="51"/>
    <n v="5.3380000000000001"/>
  </r>
  <r>
    <n v="3503"/>
    <x v="1730"/>
    <x v="3278"/>
    <x v="8"/>
    <n v="5.335"/>
  </r>
  <r>
    <n v="3504"/>
    <x v="321"/>
    <x v="3279"/>
    <x v="39"/>
    <n v="5.3339999999999996"/>
  </r>
  <r>
    <n v="3505"/>
    <x v="1731"/>
    <x v="3280"/>
    <x v="10"/>
    <n v="5.3339999999999996"/>
  </r>
  <r>
    <n v="3506"/>
    <x v="1507"/>
    <x v="3281"/>
    <x v="12"/>
    <n v="5.3339999999999996"/>
  </r>
  <r>
    <n v="3507"/>
    <x v="455"/>
    <x v="3282"/>
    <x v="40"/>
    <n v="5.3339999999999996"/>
  </r>
  <r>
    <n v="3508"/>
    <x v="96"/>
    <x v="3283"/>
    <x v="31"/>
    <n v="5.3319999999999999"/>
  </r>
  <r>
    <n v="3509"/>
    <x v="1732"/>
    <x v="3284"/>
    <x v="58"/>
    <n v="5.3310000000000004"/>
  </r>
  <r>
    <n v="3510"/>
    <x v="1733"/>
    <x v="3285"/>
    <x v="9"/>
    <n v="5.33"/>
  </r>
  <r>
    <n v="3511"/>
    <x v="1734"/>
    <x v="3286"/>
    <x v="20"/>
    <n v="5.33"/>
  </r>
  <r>
    <n v="3512"/>
    <x v="941"/>
    <x v="3287"/>
    <x v="15"/>
    <n v="5.33"/>
  </r>
  <r>
    <n v="3513"/>
    <x v="1735"/>
    <x v="3288"/>
    <x v="46"/>
    <n v="5.3280000000000003"/>
  </r>
  <r>
    <n v="3514"/>
    <x v="76"/>
    <x v="3289"/>
    <x v="49"/>
    <n v="5.327"/>
  </r>
  <r>
    <n v="3515"/>
    <x v="297"/>
    <x v="3290"/>
    <x v="22"/>
    <n v="5.327"/>
  </r>
  <r>
    <n v="3516"/>
    <x v="269"/>
    <x v="3291"/>
    <x v="10"/>
    <n v="5.327"/>
  </r>
  <r>
    <n v="3517"/>
    <x v="1736"/>
    <x v="3292"/>
    <x v="9"/>
    <n v="5.327"/>
  </r>
  <r>
    <n v="3518"/>
    <x v="1737"/>
    <x v="3293"/>
    <x v="16"/>
    <n v="5.327"/>
  </r>
  <r>
    <n v="3519"/>
    <x v="1738"/>
    <x v="1148"/>
    <x v="12"/>
    <n v="5.3250000000000002"/>
  </r>
  <r>
    <n v="3520"/>
    <x v="1739"/>
    <x v="3294"/>
    <x v="62"/>
    <n v="5.3250000000000002"/>
  </r>
  <r>
    <n v="3521"/>
    <x v="259"/>
    <x v="3295"/>
    <x v="13"/>
    <n v="5.3239999999999998"/>
  </r>
  <r>
    <n v="3522"/>
    <x v="497"/>
    <x v="3296"/>
    <x v="39"/>
    <n v="5.3230000000000004"/>
  </r>
  <r>
    <n v="3523"/>
    <x v="1077"/>
    <x v="3297"/>
    <x v="3"/>
    <n v="5.3220000000000001"/>
  </r>
  <r>
    <n v="3524"/>
    <x v="1402"/>
    <x v="3298"/>
    <x v="17"/>
    <n v="5.3209999999999997"/>
  </r>
  <r>
    <n v="3525"/>
    <x v="590"/>
    <x v="3299"/>
    <x v="7"/>
    <n v="5.3209999999999997"/>
  </r>
  <r>
    <n v="3526"/>
    <x v="1740"/>
    <x v="3300"/>
    <x v="26"/>
    <n v="5.3209999999999997"/>
  </r>
  <r>
    <n v="3527"/>
    <x v="1741"/>
    <x v="3301"/>
    <x v="23"/>
    <n v="5.3209999999999997"/>
  </r>
  <r>
    <n v="3528"/>
    <x v="171"/>
    <x v="3302"/>
    <x v="31"/>
    <n v="5.32"/>
  </r>
  <r>
    <n v="3529"/>
    <x v="1742"/>
    <x v="3303"/>
    <x v="44"/>
    <n v="5.319"/>
  </r>
  <r>
    <n v="3530"/>
    <x v="1076"/>
    <x v="3304"/>
    <x v="23"/>
    <n v="5.319"/>
  </r>
  <r>
    <n v="3531"/>
    <x v="1743"/>
    <x v="3305"/>
    <x v="17"/>
    <n v="5.3179999999999996"/>
  </r>
  <r>
    <n v="3532"/>
    <x v="1744"/>
    <x v="3306"/>
    <x v="51"/>
    <n v="5.3179999999999996"/>
  </r>
  <r>
    <n v="3533"/>
    <x v="1745"/>
    <x v="1256"/>
    <x v="11"/>
    <n v="5.3179999999999996"/>
  </r>
  <r>
    <n v="3534"/>
    <x v="1746"/>
    <x v="3307"/>
    <x v="59"/>
    <n v="5.3170000000000002"/>
  </r>
  <r>
    <n v="3535"/>
    <x v="583"/>
    <x v="3308"/>
    <x v="49"/>
    <n v="5.3159999999999998"/>
  </r>
  <r>
    <n v="3536"/>
    <x v="434"/>
    <x v="3309"/>
    <x v="7"/>
    <n v="5.3159999999999998"/>
  </r>
  <r>
    <n v="3537"/>
    <x v="1747"/>
    <x v="3310"/>
    <x v="32"/>
    <n v="5.3159999999999998"/>
  </r>
  <r>
    <n v="3538"/>
    <x v="30"/>
    <x v="3311"/>
    <x v="9"/>
    <n v="5.3109999999999999"/>
  </r>
  <r>
    <n v="3539"/>
    <x v="1501"/>
    <x v="1999"/>
    <x v="52"/>
    <n v="5.3109999999999999"/>
  </r>
  <r>
    <n v="3540"/>
    <x v="483"/>
    <x v="3312"/>
    <x v="31"/>
    <n v="5.31"/>
  </r>
  <r>
    <n v="3541"/>
    <x v="1748"/>
    <x v="198"/>
    <x v="27"/>
    <n v="5.3079999999999998"/>
  </r>
  <r>
    <n v="3542"/>
    <x v="1749"/>
    <x v="3313"/>
    <x v="65"/>
    <n v="5.306"/>
  </r>
  <r>
    <n v="3543"/>
    <x v="1750"/>
    <x v="3314"/>
    <x v="31"/>
    <n v="5.3049999999999997"/>
  </r>
  <r>
    <n v="3544"/>
    <x v="1003"/>
    <x v="3315"/>
    <x v="24"/>
    <n v="5.3049999999999997"/>
  </r>
  <r>
    <n v="3545"/>
    <x v="1684"/>
    <x v="3316"/>
    <x v="69"/>
    <n v="5.3029999999999999"/>
  </r>
  <r>
    <n v="3546"/>
    <x v="89"/>
    <x v="3317"/>
    <x v="6"/>
    <n v="5.3029999999999999"/>
  </r>
  <r>
    <n v="3547"/>
    <x v="1435"/>
    <x v="3318"/>
    <x v="11"/>
    <n v="5.3019999999999996"/>
  </r>
  <r>
    <n v="3548"/>
    <x v="1616"/>
    <x v="2082"/>
    <x v="37"/>
    <n v="5.3"/>
  </r>
  <r>
    <n v="3549"/>
    <x v="835"/>
    <x v="3319"/>
    <x v="74"/>
    <n v="5.2990000000000004"/>
  </r>
  <r>
    <n v="3550"/>
    <x v="1072"/>
    <x v="64"/>
    <x v="34"/>
    <n v="5.298"/>
  </r>
  <r>
    <n v="3551"/>
    <x v="1751"/>
    <x v="3320"/>
    <x v="19"/>
    <n v="5.2969999999999997"/>
  </r>
  <r>
    <n v="3552"/>
    <x v="488"/>
    <x v="3321"/>
    <x v="44"/>
    <n v="5.2960000000000003"/>
  </r>
  <r>
    <n v="3553"/>
    <x v="103"/>
    <x v="3322"/>
    <x v="52"/>
    <n v="5.2919999999999998"/>
  </r>
  <r>
    <n v="3554"/>
    <x v="1752"/>
    <x v="3323"/>
    <x v="9"/>
    <n v="5.2919999999999998"/>
  </r>
  <r>
    <n v="3555"/>
    <x v="1475"/>
    <x v="3324"/>
    <x v="22"/>
    <n v="5.29"/>
  </r>
  <r>
    <n v="3556"/>
    <x v="1753"/>
    <x v="3325"/>
    <x v="7"/>
    <n v="5.29"/>
  </r>
  <r>
    <n v="3557"/>
    <x v="1684"/>
    <x v="1142"/>
    <x v="69"/>
    <n v="5.2889999999999997"/>
  </r>
  <r>
    <n v="3558"/>
    <x v="931"/>
    <x v="3326"/>
    <x v="7"/>
    <n v="5.2869999999999999"/>
  </r>
  <r>
    <n v="3559"/>
    <x v="268"/>
    <x v="3327"/>
    <x v="23"/>
    <n v="5.2859999999999996"/>
  </r>
  <r>
    <n v="3560"/>
    <x v="1754"/>
    <x v="3328"/>
    <x v="81"/>
    <n v="5.2859999999999996"/>
  </r>
  <r>
    <n v="3561"/>
    <x v="1175"/>
    <x v="3329"/>
    <x v="24"/>
    <n v="5.282"/>
  </r>
  <r>
    <n v="3562"/>
    <x v="1639"/>
    <x v="3330"/>
    <x v="96"/>
    <n v="5.28"/>
  </r>
  <r>
    <n v="3563"/>
    <x v="337"/>
    <x v="3331"/>
    <x v="6"/>
    <n v="5.28"/>
  </r>
  <r>
    <n v="3564"/>
    <x v="1755"/>
    <x v="3332"/>
    <x v="58"/>
    <n v="5.2779999999999996"/>
  </r>
  <r>
    <n v="3565"/>
    <x v="1191"/>
    <x v="3333"/>
    <x v="54"/>
    <n v="5.2779999999999996"/>
  </r>
  <r>
    <n v="3566"/>
    <x v="1756"/>
    <x v="3334"/>
    <x v="45"/>
    <n v="5.2759999999999998"/>
  </r>
  <r>
    <n v="3567"/>
    <x v="15"/>
    <x v="3335"/>
    <x v="68"/>
    <n v="5.2759999999999998"/>
  </r>
  <r>
    <n v="3568"/>
    <x v="1757"/>
    <x v="3336"/>
    <x v="28"/>
    <n v="5.2759999999999998"/>
  </r>
  <r>
    <n v="3569"/>
    <x v="1758"/>
    <x v="3337"/>
    <x v="17"/>
    <n v="5.2750000000000004"/>
  </r>
  <r>
    <n v="3570"/>
    <x v="1599"/>
    <x v="3338"/>
    <x v="6"/>
    <n v="5.274"/>
  </r>
  <r>
    <n v="3571"/>
    <x v="1759"/>
    <x v="3339"/>
    <x v="59"/>
    <n v="5.274"/>
  </r>
  <r>
    <n v="3572"/>
    <x v="589"/>
    <x v="3340"/>
    <x v="4"/>
    <n v="5.2729999999999997"/>
  </r>
  <r>
    <n v="3573"/>
    <x v="1760"/>
    <x v="3341"/>
    <x v="54"/>
    <n v="5.2729999999999997"/>
  </r>
  <r>
    <n v="3574"/>
    <x v="1461"/>
    <x v="3342"/>
    <x v="10"/>
    <n v="5.2729999999999997"/>
  </r>
  <r>
    <n v="3575"/>
    <x v="1761"/>
    <x v="3343"/>
    <x v="40"/>
    <n v="5.2729999999999997"/>
  </r>
  <r>
    <n v="3576"/>
    <x v="404"/>
    <x v="3344"/>
    <x v="10"/>
    <n v="5.2729999999999997"/>
  </r>
  <r>
    <n v="3577"/>
    <x v="262"/>
    <x v="3345"/>
    <x v="40"/>
    <n v="5.2729999999999997"/>
  </r>
  <r>
    <n v="3578"/>
    <x v="1762"/>
    <x v="3346"/>
    <x v="39"/>
    <n v="5.2720000000000002"/>
  </r>
  <r>
    <n v="3579"/>
    <x v="554"/>
    <x v="3347"/>
    <x v="76"/>
    <n v="5.2720000000000002"/>
  </r>
  <r>
    <n v="3580"/>
    <x v="1763"/>
    <x v="3348"/>
    <x v="41"/>
    <n v="5.2709999999999999"/>
  </r>
  <r>
    <n v="3581"/>
    <x v="360"/>
    <x v="3349"/>
    <x v="22"/>
    <n v="5.2679999999999998"/>
  </r>
  <r>
    <n v="3582"/>
    <x v="1764"/>
    <x v="3350"/>
    <x v="2"/>
    <n v="5.2670000000000003"/>
  </r>
  <r>
    <n v="3583"/>
    <x v="1765"/>
    <x v="3351"/>
    <x v="29"/>
    <n v="5.266"/>
  </r>
  <r>
    <n v="3584"/>
    <x v="558"/>
    <x v="232"/>
    <x v="5"/>
    <n v="5.266"/>
  </r>
  <r>
    <n v="3585"/>
    <x v="487"/>
    <x v="3352"/>
    <x v="0"/>
    <n v="5.2640000000000002"/>
  </r>
  <r>
    <n v="3586"/>
    <x v="1125"/>
    <x v="3353"/>
    <x v="90"/>
    <n v="5.2629999999999999"/>
  </r>
  <r>
    <n v="3587"/>
    <x v="36"/>
    <x v="3354"/>
    <x v="21"/>
    <n v="5.2619999999999996"/>
  </r>
  <r>
    <n v="3588"/>
    <x v="1766"/>
    <x v="3355"/>
    <x v="9"/>
    <n v="5.2619999999999996"/>
  </r>
  <r>
    <n v="3589"/>
    <x v="1003"/>
    <x v="3356"/>
    <x v="9"/>
    <n v="5.2610000000000001"/>
  </r>
  <r>
    <n v="3590"/>
    <x v="1767"/>
    <x v="3357"/>
    <x v="56"/>
    <n v="5.26"/>
  </r>
  <r>
    <n v="3591"/>
    <x v="31"/>
    <x v="313"/>
    <x v="26"/>
    <n v="5.2590000000000003"/>
  </r>
  <r>
    <n v="3592"/>
    <x v="586"/>
    <x v="3358"/>
    <x v="8"/>
    <n v="5.2590000000000003"/>
  </r>
  <r>
    <n v="3593"/>
    <x v="64"/>
    <x v="3359"/>
    <x v="66"/>
    <n v="5.258"/>
  </r>
  <r>
    <n v="3594"/>
    <x v="1116"/>
    <x v="1318"/>
    <x v="19"/>
    <n v="5.2560000000000002"/>
  </r>
  <r>
    <n v="3595"/>
    <x v="1768"/>
    <x v="3360"/>
    <x v="4"/>
    <n v="5.2560000000000002"/>
  </r>
  <r>
    <n v="3596"/>
    <x v="1769"/>
    <x v="275"/>
    <x v="62"/>
    <n v="5.2549999999999999"/>
  </r>
  <r>
    <n v="3597"/>
    <x v="1770"/>
    <x v="3361"/>
    <x v="59"/>
    <n v="5.2549999999999999"/>
  </r>
  <r>
    <n v="3598"/>
    <x v="1771"/>
    <x v="3362"/>
    <x v="30"/>
    <n v="5.2549999999999999"/>
  </r>
  <r>
    <n v="3599"/>
    <x v="1772"/>
    <x v="3363"/>
    <x v="15"/>
    <n v="5.2539999999999996"/>
  </r>
  <r>
    <n v="3600"/>
    <x v="1773"/>
    <x v="3364"/>
    <x v="26"/>
    <n v="5.2530000000000001"/>
  </r>
  <r>
    <n v="3601"/>
    <x v="703"/>
    <x v="3365"/>
    <x v="21"/>
    <n v="5.2530000000000001"/>
  </r>
  <r>
    <n v="3602"/>
    <x v="369"/>
    <x v="3366"/>
    <x v="4"/>
    <n v="5.2530000000000001"/>
  </r>
  <r>
    <n v="3603"/>
    <x v="1713"/>
    <x v="3367"/>
    <x v="42"/>
    <n v="5.2519999999999998"/>
  </r>
  <r>
    <n v="3604"/>
    <x v="1774"/>
    <x v="3182"/>
    <x v="11"/>
    <n v="5.2519999999999998"/>
  </r>
  <r>
    <n v="3605"/>
    <x v="1775"/>
    <x v="3368"/>
    <x v="60"/>
    <n v="5.2519999999999998"/>
  </r>
  <r>
    <n v="3606"/>
    <x v="1776"/>
    <x v="3369"/>
    <x v="25"/>
    <n v="5.25"/>
  </r>
  <r>
    <n v="3607"/>
    <x v="809"/>
    <x v="3370"/>
    <x v="5"/>
    <n v="5.2480000000000002"/>
  </r>
  <r>
    <n v="3608"/>
    <x v="1777"/>
    <x v="3371"/>
    <x v="17"/>
    <n v="5.2480000000000002"/>
  </r>
  <r>
    <n v="3609"/>
    <x v="1778"/>
    <x v="3372"/>
    <x v="63"/>
    <n v="5.2480000000000002"/>
  </r>
  <r>
    <n v="3610"/>
    <x v="990"/>
    <x v="3373"/>
    <x v="30"/>
    <n v="5.2460000000000004"/>
  </r>
  <r>
    <n v="3611"/>
    <x v="108"/>
    <x v="3374"/>
    <x v="14"/>
    <n v="5.2460000000000004"/>
  </r>
  <r>
    <n v="3612"/>
    <x v="1779"/>
    <x v="3375"/>
    <x v="53"/>
    <n v="5.2460000000000004"/>
  </r>
  <r>
    <n v="3613"/>
    <x v="1245"/>
    <x v="3376"/>
    <x v="95"/>
    <n v="5.2450000000000001"/>
  </r>
  <r>
    <n v="3614"/>
    <x v="1780"/>
    <x v="3377"/>
    <x v="57"/>
    <n v="5.2439999999999998"/>
  </r>
  <r>
    <n v="3615"/>
    <x v="1442"/>
    <x v="3378"/>
    <x v="49"/>
    <n v="5.2439999999999998"/>
  </r>
  <r>
    <n v="3616"/>
    <x v="1781"/>
    <x v="3379"/>
    <x v="55"/>
    <n v="5.242"/>
  </r>
  <r>
    <n v="3617"/>
    <x v="1782"/>
    <x v="1480"/>
    <x v="13"/>
    <n v="5.242"/>
  </r>
  <r>
    <n v="3618"/>
    <x v="1783"/>
    <x v="3001"/>
    <x v="69"/>
    <n v="5.2409999999999997"/>
  </r>
  <r>
    <n v="3619"/>
    <x v="427"/>
    <x v="3380"/>
    <x v="39"/>
    <n v="5.2409999999999997"/>
  </r>
  <r>
    <n v="3620"/>
    <x v="1214"/>
    <x v="3381"/>
    <x v="6"/>
    <n v="5.2409999999999997"/>
  </r>
  <r>
    <n v="3621"/>
    <x v="877"/>
    <x v="3382"/>
    <x v="47"/>
    <n v="5.2380000000000004"/>
  </r>
  <r>
    <n v="3622"/>
    <x v="1784"/>
    <x v="3383"/>
    <x v="27"/>
    <n v="5.2370000000000001"/>
  </r>
  <r>
    <n v="3623"/>
    <x v="163"/>
    <x v="3384"/>
    <x v="36"/>
    <n v="5.2370000000000001"/>
  </r>
  <r>
    <n v="3624"/>
    <x v="1310"/>
    <x v="3385"/>
    <x v="24"/>
    <n v="5.2359999999999998"/>
  </r>
  <r>
    <n v="3625"/>
    <x v="116"/>
    <x v="3386"/>
    <x v="69"/>
    <n v="5.2359999999999998"/>
  </r>
  <r>
    <n v="3626"/>
    <x v="1785"/>
    <x v="3387"/>
    <x v="2"/>
    <n v="5.2350000000000003"/>
  </r>
  <r>
    <n v="3627"/>
    <x v="1786"/>
    <x v="1815"/>
    <x v="28"/>
    <n v="5.2329999999999997"/>
  </r>
  <r>
    <n v="3628"/>
    <x v="38"/>
    <x v="3388"/>
    <x v="16"/>
    <n v="5.2320000000000002"/>
  </r>
  <r>
    <n v="3629"/>
    <x v="965"/>
    <x v="3389"/>
    <x v="47"/>
    <n v="5.2309999999999999"/>
  </r>
  <r>
    <n v="3630"/>
    <x v="1124"/>
    <x v="3390"/>
    <x v="39"/>
    <n v="5.2290000000000001"/>
  </r>
  <r>
    <n v="3631"/>
    <x v="1787"/>
    <x v="3391"/>
    <x v="25"/>
    <n v="5.2279999999999998"/>
  </r>
  <r>
    <n v="3632"/>
    <x v="1788"/>
    <x v="3392"/>
    <x v="20"/>
    <n v="5.2270000000000003"/>
  </r>
  <r>
    <n v="3633"/>
    <x v="1789"/>
    <x v="3393"/>
    <x v="68"/>
    <n v="5.2240000000000002"/>
  </r>
  <r>
    <n v="3634"/>
    <x v="38"/>
    <x v="3394"/>
    <x v="17"/>
    <n v="5.2240000000000002"/>
  </r>
  <r>
    <n v="3635"/>
    <x v="940"/>
    <x v="3395"/>
    <x v="27"/>
    <n v="5.2229999999999999"/>
  </r>
  <r>
    <n v="3636"/>
    <x v="1790"/>
    <x v="3396"/>
    <x v="30"/>
    <n v="5.2229999999999999"/>
  </r>
  <r>
    <n v="3637"/>
    <x v="204"/>
    <x v="3397"/>
    <x v="12"/>
    <n v="5.2210000000000001"/>
  </r>
  <r>
    <n v="3638"/>
    <x v="1174"/>
    <x v="3398"/>
    <x v="54"/>
    <n v="5.2210000000000001"/>
  </r>
  <r>
    <n v="3639"/>
    <x v="183"/>
    <x v="3399"/>
    <x v="49"/>
    <n v="5.22"/>
  </r>
  <r>
    <n v="3640"/>
    <x v="85"/>
    <x v="3400"/>
    <x v="13"/>
    <n v="5.2160000000000002"/>
  </r>
  <r>
    <n v="3641"/>
    <x v="370"/>
    <x v="3401"/>
    <x v="28"/>
    <n v="5.2149999999999999"/>
  </r>
  <r>
    <n v="3642"/>
    <x v="1791"/>
    <x v="3402"/>
    <x v="50"/>
    <n v="5.2140000000000004"/>
  </r>
  <r>
    <n v="3643"/>
    <x v="1792"/>
    <x v="3403"/>
    <x v="11"/>
    <n v="5.2130000000000001"/>
  </r>
  <r>
    <n v="3644"/>
    <x v="23"/>
    <x v="3404"/>
    <x v="7"/>
    <n v="5.2119999999999997"/>
  </r>
  <r>
    <n v="3645"/>
    <x v="11"/>
    <x v="3405"/>
    <x v="42"/>
    <n v="5.2119999999999997"/>
  </r>
  <r>
    <n v="3646"/>
    <x v="1793"/>
    <x v="3406"/>
    <x v="31"/>
    <n v="5.2119999999999997"/>
  </r>
  <r>
    <n v="3647"/>
    <x v="1794"/>
    <x v="3407"/>
    <x v="7"/>
    <n v="5.2119999999999997"/>
  </r>
  <r>
    <n v="3648"/>
    <x v="1262"/>
    <x v="3408"/>
    <x v="22"/>
    <n v="5.2110000000000003"/>
  </r>
  <r>
    <n v="3649"/>
    <x v="123"/>
    <x v="3409"/>
    <x v="54"/>
    <n v="5.2080000000000002"/>
  </r>
  <r>
    <n v="3650"/>
    <x v="596"/>
    <x v="3410"/>
    <x v="49"/>
    <n v="5.2069999999999999"/>
  </r>
  <r>
    <n v="3651"/>
    <x v="89"/>
    <x v="3411"/>
    <x v="4"/>
    <n v="5.2039999999999997"/>
  </r>
  <r>
    <n v="3652"/>
    <x v="416"/>
    <x v="1357"/>
    <x v="22"/>
    <n v="5.2030000000000003"/>
  </r>
  <r>
    <n v="3653"/>
    <x v="1795"/>
    <x v="3412"/>
    <x v="24"/>
    <n v="5.2030000000000003"/>
  </r>
  <r>
    <n v="3654"/>
    <x v="1796"/>
    <x v="3413"/>
    <x v="51"/>
    <n v="5.2009999999999996"/>
  </r>
  <r>
    <n v="3655"/>
    <x v="725"/>
    <x v="3414"/>
    <x v="13"/>
    <n v="5.2"/>
  </r>
  <r>
    <n v="3656"/>
    <x v="26"/>
    <x v="3415"/>
    <x v="51"/>
    <n v="5.1989999999999998"/>
  </r>
  <r>
    <n v="3657"/>
    <x v="1797"/>
    <x v="3416"/>
    <x v="25"/>
    <n v="5.1989999999999998"/>
  </r>
  <r>
    <n v="3658"/>
    <x v="1798"/>
    <x v="3417"/>
    <x v="4"/>
    <n v="5.1970000000000001"/>
  </r>
  <r>
    <n v="3659"/>
    <x v="1665"/>
    <x v="3418"/>
    <x v="29"/>
    <n v="5.194"/>
  </r>
  <r>
    <n v="3660"/>
    <x v="1797"/>
    <x v="3419"/>
    <x v="79"/>
    <n v="5.1929999999999996"/>
  </r>
  <r>
    <n v="3661"/>
    <x v="354"/>
    <x v="3420"/>
    <x v="26"/>
    <n v="5.1929999999999996"/>
  </r>
  <r>
    <n v="3662"/>
    <x v="224"/>
    <x v="3421"/>
    <x v="63"/>
    <n v="5.19"/>
  </r>
  <r>
    <n v="3663"/>
    <x v="1644"/>
    <x v="3422"/>
    <x v="34"/>
    <n v="5.1890000000000001"/>
  </r>
  <r>
    <n v="3664"/>
    <x v="1799"/>
    <x v="243"/>
    <x v="63"/>
    <n v="5.1890000000000001"/>
  </r>
  <r>
    <n v="3665"/>
    <x v="1800"/>
    <x v="3423"/>
    <x v="55"/>
    <n v="5.1879999999999997"/>
  </r>
  <r>
    <n v="3666"/>
    <x v="273"/>
    <x v="3424"/>
    <x v="11"/>
    <n v="5.1879999999999997"/>
  </r>
  <r>
    <n v="3667"/>
    <x v="1801"/>
    <x v="591"/>
    <x v="62"/>
    <n v="5.1870000000000003"/>
  </r>
  <r>
    <n v="3668"/>
    <x v="131"/>
    <x v="3425"/>
    <x v="8"/>
    <n v="5.1840000000000002"/>
  </r>
  <r>
    <n v="3669"/>
    <x v="1753"/>
    <x v="3426"/>
    <x v="47"/>
    <n v="5.1829999999999998"/>
  </r>
  <r>
    <n v="3670"/>
    <x v="1802"/>
    <x v="3427"/>
    <x v="55"/>
    <n v="5.1820000000000004"/>
  </r>
  <r>
    <n v="3671"/>
    <x v="644"/>
    <x v="3428"/>
    <x v="30"/>
    <n v="5.1820000000000004"/>
  </r>
  <r>
    <n v="3672"/>
    <x v="1803"/>
    <x v="3429"/>
    <x v="13"/>
    <n v="5.1820000000000004"/>
  </r>
  <r>
    <n v="3673"/>
    <x v="91"/>
    <x v="3430"/>
    <x v="16"/>
    <n v="5.181"/>
  </r>
  <r>
    <n v="3674"/>
    <x v="1804"/>
    <x v="927"/>
    <x v="10"/>
    <n v="5.181"/>
  </r>
  <r>
    <n v="3675"/>
    <x v="115"/>
    <x v="3431"/>
    <x v="35"/>
    <n v="5.18"/>
  </r>
  <r>
    <n v="3676"/>
    <x v="144"/>
    <x v="3432"/>
    <x v="19"/>
    <n v="5.18"/>
  </r>
  <r>
    <n v="3677"/>
    <x v="1805"/>
    <x v="3433"/>
    <x v="68"/>
    <n v="5.18"/>
  </r>
  <r>
    <n v="3678"/>
    <x v="1806"/>
    <x v="3434"/>
    <x v="23"/>
    <n v="5.18"/>
  </r>
  <r>
    <n v="3679"/>
    <x v="1807"/>
    <x v="3435"/>
    <x v="17"/>
    <n v="5.18"/>
  </r>
  <r>
    <n v="3680"/>
    <x v="1014"/>
    <x v="3436"/>
    <x v="63"/>
    <n v="5.18"/>
  </r>
  <r>
    <n v="3681"/>
    <x v="44"/>
    <x v="3437"/>
    <x v="4"/>
    <n v="5.1790000000000003"/>
  </r>
  <r>
    <n v="3682"/>
    <x v="1808"/>
    <x v="3438"/>
    <x v="1"/>
    <n v="5.1769999999999996"/>
  </r>
  <r>
    <n v="3683"/>
    <x v="1809"/>
    <x v="3439"/>
    <x v="59"/>
    <n v="5.1760000000000002"/>
  </r>
  <r>
    <n v="3684"/>
    <x v="382"/>
    <x v="3440"/>
    <x v="36"/>
    <n v="5.1760000000000002"/>
  </r>
  <r>
    <n v="3685"/>
    <x v="1810"/>
    <x v="3441"/>
    <x v="29"/>
    <n v="5.1719999999999997"/>
  </r>
  <r>
    <n v="3686"/>
    <x v="183"/>
    <x v="3442"/>
    <x v="28"/>
    <n v="5.1710000000000003"/>
  </r>
  <r>
    <n v="3687"/>
    <x v="1811"/>
    <x v="3443"/>
    <x v="63"/>
    <n v="5.1680000000000001"/>
  </r>
  <r>
    <n v="3688"/>
    <x v="1812"/>
    <x v="3444"/>
    <x v="32"/>
    <n v="5.1669999999999998"/>
  </r>
  <r>
    <n v="3689"/>
    <x v="371"/>
    <x v="3445"/>
    <x v="11"/>
    <n v="5.1660000000000004"/>
  </r>
  <r>
    <n v="3690"/>
    <x v="475"/>
    <x v="2979"/>
    <x v="31"/>
    <n v="5.1660000000000004"/>
  </r>
  <r>
    <n v="3691"/>
    <x v="634"/>
    <x v="3446"/>
    <x v="46"/>
    <n v="5.165"/>
  </r>
  <r>
    <n v="3692"/>
    <x v="445"/>
    <x v="3447"/>
    <x v="11"/>
    <n v="5.1630000000000003"/>
  </r>
  <r>
    <n v="3693"/>
    <x v="1813"/>
    <x v="3448"/>
    <x v="22"/>
    <n v="5.1630000000000003"/>
  </r>
  <r>
    <n v="3694"/>
    <x v="1814"/>
    <x v="3449"/>
    <x v="16"/>
    <n v="5.1619999999999999"/>
  </r>
  <r>
    <n v="3695"/>
    <x v="692"/>
    <x v="3450"/>
    <x v="39"/>
    <n v="5.1589999999999998"/>
  </r>
  <r>
    <n v="3696"/>
    <x v="1815"/>
    <x v="3451"/>
    <x v="31"/>
    <n v="5.157"/>
  </r>
  <r>
    <n v="3697"/>
    <x v="807"/>
    <x v="411"/>
    <x v="34"/>
    <n v="5.1550000000000002"/>
  </r>
  <r>
    <n v="3698"/>
    <x v="38"/>
    <x v="3452"/>
    <x v="28"/>
    <n v="5.1550000000000002"/>
  </r>
  <r>
    <n v="3699"/>
    <x v="587"/>
    <x v="3453"/>
    <x v="19"/>
    <n v="5.1550000000000002"/>
  </r>
  <r>
    <n v="3700"/>
    <x v="1545"/>
    <x v="3454"/>
    <x v="52"/>
    <n v="5.1539999999999999"/>
  </r>
  <r>
    <n v="3701"/>
    <x v="1816"/>
    <x v="3455"/>
    <x v="46"/>
    <n v="5.1539999999999999"/>
  </r>
  <r>
    <n v="3702"/>
    <x v="115"/>
    <x v="3456"/>
    <x v="31"/>
    <n v="5.1529999999999996"/>
  </r>
  <r>
    <n v="3703"/>
    <x v="1817"/>
    <x v="3457"/>
    <x v="48"/>
    <n v="5.1529999999999996"/>
  </r>
  <r>
    <n v="3704"/>
    <x v="1818"/>
    <x v="3458"/>
    <x v="72"/>
    <n v="5.1509999999999998"/>
  </r>
  <r>
    <n v="3705"/>
    <x v="9"/>
    <x v="3459"/>
    <x v="8"/>
    <n v="5.1509999999999998"/>
  </r>
  <r>
    <n v="3706"/>
    <x v="1819"/>
    <x v="3460"/>
    <x v="100"/>
    <n v="5.15"/>
  </r>
  <r>
    <n v="3707"/>
    <x v="1820"/>
    <x v="3461"/>
    <x v="56"/>
    <n v="5.15"/>
  </r>
  <r>
    <n v="3708"/>
    <x v="427"/>
    <x v="3462"/>
    <x v="5"/>
    <n v="5.15"/>
  </r>
  <r>
    <n v="3709"/>
    <x v="1821"/>
    <x v="3463"/>
    <x v="39"/>
    <n v="5.149"/>
  </r>
  <r>
    <n v="3710"/>
    <x v="323"/>
    <x v="3464"/>
    <x v="51"/>
    <n v="5.1479999999999997"/>
  </r>
  <r>
    <n v="3711"/>
    <x v="371"/>
    <x v="3465"/>
    <x v="50"/>
    <n v="5.1479999999999997"/>
  </r>
  <r>
    <n v="3712"/>
    <x v="178"/>
    <x v="3466"/>
    <x v="51"/>
    <n v="5.1470000000000002"/>
  </r>
  <r>
    <n v="3713"/>
    <x v="1151"/>
    <x v="3467"/>
    <x v="34"/>
    <n v="5.1470000000000002"/>
  </r>
  <r>
    <n v="3714"/>
    <x v="9"/>
    <x v="3468"/>
    <x v="39"/>
    <n v="5.1470000000000002"/>
  </r>
  <r>
    <n v="3715"/>
    <x v="175"/>
    <x v="3469"/>
    <x v="40"/>
    <n v="5.1459999999999999"/>
  </r>
  <r>
    <n v="3716"/>
    <x v="612"/>
    <x v="3470"/>
    <x v="23"/>
    <n v="5.1449999999999996"/>
  </r>
  <r>
    <n v="3717"/>
    <x v="1822"/>
    <x v="3471"/>
    <x v="4"/>
    <n v="5.1449999999999996"/>
  </r>
  <r>
    <n v="3718"/>
    <x v="44"/>
    <x v="3472"/>
    <x v="6"/>
    <n v="5.1440000000000001"/>
  </r>
  <r>
    <n v="3719"/>
    <x v="227"/>
    <x v="3473"/>
    <x v="20"/>
    <n v="5.1429999999999998"/>
  </r>
  <r>
    <n v="3720"/>
    <x v="54"/>
    <x v="3474"/>
    <x v="66"/>
    <n v="5.1420000000000003"/>
  </r>
  <r>
    <n v="3721"/>
    <x v="49"/>
    <x v="3475"/>
    <x v="12"/>
    <n v="5.1420000000000003"/>
  </r>
  <r>
    <n v="3722"/>
    <x v="1509"/>
    <x v="3476"/>
    <x v="81"/>
    <n v="5.1420000000000003"/>
  </r>
  <r>
    <n v="3723"/>
    <x v="89"/>
    <x v="3477"/>
    <x v="54"/>
    <n v="5.141"/>
  </r>
  <r>
    <n v="3724"/>
    <x v="332"/>
    <x v="3478"/>
    <x v="49"/>
    <n v="5.141"/>
  </r>
  <r>
    <n v="3725"/>
    <x v="1823"/>
    <x v="3479"/>
    <x v="20"/>
    <n v="5.14"/>
  </r>
  <r>
    <n v="3726"/>
    <x v="1169"/>
    <x v="3480"/>
    <x v="85"/>
    <n v="5.1390000000000002"/>
  </r>
  <r>
    <n v="3727"/>
    <x v="115"/>
    <x v="2305"/>
    <x v="31"/>
    <n v="5.1369999999999996"/>
  </r>
  <r>
    <n v="3728"/>
    <x v="354"/>
    <x v="3481"/>
    <x v="28"/>
    <n v="5.1360000000000001"/>
  </r>
  <r>
    <n v="3729"/>
    <x v="1238"/>
    <x v="3482"/>
    <x v="22"/>
    <n v="5.1349999999999998"/>
  </r>
  <r>
    <n v="3730"/>
    <x v="1824"/>
    <x v="3483"/>
    <x v="20"/>
    <n v="5.1340000000000003"/>
  </r>
  <r>
    <n v="3731"/>
    <x v="761"/>
    <x v="3484"/>
    <x v="9"/>
    <n v="5.1340000000000003"/>
  </r>
  <r>
    <n v="3732"/>
    <x v="1825"/>
    <x v="3485"/>
    <x v="17"/>
    <n v="5.1319999999999997"/>
  </r>
  <r>
    <n v="3733"/>
    <x v="1826"/>
    <x v="3486"/>
    <x v="15"/>
    <n v="5.13"/>
  </r>
  <r>
    <n v="3734"/>
    <x v="132"/>
    <x v="3487"/>
    <x v="67"/>
    <n v="5.1289999999999996"/>
  </r>
  <r>
    <n v="3735"/>
    <x v="928"/>
    <x v="3488"/>
    <x v="46"/>
    <n v="5.1280000000000001"/>
  </r>
  <r>
    <n v="3736"/>
    <x v="1827"/>
    <x v="3489"/>
    <x v="7"/>
    <n v="5.1260000000000003"/>
  </r>
  <r>
    <n v="3737"/>
    <x v="38"/>
    <x v="3490"/>
    <x v="5"/>
    <n v="5.1260000000000003"/>
  </r>
  <r>
    <n v="3738"/>
    <x v="205"/>
    <x v="3491"/>
    <x v="56"/>
    <n v="5.1260000000000003"/>
  </r>
  <r>
    <n v="3739"/>
    <x v="411"/>
    <x v="3492"/>
    <x v="49"/>
    <n v="5.125"/>
  </r>
  <r>
    <n v="3740"/>
    <x v="1828"/>
    <x v="3493"/>
    <x v="48"/>
    <n v="5.1219999999999999"/>
  </r>
  <r>
    <n v="3741"/>
    <x v="1214"/>
    <x v="1467"/>
    <x v="54"/>
    <n v="5.1210000000000004"/>
  </r>
  <r>
    <n v="3742"/>
    <x v="77"/>
    <x v="3494"/>
    <x v="14"/>
    <n v="5.1189999999999998"/>
  </r>
  <r>
    <n v="3743"/>
    <x v="1829"/>
    <x v="3495"/>
    <x v="28"/>
    <n v="5.1180000000000003"/>
  </r>
  <r>
    <n v="3744"/>
    <x v="1087"/>
    <x v="830"/>
    <x v="31"/>
    <n v="5.1180000000000003"/>
  </r>
  <r>
    <n v="3745"/>
    <x v="135"/>
    <x v="3496"/>
    <x v="12"/>
    <n v="5.117"/>
  </r>
  <r>
    <n v="3746"/>
    <x v="1830"/>
    <x v="2904"/>
    <x v="57"/>
    <n v="5.1159999999999997"/>
  </r>
  <r>
    <n v="3747"/>
    <x v="1831"/>
    <x v="3497"/>
    <x v="22"/>
    <n v="5.1139999999999999"/>
  </r>
  <r>
    <n v="3748"/>
    <x v="195"/>
    <x v="3498"/>
    <x v="35"/>
    <n v="5.1130000000000004"/>
  </r>
  <r>
    <n v="3749"/>
    <x v="1263"/>
    <x v="1489"/>
    <x v="59"/>
    <n v="5.1120000000000001"/>
  </r>
  <r>
    <n v="3750"/>
    <x v="146"/>
    <x v="3499"/>
    <x v="27"/>
    <n v="5.1109999999999998"/>
  </r>
  <r>
    <n v="3751"/>
    <x v="1066"/>
    <x v="3500"/>
    <x v="23"/>
    <n v="5.109"/>
  </r>
  <r>
    <n v="3752"/>
    <x v="1832"/>
    <x v="3501"/>
    <x v="16"/>
    <n v="5.1079999999999997"/>
  </r>
  <r>
    <n v="3753"/>
    <x v="167"/>
    <x v="3502"/>
    <x v="19"/>
    <n v="5.1079999999999997"/>
  </r>
  <r>
    <n v="3754"/>
    <x v="1833"/>
    <x v="3503"/>
    <x v="7"/>
    <n v="5.1079999999999997"/>
  </r>
  <r>
    <n v="3755"/>
    <x v="183"/>
    <x v="1444"/>
    <x v="7"/>
    <n v="5.1070000000000002"/>
  </r>
  <r>
    <n v="3756"/>
    <x v="998"/>
    <x v="3504"/>
    <x v="22"/>
    <n v="5.1070000000000002"/>
  </r>
  <r>
    <n v="3757"/>
    <x v="1834"/>
    <x v="3505"/>
    <x v="40"/>
    <n v="5.1040000000000001"/>
  </r>
  <r>
    <n v="3758"/>
    <x v="1835"/>
    <x v="3506"/>
    <x v="34"/>
    <n v="5.1040000000000001"/>
  </r>
  <r>
    <n v="3759"/>
    <x v="1836"/>
    <x v="3507"/>
    <x v="35"/>
    <n v="5.1029999999999998"/>
  </r>
  <r>
    <n v="3760"/>
    <x v="384"/>
    <x v="3508"/>
    <x v="52"/>
    <n v="5.1029999999999998"/>
  </r>
  <r>
    <n v="3761"/>
    <x v="108"/>
    <x v="3509"/>
    <x v="46"/>
    <n v="5.1029999999999998"/>
  </r>
  <r>
    <n v="3762"/>
    <x v="1837"/>
    <x v="3510"/>
    <x v="22"/>
    <n v="5.1020000000000003"/>
  </r>
  <r>
    <n v="3763"/>
    <x v="12"/>
    <x v="3511"/>
    <x v="40"/>
    <n v="5.101"/>
  </r>
  <r>
    <n v="3764"/>
    <x v="1838"/>
    <x v="3512"/>
    <x v="12"/>
    <n v="5.0999999999999996"/>
  </r>
  <r>
    <n v="3765"/>
    <x v="1545"/>
    <x v="3513"/>
    <x v="30"/>
    <n v="5.0990000000000002"/>
  </r>
  <r>
    <n v="3766"/>
    <x v="18"/>
    <x v="3514"/>
    <x v="17"/>
    <n v="5.0979999999999999"/>
  </r>
  <r>
    <n v="3767"/>
    <x v="135"/>
    <x v="3515"/>
    <x v="51"/>
    <n v="5.0979999999999999"/>
  </r>
  <r>
    <n v="3768"/>
    <x v="1839"/>
    <x v="3516"/>
    <x v="10"/>
    <n v="5.0960000000000001"/>
  </r>
  <r>
    <n v="3769"/>
    <x v="69"/>
    <x v="3517"/>
    <x v="43"/>
    <n v="5.0949999999999998"/>
  </r>
  <r>
    <n v="3770"/>
    <x v="739"/>
    <x v="3518"/>
    <x v="59"/>
    <n v="5.0949999999999998"/>
  </r>
  <r>
    <n v="3771"/>
    <x v="1840"/>
    <x v="3519"/>
    <x v="10"/>
    <n v="5.0949999999999998"/>
  </r>
  <r>
    <n v="3772"/>
    <x v="675"/>
    <x v="3520"/>
    <x v="35"/>
    <n v="5.0940000000000003"/>
  </r>
  <r>
    <n v="3773"/>
    <x v="1022"/>
    <x v="3521"/>
    <x v="59"/>
    <n v="5.093"/>
  </r>
  <r>
    <n v="3774"/>
    <x v="1841"/>
    <x v="3522"/>
    <x v="52"/>
    <n v="5.0910000000000002"/>
  </r>
  <r>
    <n v="3775"/>
    <x v="1831"/>
    <x v="3523"/>
    <x v="39"/>
    <n v="5.09"/>
  </r>
  <r>
    <n v="3776"/>
    <x v="1842"/>
    <x v="3524"/>
    <x v="57"/>
    <n v="5.0890000000000004"/>
  </r>
  <r>
    <n v="3777"/>
    <x v="1843"/>
    <x v="349"/>
    <x v="51"/>
    <n v="5.0869999999999997"/>
  </r>
  <r>
    <n v="3778"/>
    <x v="252"/>
    <x v="3525"/>
    <x v="67"/>
    <n v="5.0860000000000003"/>
  </r>
  <r>
    <n v="3779"/>
    <x v="1844"/>
    <x v="3526"/>
    <x v="5"/>
    <n v="5.085"/>
  </r>
  <r>
    <n v="3780"/>
    <x v="1845"/>
    <x v="3527"/>
    <x v="30"/>
    <n v="5.085"/>
  </r>
  <r>
    <n v="3781"/>
    <x v="324"/>
    <x v="3528"/>
    <x v="70"/>
    <n v="5.0830000000000002"/>
  </r>
  <r>
    <n v="3782"/>
    <x v="1648"/>
    <x v="3529"/>
    <x v="71"/>
    <n v="5.0819999999999999"/>
  </r>
  <r>
    <n v="3783"/>
    <x v="1846"/>
    <x v="3530"/>
    <x v="50"/>
    <n v="5.0810000000000004"/>
  </r>
  <r>
    <n v="3784"/>
    <x v="469"/>
    <x v="3531"/>
    <x v="20"/>
    <n v="5.0789999999999997"/>
  </r>
  <r>
    <n v="3785"/>
    <x v="866"/>
    <x v="3532"/>
    <x v="86"/>
    <n v="5.0789999999999997"/>
  </r>
  <r>
    <n v="3786"/>
    <x v="378"/>
    <x v="3533"/>
    <x v="17"/>
    <n v="5.0780000000000003"/>
  </r>
  <r>
    <n v="3787"/>
    <x v="1847"/>
    <x v="3534"/>
    <x v="13"/>
    <n v="5.0780000000000003"/>
  </r>
  <r>
    <n v="3788"/>
    <x v="1848"/>
    <x v="2566"/>
    <x v="1"/>
    <n v="5.077"/>
  </r>
  <r>
    <n v="3789"/>
    <x v="1180"/>
    <x v="3535"/>
    <x v="37"/>
    <n v="5.077"/>
  </r>
  <r>
    <n v="3790"/>
    <x v="1212"/>
    <x v="3536"/>
    <x v="31"/>
    <n v="5.077"/>
  </r>
  <r>
    <n v="3791"/>
    <x v="11"/>
    <x v="3537"/>
    <x v="42"/>
    <n v="5.077"/>
  </r>
  <r>
    <n v="3792"/>
    <x v="1849"/>
    <x v="3538"/>
    <x v="7"/>
    <n v="5.0730000000000004"/>
  </r>
  <r>
    <n v="3793"/>
    <x v="1850"/>
    <x v="3539"/>
    <x v="52"/>
    <n v="5.0720000000000001"/>
  </r>
  <r>
    <n v="3794"/>
    <x v="262"/>
    <x v="143"/>
    <x v="9"/>
    <n v="5.0720000000000001"/>
  </r>
  <r>
    <n v="3795"/>
    <x v="547"/>
    <x v="3540"/>
    <x v="21"/>
    <n v="5.07"/>
  </r>
  <r>
    <n v="3796"/>
    <x v="1851"/>
    <x v="3541"/>
    <x v="101"/>
    <n v="5.07"/>
  </r>
  <r>
    <n v="3797"/>
    <x v="1852"/>
    <x v="3542"/>
    <x v="69"/>
    <n v="5.07"/>
  </r>
  <r>
    <n v="3798"/>
    <x v="1853"/>
    <x v="3543"/>
    <x v="7"/>
    <n v="5.0670000000000002"/>
  </r>
  <r>
    <n v="3799"/>
    <x v="86"/>
    <x v="3371"/>
    <x v="16"/>
    <n v="5.0659999999999998"/>
  </r>
  <r>
    <n v="3800"/>
    <x v="17"/>
    <x v="3544"/>
    <x v="46"/>
    <n v="5.0659999999999998"/>
  </r>
  <r>
    <n v="3801"/>
    <x v="867"/>
    <x v="3545"/>
    <x v="5"/>
    <n v="5.0659999999999998"/>
  </r>
  <r>
    <n v="3802"/>
    <x v="1854"/>
    <x v="3546"/>
    <x v="32"/>
    <n v="5.0650000000000004"/>
  </r>
  <r>
    <n v="3803"/>
    <x v="89"/>
    <x v="3547"/>
    <x v="65"/>
    <n v="5.0650000000000004"/>
  </r>
  <r>
    <n v="3804"/>
    <x v="23"/>
    <x v="3548"/>
    <x v="22"/>
    <n v="5.0629999999999997"/>
  </r>
  <r>
    <n v="3805"/>
    <x v="115"/>
    <x v="3549"/>
    <x v="53"/>
    <n v="5.0629999999999997"/>
  </r>
  <r>
    <n v="3806"/>
    <x v="1855"/>
    <x v="3550"/>
    <x v="32"/>
    <n v="5.0629999999999997"/>
  </r>
  <r>
    <n v="3807"/>
    <x v="105"/>
    <x v="3251"/>
    <x v="12"/>
    <n v="5.0609999999999999"/>
  </r>
  <r>
    <n v="3808"/>
    <x v="1753"/>
    <x v="3551"/>
    <x v="23"/>
    <n v="5.0579999999999998"/>
  </r>
  <r>
    <n v="3809"/>
    <x v="1856"/>
    <x v="3552"/>
    <x v="42"/>
    <n v="5.0579999999999998"/>
  </r>
  <r>
    <n v="3810"/>
    <x v="89"/>
    <x v="3553"/>
    <x v="8"/>
    <n v="5.056"/>
  </r>
  <r>
    <n v="3811"/>
    <x v="196"/>
    <x v="898"/>
    <x v="30"/>
    <n v="5.0549999999999997"/>
  </r>
  <r>
    <n v="3812"/>
    <x v="378"/>
    <x v="3554"/>
    <x v="11"/>
    <n v="5.0540000000000003"/>
  </r>
  <r>
    <n v="3813"/>
    <x v="1129"/>
    <x v="3555"/>
    <x v="34"/>
    <n v="5.0529999999999999"/>
  </r>
  <r>
    <n v="3814"/>
    <x v="176"/>
    <x v="3556"/>
    <x v="8"/>
    <n v="5.0519999999999996"/>
  </r>
  <r>
    <n v="3815"/>
    <x v="1857"/>
    <x v="3557"/>
    <x v="31"/>
    <n v="5.0510000000000002"/>
  </r>
  <r>
    <n v="3816"/>
    <x v="1185"/>
    <x v="3558"/>
    <x v="13"/>
    <n v="5.0449999999999999"/>
  </r>
  <r>
    <n v="3817"/>
    <x v="1858"/>
    <x v="1468"/>
    <x v="40"/>
    <n v="5.0439999999999996"/>
  </r>
  <r>
    <n v="3818"/>
    <x v="218"/>
    <x v="3559"/>
    <x v="8"/>
    <n v="5.0430000000000001"/>
  </r>
  <r>
    <n v="3819"/>
    <x v="26"/>
    <x v="3560"/>
    <x v="35"/>
    <n v="5.0430000000000001"/>
  </r>
  <r>
    <n v="3820"/>
    <x v="1859"/>
    <x v="3561"/>
    <x v="9"/>
    <n v="5.0410000000000004"/>
  </r>
  <r>
    <n v="3821"/>
    <x v="316"/>
    <x v="3562"/>
    <x v="49"/>
    <n v="5.0410000000000004"/>
  </r>
  <r>
    <n v="3822"/>
    <x v="782"/>
    <x v="3563"/>
    <x v="14"/>
    <n v="5.0410000000000004"/>
  </r>
  <r>
    <n v="3823"/>
    <x v="1860"/>
    <x v="268"/>
    <x v="84"/>
    <n v="5.04"/>
  </r>
  <r>
    <n v="3824"/>
    <x v="1861"/>
    <x v="3564"/>
    <x v="22"/>
    <n v="5.0389999999999997"/>
  </r>
  <r>
    <n v="3825"/>
    <x v="229"/>
    <x v="747"/>
    <x v="9"/>
    <n v="5.0389999999999997"/>
  </r>
  <r>
    <n v="3826"/>
    <x v="306"/>
    <x v="3565"/>
    <x v="15"/>
    <n v="5.0359999999999996"/>
  </r>
  <r>
    <n v="3827"/>
    <x v="1862"/>
    <x v="3566"/>
    <x v="65"/>
    <n v="5.0359999999999996"/>
  </r>
  <r>
    <n v="3828"/>
    <x v="49"/>
    <x v="3567"/>
    <x v="13"/>
    <n v="5.0350000000000001"/>
  </r>
  <r>
    <n v="3829"/>
    <x v="371"/>
    <x v="3568"/>
    <x v="23"/>
    <n v="5.0339999999999998"/>
  </r>
  <r>
    <n v="3830"/>
    <x v="1442"/>
    <x v="3569"/>
    <x v="54"/>
    <n v="5.0330000000000004"/>
  </r>
  <r>
    <n v="3831"/>
    <x v="1566"/>
    <x v="3570"/>
    <x v="52"/>
    <n v="5.032"/>
  </r>
  <r>
    <n v="3832"/>
    <x v="1863"/>
    <x v="3571"/>
    <x v="96"/>
    <n v="5.0309999999999997"/>
  </r>
  <r>
    <n v="3833"/>
    <x v="1169"/>
    <x v="3572"/>
    <x v="83"/>
    <n v="5.03"/>
  </r>
  <r>
    <n v="3834"/>
    <x v="1864"/>
    <x v="3573"/>
    <x v="8"/>
    <n v="5.03"/>
  </r>
  <r>
    <n v="3835"/>
    <x v="554"/>
    <x v="1017"/>
    <x v="76"/>
    <n v="5.0289999999999999"/>
  </r>
  <r>
    <n v="3836"/>
    <x v="40"/>
    <x v="3574"/>
    <x v="22"/>
    <n v="5.0279999999999996"/>
  </r>
  <r>
    <n v="3837"/>
    <x v="610"/>
    <x v="3206"/>
    <x v="39"/>
    <n v="5.0259999999999998"/>
  </r>
  <r>
    <n v="3838"/>
    <x v="1865"/>
    <x v="3466"/>
    <x v="51"/>
    <n v="5.0250000000000004"/>
  </r>
  <r>
    <n v="3839"/>
    <x v="1866"/>
    <x v="3575"/>
    <x v="92"/>
    <n v="5.0250000000000004"/>
  </r>
  <r>
    <n v="3840"/>
    <x v="1290"/>
    <x v="3576"/>
    <x v="42"/>
    <n v="5.0250000000000004"/>
  </r>
  <r>
    <n v="3841"/>
    <x v="100"/>
    <x v="2192"/>
    <x v="32"/>
    <n v="5.0229999999999997"/>
  </r>
  <r>
    <n v="3842"/>
    <x v="588"/>
    <x v="3577"/>
    <x v="18"/>
    <n v="5.0199999999999996"/>
  </r>
  <r>
    <n v="3843"/>
    <x v="1545"/>
    <x v="3578"/>
    <x v="37"/>
    <n v="5.0199999999999996"/>
  </r>
  <r>
    <n v="3844"/>
    <x v="334"/>
    <x v="3579"/>
    <x v="50"/>
    <n v="5.0179999999999998"/>
  </r>
  <r>
    <n v="3845"/>
    <x v="1867"/>
    <x v="3580"/>
    <x v="22"/>
    <n v="5.016"/>
  </r>
  <r>
    <n v="3846"/>
    <x v="1868"/>
    <x v="3581"/>
    <x v="57"/>
    <n v="5.0149999999999997"/>
  </r>
  <r>
    <n v="3847"/>
    <x v="1869"/>
    <x v="3582"/>
    <x v="33"/>
    <n v="5.0149999999999997"/>
  </r>
  <r>
    <n v="3848"/>
    <x v="1870"/>
    <x v="3583"/>
    <x v="37"/>
    <n v="5.0149999999999997"/>
  </r>
  <r>
    <n v="3849"/>
    <x v="1871"/>
    <x v="3584"/>
    <x v="14"/>
    <n v="5.0140000000000002"/>
  </r>
  <r>
    <n v="3850"/>
    <x v="1872"/>
    <x v="3585"/>
    <x v="23"/>
    <n v="5.0129999999999999"/>
  </r>
  <r>
    <n v="3851"/>
    <x v="915"/>
    <x v="3586"/>
    <x v="68"/>
    <n v="5.0110000000000001"/>
  </r>
  <r>
    <n v="3852"/>
    <x v="1402"/>
    <x v="3587"/>
    <x v="58"/>
    <n v="5.01"/>
  </r>
  <r>
    <n v="3853"/>
    <x v="1873"/>
    <x v="3588"/>
    <x v="40"/>
    <n v="5.0069999999999997"/>
  </r>
  <r>
    <n v="3854"/>
    <x v="100"/>
    <x v="1231"/>
    <x v="36"/>
    <n v="5.0069999999999997"/>
  </r>
  <r>
    <n v="3855"/>
    <x v="300"/>
    <x v="3589"/>
    <x v="80"/>
    <n v="5.0069999999999997"/>
  </r>
  <r>
    <n v="3856"/>
    <x v="290"/>
    <x v="3590"/>
    <x v="59"/>
    <n v="5.0060000000000002"/>
  </r>
  <r>
    <n v="3857"/>
    <x v="1874"/>
    <x v="2906"/>
    <x v="49"/>
    <n v="5.0019999999999998"/>
  </r>
  <r>
    <n v="3858"/>
    <x v="1041"/>
    <x v="3591"/>
    <x v="47"/>
    <n v="5.0019999999999998"/>
  </r>
  <r>
    <n v="3859"/>
    <x v="1875"/>
    <x v="3592"/>
    <x v="22"/>
    <n v="5"/>
  </r>
  <r>
    <n v="3860"/>
    <x v="117"/>
    <x v="3593"/>
    <x v="14"/>
    <n v="5"/>
  </r>
  <r>
    <n v="3861"/>
    <x v="1717"/>
    <x v="3594"/>
    <x v="67"/>
    <n v="5"/>
  </r>
  <r>
    <n v="3862"/>
    <x v="1876"/>
    <x v="3595"/>
    <x v="40"/>
    <n v="4.9989999999999997"/>
  </r>
  <r>
    <n v="3863"/>
    <x v="1877"/>
    <x v="3596"/>
    <x v="19"/>
    <n v="4.9980000000000002"/>
  </r>
  <r>
    <n v="3864"/>
    <x v="1878"/>
    <x v="3597"/>
    <x v="55"/>
    <n v="4.9980000000000002"/>
  </r>
  <r>
    <n v="3865"/>
    <x v="863"/>
    <x v="3598"/>
    <x v="27"/>
    <n v="4.9950000000000001"/>
  </r>
  <r>
    <n v="3866"/>
    <x v="323"/>
    <x v="3599"/>
    <x v="51"/>
    <n v="4.9939999999999998"/>
  </r>
  <r>
    <n v="3867"/>
    <x v="1879"/>
    <x v="3600"/>
    <x v="92"/>
    <n v="4.992"/>
  </r>
  <r>
    <n v="3868"/>
    <x v="89"/>
    <x v="3601"/>
    <x v="6"/>
    <n v="4.9909999999999997"/>
  </r>
  <r>
    <n v="3869"/>
    <x v="848"/>
    <x v="3602"/>
    <x v="31"/>
    <n v="4.99"/>
  </r>
  <r>
    <n v="3870"/>
    <x v="1880"/>
    <x v="3603"/>
    <x v="5"/>
    <n v="4.9889999999999999"/>
  </r>
  <r>
    <n v="3871"/>
    <x v="651"/>
    <x v="3604"/>
    <x v="68"/>
    <n v="4.9880000000000004"/>
  </r>
  <r>
    <n v="3872"/>
    <x v="9"/>
    <x v="3314"/>
    <x v="23"/>
    <n v="4.984"/>
  </r>
  <r>
    <n v="3873"/>
    <x v="256"/>
    <x v="3605"/>
    <x v="29"/>
    <n v="4.9829999999999997"/>
  </r>
  <r>
    <n v="3874"/>
    <x v="31"/>
    <x v="3606"/>
    <x v="26"/>
    <n v="4.9779999999999998"/>
  </r>
  <r>
    <n v="3875"/>
    <x v="467"/>
    <x v="3607"/>
    <x v="49"/>
    <n v="4.9779999999999998"/>
  </r>
  <r>
    <n v="3876"/>
    <x v="137"/>
    <x v="1296"/>
    <x v="4"/>
    <n v="4.9749999999999996"/>
  </r>
  <r>
    <n v="3877"/>
    <x v="288"/>
    <x v="3608"/>
    <x v="22"/>
    <n v="4.9740000000000002"/>
  </r>
  <r>
    <n v="3878"/>
    <x v="478"/>
    <x v="2248"/>
    <x v="1"/>
    <n v="4.9729999999999999"/>
  </r>
  <r>
    <n v="3879"/>
    <x v="1881"/>
    <x v="3609"/>
    <x v="30"/>
    <n v="4.9729999999999999"/>
  </r>
  <r>
    <n v="3880"/>
    <x v="1545"/>
    <x v="3610"/>
    <x v="37"/>
    <n v="4.9720000000000004"/>
  </r>
  <r>
    <n v="3881"/>
    <x v="1375"/>
    <x v="3611"/>
    <x v="54"/>
    <n v="4.97"/>
  </r>
  <r>
    <n v="3882"/>
    <x v="1096"/>
    <x v="1769"/>
    <x v="68"/>
    <n v="4.97"/>
  </r>
  <r>
    <n v="3883"/>
    <x v="77"/>
    <x v="3612"/>
    <x v="46"/>
    <n v="4.9690000000000003"/>
  </r>
  <r>
    <n v="3884"/>
    <x v="1882"/>
    <x v="3613"/>
    <x v="19"/>
    <n v="4.968"/>
  </r>
  <r>
    <n v="3885"/>
    <x v="1883"/>
    <x v="295"/>
    <x v="12"/>
    <n v="4.968"/>
  </r>
  <r>
    <n v="3886"/>
    <x v="1884"/>
    <x v="3614"/>
    <x v="35"/>
    <n v="4.9669999999999996"/>
  </r>
  <r>
    <n v="3887"/>
    <x v="1833"/>
    <x v="3615"/>
    <x v="49"/>
    <n v="4.9660000000000002"/>
  </r>
  <r>
    <n v="3888"/>
    <x v="301"/>
    <x v="3616"/>
    <x v="23"/>
    <n v="4.9660000000000002"/>
  </r>
  <r>
    <n v="3889"/>
    <x v="36"/>
    <x v="3617"/>
    <x v="58"/>
    <n v="4.9630000000000001"/>
  </r>
  <r>
    <n v="3890"/>
    <x v="922"/>
    <x v="3618"/>
    <x v="59"/>
    <n v="4.9619999999999997"/>
  </r>
  <r>
    <n v="3891"/>
    <x v="980"/>
    <x v="3619"/>
    <x v="17"/>
    <n v="4.9619999999999997"/>
  </r>
  <r>
    <n v="3892"/>
    <x v="833"/>
    <x v="3620"/>
    <x v="26"/>
    <n v="4.9619999999999997"/>
  </r>
  <r>
    <n v="3893"/>
    <x v="1501"/>
    <x v="3621"/>
    <x v="47"/>
    <n v="4.9610000000000003"/>
  </r>
  <r>
    <n v="3894"/>
    <x v="568"/>
    <x v="527"/>
    <x v="31"/>
    <n v="4.9610000000000003"/>
  </r>
  <r>
    <n v="3895"/>
    <x v="287"/>
    <x v="3622"/>
    <x v="10"/>
    <n v="4.9589999999999996"/>
  </r>
  <r>
    <n v="3896"/>
    <x v="1336"/>
    <x v="3623"/>
    <x v="16"/>
    <n v="4.9589999999999996"/>
  </r>
  <r>
    <n v="3897"/>
    <x v="651"/>
    <x v="3624"/>
    <x v="56"/>
    <n v="4.9589999999999996"/>
  </r>
  <r>
    <n v="3898"/>
    <x v="26"/>
    <x v="3625"/>
    <x v="12"/>
    <n v="4.9550000000000001"/>
  </r>
  <r>
    <n v="3899"/>
    <x v="1885"/>
    <x v="3626"/>
    <x v="65"/>
    <n v="4.9530000000000003"/>
  </r>
  <r>
    <n v="3900"/>
    <x v="1795"/>
    <x v="3627"/>
    <x v="3"/>
    <n v="4.952"/>
  </r>
  <r>
    <n v="3901"/>
    <x v="25"/>
    <x v="3628"/>
    <x v="46"/>
    <n v="4.9509999999999996"/>
  </r>
  <r>
    <n v="3902"/>
    <x v="589"/>
    <x v="3558"/>
    <x v="31"/>
    <n v="4.9509999999999996"/>
  </r>
  <r>
    <n v="3903"/>
    <x v="989"/>
    <x v="3629"/>
    <x v="17"/>
    <n v="4.9489999999999998"/>
  </r>
  <r>
    <n v="3904"/>
    <x v="1886"/>
    <x v="3630"/>
    <x v="33"/>
    <n v="4.9480000000000004"/>
  </r>
  <r>
    <n v="3905"/>
    <x v="78"/>
    <x v="1803"/>
    <x v="27"/>
    <n v="4.9470000000000001"/>
  </r>
  <r>
    <n v="3906"/>
    <x v="1887"/>
    <x v="3631"/>
    <x v="102"/>
    <n v="4.9459999999999997"/>
  </r>
  <r>
    <n v="3907"/>
    <x v="203"/>
    <x v="2983"/>
    <x v="9"/>
    <n v="4.9459999999999997"/>
  </r>
  <r>
    <n v="3908"/>
    <x v="376"/>
    <x v="3632"/>
    <x v="65"/>
    <n v="4.944"/>
  </r>
  <r>
    <n v="3909"/>
    <x v="445"/>
    <x v="3633"/>
    <x v="17"/>
    <n v="4.9420000000000002"/>
  </r>
  <r>
    <n v="3910"/>
    <x v="1419"/>
    <x v="3634"/>
    <x v="32"/>
    <n v="4.9420000000000002"/>
  </r>
  <r>
    <n v="3911"/>
    <x v="749"/>
    <x v="3635"/>
    <x v="7"/>
    <n v="4.9420000000000002"/>
  </r>
  <r>
    <n v="3912"/>
    <x v="287"/>
    <x v="3017"/>
    <x v="13"/>
    <n v="4.9409999999999998"/>
  </r>
  <r>
    <n v="3913"/>
    <x v="1888"/>
    <x v="3636"/>
    <x v="23"/>
    <n v="4.9400000000000004"/>
  </r>
  <r>
    <n v="3914"/>
    <x v="933"/>
    <x v="3637"/>
    <x v="37"/>
    <n v="4.9390000000000001"/>
  </r>
  <r>
    <n v="3915"/>
    <x v="1889"/>
    <x v="3638"/>
    <x v="37"/>
    <n v="4.9370000000000003"/>
  </r>
  <r>
    <n v="3916"/>
    <x v="1890"/>
    <x v="3639"/>
    <x v="59"/>
    <n v="4.9349999999999996"/>
  </r>
  <r>
    <n v="3917"/>
    <x v="1891"/>
    <x v="3640"/>
    <x v="14"/>
    <n v="4.9340000000000002"/>
  </r>
  <r>
    <n v="3918"/>
    <x v="678"/>
    <x v="3641"/>
    <x v="52"/>
    <n v="4.9340000000000002"/>
  </r>
  <r>
    <n v="3919"/>
    <x v="4"/>
    <x v="3642"/>
    <x v="27"/>
    <n v="4.9340000000000002"/>
  </r>
  <r>
    <n v="3920"/>
    <x v="121"/>
    <x v="3643"/>
    <x v="69"/>
    <n v="4.9329999999999998"/>
  </r>
  <r>
    <n v="3921"/>
    <x v="1892"/>
    <x v="3644"/>
    <x v="2"/>
    <n v="4.9320000000000004"/>
  </r>
  <r>
    <n v="3922"/>
    <x v="1893"/>
    <x v="3645"/>
    <x v="16"/>
    <n v="4.9320000000000004"/>
  </r>
  <r>
    <n v="3923"/>
    <x v="1894"/>
    <x v="3646"/>
    <x v="47"/>
    <n v="4.9290000000000003"/>
  </r>
  <r>
    <n v="3924"/>
    <x v="1895"/>
    <x v="3647"/>
    <x v="57"/>
    <n v="4.9269999999999996"/>
  </r>
  <r>
    <n v="3925"/>
    <x v="1193"/>
    <x v="3648"/>
    <x v="51"/>
    <n v="4.9260000000000002"/>
  </r>
  <r>
    <n v="3926"/>
    <x v="250"/>
    <x v="3649"/>
    <x v="55"/>
    <n v="4.9260000000000002"/>
  </r>
  <r>
    <n v="3927"/>
    <x v="1896"/>
    <x v="3650"/>
    <x v="42"/>
    <n v="4.9260000000000002"/>
  </r>
  <r>
    <n v="3928"/>
    <x v="1897"/>
    <x v="3651"/>
    <x v="42"/>
    <n v="4.9260000000000002"/>
  </r>
  <r>
    <n v="3929"/>
    <x v="1898"/>
    <x v="3652"/>
    <x v="59"/>
    <n v="4.9249999999999998"/>
  </r>
  <r>
    <n v="3930"/>
    <x v="594"/>
    <x v="3653"/>
    <x v="11"/>
    <n v="4.9240000000000004"/>
  </r>
  <r>
    <n v="3931"/>
    <x v="11"/>
    <x v="3654"/>
    <x v="17"/>
    <n v="4.923"/>
  </r>
  <r>
    <n v="3932"/>
    <x v="39"/>
    <x v="2499"/>
    <x v="13"/>
    <n v="4.923"/>
  </r>
  <r>
    <n v="3933"/>
    <x v="1899"/>
    <x v="3655"/>
    <x v="4"/>
    <n v="4.9219999999999997"/>
  </r>
  <r>
    <n v="3934"/>
    <x v="100"/>
    <x v="3656"/>
    <x v="20"/>
    <n v="4.9219999999999997"/>
  </r>
  <r>
    <n v="3935"/>
    <x v="1900"/>
    <x v="3657"/>
    <x v="2"/>
    <n v="4.9210000000000003"/>
  </r>
  <r>
    <n v="3936"/>
    <x v="16"/>
    <x v="3658"/>
    <x v="35"/>
    <n v="4.9210000000000003"/>
  </r>
  <r>
    <n v="3937"/>
    <x v="1901"/>
    <x v="3659"/>
    <x v="9"/>
    <n v="4.9210000000000003"/>
  </r>
  <r>
    <n v="3938"/>
    <x v="87"/>
    <x v="3660"/>
    <x v="35"/>
    <n v="4.92"/>
  </r>
  <r>
    <n v="3939"/>
    <x v="1902"/>
    <x v="3661"/>
    <x v="17"/>
    <n v="4.9180000000000001"/>
  </r>
  <r>
    <n v="3940"/>
    <x v="178"/>
    <x v="3662"/>
    <x v="31"/>
    <n v="4.9180000000000001"/>
  </r>
  <r>
    <n v="3941"/>
    <x v="1903"/>
    <x v="3663"/>
    <x v="5"/>
    <n v="4.9180000000000001"/>
  </r>
  <r>
    <n v="3942"/>
    <x v="384"/>
    <x v="3664"/>
    <x v="22"/>
    <n v="4.9180000000000001"/>
  </r>
  <r>
    <n v="3943"/>
    <x v="487"/>
    <x v="3665"/>
    <x v="25"/>
    <n v="4.9169999999999998"/>
  </r>
  <r>
    <n v="3944"/>
    <x v="1061"/>
    <x v="3666"/>
    <x v="27"/>
    <n v="4.9169999999999998"/>
  </r>
  <r>
    <n v="3945"/>
    <x v="1076"/>
    <x v="3667"/>
    <x v="52"/>
    <n v="4.9160000000000004"/>
  </r>
  <r>
    <n v="3946"/>
    <x v="75"/>
    <x v="3668"/>
    <x v="30"/>
    <n v="4.9160000000000004"/>
  </r>
  <r>
    <n v="3947"/>
    <x v="167"/>
    <x v="3669"/>
    <x v="4"/>
    <n v="4.9160000000000004"/>
  </r>
  <r>
    <n v="3948"/>
    <x v="11"/>
    <x v="3670"/>
    <x v="59"/>
    <n v="4.915"/>
  </r>
  <r>
    <n v="3949"/>
    <x v="54"/>
    <x v="3671"/>
    <x v="0"/>
    <n v="4.915"/>
  </r>
  <r>
    <n v="3950"/>
    <x v="1130"/>
    <x v="3672"/>
    <x v="8"/>
    <n v="4.9119999999999999"/>
  </r>
  <r>
    <n v="3951"/>
    <x v="40"/>
    <x v="3673"/>
    <x v="39"/>
    <n v="4.9119999999999999"/>
  </r>
  <r>
    <n v="3952"/>
    <x v="311"/>
    <x v="3674"/>
    <x v="11"/>
    <n v="4.91"/>
  </r>
  <r>
    <n v="3953"/>
    <x v="798"/>
    <x v="3675"/>
    <x v="6"/>
    <n v="4.91"/>
  </r>
  <r>
    <n v="3954"/>
    <x v="1904"/>
    <x v="3676"/>
    <x v="27"/>
    <n v="4.9080000000000004"/>
  </r>
  <r>
    <n v="3955"/>
    <x v="1757"/>
    <x v="3677"/>
    <x v="19"/>
    <n v="4.907"/>
  </r>
  <r>
    <n v="3956"/>
    <x v="1905"/>
    <x v="1241"/>
    <x v="44"/>
    <n v="4.907"/>
  </r>
  <r>
    <n v="3957"/>
    <x v="415"/>
    <x v="3678"/>
    <x v="59"/>
    <n v="4.9050000000000002"/>
  </r>
  <r>
    <n v="3958"/>
    <x v="1906"/>
    <x v="3679"/>
    <x v="9"/>
    <n v="4.9050000000000002"/>
  </r>
  <r>
    <n v="3959"/>
    <x v="1907"/>
    <x v="1627"/>
    <x v="72"/>
    <n v="4.9050000000000002"/>
  </r>
  <r>
    <n v="3960"/>
    <x v="1908"/>
    <x v="3680"/>
    <x v="21"/>
    <n v="4.9029999999999996"/>
  </r>
  <r>
    <n v="3961"/>
    <x v="1909"/>
    <x v="3681"/>
    <x v="24"/>
    <n v="4.9029999999999996"/>
  </r>
  <r>
    <n v="3962"/>
    <x v="306"/>
    <x v="3682"/>
    <x v="12"/>
    <n v="4.9020000000000001"/>
  </r>
  <r>
    <n v="3963"/>
    <x v="1345"/>
    <x v="2886"/>
    <x v="69"/>
    <n v="4.9009999999999998"/>
  </r>
  <r>
    <n v="3964"/>
    <x v="1910"/>
    <x v="3683"/>
    <x v="58"/>
    <n v="4.9009999999999998"/>
  </r>
  <r>
    <n v="3965"/>
    <x v="1877"/>
    <x v="3684"/>
    <x v="19"/>
    <n v="4.9009999999999998"/>
  </r>
  <r>
    <n v="3966"/>
    <x v="135"/>
    <x v="3685"/>
    <x v="40"/>
    <n v="4.9000000000000004"/>
  </r>
  <r>
    <n v="3967"/>
    <x v="1911"/>
    <x v="3686"/>
    <x v="61"/>
    <n v="4.9000000000000004"/>
  </r>
  <r>
    <n v="3968"/>
    <x v="5"/>
    <x v="3111"/>
    <x v="27"/>
    <n v="4.8979999999999997"/>
  </r>
  <r>
    <n v="3969"/>
    <x v="692"/>
    <x v="3687"/>
    <x v="47"/>
    <n v="4.8970000000000002"/>
  </r>
  <r>
    <n v="3970"/>
    <x v="1065"/>
    <x v="3688"/>
    <x v="7"/>
    <n v="4.8959999999999999"/>
  </r>
  <r>
    <n v="3971"/>
    <x v="1912"/>
    <x v="3689"/>
    <x v="33"/>
    <n v="4.8949999999999996"/>
  </r>
  <r>
    <n v="3972"/>
    <x v="69"/>
    <x v="3690"/>
    <x v="43"/>
    <n v="4.8949999999999996"/>
  </r>
  <r>
    <n v="3973"/>
    <x v="1174"/>
    <x v="2121"/>
    <x v="8"/>
    <n v="4.8940000000000001"/>
  </r>
  <r>
    <n v="3974"/>
    <x v="1913"/>
    <x v="3691"/>
    <x v="30"/>
    <n v="4.8940000000000001"/>
  </r>
  <r>
    <n v="3975"/>
    <x v="157"/>
    <x v="3692"/>
    <x v="10"/>
    <n v="4.8929999999999998"/>
  </r>
  <r>
    <n v="3976"/>
    <x v="300"/>
    <x v="3693"/>
    <x v="72"/>
    <n v="4.8929999999999998"/>
  </r>
  <r>
    <n v="3977"/>
    <x v="1914"/>
    <x v="3694"/>
    <x v="5"/>
    <n v="4.8920000000000003"/>
  </r>
  <r>
    <n v="3978"/>
    <x v="9"/>
    <x v="3695"/>
    <x v="28"/>
    <n v="4.891"/>
  </r>
  <r>
    <n v="3979"/>
    <x v="172"/>
    <x v="3696"/>
    <x v="3"/>
    <n v="4.8890000000000002"/>
  </r>
  <r>
    <n v="3980"/>
    <x v="1915"/>
    <x v="1767"/>
    <x v="5"/>
    <n v="4.8890000000000002"/>
  </r>
  <r>
    <n v="3981"/>
    <x v="931"/>
    <x v="3697"/>
    <x v="30"/>
    <n v="4.8879999999999999"/>
  </r>
  <r>
    <n v="3982"/>
    <x v="1916"/>
    <x v="3698"/>
    <x v="3"/>
    <n v="4.8879999999999999"/>
  </r>
  <r>
    <n v="3983"/>
    <x v="38"/>
    <x v="3699"/>
    <x v="69"/>
    <n v="4.8860000000000001"/>
  </r>
  <r>
    <n v="3984"/>
    <x v="1917"/>
    <x v="3700"/>
    <x v="68"/>
    <n v="4.8849999999999998"/>
  </r>
  <r>
    <n v="3985"/>
    <x v="1501"/>
    <x v="1903"/>
    <x v="22"/>
    <n v="4.8840000000000003"/>
  </r>
  <r>
    <n v="3986"/>
    <x v="1918"/>
    <x v="3701"/>
    <x v="30"/>
    <n v="4.8840000000000003"/>
  </r>
  <r>
    <n v="3987"/>
    <x v="112"/>
    <x v="3702"/>
    <x v="33"/>
    <n v="4.8789999999999996"/>
  </r>
  <r>
    <n v="3988"/>
    <x v="1919"/>
    <x v="3703"/>
    <x v="61"/>
    <n v="4.8789999999999996"/>
  </r>
  <r>
    <n v="3989"/>
    <x v="132"/>
    <x v="3704"/>
    <x v="63"/>
    <n v="4.8769999999999998"/>
  </r>
  <r>
    <n v="3990"/>
    <x v="1920"/>
    <x v="3602"/>
    <x v="16"/>
    <n v="4.8769999999999998"/>
  </r>
  <r>
    <n v="3991"/>
    <x v="1921"/>
    <x v="3378"/>
    <x v="24"/>
    <n v="4.8760000000000003"/>
  </r>
  <r>
    <n v="3992"/>
    <x v="1922"/>
    <x v="3705"/>
    <x v="27"/>
    <n v="4.875"/>
  </r>
  <r>
    <n v="3993"/>
    <x v="1923"/>
    <x v="3706"/>
    <x v="18"/>
    <n v="4.8739999999999997"/>
  </r>
  <r>
    <n v="3994"/>
    <x v="423"/>
    <x v="3707"/>
    <x v="20"/>
    <n v="4.8730000000000002"/>
  </r>
  <r>
    <n v="3995"/>
    <x v="1017"/>
    <x v="3708"/>
    <x v="9"/>
    <n v="4.8719999999999999"/>
  </r>
  <r>
    <n v="3996"/>
    <x v="1924"/>
    <x v="3709"/>
    <x v="9"/>
    <n v="4.8710000000000004"/>
  </r>
  <r>
    <n v="3997"/>
    <x v="1466"/>
    <x v="3710"/>
    <x v="68"/>
    <n v="4.8689999999999998"/>
  </r>
  <r>
    <n v="3998"/>
    <x v="1265"/>
    <x v="3711"/>
    <x v="21"/>
    <n v="4.8689999999999998"/>
  </r>
  <r>
    <n v="3999"/>
    <x v="1524"/>
    <x v="3712"/>
    <x v="69"/>
    <n v="4.867"/>
  </r>
  <r>
    <n v="4000"/>
    <x v="1925"/>
    <x v="3713"/>
    <x v="41"/>
    <n v="4.867"/>
  </r>
  <r>
    <n v="4001"/>
    <x v="1330"/>
    <x v="3714"/>
    <x v="10"/>
    <n v="4.8659999999999997"/>
  </r>
  <r>
    <n v="4002"/>
    <x v="76"/>
    <x v="1171"/>
    <x v="47"/>
    <n v="4.8630000000000004"/>
  </r>
  <r>
    <n v="4003"/>
    <x v="1926"/>
    <x v="3715"/>
    <x v="50"/>
    <n v="4.8630000000000004"/>
  </r>
  <r>
    <n v="4004"/>
    <x v="1927"/>
    <x v="3716"/>
    <x v="46"/>
    <n v="4.8609999999999998"/>
  </r>
  <r>
    <n v="4005"/>
    <x v="1928"/>
    <x v="3717"/>
    <x v="28"/>
    <n v="4.8600000000000003"/>
  </r>
  <r>
    <n v="4006"/>
    <x v="1929"/>
    <x v="3718"/>
    <x v="74"/>
    <n v="4.859"/>
  </r>
  <r>
    <n v="4007"/>
    <x v="1124"/>
    <x v="3719"/>
    <x v="14"/>
    <n v="4.8570000000000002"/>
  </r>
  <r>
    <n v="4008"/>
    <x v="1930"/>
    <x v="3720"/>
    <x v="52"/>
    <n v="4.8550000000000004"/>
  </r>
  <r>
    <n v="4009"/>
    <x v="0"/>
    <x v="3721"/>
    <x v="48"/>
    <n v="4.8550000000000004"/>
  </r>
  <r>
    <n v="4010"/>
    <x v="728"/>
    <x v="3722"/>
    <x v="45"/>
    <n v="4.8529999999999998"/>
  </r>
  <r>
    <n v="4011"/>
    <x v="1931"/>
    <x v="3723"/>
    <x v="81"/>
    <n v="4.8520000000000003"/>
  </r>
  <r>
    <n v="4012"/>
    <x v="1932"/>
    <x v="3724"/>
    <x v="65"/>
    <n v="4.8520000000000003"/>
  </r>
  <r>
    <n v="4013"/>
    <x v="459"/>
    <x v="3725"/>
    <x v="41"/>
    <n v="4.8499999999999996"/>
  </r>
  <r>
    <n v="4014"/>
    <x v="1933"/>
    <x v="3726"/>
    <x v="7"/>
    <n v="4.8479999999999999"/>
  </r>
  <r>
    <n v="4015"/>
    <x v="1934"/>
    <x v="3727"/>
    <x v="27"/>
    <n v="4.8479999999999999"/>
  </r>
  <r>
    <n v="4016"/>
    <x v="1278"/>
    <x v="3728"/>
    <x v="12"/>
    <n v="4.8470000000000004"/>
  </r>
  <r>
    <n v="4017"/>
    <x v="0"/>
    <x v="1072"/>
    <x v="67"/>
    <n v="4.8460000000000001"/>
  </r>
  <r>
    <n v="4018"/>
    <x v="176"/>
    <x v="3729"/>
    <x v="37"/>
    <n v="4.8460000000000001"/>
  </r>
  <r>
    <n v="4019"/>
    <x v="1751"/>
    <x v="3730"/>
    <x v="7"/>
    <n v="4.8440000000000003"/>
  </r>
  <r>
    <n v="4020"/>
    <x v="1935"/>
    <x v="3731"/>
    <x v="16"/>
    <n v="4.8440000000000003"/>
  </r>
  <r>
    <n v="4021"/>
    <x v="1503"/>
    <x v="3732"/>
    <x v="35"/>
    <n v="4.8440000000000003"/>
  </r>
  <r>
    <n v="4022"/>
    <x v="631"/>
    <x v="3733"/>
    <x v="4"/>
    <n v="4.843"/>
  </r>
  <r>
    <n v="4023"/>
    <x v="25"/>
    <x v="3734"/>
    <x v="37"/>
    <n v="4.8419999999999996"/>
  </r>
  <r>
    <n v="4024"/>
    <x v="64"/>
    <x v="3735"/>
    <x v="48"/>
    <n v="4.8410000000000002"/>
  </r>
  <r>
    <n v="4025"/>
    <x v="1936"/>
    <x v="3736"/>
    <x v="42"/>
    <n v="4.84"/>
  </r>
  <r>
    <n v="4026"/>
    <x v="569"/>
    <x v="3737"/>
    <x v="50"/>
    <n v="4.8390000000000004"/>
  </r>
  <r>
    <n v="4027"/>
    <x v="488"/>
    <x v="3738"/>
    <x v="64"/>
    <n v="4.8360000000000003"/>
  </r>
  <r>
    <n v="4028"/>
    <x v="1937"/>
    <x v="3739"/>
    <x v="26"/>
    <n v="4.835"/>
  </r>
  <r>
    <n v="4029"/>
    <x v="0"/>
    <x v="3740"/>
    <x v="95"/>
    <n v="4.835"/>
  </r>
  <r>
    <n v="4030"/>
    <x v="1130"/>
    <x v="3741"/>
    <x v="7"/>
    <n v="4.8339999999999996"/>
  </r>
  <r>
    <n v="4031"/>
    <x v="505"/>
    <x v="3742"/>
    <x v="39"/>
    <n v="4.8330000000000002"/>
  </r>
  <r>
    <n v="4032"/>
    <x v="54"/>
    <x v="3743"/>
    <x v="38"/>
    <n v="4.8330000000000002"/>
  </r>
  <r>
    <n v="4033"/>
    <x v="1938"/>
    <x v="3744"/>
    <x v="27"/>
    <n v="4.8330000000000002"/>
  </r>
  <r>
    <n v="4034"/>
    <x v="1404"/>
    <x v="3745"/>
    <x v="58"/>
    <n v="4.8319999999999999"/>
  </r>
  <r>
    <n v="4035"/>
    <x v="1939"/>
    <x v="3746"/>
    <x v="8"/>
    <n v="4.8319999999999999"/>
  </r>
  <r>
    <n v="4036"/>
    <x v="1364"/>
    <x v="3747"/>
    <x v="50"/>
    <n v="4.8310000000000004"/>
  </r>
  <r>
    <n v="4037"/>
    <x v="860"/>
    <x v="3748"/>
    <x v="3"/>
    <n v="4.8310000000000004"/>
  </r>
  <r>
    <n v="4038"/>
    <x v="1940"/>
    <x v="3749"/>
    <x v="54"/>
    <n v="4.8310000000000004"/>
  </r>
  <r>
    <n v="4039"/>
    <x v="47"/>
    <x v="3750"/>
    <x v="12"/>
    <n v="4.83"/>
  </r>
  <r>
    <n v="4040"/>
    <x v="1941"/>
    <x v="3751"/>
    <x v="29"/>
    <n v="4.83"/>
  </r>
  <r>
    <n v="4041"/>
    <x v="1942"/>
    <x v="3752"/>
    <x v="37"/>
    <n v="4.83"/>
  </r>
  <r>
    <n v="4042"/>
    <x v="782"/>
    <x v="3753"/>
    <x v="14"/>
    <n v="4.827"/>
  </r>
  <r>
    <n v="4043"/>
    <x v="1943"/>
    <x v="3754"/>
    <x v="31"/>
    <n v="4.8259999999999996"/>
  </r>
  <r>
    <n v="4044"/>
    <x v="1944"/>
    <x v="3755"/>
    <x v="36"/>
    <n v="4.8259999999999996"/>
  </r>
  <r>
    <n v="4045"/>
    <x v="1945"/>
    <x v="3756"/>
    <x v="29"/>
    <n v="4.8250000000000002"/>
  </r>
  <r>
    <n v="4046"/>
    <x v="1498"/>
    <x v="3757"/>
    <x v="35"/>
    <n v="4.8239999999999998"/>
  </r>
  <r>
    <n v="4047"/>
    <x v="337"/>
    <x v="3758"/>
    <x v="6"/>
    <n v="4.8230000000000004"/>
  </r>
  <r>
    <n v="4048"/>
    <x v="1608"/>
    <x v="3369"/>
    <x v="86"/>
    <n v="4.8220000000000001"/>
  </r>
  <r>
    <n v="4049"/>
    <x v="1946"/>
    <x v="3759"/>
    <x v="29"/>
    <n v="4.8220000000000001"/>
  </r>
  <r>
    <n v="4050"/>
    <x v="1122"/>
    <x v="3760"/>
    <x v="28"/>
    <n v="4.8220000000000001"/>
  </r>
  <r>
    <n v="4051"/>
    <x v="1947"/>
    <x v="3761"/>
    <x v="2"/>
    <n v="4.8209999999999997"/>
  </r>
  <r>
    <n v="4052"/>
    <x v="1948"/>
    <x v="3762"/>
    <x v="9"/>
    <n v="4.8209999999999997"/>
  </r>
  <r>
    <n v="4053"/>
    <x v="1949"/>
    <x v="3763"/>
    <x v="57"/>
    <n v="4.82"/>
  </r>
  <r>
    <n v="4054"/>
    <x v="1950"/>
    <x v="3764"/>
    <x v="57"/>
    <n v="4.819"/>
  </r>
  <r>
    <n v="4055"/>
    <x v="1951"/>
    <x v="3765"/>
    <x v="50"/>
    <n v="4.8179999999999996"/>
  </r>
  <r>
    <n v="4056"/>
    <x v="1952"/>
    <x v="3766"/>
    <x v="19"/>
    <n v="4.8179999999999996"/>
  </r>
  <r>
    <n v="4057"/>
    <x v="408"/>
    <x v="3111"/>
    <x v="6"/>
    <n v="4.8179999999999996"/>
  </r>
  <r>
    <n v="4058"/>
    <x v="584"/>
    <x v="3767"/>
    <x v="41"/>
    <n v="4.8150000000000004"/>
  </r>
  <r>
    <n v="4059"/>
    <x v="146"/>
    <x v="3768"/>
    <x v="34"/>
    <n v="4.8140000000000001"/>
  </r>
  <r>
    <n v="4060"/>
    <x v="781"/>
    <x v="3769"/>
    <x v="46"/>
    <n v="4.8140000000000001"/>
  </r>
  <r>
    <n v="4061"/>
    <x v="1953"/>
    <x v="3770"/>
    <x v="103"/>
    <n v="4.8129999999999997"/>
  </r>
  <r>
    <n v="4062"/>
    <x v="434"/>
    <x v="3771"/>
    <x v="37"/>
    <n v="4.8129999999999997"/>
  </r>
  <r>
    <n v="4063"/>
    <x v="822"/>
    <x v="3772"/>
    <x v="5"/>
    <n v="4.8120000000000003"/>
  </r>
  <r>
    <n v="4064"/>
    <x v="1954"/>
    <x v="3773"/>
    <x v="42"/>
    <n v="4.8120000000000003"/>
  </r>
  <r>
    <n v="4065"/>
    <x v="1955"/>
    <x v="3774"/>
    <x v="20"/>
    <n v="4.8099999999999996"/>
  </r>
  <r>
    <n v="4066"/>
    <x v="1956"/>
    <x v="3775"/>
    <x v="10"/>
    <n v="4.8090000000000002"/>
  </r>
  <r>
    <n v="4067"/>
    <x v="1957"/>
    <x v="3776"/>
    <x v="92"/>
    <n v="4.8090000000000002"/>
  </r>
  <r>
    <n v="4068"/>
    <x v="1958"/>
    <x v="3777"/>
    <x v="31"/>
    <n v="4.8090000000000002"/>
  </r>
  <r>
    <n v="4069"/>
    <x v="227"/>
    <x v="3778"/>
    <x v="12"/>
    <n v="4.8079999999999998"/>
  </r>
  <r>
    <n v="4070"/>
    <x v="475"/>
    <x v="3779"/>
    <x v="20"/>
    <n v="4.8079999999999998"/>
  </r>
  <r>
    <n v="4071"/>
    <x v="1959"/>
    <x v="3780"/>
    <x v="35"/>
    <n v="4.8070000000000004"/>
  </r>
  <r>
    <n v="4072"/>
    <x v="1960"/>
    <x v="3781"/>
    <x v="77"/>
    <n v="4.8070000000000004"/>
  </r>
  <r>
    <n v="4073"/>
    <x v="1961"/>
    <x v="3782"/>
    <x v="21"/>
    <n v="4.8070000000000004"/>
  </r>
  <r>
    <n v="4074"/>
    <x v="1962"/>
    <x v="3783"/>
    <x v="17"/>
    <n v="4.806"/>
  </r>
  <r>
    <n v="4075"/>
    <x v="933"/>
    <x v="3784"/>
    <x v="37"/>
    <n v="4.806"/>
  </r>
  <r>
    <n v="4076"/>
    <x v="1963"/>
    <x v="3785"/>
    <x v="4"/>
    <n v="4.806"/>
  </r>
  <r>
    <n v="4077"/>
    <x v="1964"/>
    <x v="3786"/>
    <x v="91"/>
    <n v="4.806"/>
  </r>
  <r>
    <n v="4078"/>
    <x v="1965"/>
    <x v="3787"/>
    <x v="24"/>
    <n v="4.806"/>
  </r>
  <r>
    <n v="4079"/>
    <x v="753"/>
    <x v="3788"/>
    <x v="38"/>
    <n v="4.806"/>
  </r>
  <r>
    <n v="4080"/>
    <x v="1107"/>
    <x v="3789"/>
    <x v="37"/>
    <n v="4.8029999999999999"/>
  </r>
  <r>
    <n v="4081"/>
    <x v="483"/>
    <x v="3790"/>
    <x v="12"/>
    <n v="4.8029999999999999"/>
  </r>
  <r>
    <n v="4082"/>
    <x v="976"/>
    <x v="2368"/>
    <x v="54"/>
    <n v="4.8029999999999999"/>
  </r>
  <r>
    <n v="4083"/>
    <x v="1310"/>
    <x v="3791"/>
    <x v="9"/>
    <n v="4.8010000000000002"/>
  </r>
  <r>
    <n v="4084"/>
    <x v="316"/>
    <x v="3792"/>
    <x v="65"/>
    <n v="4.8"/>
  </r>
  <r>
    <n v="4085"/>
    <x v="1966"/>
    <x v="3793"/>
    <x v="31"/>
    <n v="4.798"/>
  </r>
  <r>
    <n v="4086"/>
    <x v="1967"/>
    <x v="3794"/>
    <x v="7"/>
    <n v="4.7969999999999997"/>
  </r>
  <r>
    <n v="4087"/>
    <x v="449"/>
    <x v="3795"/>
    <x v="8"/>
    <n v="4.7960000000000003"/>
  </r>
  <r>
    <n v="4088"/>
    <x v="1968"/>
    <x v="3796"/>
    <x v="74"/>
    <n v="4.7930000000000001"/>
  </r>
  <r>
    <n v="4089"/>
    <x v="931"/>
    <x v="3797"/>
    <x v="30"/>
    <n v="4.7930000000000001"/>
  </r>
  <r>
    <n v="4090"/>
    <x v="863"/>
    <x v="3798"/>
    <x v="10"/>
    <n v="4.7930000000000001"/>
  </r>
  <r>
    <n v="4091"/>
    <x v="707"/>
    <x v="3799"/>
    <x v="7"/>
    <n v="4.7919999999999998"/>
  </r>
  <r>
    <n v="4092"/>
    <x v="291"/>
    <x v="3800"/>
    <x v="32"/>
    <n v="4.7919999999999998"/>
  </r>
  <r>
    <n v="4093"/>
    <x v="1969"/>
    <x v="3801"/>
    <x v="23"/>
    <n v="4.7910000000000004"/>
  </r>
  <r>
    <n v="4094"/>
    <x v="272"/>
    <x v="3802"/>
    <x v="41"/>
    <n v="4.7910000000000004"/>
  </r>
  <r>
    <n v="4095"/>
    <x v="681"/>
    <x v="3803"/>
    <x v="26"/>
    <n v="4.79"/>
  </r>
  <r>
    <n v="4096"/>
    <x v="1970"/>
    <x v="3804"/>
    <x v="41"/>
    <n v="4.79"/>
  </r>
  <r>
    <n v="4097"/>
    <x v="1971"/>
    <x v="1879"/>
    <x v="48"/>
    <n v="4.7889999999999997"/>
  </r>
  <r>
    <n v="4098"/>
    <x v="1972"/>
    <x v="3805"/>
    <x v="5"/>
    <n v="4.7880000000000003"/>
  </r>
  <r>
    <n v="4099"/>
    <x v="1973"/>
    <x v="143"/>
    <x v="3"/>
    <n v="4.7880000000000003"/>
  </r>
  <r>
    <n v="4100"/>
    <x v="89"/>
    <x v="3806"/>
    <x v="6"/>
    <n v="4.7859999999999996"/>
  </r>
  <r>
    <n v="4101"/>
    <x v="1974"/>
    <x v="3807"/>
    <x v="88"/>
    <n v="4.7850000000000001"/>
  </r>
  <r>
    <n v="4102"/>
    <x v="1161"/>
    <x v="1126"/>
    <x v="51"/>
    <n v="4.7830000000000004"/>
  </r>
  <r>
    <n v="4103"/>
    <x v="427"/>
    <x v="3808"/>
    <x v="26"/>
    <n v="4.782"/>
  </r>
  <r>
    <n v="4104"/>
    <x v="338"/>
    <x v="3809"/>
    <x v="64"/>
    <n v="4.7789999999999999"/>
  </r>
  <r>
    <n v="4105"/>
    <x v="134"/>
    <x v="3810"/>
    <x v="28"/>
    <n v="4.7779999999999996"/>
  </r>
  <r>
    <n v="4106"/>
    <x v="1975"/>
    <x v="3811"/>
    <x v="56"/>
    <n v="4.7770000000000001"/>
  </r>
  <r>
    <n v="4107"/>
    <x v="31"/>
    <x v="332"/>
    <x v="33"/>
    <n v="4.7759999999999998"/>
  </r>
  <r>
    <n v="4108"/>
    <x v="1045"/>
    <x v="3812"/>
    <x v="58"/>
    <n v="4.7720000000000002"/>
  </r>
  <r>
    <n v="4109"/>
    <x v="1976"/>
    <x v="3813"/>
    <x v="57"/>
    <n v="4.7720000000000002"/>
  </r>
  <r>
    <n v="4110"/>
    <x v="1977"/>
    <x v="3814"/>
    <x v="26"/>
    <n v="4.7720000000000002"/>
  </r>
  <r>
    <n v="4111"/>
    <x v="324"/>
    <x v="3815"/>
    <x v="61"/>
    <n v="4.7709999999999999"/>
  </r>
  <r>
    <n v="4112"/>
    <x v="1978"/>
    <x v="3816"/>
    <x v="72"/>
    <n v="4.7709999999999999"/>
  </r>
  <r>
    <n v="4113"/>
    <x v="1392"/>
    <x v="3817"/>
    <x v="29"/>
    <n v="4.7709999999999999"/>
  </r>
  <r>
    <n v="4114"/>
    <x v="1979"/>
    <x v="3818"/>
    <x v="3"/>
    <n v="4.7699999999999996"/>
  </r>
  <r>
    <n v="4115"/>
    <x v="1174"/>
    <x v="3819"/>
    <x v="7"/>
    <n v="4.7690000000000001"/>
  </r>
  <r>
    <n v="4116"/>
    <x v="1980"/>
    <x v="3820"/>
    <x v="6"/>
    <n v="4.7679999999999998"/>
  </r>
  <r>
    <n v="4117"/>
    <x v="1981"/>
    <x v="3821"/>
    <x v="32"/>
    <n v="4.7679999999999998"/>
  </r>
  <r>
    <n v="4118"/>
    <x v="1982"/>
    <x v="3822"/>
    <x v="74"/>
    <n v="4.7679999999999998"/>
  </r>
  <r>
    <n v="4119"/>
    <x v="1842"/>
    <x v="3823"/>
    <x v="57"/>
    <n v="4.7670000000000003"/>
  </r>
  <r>
    <n v="4120"/>
    <x v="1801"/>
    <x v="3824"/>
    <x v="73"/>
    <n v="4.7670000000000003"/>
  </r>
  <r>
    <n v="4121"/>
    <x v="604"/>
    <x v="3825"/>
    <x v="68"/>
    <n v="4.766"/>
  </r>
  <r>
    <n v="4122"/>
    <x v="1983"/>
    <x v="3786"/>
    <x v="75"/>
    <n v="4.766"/>
  </r>
  <r>
    <n v="4123"/>
    <x v="1984"/>
    <x v="3826"/>
    <x v="4"/>
    <n v="4.7649999999999997"/>
  </r>
  <r>
    <n v="4124"/>
    <x v="1985"/>
    <x v="3827"/>
    <x v="28"/>
    <n v="4.7640000000000002"/>
  </r>
  <r>
    <n v="4125"/>
    <x v="1962"/>
    <x v="3828"/>
    <x v="5"/>
    <n v="4.7640000000000002"/>
  </r>
  <r>
    <n v="4126"/>
    <x v="363"/>
    <x v="3829"/>
    <x v="3"/>
    <n v="4.7629999999999999"/>
  </r>
  <r>
    <n v="4127"/>
    <x v="1986"/>
    <x v="3830"/>
    <x v="65"/>
    <n v="4.7610000000000001"/>
  </r>
  <r>
    <n v="4128"/>
    <x v="37"/>
    <x v="3831"/>
    <x v="7"/>
    <n v="4.76"/>
  </r>
  <r>
    <n v="4129"/>
    <x v="1987"/>
    <x v="3832"/>
    <x v="36"/>
    <n v="4.76"/>
  </r>
  <r>
    <n v="4130"/>
    <x v="1988"/>
    <x v="3833"/>
    <x v="84"/>
    <n v="4.76"/>
  </r>
  <r>
    <n v="4131"/>
    <x v="789"/>
    <x v="3834"/>
    <x v="88"/>
    <n v="4.7590000000000003"/>
  </r>
  <r>
    <n v="4132"/>
    <x v="358"/>
    <x v="2086"/>
    <x v="47"/>
    <n v="4.7590000000000003"/>
  </r>
  <r>
    <n v="4133"/>
    <x v="1989"/>
    <x v="3835"/>
    <x v="58"/>
    <n v="4.758"/>
  </r>
  <r>
    <n v="4134"/>
    <x v="1990"/>
    <x v="3836"/>
    <x v="16"/>
    <n v="4.758"/>
  </r>
  <r>
    <n v="4135"/>
    <x v="1991"/>
    <x v="953"/>
    <x v="47"/>
    <n v="4.758"/>
  </r>
  <r>
    <n v="4136"/>
    <x v="434"/>
    <x v="649"/>
    <x v="69"/>
    <n v="4.758"/>
  </r>
  <r>
    <n v="4137"/>
    <x v="1992"/>
    <x v="3631"/>
    <x v="9"/>
    <n v="4.7569999999999997"/>
  </r>
  <r>
    <n v="4138"/>
    <x v="459"/>
    <x v="3837"/>
    <x v="21"/>
    <n v="4.7549999999999999"/>
  </r>
  <r>
    <n v="4139"/>
    <x v="526"/>
    <x v="3838"/>
    <x v="29"/>
    <n v="4.7539999999999996"/>
  </r>
  <r>
    <n v="4140"/>
    <x v="954"/>
    <x v="3839"/>
    <x v="40"/>
    <n v="4.7539999999999996"/>
  </r>
  <r>
    <n v="4141"/>
    <x v="1115"/>
    <x v="3840"/>
    <x v="31"/>
    <n v="4.7530000000000001"/>
  </r>
  <r>
    <n v="4142"/>
    <x v="1993"/>
    <x v="923"/>
    <x v="10"/>
    <n v="4.7530000000000001"/>
  </r>
  <r>
    <n v="4143"/>
    <x v="403"/>
    <x v="3841"/>
    <x v="2"/>
    <n v="4.7519999999999998"/>
  </r>
  <r>
    <n v="4144"/>
    <x v="1994"/>
    <x v="3842"/>
    <x v="59"/>
    <n v="4.7510000000000003"/>
  </r>
  <r>
    <n v="4145"/>
    <x v="1995"/>
    <x v="3843"/>
    <x v="6"/>
    <n v="4.75"/>
  </r>
  <r>
    <n v="4146"/>
    <x v="1457"/>
    <x v="3844"/>
    <x v="19"/>
    <n v="4.7489999999999997"/>
  </r>
  <r>
    <n v="4147"/>
    <x v="398"/>
    <x v="3845"/>
    <x v="65"/>
    <n v="4.7489999999999997"/>
  </r>
  <r>
    <n v="4148"/>
    <x v="135"/>
    <x v="3846"/>
    <x v="24"/>
    <n v="4.7489999999999997"/>
  </r>
  <r>
    <n v="4149"/>
    <x v="31"/>
    <x v="422"/>
    <x v="35"/>
    <n v="4.7469999999999999"/>
  </r>
  <r>
    <n v="4150"/>
    <x v="903"/>
    <x v="3847"/>
    <x v="71"/>
    <n v="4.7460000000000004"/>
  </r>
  <r>
    <n v="4151"/>
    <x v="98"/>
    <x v="3848"/>
    <x v="14"/>
    <n v="4.7460000000000004"/>
  </r>
  <r>
    <n v="4152"/>
    <x v="1996"/>
    <x v="3849"/>
    <x v="60"/>
    <n v="4.7430000000000003"/>
  </r>
  <r>
    <n v="4153"/>
    <x v="0"/>
    <x v="3850"/>
    <x v="81"/>
    <n v="4.74"/>
  </r>
  <r>
    <n v="4154"/>
    <x v="1014"/>
    <x v="3851"/>
    <x v="72"/>
    <n v="4.74"/>
  </r>
  <r>
    <n v="4155"/>
    <x v="86"/>
    <x v="1118"/>
    <x v="19"/>
    <n v="4.7380000000000004"/>
  </r>
  <r>
    <n v="4156"/>
    <x v="262"/>
    <x v="488"/>
    <x v="3"/>
    <n v="4.7380000000000004"/>
  </r>
  <r>
    <n v="4157"/>
    <x v="273"/>
    <x v="3852"/>
    <x v="56"/>
    <n v="4.7380000000000004"/>
  </r>
  <r>
    <n v="4158"/>
    <x v="205"/>
    <x v="2313"/>
    <x v="1"/>
    <n v="4.7380000000000004"/>
  </r>
  <r>
    <n v="4159"/>
    <x v="169"/>
    <x v="3853"/>
    <x v="47"/>
    <n v="4.7380000000000004"/>
  </r>
  <r>
    <n v="4160"/>
    <x v="742"/>
    <x v="3854"/>
    <x v="47"/>
    <n v="4.7370000000000001"/>
  </r>
  <r>
    <n v="4161"/>
    <x v="1997"/>
    <x v="3855"/>
    <x v="68"/>
    <n v="4.7359999999999998"/>
  </r>
  <r>
    <n v="4162"/>
    <x v="1998"/>
    <x v="3856"/>
    <x v="9"/>
    <n v="4.734"/>
  </r>
  <r>
    <n v="4163"/>
    <x v="848"/>
    <x v="3857"/>
    <x v="27"/>
    <n v="4.734"/>
  </r>
  <r>
    <n v="4164"/>
    <x v="1559"/>
    <x v="3858"/>
    <x v="47"/>
    <n v="4.7329999999999997"/>
  </r>
  <r>
    <n v="4165"/>
    <x v="403"/>
    <x v="3859"/>
    <x v="26"/>
    <n v="4.7329999999999997"/>
  </r>
  <r>
    <n v="4166"/>
    <x v="36"/>
    <x v="3860"/>
    <x v="62"/>
    <n v="4.7329999999999997"/>
  </r>
  <r>
    <n v="4167"/>
    <x v="206"/>
    <x v="3861"/>
    <x v="26"/>
    <n v="4.7320000000000002"/>
  </r>
  <r>
    <n v="4168"/>
    <x v="1999"/>
    <x v="3862"/>
    <x v="7"/>
    <n v="4.7320000000000002"/>
  </r>
  <r>
    <n v="4169"/>
    <x v="781"/>
    <x v="3863"/>
    <x v="47"/>
    <n v="4.7320000000000002"/>
  </r>
  <r>
    <n v="4170"/>
    <x v="2000"/>
    <x v="3864"/>
    <x v="69"/>
    <n v="4.7320000000000002"/>
  </r>
  <r>
    <n v="4171"/>
    <x v="178"/>
    <x v="3865"/>
    <x v="31"/>
    <n v="4.7309999999999999"/>
  </r>
  <r>
    <n v="4172"/>
    <x v="638"/>
    <x v="3866"/>
    <x v="28"/>
    <n v="4.7290000000000001"/>
  </r>
  <r>
    <n v="4173"/>
    <x v="2001"/>
    <x v="3867"/>
    <x v="1"/>
    <n v="4.7279999999999998"/>
  </r>
  <r>
    <n v="4174"/>
    <x v="2002"/>
    <x v="3868"/>
    <x v="31"/>
    <n v="4.7270000000000003"/>
  </r>
  <r>
    <n v="4175"/>
    <x v="986"/>
    <x v="3869"/>
    <x v="24"/>
    <n v="4.726"/>
  </r>
  <r>
    <n v="4176"/>
    <x v="393"/>
    <x v="3870"/>
    <x v="64"/>
    <n v="4.7249999999999996"/>
  </r>
  <r>
    <n v="4177"/>
    <x v="1260"/>
    <x v="3871"/>
    <x v="54"/>
    <n v="4.7229999999999999"/>
  </r>
  <r>
    <n v="4178"/>
    <x v="2003"/>
    <x v="3872"/>
    <x v="57"/>
    <n v="4.7210000000000001"/>
  </r>
  <r>
    <n v="4179"/>
    <x v="23"/>
    <x v="3873"/>
    <x v="32"/>
    <n v="4.72"/>
  </r>
  <r>
    <n v="4180"/>
    <x v="545"/>
    <x v="3874"/>
    <x v="87"/>
    <n v="4.72"/>
  </r>
  <r>
    <n v="4181"/>
    <x v="2004"/>
    <x v="3875"/>
    <x v="90"/>
    <n v="4.718"/>
  </r>
  <r>
    <n v="4182"/>
    <x v="324"/>
    <x v="353"/>
    <x v="70"/>
    <n v="4.7169999999999996"/>
  </r>
  <r>
    <n v="4183"/>
    <x v="2005"/>
    <x v="3876"/>
    <x v="51"/>
    <n v="4.7169999999999996"/>
  </r>
  <r>
    <n v="4184"/>
    <x v="2006"/>
    <x v="3877"/>
    <x v="1"/>
    <n v="4.7160000000000002"/>
  </r>
  <r>
    <n v="4185"/>
    <x v="2007"/>
    <x v="3878"/>
    <x v="9"/>
    <n v="4.7160000000000002"/>
  </r>
  <r>
    <n v="4186"/>
    <x v="15"/>
    <x v="3879"/>
    <x v="50"/>
    <n v="4.7149999999999999"/>
  </r>
  <r>
    <n v="4187"/>
    <x v="2008"/>
    <x v="3880"/>
    <x v="58"/>
    <n v="4.7140000000000004"/>
  </r>
  <r>
    <n v="4188"/>
    <x v="2009"/>
    <x v="3881"/>
    <x v="52"/>
    <n v="4.7119999999999997"/>
  </r>
  <r>
    <n v="4189"/>
    <x v="176"/>
    <x v="3882"/>
    <x v="47"/>
    <n v="4.71"/>
  </r>
  <r>
    <n v="4190"/>
    <x v="108"/>
    <x v="3883"/>
    <x v="46"/>
    <n v="4.7089999999999996"/>
  </r>
  <r>
    <n v="4191"/>
    <x v="2010"/>
    <x v="3884"/>
    <x v="24"/>
    <n v="4.7069999999999999"/>
  </r>
  <r>
    <n v="4192"/>
    <x v="173"/>
    <x v="2111"/>
    <x v="3"/>
    <n v="4.7060000000000004"/>
  </r>
  <r>
    <n v="4193"/>
    <x v="2011"/>
    <x v="3885"/>
    <x v="47"/>
    <n v="4.7060000000000004"/>
  </r>
  <r>
    <n v="4194"/>
    <x v="26"/>
    <x v="3886"/>
    <x v="53"/>
    <n v="4.7039999999999997"/>
  </r>
  <r>
    <n v="4195"/>
    <x v="2012"/>
    <x v="3887"/>
    <x v="9"/>
    <n v="4.7030000000000003"/>
  </r>
  <r>
    <n v="4196"/>
    <x v="428"/>
    <x v="3888"/>
    <x v="8"/>
    <n v="4.7030000000000003"/>
  </r>
  <r>
    <n v="4197"/>
    <x v="176"/>
    <x v="3889"/>
    <x v="68"/>
    <n v="4.7030000000000003"/>
  </r>
  <r>
    <n v="4198"/>
    <x v="2013"/>
    <x v="3890"/>
    <x v="52"/>
    <n v="4.702"/>
  </r>
  <r>
    <n v="4199"/>
    <x v="1509"/>
    <x v="3891"/>
    <x v="80"/>
    <n v="4.7009999999999996"/>
  </r>
  <r>
    <n v="4200"/>
    <x v="1665"/>
    <x v="253"/>
    <x v="29"/>
    <n v="4.7"/>
  </r>
  <r>
    <n v="4201"/>
    <x v="36"/>
    <x v="3892"/>
    <x v="58"/>
    <n v="4.7"/>
  </r>
  <r>
    <n v="4202"/>
    <x v="445"/>
    <x v="3893"/>
    <x v="17"/>
    <n v="4.7"/>
  </r>
  <r>
    <n v="4203"/>
    <x v="73"/>
    <x v="1983"/>
    <x v="64"/>
    <n v="4.6989999999999998"/>
  </r>
  <r>
    <n v="4204"/>
    <x v="437"/>
    <x v="3894"/>
    <x v="11"/>
    <n v="4.6989999999999998"/>
  </r>
  <r>
    <n v="4205"/>
    <x v="69"/>
    <x v="3895"/>
    <x v="43"/>
    <n v="4.6989999999999998"/>
  </r>
  <r>
    <n v="4206"/>
    <x v="2014"/>
    <x v="3896"/>
    <x v="36"/>
    <n v="4.6959999999999997"/>
  </r>
  <r>
    <n v="4207"/>
    <x v="2015"/>
    <x v="3511"/>
    <x v="69"/>
    <n v="4.6959999999999997"/>
  </r>
  <r>
    <n v="4208"/>
    <x v="42"/>
    <x v="3897"/>
    <x v="2"/>
    <n v="4.6959999999999997"/>
  </r>
  <r>
    <n v="4209"/>
    <x v="2016"/>
    <x v="944"/>
    <x v="6"/>
    <n v="4.6950000000000003"/>
  </r>
  <r>
    <n v="4210"/>
    <x v="475"/>
    <x v="3898"/>
    <x v="74"/>
    <n v="4.694"/>
  </r>
  <r>
    <n v="4211"/>
    <x v="1169"/>
    <x v="3899"/>
    <x v="77"/>
    <n v="4.6929999999999996"/>
  </r>
  <r>
    <n v="4212"/>
    <x v="2017"/>
    <x v="3815"/>
    <x v="44"/>
    <n v="4.6920000000000002"/>
  </r>
  <r>
    <n v="4213"/>
    <x v="2018"/>
    <x v="3900"/>
    <x v="11"/>
    <n v="4.6920000000000002"/>
  </r>
  <r>
    <n v="4214"/>
    <x v="1422"/>
    <x v="3901"/>
    <x v="19"/>
    <n v="4.6879999999999997"/>
  </r>
  <r>
    <n v="4215"/>
    <x v="1278"/>
    <x v="3902"/>
    <x v="24"/>
    <n v="4.6870000000000003"/>
  </r>
  <r>
    <n v="4216"/>
    <x v="2019"/>
    <x v="3903"/>
    <x v="26"/>
    <n v="4.6870000000000003"/>
  </r>
  <r>
    <n v="4217"/>
    <x v="2020"/>
    <x v="3904"/>
    <x v="55"/>
    <n v="4.6870000000000003"/>
  </r>
  <r>
    <n v="4218"/>
    <x v="1336"/>
    <x v="3905"/>
    <x v="39"/>
    <n v="4.6829999999999998"/>
  </r>
  <r>
    <n v="4219"/>
    <x v="762"/>
    <x v="867"/>
    <x v="68"/>
    <n v="4.6829999999999998"/>
  </r>
  <r>
    <n v="4220"/>
    <x v="2021"/>
    <x v="3906"/>
    <x v="7"/>
    <n v="4.6820000000000004"/>
  </r>
  <r>
    <n v="4221"/>
    <x v="1238"/>
    <x v="3907"/>
    <x v="68"/>
    <n v="4.6820000000000004"/>
  </r>
  <r>
    <n v="4222"/>
    <x v="2022"/>
    <x v="3908"/>
    <x v="10"/>
    <n v="4.68"/>
  </r>
  <r>
    <n v="4223"/>
    <x v="262"/>
    <x v="1180"/>
    <x v="10"/>
    <n v="4.6790000000000003"/>
  </r>
  <r>
    <n v="4224"/>
    <x v="630"/>
    <x v="3909"/>
    <x v="6"/>
    <n v="4.6790000000000003"/>
  </r>
  <r>
    <n v="4225"/>
    <x v="2023"/>
    <x v="3910"/>
    <x v="26"/>
    <n v="4.6790000000000003"/>
  </r>
  <r>
    <n v="4226"/>
    <x v="1462"/>
    <x v="3911"/>
    <x v="37"/>
    <n v="4.6779999999999999"/>
  </r>
  <r>
    <n v="4227"/>
    <x v="1599"/>
    <x v="3912"/>
    <x v="6"/>
    <n v="4.6779999999999999"/>
  </r>
  <r>
    <n v="4228"/>
    <x v="358"/>
    <x v="3913"/>
    <x v="46"/>
    <n v="4.6779999999999999"/>
  </r>
  <r>
    <n v="4229"/>
    <x v="2024"/>
    <x v="3914"/>
    <x v="26"/>
    <n v="4.6769999999999996"/>
  </r>
  <r>
    <n v="4230"/>
    <x v="2025"/>
    <x v="3915"/>
    <x v="68"/>
    <n v="4.6760000000000002"/>
  </r>
  <r>
    <n v="4231"/>
    <x v="329"/>
    <x v="3916"/>
    <x v="69"/>
    <n v="4.6760000000000002"/>
  </r>
  <r>
    <n v="4232"/>
    <x v="3"/>
    <x v="3917"/>
    <x v="31"/>
    <n v="4.6760000000000002"/>
  </r>
  <r>
    <n v="4233"/>
    <x v="440"/>
    <x v="3918"/>
    <x v="58"/>
    <n v="4.6749999999999998"/>
  </r>
  <r>
    <n v="4234"/>
    <x v="2026"/>
    <x v="3919"/>
    <x v="21"/>
    <n v="4.6749999999999998"/>
  </r>
  <r>
    <n v="4235"/>
    <x v="2027"/>
    <x v="3920"/>
    <x v="12"/>
    <n v="4.6740000000000004"/>
  </r>
  <r>
    <n v="4236"/>
    <x v="2028"/>
    <x v="3921"/>
    <x v="17"/>
    <n v="4.6740000000000004"/>
  </r>
  <r>
    <n v="4237"/>
    <x v="193"/>
    <x v="3922"/>
    <x v="2"/>
    <n v="4.6740000000000004"/>
  </r>
  <r>
    <n v="4238"/>
    <x v="1300"/>
    <x v="3923"/>
    <x v="32"/>
    <n v="4.673"/>
  </r>
  <r>
    <n v="4239"/>
    <x v="2029"/>
    <x v="3924"/>
    <x v="27"/>
    <n v="4.67"/>
  </r>
  <r>
    <n v="4240"/>
    <x v="2030"/>
    <x v="1735"/>
    <x v="52"/>
    <n v="4.67"/>
  </r>
  <r>
    <n v="4241"/>
    <x v="83"/>
    <x v="3925"/>
    <x v="23"/>
    <n v="4.6689999999999996"/>
  </r>
  <r>
    <n v="4242"/>
    <x v="261"/>
    <x v="3926"/>
    <x v="25"/>
    <n v="4.6689999999999996"/>
  </r>
  <r>
    <n v="4243"/>
    <x v="1501"/>
    <x v="3927"/>
    <x v="52"/>
    <n v="4.6689999999999996"/>
  </r>
  <r>
    <n v="4244"/>
    <x v="2031"/>
    <x v="3928"/>
    <x v="49"/>
    <n v="4.6689999999999996"/>
  </r>
  <r>
    <n v="4245"/>
    <x v="2032"/>
    <x v="3929"/>
    <x v="13"/>
    <n v="4.6680000000000001"/>
  </r>
  <r>
    <n v="4246"/>
    <x v="2033"/>
    <x v="3930"/>
    <x v="52"/>
    <n v="4.6669999999999998"/>
  </r>
  <r>
    <n v="4247"/>
    <x v="76"/>
    <x v="313"/>
    <x v="65"/>
    <n v="4.6660000000000004"/>
  </r>
  <r>
    <n v="4248"/>
    <x v="1977"/>
    <x v="3931"/>
    <x v="32"/>
    <n v="4.6660000000000004"/>
  </r>
  <r>
    <n v="4249"/>
    <x v="824"/>
    <x v="3932"/>
    <x v="54"/>
    <n v="4.6639999999999997"/>
  </r>
  <r>
    <n v="4250"/>
    <x v="2034"/>
    <x v="3933"/>
    <x v="14"/>
    <n v="4.6639999999999997"/>
  </r>
  <r>
    <n v="4251"/>
    <x v="300"/>
    <x v="3934"/>
    <x v="84"/>
    <n v="4.6630000000000003"/>
  </r>
  <r>
    <n v="4252"/>
    <x v="2035"/>
    <x v="3935"/>
    <x v="38"/>
    <n v="4.6630000000000003"/>
  </r>
  <r>
    <n v="4253"/>
    <x v="2036"/>
    <x v="1050"/>
    <x v="22"/>
    <n v="4.6630000000000003"/>
  </r>
  <r>
    <n v="4254"/>
    <x v="2037"/>
    <x v="3936"/>
    <x v="37"/>
    <n v="4.6630000000000003"/>
  </r>
  <r>
    <n v="4255"/>
    <x v="326"/>
    <x v="3937"/>
    <x v="68"/>
    <n v="4.6609999999999996"/>
  </r>
  <r>
    <n v="4256"/>
    <x v="1171"/>
    <x v="3938"/>
    <x v="7"/>
    <n v="4.6609999999999996"/>
  </r>
  <r>
    <n v="4257"/>
    <x v="2038"/>
    <x v="3939"/>
    <x v="50"/>
    <n v="4.6589999999999998"/>
  </r>
  <r>
    <n v="4258"/>
    <x v="302"/>
    <x v="3940"/>
    <x v="23"/>
    <n v="4.6589999999999998"/>
  </r>
  <r>
    <n v="4259"/>
    <x v="262"/>
    <x v="3941"/>
    <x v="12"/>
    <n v="4.6589999999999998"/>
  </r>
  <r>
    <n v="4260"/>
    <x v="737"/>
    <x v="3942"/>
    <x v="49"/>
    <n v="4.657"/>
  </r>
  <r>
    <n v="4261"/>
    <x v="2039"/>
    <x v="3943"/>
    <x v="16"/>
    <n v="4.6559999999999997"/>
  </r>
  <r>
    <n v="4262"/>
    <x v="2040"/>
    <x v="3944"/>
    <x v="6"/>
    <n v="4.6559999999999997"/>
  </r>
  <r>
    <n v="4263"/>
    <x v="761"/>
    <x v="3945"/>
    <x v="36"/>
    <n v="4.6539999999999999"/>
  </r>
  <r>
    <n v="4264"/>
    <x v="554"/>
    <x v="3946"/>
    <x v="75"/>
    <n v="4.6529999999999996"/>
  </r>
  <r>
    <n v="4265"/>
    <x v="2041"/>
    <x v="3947"/>
    <x v="74"/>
    <n v="4.6529999999999996"/>
  </r>
  <r>
    <n v="4266"/>
    <x v="970"/>
    <x v="3948"/>
    <x v="58"/>
    <n v="4.6529999999999996"/>
  </r>
  <r>
    <n v="4267"/>
    <x v="408"/>
    <x v="3949"/>
    <x v="12"/>
    <n v="4.6529999999999996"/>
  </r>
  <r>
    <n v="4268"/>
    <x v="7"/>
    <x v="2456"/>
    <x v="68"/>
    <n v="4.6509999999999998"/>
  </r>
  <r>
    <n v="4269"/>
    <x v="2042"/>
    <x v="3950"/>
    <x v="49"/>
    <n v="4.6509999999999998"/>
  </r>
  <r>
    <n v="4270"/>
    <x v="205"/>
    <x v="3951"/>
    <x v="44"/>
    <n v="4.6500000000000004"/>
  </r>
  <r>
    <n v="4271"/>
    <x v="2043"/>
    <x v="3952"/>
    <x v="8"/>
    <n v="4.6500000000000004"/>
  </r>
  <r>
    <n v="4272"/>
    <x v="2044"/>
    <x v="3953"/>
    <x v="52"/>
    <n v="4.649"/>
  </r>
  <r>
    <n v="4273"/>
    <x v="84"/>
    <x v="3954"/>
    <x v="15"/>
    <n v="4.649"/>
  </r>
  <r>
    <n v="4274"/>
    <x v="2045"/>
    <x v="3955"/>
    <x v="13"/>
    <n v="4.6470000000000002"/>
  </r>
  <r>
    <n v="4275"/>
    <x v="526"/>
    <x v="3956"/>
    <x v="29"/>
    <n v="4.6470000000000002"/>
  </r>
  <r>
    <n v="4276"/>
    <x v="727"/>
    <x v="3957"/>
    <x v="67"/>
    <n v="4.6459999999999999"/>
  </r>
  <r>
    <n v="4277"/>
    <x v="2046"/>
    <x v="3958"/>
    <x v="68"/>
    <n v="4.6459999999999999"/>
  </r>
  <r>
    <n v="4278"/>
    <x v="407"/>
    <x v="3959"/>
    <x v="55"/>
    <n v="4.6459999999999999"/>
  </r>
  <r>
    <n v="4279"/>
    <x v="2047"/>
    <x v="657"/>
    <x v="41"/>
    <n v="4.6449999999999996"/>
  </r>
  <r>
    <n v="4280"/>
    <x v="2048"/>
    <x v="830"/>
    <x v="56"/>
    <n v="4.6429999999999998"/>
  </r>
  <r>
    <n v="4281"/>
    <x v="2049"/>
    <x v="3960"/>
    <x v="49"/>
    <n v="4.6420000000000003"/>
  </r>
  <r>
    <n v="4282"/>
    <x v="2050"/>
    <x v="3961"/>
    <x v="54"/>
    <n v="4.6420000000000003"/>
  </r>
  <r>
    <n v="4283"/>
    <x v="176"/>
    <x v="3962"/>
    <x v="32"/>
    <n v="4.641"/>
  </r>
  <r>
    <n v="4284"/>
    <x v="1510"/>
    <x v="3963"/>
    <x v="49"/>
    <n v="4.6399999999999997"/>
  </r>
  <r>
    <n v="4285"/>
    <x v="384"/>
    <x v="3964"/>
    <x v="52"/>
    <n v="4.6399999999999997"/>
  </r>
  <r>
    <n v="4286"/>
    <x v="2051"/>
    <x v="3965"/>
    <x v="65"/>
    <n v="4.6399999999999997"/>
  </r>
  <r>
    <n v="4287"/>
    <x v="2052"/>
    <x v="3966"/>
    <x v="8"/>
    <n v="4.6390000000000002"/>
  </r>
  <r>
    <n v="4288"/>
    <x v="141"/>
    <x v="3967"/>
    <x v="9"/>
    <n v="4.6369999999999996"/>
  </r>
  <r>
    <n v="4289"/>
    <x v="978"/>
    <x v="3968"/>
    <x v="11"/>
    <n v="4.6369999999999996"/>
  </r>
  <r>
    <n v="4290"/>
    <x v="2053"/>
    <x v="3969"/>
    <x v="74"/>
    <n v="4.6360000000000001"/>
  </r>
  <r>
    <n v="4291"/>
    <x v="783"/>
    <x v="3970"/>
    <x v="36"/>
    <n v="4.6349999999999998"/>
  </r>
  <r>
    <n v="4292"/>
    <x v="693"/>
    <x v="3971"/>
    <x v="43"/>
    <n v="4.6349999999999998"/>
  </r>
  <r>
    <n v="4293"/>
    <x v="2054"/>
    <x v="3972"/>
    <x v="3"/>
    <n v="4.6349999999999998"/>
  </r>
  <r>
    <n v="4294"/>
    <x v="5"/>
    <x v="3973"/>
    <x v="17"/>
    <n v="4.6349999999999998"/>
  </r>
  <r>
    <n v="4295"/>
    <x v="2040"/>
    <x v="3974"/>
    <x v="54"/>
    <n v="4.6340000000000003"/>
  </r>
  <r>
    <n v="4296"/>
    <x v="122"/>
    <x v="3975"/>
    <x v="8"/>
    <n v="4.6340000000000003"/>
  </r>
  <r>
    <n v="4297"/>
    <x v="1263"/>
    <x v="3976"/>
    <x v="59"/>
    <n v="4.6340000000000003"/>
  </r>
  <r>
    <n v="4298"/>
    <x v="2055"/>
    <x v="3977"/>
    <x v="2"/>
    <n v="4.633"/>
  </r>
  <r>
    <n v="4299"/>
    <x v="2056"/>
    <x v="3978"/>
    <x v="39"/>
    <n v="4.6310000000000002"/>
  </r>
  <r>
    <n v="4300"/>
    <x v="2057"/>
    <x v="3979"/>
    <x v="55"/>
    <n v="4.6310000000000002"/>
  </r>
  <r>
    <n v="4301"/>
    <x v="1700"/>
    <x v="3980"/>
    <x v="55"/>
    <n v="4.6310000000000002"/>
  </r>
  <r>
    <n v="4302"/>
    <x v="262"/>
    <x v="3981"/>
    <x v="10"/>
    <n v="4.6310000000000002"/>
  </r>
  <r>
    <n v="4303"/>
    <x v="1540"/>
    <x v="3982"/>
    <x v="39"/>
    <n v="4.63"/>
  </r>
  <r>
    <n v="4304"/>
    <x v="2058"/>
    <x v="3983"/>
    <x v="14"/>
    <n v="4.6269999999999998"/>
  </r>
  <r>
    <n v="4305"/>
    <x v="147"/>
    <x v="3984"/>
    <x v="59"/>
    <n v="4.6260000000000003"/>
  </r>
  <r>
    <n v="4306"/>
    <x v="129"/>
    <x v="3985"/>
    <x v="31"/>
    <n v="4.6260000000000003"/>
  </r>
  <r>
    <n v="4307"/>
    <x v="117"/>
    <x v="3986"/>
    <x v="14"/>
    <n v="4.6260000000000003"/>
  </r>
  <r>
    <n v="4308"/>
    <x v="2059"/>
    <x v="3987"/>
    <x v="16"/>
    <n v="4.6260000000000003"/>
  </r>
  <r>
    <n v="4309"/>
    <x v="2060"/>
    <x v="3988"/>
    <x v="34"/>
    <n v="4.625"/>
  </r>
  <r>
    <n v="4310"/>
    <x v="268"/>
    <x v="3989"/>
    <x v="37"/>
    <n v="4.6230000000000002"/>
  </r>
  <r>
    <n v="4311"/>
    <x v="2061"/>
    <x v="3990"/>
    <x v="30"/>
    <n v="4.6219999999999999"/>
  </r>
  <r>
    <n v="4312"/>
    <x v="1545"/>
    <x v="3991"/>
    <x v="22"/>
    <n v="4.6219999999999999"/>
  </r>
  <r>
    <n v="4313"/>
    <x v="214"/>
    <x v="3992"/>
    <x v="32"/>
    <n v="4.6210000000000004"/>
  </r>
  <r>
    <n v="4314"/>
    <x v="0"/>
    <x v="3993"/>
    <x v="77"/>
    <n v="4.62"/>
  </r>
  <r>
    <n v="4315"/>
    <x v="149"/>
    <x v="3994"/>
    <x v="16"/>
    <n v="4.6180000000000003"/>
  </r>
  <r>
    <n v="4316"/>
    <x v="2062"/>
    <x v="1473"/>
    <x v="45"/>
    <n v="4.6180000000000003"/>
  </r>
  <r>
    <n v="4317"/>
    <x v="802"/>
    <x v="3995"/>
    <x v="21"/>
    <n v="4.617"/>
  </r>
  <r>
    <n v="4318"/>
    <x v="56"/>
    <x v="3996"/>
    <x v="90"/>
    <n v="4.617"/>
  </r>
  <r>
    <n v="4319"/>
    <x v="371"/>
    <x v="3997"/>
    <x v="42"/>
    <n v="4.6159999999999997"/>
  </r>
  <r>
    <n v="4320"/>
    <x v="999"/>
    <x v="3998"/>
    <x v="34"/>
    <n v="4.6159999999999997"/>
  </r>
  <r>
    <n v="4321"/>
    <x v="2063"/>
    <x v="3999"/>
    <x v="19"/>
    <n v="4.6159999999999997"/>
  </r>
  <r>
    <n v="4322"/>
    <x v="2064"/>
    <x v="4000"/>
    <x v="63"/>
    <n v="4.6159999999999997"/>
  </r>
  <r>
    <n v="4323"/>
    <x v="83"/>
    <x v="4001"/>
    <x v="52"/>
    <n v="4.6150000000000002"/>
  </r>
  <r>
    <n v="4324"/>
    <x v="547"/>
    <x v="1389"/>
    <x v="21"/>
    <n v="4.6150000000000002"/>
  </r>
  <r>
    <n v="4325"/>
    <x v="2065"/>
    <x v="4002"/>
    <x v="13"/>
    <n v="4.6120000000000001"/>
  </r>
  <r>
    <n v="4326"/>
    <x v="1019"/>
    <x v="4003"/>
    <x v="30"/>
    <n v="4.6109999999999998"/>
  </r>
  <r>
    <n v="4327"/>
    <x v="36"/>
    <x v="4004"/>
    <x v="44"/>
    <n v="4.609"/>
  </r>
  <r>
    <n v="4328"/>
    <x v="272"/>
    <x v="4005"/>
    <x v="64"/>
    <n v="4.6079999999999997"/>
  </r>
  <r>
    <n v="4329"/>
    <x v="2066"/>
    <x v="4006"/>
    <x v="19"/>
    <n v="4.6070000000000002"/>
  </r>
  <r>
    <n v="4330"/>
    <x v="161"/>
    <x v="4007"/>
    <x v="47"/>
    <n v="4.6070000000000002"/>
  </r>
  <r>
    <n v="4331"/>
    <x v="470"/>
    <x v="4008"/>
    <x v="61"/>
    <n v="4.6059999999999999"/>
  </r>
  <r>
    <n v="4332"/>
    <x v="2067"/>
    <x v="4009"/>
    <x v="66"/>
    <n v="4.6059999999999999"/>
  </r>
  <r>
    <n v="4333"/>
    <x v="2068"/>
    <x v="4010"/>
    <x v="2"/>
    <n v="4.6050000000000004"/>
  </r>
  <r>
    <n v="4334"/>
    <x v="11"/>
    <x v="4011"/>
    <x v="21"/>
    <n v="4.6050000000000004"/>
  </r>
  <r>
    <n v="4335"/>
    <x v="759"/>
    <x v="4012"/>
    <x v="50"/>
    <n v="4.6029999999999998"/>
  </r>
  <r>
    <n v="4336"/>
    <x v="2069"/>
    <x v="1480"/>
    <x v="49"/>
    <n v="4.6020000000000003"/>
  </r>
  <r>
    <n v="4337"/>
    <x v="1225"/>
    <x v="4013"/>
    <x v="24"/>
    <n v="4.601"/>
  </r>
  <r>
    <n v="4338"/>
    <x v="339"/>
    <x v="4014"/>
    <x v="16"/>
    <n v="4.5990000000000002"/>
  </r>
  <r>
    <n v="4339"/>
    <x v="552"/>
    <x v="4015"/>
    <x v="72"/>
    <n v="4.5990000000000002"/>
  </r>
  <r>
    <n v="4340"/>
    <x v="636"/>
    <x v="4016"/>
    <x v="31"/>
    <n v="4.5979999999999999"/>
  </r>
  <r>
    <n v="4341"/>
    <x v="2070"/>
    <x v="4017"/>
    <x v="47"/>
    <n v="4.5979999999999999"/>
  </r>
  <r>
    <n v="4342"/>
    <x v="2071"/>
    <x v="4018"/>
    <x v="23"/>
    <n v="4.5979999999999999"/>
  </r>
  <r>
    <n v="4343"/>
    <x v="33"/>
    <x v="4019"/>
    <x v="51"/>
    <n v="4.5970000000000004"/>
  </r>
  <r>
    <n v="4344"/>
    <x v="2072"/>
    <x v="2247"/>
    <x v="56"/>
    <n v="4.5970000000000004"/>
  </r>
  <r>
    <n v="4345"/>
    <x v="115"/>
    <x v="4020"/>
    <x v="51"/>
    <n v="4.5960000000000001"/>
  </r>
  <r>
    <n v="4346"/>
    <x v="43"/>
    <x v="4021"/>
    <x v="35"/>
    <n v="4.5949999999999998"/>
  </r>
  <r>
    <n v="4347"/>
    <x v="553"/>
    <x v="4022"/>
    <x v="58"/>
    <n v="4.593"/>
  </r>
  <r>
    <n v="4348"/>
    <x v="2070"/>
    <x v="3298"/>
    <x v="47"/>
    <n v="4.593"/>
  </r>
  <r>
    <n v="4349"/>
    <x v="2073"/>
    <x v="4023"/>
    <x v="76"/>
    <n v="4.5919999999999996"/>
  </r>
  <r>
    <n v="4350"/>
    <x v="2074"/>
    <x v="4024"/>
    <x v="3"/>
    <n v="4.5919999999999996"/>
  </r>
  <r>
    <n v="4351"/>
    <x v="1045"/>
    <x v="4025"/>
    <x v="29"/>
    <n v="4.5919999999999996"/>
  </r>
  <r>
    <n v="4352"/>
    <x v="809"/>
    <x v="4026"/>
    <x v="69"/>
    <n v="4.5919999999999996"/>
  </r>
  <r>
    <n v="4353"/>
    <x v="445"/>
    <x v="4027"/>
    <x v="11"/>
    <n v="4.5919999999999996"/>
  </r>
  <r>
    <n v="4354"/>
    <x v="73"/>
    <x v="4028"/>
    <x v="62"/>
    <n v="4.5910000000000002"/>
  </r>
  <r>
    <n v="4355"/>
    <x v="2075"/>
    <x v="2802"/>
    <x v="34"/>
    <n v="4.59"/>
  </r>
  <r>
    <n v="4356"/>
    <x v="1623"/>
    <x v="4029"/>
    <x v="35"/>
    <n v="4.5890000000000004"/>
  </r>
  <r>
    <n v="4357"/>
    <x v="480"/>
    <x v="4030"/>
    <x v="68"/>
    <n v="4.5890000000000004"/>
  </r>
  <r>
    <n v="4358"/>
    <x v="2076"/>
    <x v="4031"/>
    <x v="68"/>
    <n v="4.5890000000000004"/>
  </r>
  <r>
    <n v="4359"/>
    <x v="327"/>
    <x v="4032"/>
    <x v="8"/>
    <n v="4.5880000000000001"/>
  </r>
  <r>
    <n v="4360"/>
    <x v="288"/>
    <x v="4033"/>
    <x v="14"/>
    <n v="4.5880000000000001"/>
  </r>
  <r>
    <n v="4361"/>
    <x v="2077"/>
    <x v="4034"/>
    <x v="1"/>
    <n v="4.5869999999999997"/>
  </r>
  <r>
    <n v="4362"/>
    <x v="289"/>
    <x v="4035"/>
    <x v="42"/>
    <n v="4.585"/>
  </r>
  <r>
    <n v="4363"/>
    <x v="2078"/>
    <x v="4036"/>
    <x v="6"/>
    <n v="4.585"/>
  </r>
  <r>
    <n v="4364"/>
    <x v="983"/>
    <x v="3010"/>
    <x v="67"/>
    <n v="4.5839999999999996"/>
  </r>
  <r>
    <n v="4365"/>
    <x v="588"/>
    <x v="4037"/>
    <x v="58"/>
    <n v="4.5830000000000002"/>
  </r>
  <r>
    <n v="4366"/>
    <x v="2079"/>
    <x v="4038"/>
    <x v="74"/>
    <n v="4.5830000000000002"/>
  </r>
  <r>
    <n v="4367"/>
    <x v="727"/>
    <x v="2744"/>
    <x v="76"/>
    <n v="4.5819999999999999"/>
  </r>
  <r>
    <n v="4368"/>
    <x v="221"/>
    <x v="4039"/>
    <x v="31"/>
    <n v="4.5810000000000004"/>
  </r>
  <r>
    <n v="4369"/>
    <x v="273"/>
    <x v="4040"/>
    <x v="69"/>
    <n v="4.5810000000000004"/>
  </r>
  <r>
    <n v="4370"/>
    <x v="2080"/>
    <x v="4041"/>
    <x v="62"/>
    <n v="4.58"/>
  </r>
  <r>
    <n v="4371"/>
    <x v="280"/>
    <x v="4042"/>
    <x v="20"/>
    <n v="4.58"/>
  </r>
  <r>
    <n v="4372"/>
    <x v="403"/>
    <x v="4043"/>
    <x v="49"/>
    <n v="4.5780000000000003"/>
  </r>
  <r>
    <n v="4373"/>
    <x v="1610"/>
    <x v="4044"/>
    <x v="24"/>
    <n v="4.5780000000000003"/>
  </r>
  <r>
    <n v="4374"/>
    <x v="529"/>
    <x v="4045"/>
    <x v="10"/>
    <n v="4.5780000000000003"/>
  </r>
  <r>
    <n v="4375"/>
    <x v="2081"/>
    <x v="4046"/>
    <x v="22"/>
    <n v="4.5750000000000002"/>
  </r>
  <r>
    <n v="4376"/>
    <x v="2082"/>
    <x v="4047"/>
    <x v="57"/>
    <n v="4.5739999999999998"/>
  </r>
  <r>
    <n v="4377"/>
    <x v="2083"/>
    <x v="4048"/>
    <x v="32"/>
    <n v="4.5739999999999998"/>
  </r>
  <r>
    <n v="4378"/>
    <x v="1277"/>
    <x v="4049"/>
    <x v="81"/>
    <n v="4.5739999999999998"/>
  </r>
  <r>
    <n v="4379"/>
    <x v="2084"/>
    <x v="4050"/>
    <x v="3"/>
    <n v="4.5739999999999998"/>
  </r>
  <r>
    <n v="4380"/>
    <x v="2085"/>
    <x v="1007"/>
    <x v="36"/>
    <n v="4.5730000000000004"/>
  </r>
  <r>
    <n v="4381"/>
    <x v="38"/>
    <x v="4051"/>
    <x v="50"/>
    <n v="4.5720000000000001"/>
  </r>
  <r>
    <n v="4382"/>
    <x v="1780"/>
    <x v="4052"/>
    <x v="15"/>
    <n v="4.5720000000000001"/>
  </r>
  <r>
    <n v="4383"/>
    <x v="878"/>
    <x v="4053"/>
    <x v="63"/>
    <n v="4.5709999999999997"/>
  </r>
  <r>
    <n v="4384"/>
    <x v="2086"/>
    <x v="4054"/>
    <x v="5"/>
    <n v="4.57"/>
  </r>
  <r>
    <n v="4385"/>
    <x v="590"/>
    <x v="4055"/>
    <x v="46"/>
    <n v="4.57"/>
  </r>
  <r>
    <n v="4386"/>
    <x v="2087"/>
    <x v="957"/>
    <x v="74"/>
    <n v="4.569"/>
  </r>
  <r>
    <n v="4387"/>
    <x v="229"/>
    <x v="4056"/>
    <x v="51"/>
    <n v="4.569"/>
  </r>
  <r>
    <n v="4388"/>
    <x v="2088"/>
    <x v="4057"/>
    <x v="42"/>
    <n v="4.5670000000000002"/>
  </r>
  <r>
    <n v="4389"/>
    <x v="833"/>
    <x v="4058"/>
    <x v="27"/>
    <n v="4.5670000000000002"/>
  </r>
  <r>
    <n v="4390"/>
    <x v="2089"/>
    <x v="4059"/>
    <x v="38"/>
    <n v="4.5659999999999998"/>
  </r>
  <r>
    <n v="4391"/>
    <x v="376"/>
    <x v="4060"/>
    <x v="9"/>
    <n v="4.5640000000000001"/>
  </r>
  <r>
    <n v="4392"/>
    <x v="300"/>
    <x v="4061"/>
    <x v="84"/>
    <n v="4.5640000000000001"/>
  </r>
  <r>
    <n v="4393"/>
    <x v="196"/>
    <x v="4062"/>
    <x v="6"/>
    <n v="4.5629999999999997"/>
  </r>
  <r>
    <n v="4394"/>
    <x v="1197"/>
    <x v="4008"/>
    <x v="17"/>
    <n v="4.5620000000000003"/>
  </r>
  <r>
    <n v="4395"/>
    <x v="2090"/>
    <x v="4063"/>
    <x v="23"/>
    <n v="4.5609999999999999"/>
  </r>
  <r>
    <n v="4396"/>
    <x v="781"/>
    <x v="1543"/>
    <x v="7"/>
    <n v="4.5609999999999999"/>
  </r>
  <r>
    <n v="4397"/>
    <x v="1829"/>
    <x v="4064"/>
    <x v="19"/>
    <n v="4.5609999999999999"/>
  </r>
  <r>
    <n v="4398"/>
    <x v="1491"/>
    <x v="4065"/>
    <x v="39"/>
    <n v="4.5599999999999996"/>
  </r>
  <r>
    <n v="4399"/>
    <x v="143"/>
    <x v="4066"/>
    <x v="6"/>
    <n v="4.5590000000000002"/>
  </r>
  <r>
    <n v="4400"/>
    <x v="531"/>
    <x v="4067"/>
    <x v="49"/>
    <n v="4.5590000000000002"/>
  </r>
  <r>
    <n v="4401"/>
    <x v="1562"/>
    <x v="4068"/>
    <x v="55"/>
    <n v="4.556"/>
  </r>
  <r>
    <n v="4402"/>
    <x v="781"/>
    <x v="4069"/>
    <x v="50"/>
    <n v="4.556"/>
  </r>
  <r>
    <n v="4403"/>
    <x v="1278"/>
    <x v="4070"/>
    <x v="34"/>
    <n v="4.5549999999999997"/>
  </r>
  <r>
    <n v="4404"/>
    <x v="2091"/>
    <x v="4071"/>
    <x v="58"/>
    <n v="4.5540000000000003"/>
  </r>
  <r>
    <n v="4405"/>
    <x v="2092"/>
    <x v="4072"/>
    <x v="36"/>
    <n v="4.5540000000000003"/>
  </r>
  <r>
    <n v="4406"/>
    <x v="2030"/>
    <x v="4073"/>
    <x v="37"/>
    <n v="4.5540000000000003"/>
  </r>
  <r>
    <n v="4407"/>
    <x v="205"/>
    <x v="4074"/>
    <x v="44"/>
    <n v="4.5529999999999999"/>
  </r>
  <r>
    <n v="4408"/>
    <x v="2093"/>
    <x v="3245"/>
    <x v="28"/>
    <n v="4.5529999999999999"/>
  </r>
  <r>
    <n v="4409"/>
    <x v="272"/>
    <x v="4075"/>
    <x v="64"/>
    <n v="4.5510000000000002"/>
  </r>
  <r>
    <n v="4410"/>
    <x v="44"/>
    <x v="4076"/>
    <x v="28"/>
    <n v="4.55"/>
  </r>
  <r>
    <n v="4411"/>
    <x v="486"/>
    <x v="4077"/>
    <x v="14"/>
    <n v="4.5490000000000004"/>
  </r>
  <r>
    <n v="4412"/>
    <x v="194"/>
    <x v="4078"/>
    <x v="65"/>
    <n v="4.548"/>
  </r>
  <r>
    <n v="4413"/>
    <x v="2094"/>
    <x v="4079"/>
    <x v="80"/>
    <n v="4.5469999999999997"/>
  </r>
  <r>
    <n v="4414"/>
    <x v="636"/>
    <x v="4080"/>
    <x v="12"/>
    <n v="4.5460000000000003"/>
  </r>
  <r>
    <n v="4415"/>
    <x v="95"/>
    <x v="3649"/>
    <x v="2"/>
    <n v="4.5460000000000003"/>
  </r>
  <r>
    <n v="4416"/>
    <x v="259"/>
    <x v="4081"/>
    <x v="40"/>
    <n v="4.5449999999999999"/>
  </r>
  <r>
    <n v="4417"/>
    <x v="2095"/>
    <x v="4082"/>
    <x v="2"/>
    <n v="4.5449999999999999"/>
  </r>
  <r>
    <n v="4418"/>
    <x v="2096"/>
    <x v="4083"/>
    <x v="33"/>
    <n v="4.5449999999999999"/>
  </r>
  <r>
    <n v="4419"/>
    <x v="2097"/>
    <x v="4084"/>
    <x v="69"/>
    <n v="4.5439999999999996"/>
  </r>
  <r>
    <n v="4420"/>
    <x v="2098"/>
    <x v="4085"/>
    <x v="56"/>
    <n v="4.5430000000000001"/>
  </r>
  <r>
    <n v="4421"/>
    <x v="2099"/>
    <x v="4086"/>
    <x v="10"/>
    <n v="4.5419999999999998"/>
  </r>
  <r>
    <n v="4422"/>
    <x v="1132"/>
    <x v="4087"/>
    <x v="39"/>
    <n v="4.5419999999999998"/>
  </r>
  <r>
    <n v="4423"/>
    <x v="272"/>
    <x v="3579"/>
    <x v="18"/>
    <n v="4.5419999999999998"/>
  </r>
  <r>
    <n v="4424"/>
    <x v="2100"/>
    <x v="4088"/>
    <x v="23"/>
    <n v="4.5410000000000004"/>
  </r>
  <r>
    <n v="4425"/>
    <x v="721"/>
    <x v="4089"/>
    <x v="2"/>
    <n v="4.54"/>
  </r>
  <r>
    <n v="4426"/>
    <x v="952"/>
    <x v="2814"/>
    <x v="67"/>
    <n v="4.5389999999999997"/>
  </r>
  <r>
    <n v="4427"/>
    <x v="2101"/>
    <x v="4090"/>
    <x v="4"/>
    <n v="4.5389999999999997"/>
  </r>
  <r>
    <n v="4428"/>
    <x v="1369"/>
    <x v="4091"/>
    <x v="7"/>
    <n v="4.5380000000000003"/>
  </r>
  <r>
    <n v="4429"/>
    <x v="2102"/>
    <x v="3640"/>
    <x v="36"/>
    <n v="4.5380000000000003"/>
  </r>
  <r>
    <n v="4430"/>
    <x v="2103"/>
    <x v="4092"/>
    <x v="36"/>
    <n v="4.5369999999999999"/>
  </r>
  <r>
    <n v="4431"/>
    <x v="15"/>
    <x v="4093"/>
    <x v="50"/>
    <n v="4.5359999999999996"/>
  </r>
  <r>
    <n v="4432"/>
    <x v="2104"/>
    <x v="4094"/>
    <x v="33"/>
    <n v="4.5350000000000001"/>
  </r>
  <r>
    <n v="4433"/>
    <x v="2105"/>
    <x v="4095"/>
    <x v="39"/>
    <n v="4.5350000000000001"/>
  </r>
  <r>
    <n v="4434"/>
    <x v="2106"/>
    <x v="4096"/>
    <x v="31"/>
    <n v="4.5350000000000001"/>
  </r>
  <r>
    <n v="4435"/>
    <x v="2107"/>
    <x v="4097"/>
    <x v="54"/>
    <n v="4.5339999999999998"/>
  </r>
  <r>
    <n v="4436"/>
    <x v="62"/>
    <x v="4098"/>
    <x v="55"/>
    <n v="4.5339999999999998"/>
  </r>
  <r>
    <n v="4437"/>
    <x v="742"/>
    <x v="4099"/>
    <x v="68"/>
    <n v="4.5330000000000004"/>
  </r>
  <r>
    <n v="4438"/>
    <x v="360"/>
    <x v="4100"/>
    <x v="68"/>
    <n v="4.5330000000000004"/>
  </r>
  <r>
    <n v="4439"/>
    <x v="2108"/>
    <x v="2308"/>
    <x v="69"/>
    <n v="4.532"/>
  </r>
  <r>
    <n v="4440"/>
    <x v="199"/>
    <x v="4101"/>
    <x v="36"/>
    <n v="4.532"/>
  </r>
  <r>
    <n v="4441"/>
    <x v="2109"/>
    <x v="4102"/>
    <x v="24"/>
    <n v="4.532"/>
  </r>
  <r>
    <n v="4442"/>
    <x v="524"/>
    <x v="3905"/>
    <x v="69"/>
    <n v="4.5309999999999997"/>
  </r>
  <r>
    <n v="4443"/>
    <x v="185"/>
    <x v="4103"/>
    <x v="63"/>
    <n v="4.5289999999999999"/>
  </r>
  <r>
    <n v="4444"/>
    <x v="615"/>
    <x v="4104"/>
    <x v="19"/>
    <n v="4.5279999999999996"/>
  </r>
  <r>
    <n v="4445"/>
    <x v="1526"/>
    <x v="4105"/>
    <x v="35"/>
    <n v="4.5279999999999996"/>
  </r>
  <r>
    <n v="4446"/>
    <x v="536"/>
    <x v="4106"/>
    <x v="22"/>
    <n v="4.5279999999999996"/>
  </r>
  <r>
    <n v="4447"/>
    <x v="1404"/>
    <x v="4107"/>
    <x v="41"/>
    <n v="4.5279999999999996"/>
  </r>
  <r>
    <n v="4448"/>
    <x v="489"/>
    <x v="4108"/>
    <x v="11"/>
    <n v="4.5270000000000001"/>
  </r>
  <r>
    <n v="4449"/>
    <x v="2110"/>
    <x v="4109"/>
    <x v="13"/>
    <n v="4.5259999999999998"/>
  </r>
  <r>
    <n v="4450"/>
    <x v="2111"/>
    <x v="4110"/>
    <x v="91"/>
    <n v="4.5259999999999998"/>
  </r>
  <r>
    <n v="4451"/>
    <x v="299"/>
    <x v="4111"/>
    <x v="22"/>
    <n v="4.5250000000000004"/>
  </r>
  <r>
    <n v="4452"/>
    <x v="2112"/>
    <x v="4112"/>
    <x v="47"/>
    <n v="4.524"/>
  </r>
  <r>
    <n v="4453"/>
    <x v="1057"/>
    <x v="4113"/>
    <x v="61"/>
    <n v="4.5220000000000002"/>
  </r>
  <r>
    <n v="4454"/>
    <x v="2079"/>
    <x v="4114"/>
    <x v="53"/>
    <n v="4.5220000000000002"/>
  </r>
  <r>
    <n v="4455"/>
    <x v="107"/>
    <x v="2245"/>
    <x v="32"/>
    <n v="4.5220000000000002"/>
  </r>
  <r>
    <n v="4456"/>
    <x v="965"/>
    <x v="4115"/>
    <x v="23"/>
    <n v="4.5209999999999999"/>
  </r>
  <r>
    <n v="4457"/>
    <x v="1944"/>
    <x v="4116"/>
    <x v="32"/>
    <n v="4.5209999999999999"/>
  </r>
  <r>
    <n v="4458"/>
    <x v="242"/>
    <x v="4117"/>
    <x v="45"/>
    <n v="4.5199999999999996"/>
  </r>
  <r>
    <n v="4459"/>
    <x v="2113"/>
    <x v="4118"/>
    <x v="23"/>
    <n v="4.5199999999999996"/>
  </r>
  <r>
    <n v="4460"/>
    <x v="1419"/>
    <x v="4119"/>
    <x v="32"/>
    <n v="4.5190000000000001"/>
  </r>
  <r>
    <n v="4461"/>
    <x v="2114"/>
    <x v="20"/>
    <x v="80"/>
    <n v="4.5179999999999998"/>
  </r>
  <r>
    <n v="4462"/>
    <x v="473"/>
    <x v="4120"/>
    <x v="59"/>
    <n v="4.5170000000000003"/>
  </r>
  <r>
    <n v="4463"/>
    <x v="2115"/>
    <x v="1362"/>
    <x v="72"/>
    <n v="4.5170000000000003"/>
  </r>
  <r>
    <n v="4464"/>
    <x v="1244"/>
    <x v="4121"/>
    <x v="2"/>
    <n v="4.516"/>
  </r>
  <r>
    <n v="4465"/>
    <x v="474"/>
    <x v="4122"/>
    <x v="13"/>
    <n v="4.5149999999999997"/>
  </r>
  <r>
    <n v="4466"/>
    <x v="1245"/>
    <x v="4123"/>
    <x v="79"/>
    <n v="4.5140000000000002"/>
  </r>
  <r>
    <n v="4467"/>
    <x v="2116"/>
    <x v="4124"/>
    <x v="26"/>
    <n v="4.5140000000000002"/>
  </r>
  <r>
    <n v="4468"/>
    <x v="455"/>
    <x v="4125"/>
    <x v="20"/>
    <n v="4.5110000000000001"/>
  </r>
  <r>
    <n v="4469"/>
    <x v="773"/>
    <x v="4126"/>
    <x v="28"/>
    <n v="4.5110000000000001"/>
  </r>
  <r>
    <n v="4470"/>
    <x v="2117"/>
    <x v="4127"/>
    <x v="7"/>
    <n v="4.51"/>
  </r>
  <r>
    <n v="4471"/>
    <x v="2118"/>
    <x v="4128"/>
    <x v="72"/>
    <n v="4.5090000000000003"/>
  </r>
  <r>
    <n v="4472"/>
    <x v="135"/>
    <x v="4129"/>
    <x v="6"/>
    <n v="4.508"/>
  </r>
  <r>
    <n v="4473"/>
    <x v="2119"/>
    <x v="4130"/>
    <x v="21"/>
    <n v="4.508"/>
  </r>
  <r>
    <n v="4474"/>
    <x v="403"/>
    <x v="4131"/>
    <x v="9"/>
    <n v="4.508"/>
  </r>
  <r>
    <n v="4475"/>
    <x v="1128"/>
    <x v="4132"/>
    <x v="10"/>
    <n v="4.5069999999999997"/>
  </r>
  <r>
    <n v="4476"/>
    <x v="2120"/>
    <x v="4133"/>
    <x v="92"/>
    <n v="4.5069999999999997"/>
  </r>
  <r>
    <n v="4477"/>
    <x v="2121"/>
    <x v="4134"/>
    <x v="9"/>
    <n v="4.5060000000000002"/>
  </r>
  <r>
    <n v="4478"/>
    <x v="700"/>
    <x v="4135"/>
    <x v="52"/>
    <n v="4.5060000000000002"/>
  </r>
  <r>
    <n v="4479"/>
    <x v="2122"/>
    <x v="4136"/>
    <x v="1"/>
    <n v="4.5049999999999999"/>
  </r>
  <r>
    <n v="4480"/>
    <x v="2123"/>
    <x v="4137"/>
    <x v="46"/>
    <n v="4.5049999999999999"/>
  </r>
  <r>
    <n v="4481"/>
    <x v="135"/>
    <x v="4138"/>
    <x v="35"/>
    <n v="4.5039999999999996"/>
  </r>
  <r>
    <n v="4482"/>
    <x v="2124"/>
    <x v="4139"/>
    <x v="39"/>
    <n v="4.5039999999999996"/>
  </r>
  <r>
    <n v="4483"/>
    <x v="1212"/>
    <x v="4140"/>
    <x v="9"/>
    <n v="4.5030000000000001"/>
  </r>
  <r>
    <n v="4484"/>
    <x v="2125"/>
    <x v="4141"/>
    <x v="29"/>
    <n v="4.5019999999999998"/>
  </r>
  <r>
    <n v="4485"/>
    <x v="574"/>
    <x v="4142"/>
    <x v="35"/>
    <n v="4.5"/>
  </r>
  <r>
    <n v="4486"/>
    <x v="270"/>
    <x v="4143"/>
    <x v="42"/>
    <n v="4.5"/>
  </r>
  <r>
    <n v="4487"/>
    <x v="1676"/>
    <x v="4144"/>
    <x v="11"/>
    <n v="4.5"/>
  </r>
  <r>
    <n v="4488"/>
    <x v="1644"/>
    <x v="1032"/>
    <x v="13"/>
    <n v="4.5"/>
  </r>
  <r>
    <n v="4489"/>
    <x v="569"/>
    <x v="4145"/>
    <x v="46"/>
    <n v="4.5"/>
  </r>
  <r>
    <n v="4490"/>
    <x v="30"/>
    <x v="4146"/>
    <x v="51"/>
    <n v="4.4989999999999997"/>
  </r>
  <r>
    <n v="4491"/>
    <x v="1637"/>
    <x v="4147"/>
    <x v="47"/>
    <n v="4.4989999999999997"/>
  </r>
  <r>
    <n v="4492"/>
    <x v="810"/>
    <x v="4148"/>
    <x v="38"/>
    <n v="4.4989999999999997"/>
  </r>
  <r>
    <n v="4493"/>
    <x v="146"/>
    <x v="4149"/>
    <x v="20"/>
    <n v="4.4980000000000002"/>
  </r>
  <r>
    <n v="4494"/>
    <x v="1468"/>
    <x v="4150"/>
    <x v="9"/>
    <n v="4.4939999999999998"/>
  </r>
  <r>
    <n v="4495"/>
    <x v="2126"/>
    <x v="4151"/>
    <x v="6"/>
    <n v="4.4930000000000003"/>
  </r>
  <r>
    <n v="4496"/>
    <x v="2127"/>
    <x v="4152"/>
    <x v="15"/>
    <n v="4.4930000000000003"/>
  </r>
  <r>
    <n v="4497"/>
    <x v="274"/>
    <x v="4153"/>
    <x v="68"/>
    <n v="4.492"/>
  </r>
  <r>
    <n v="4498"/>
    <x v="2128"/>
    <x v="4154"/>
    <x v="28"/>
    <n v="4.492"/>
  </r>
  <r>
    <n v="4499"/>
    <x v="998"/>
    <x v="4155"/>
    <x v="68"/>
    <n v="4.4889999999999999"/>
  </r>
  <r>
    <n v="4500"/>
    <x v="2129"/>
    <x v="4156"/>
    <x v="27"/>
    <n v="4.4880000000000004"/>
  </r>
  <r>
    <n v="4501"/>
    <x v="280"/>
    <x v="4157"/>
    <x v="51"/>
    <n v="4.4880000000000004"/>
  </r>
  <r>
    <n v="4502"/>
    <x v="1245"/>
    <x v="4158"/>
    <x v="79"/>
    <n v="4.4870000000000001"/>
  </r>
  <r>
    <n v="4503"/>
    <x v="448"/>
    <x v="4159"/>
    <x v="42"/>
    <n v="4.4870000000000001"/>
  </r>
  <r>
    <n v="4504"/>
    <x v="2130"/>
    <x v="4160"/>
    <x v="53"/>
    <n v="4.4870000000000001"/>
  </r>
  <r>
    <n v="4505"/>
    <x v="44"/>
    <x v="4161"/>
    <x v="14"/>
    <n v="4.4859999999999998"/>
  </r>
  <r>
    <n v="4506"/>
    <x v="2131"/>
    <x v="554"/>
    <x v="34"/>
    <n v="4.4859999999999998"/>
  </r>
  <r>
    <n v="4507"/>
    <x v="2132"/>
    <x v="4162"/>
    <x v="74"/>
    <n v="4.4859999999999998"/>
  </r>
  <r>
    <n v="4508"/>
    <x v="1589"/>
    <x v="4163"/>
    <x v="1"/>
    <n v="4.4850000000000003"/>
  </r>
  <r>
    <n v="4509"/>
    <x v="1161"/>
    <x v="4164"/>
    <x v="15"/>
    <n v="4.4850000000000003"/>
  </r>
  <r>
    <n v="4510"/>
    <x v="2133"/>
    <x v="4165"/>
    <x v="67"/>
    <n v="4.484"/>
  </r>
  <r>
    <n v="4511"/>
    <x v="1646"/>
    <x v="4166"/>
    <x v="18"/>
    <n v="4.4829999999999997"/>
  </r>
  <r>
    <n v="4512"/>
    <x v="2134"/>
    <x v="4167"/>
    <x v="22"/>
    <n v="4.4820000000000002"/>
  </r>
  <r>
    <n v="4513"/>
    <x v="0"/>
    <x v="4168"/>
    <x v="85"/>
    <n v="4.4809999999999999"/>
  </r>
  <r>
    <n v="4514"/>
    <x v="1212"/>
    <x v="4169"/>
    <x v="9"/>
    <n v="4.4809999999999999"/>
  </r>
  <r>
    <n v="4515"/>
    <x v="1338"/>
    <x v="54"/>
    <x v="52"/>
    <n v="4.4800000000000004"/>
  </r>
  <r>
    <n v="4516"/>
    <x v="434"/>
    <x v="4170"/>
    <x v="69"/>
    <n v="4.4790000000000001"/>
  </r>
  <r>
    <n v="4517"/>
    <x v="1386"/>
    <x v="4171"/>
    <x v="52"/>
    <n v="4.4779999999999998"/>
  </r>
  <r>
    <n v="4518"/>
    <x v="2135"/>
    <x v="4172"/>
    <x v="19"/>
    <n v="4.4779999999999998"/>
  </r>
  <r>
    <n v="4519"/>
    <x v="195"/>
    <x v="4173"/>
    <x v="74"/>
    <n v="4.4779999999999998"/>
  </r>
  <r>
    <n v="4520"/>
    <x v="1165"/>
    <x v="4174"/>
    <x v="54"/>
    <n v="4.476"/>
  </r>
  <r>
    <n v="4521"/>
    <x v="496"/>
    <x v="4175"/>
    <x v="74"/>
    <n v="4.476"/>
  </r>
  <r>
    <n v="4522"/>
    <x v="132"/>
    <x v="4176"/>
    <x v="73"/>
    <n v="4.4749999999999996"/>
  </r>
  <r>
    <n v="4523"/>
    <x v="2136"/>
    <x v="4177"/>
    <x v="16"/>
    <n v="4.4740000000000002"/>
  </r>
  <r>
    <n v="4524"/>
    <x v="507"/>
    <x v="4178"/>
    <x v="14"/>
    <n v="4.4720000000000004"/>
  </r>
  <r>
    <n v="4525"/>
    <x v="202"/>
    <x v="4179"/>
    <x v="35"/>
    <n v="4.4720000000000004"/>
  </r>
  <r>
    <n v="4526"/>
    <x v="2137"/>
    <x v="4180"/>
    <x v="12"/>
    <n v="4.4710000000000001"/>
  </r>
  <r>
    <n v="4527"/>
    <x v="66"/>
    <x v="4181"/>
    <x v="54"/>
    <n v="4.4710000000000001"/>
  </r>
  <r>
    <n v="4528"/>
    <x v="2138"/>
    <x v="4182"/>
    <x v="40"/>
    <n v="4.4710000000000001"/>
  </r>
  <r>
    <n v="4529"/>
    <x v="559"/>
    <x v="4183"/>
    <x v="6"/>
    <n v="4.468"/>
  </r>
  <r>
    <n v="4530"/>
    <x v="564"/>
    <x v="4184"/>
    <x v="11"/>
    <n v="4.468"/>
  </r>
  <r>
    <n v="4531"/>
    <x v="2139"/>
    <x v="4185"/>
    <x v="18"/>
    <n v="4.4669999999999996"/>
  </r>
  <r>
    <n v="4532"/>
    <x v="834"/>
    <x v="4186"/>
    <x v="53"/>
    <n v="4.4669999999999996"/>
  </r>
  <r>
    <n v="4533"/>
    <x v="1815"/>
    <x v="75"/>
    <x v="31"/>
    <n v="4.4669999999999996"/>
  </r>
  <r>
    <n v="4534"/>
    <x v="1124"/>
    <x v="4187"/>
    <x v="23"/>
    <n v="4.4660000000000002"/>
  </r>
  <r>
    <n v="4535"/>
    <x v="40"/>
    <x v="143"/>
    <x v="68"/>
    <n v="4.4660000000000002"/>
  </r>
  <r>
    <n v="4536"/>
    <x v="1174"/>
    <x v="4188"/>
    <x v="19"/>
    <n v="4.4649999999999999"/>
  </r>
  <r>
    <n v="4537"/>
    <x v="564"/>
    <x v="3543"/>
    <x v="17"/>
    <n v="4.4640000000000004"/>
  </r>
  <r>
    <n v="4538"/>
    <x v="2140"/>
    <x v="4189"/>
    <x v="34"/>
    <n v="4.4630000000000001"/>
  </r>
  <r>
    <n v="4539"/>
    <x v="56"/>
    <x v="4190"/>
    <x v="31"/>
    <n v="4.4610000000000003"/>
  </r>
  <r>
    <n v="4540"/>
    <x v="222"/>
    <x v="4191"/>
    <x v="36"/>
    <n v="4.4589999999999996"/>
  </r>
  <r>
    <n v="4541"/>
    <x v="2141"/>
    <x v="4192"/>
    <x v="14"/>
    <n v="4.4589999999999996"/>
  </r>
  <r>
    <n v="4542"/>
    <x v="2142"/>
    <x v="4193"/>
    <x v="8"/>
    <n v="4.4589999999999996"/>
  </r>
  <r>
    <n v="4543"/>
    <x v="69"/>
    <x v="2229"/>
    <x v="0"/>
    <n v="4.4580000000000002"/>
  </r>
  <r>
    <n v="4544"/>
    <x v="1877"/>
    <x v="4194"/>
    <x v="19"/>
    <n v="4.4580000000000002"/>
  </r>
  <r>
    <n v="4545"/>
    <x v="3"/>
    <x v="4195"/>
    <x v="4"/>
    <n v="4.4580000000000002"/>
  </r>
  <r>
    <n v="4546"/>
    <x v="594"/>
    <x v="4196"/>
    <x v="11"/>
    <n v="4.4569999999999999"/>
  </r>
  <r>
    <n v="4547"/>
    <x v="2143"/>
    <x v="4197"/>
    <x v="14"/>
    <n v="4.4560000000000004"/>
  </r>
  <r>
    <n v="4548"/>
    <x v="475"/>
    <x v="4198"/>
    <x v="33"/>
    <n v="4.4550000000000001"/>
  </r>
  <r>
    <n v="4549"/>
    <x v="1519"/>
    <x v="4199"/>
    <x v="15"/>
    <n v="4.4550000000000001"/>
  </r>
  <r>
    <n v="4550"/>
    <x v="1339"/>
    <x v="4200"/>
    <x v="59"/>
    <n v="4.4550000000000001"/>
  </r>
  <r>
    <n v="4551"/>
    <x v="324"/>
    <x v="4201"/>
    <x v="1"/>
    <n v="4.4539999999999997"/>
  </r>
  <r>
    <n v="4552"/>
    <x v="2144"/>
    <x v="4202"/>
    <x v="68"/>
    <n v="4.4530000000000003"/>
  </r>
  <r>
    <n v="4553"/>
    <x v="2145"/>
    <x v="717"/>
    <x v="74"/>
    <n v="4.4509999999999996"/>
  </r>
  <r>
    <n v="4554"/>
    <x v="233"/>
    <x v="4203"/>
    <x v="42"/>
    <n v="4.45"/>
  </r>
  <r>
    <n v="4555"/>
    <x v="2146"/>
    <x v="4204"/>
    <x v="45"/>
    <n v="4.45"/>
  </r>
  <r>
    <n v="4556"/>
    <x v="837"/>
    <x v="4205"/>
    <x v="50"/>
    <n v="4.4480000000000004"/>
  </r>
  <r>
    <n v="4557"/>
    <x v="715"/>
    <x v="4206"/>
    <x v="6"/>
    <n v="4.4480000000000004"/>
  </r>
  <r>
    <n v="4558"/>
    <x v="866"/>
    <x v="4207"/>
    <x v="96"/>
    <n v="4.4480000000000004"/>
  </r>
  <r>
    <n v="4559"/>
    <x v="1388"/>
    <x v="4208"/>
    <x v="80"/>
    <n v="4.4470000000000001"/>
  </r>
  <r>
    <n v="4560"/>
    <x v="2098"/>
    <x v="4209"/>
    <x v="69"/>
    <n v="4.4470000000000001"/>
  </r>
  <r>
    <n v="4561"/>
    <x v="1100"/>
    <x v="4210"/>
    <x v="83"/>
    <n v="4.4450000000000003"/>
  </r>
  <r>
    <n v="4562"/>
    <x v="2147"/>
    <x v="4211"/>
    <x v="19"/>
    <n v="4.4450000000000003"/>
  </r>
  <r>
    <n v="4563"/>
    <x v="77"/>
    <x v="4212"/>
    <x v="46"/>
    <n v="4.444"/>
  </r>
  <r>
    <n v="4564"/>
    <x v="69"/>
    <x v="4213"/>
    <x v="73"/>
    <n v="4.4429999999999996"/>
  </r>
  <r>
    <n v="4565"/>
    <x v="1935"/>
    <x v="3592"/>
    <x v="16"/>
    <n v="4.4429999999999996"/>
  </r>
  <r>
    <n v="4566"/>
    <x v="328"/>
    <x v="4214"/>
    <x v="62"/>
    <n v="4.4429999999999996"/>
  </r>
  <r>
    <n v="4567"/>
    <x v="547"/>
    <x v="4215"/>
    <x v="39"/>
    <n v="4.4420000000000002"/>
  </r>
  <r>
    <n v="4568"/>
    <x v="596"/>
    <x v="331"/>
    <x v="65"/>
    <n v="4.4420000000000002"/>
  </r>
  <r>
    <n v="4569"/>
    <x v="2148"/>
    <x v="3805"/>
    <x v="85"/>
    <n v="4.4409999999999998"/>
  </r>
  <r>
    <n v="4570"/>
    <x v="453"/>
    <x v="4216"/>
    <x v="73"/>
    <n v="4.4409999999999998"/>
  </r>
  <r>
    <n v="4571"/>
    <x v="141"/>
    <x v="4217"/>
    <x v="12"/>
    <n v="4.4400000000000004"/>
  </r>
  <r>
    <n v="4572"/>
    <x v="403"/>
    <x v="2822"/>
    <x v="34"/>
    <n v="4.4400000000000004"/>
  </r>
  <r>
    <n v="4573"/>
    <x v="115"/>
    <x v="4218"/>
    <x v="74"/>
    <n v="4.4390000000000001"/>
  </r>
  <r>
    <n v="4574"/>
    <x v="2149"/>
    <x v="4219"/>
    <x v="17"/>
    <n v="4.4370000000000003"/>
  </r>
  <r>
    <n v="4575"/>
    <x v="453"/>
    <x v="4220"/>
    <x v="41"/>
    <n v="4.4359999999999999"/>
  </r>
  <r>
    <n v="4576"/>
    <x v="653"/>
    <x v="4221"/>
    <x v="14"/>
    <n v="4.4359999999999999"/>
  </r>
  <r>
    <n v="4577"/>
    <x v="2150"/>
    <x v="4222"/>
    <x v="42"/>
    <n v="4.4359999999999999"/>
  </r>
  <r>
    <n v="4578"/>
    <x v="2151"/>
    <x v="4223"/>
    <x v="15"/>
    <n v="4.4340000000000002"/>
  </r>
  <r>
    <n v="4579"/>
    <x v="936"/>
    <x v="4224"/>
    <x v="7"/>
    <n v="4.4340000000000002"/>
  </r>
  <r>
    <n v="4580"/>
    <x v="282"/>
    <x v="4225"/>
    <x v="27"/>
    <n v="4.4329999999999998"/>
  </r>
  <r>
    <n v="4581"/>
    <x v="360"/>
    <x v="4226"/>
    <x v="22"/>
    <n v="4.4320000000000004"/>
  </r>
  <r>
    <n v="4582"/>
    <x v="944"/>
    <x v="4227"/>
    <x v="74"/>
    <n v="4.4320000000000004"/>
  </r>
  <r>
    <n v="4583"/>
    <x v="2152"/>
    <x v="4228"/>
    <x v="11"/>
    <n v="4.4320000000000004"/>
  </r>
  <r>
    <n v="4584"/>
    <x v="2153"/>
    <x v="4229"/>
    <x v="9"/>
    <n v="4.431"/>
  </r>
  <r>
    <n v="4585"/>
    <x v="650"/>
    <x v="4230"/>
    <x v="50"/>
    <n v="4.431"/>
  </r>
  <r>
    <n v="4586"/>
    <x v="2154"/>
    <x v="4231"/>
    <x v="68"/>
    <n v="4.43"/>
  </r>
  <r>
    <n v="4587"/>
    <x v="2155"/>
    <x v="4232"/>
    <x v="47"/>
    <n v="4.4290000000000003"/>
  </r>
  <r>
    <n v="4588"/>
    <x v="1174"/>
    <x v="4233"/>
    <x v="54"/>
    <n v="4.4290000000000003"/>
  </r>
  <r>
    <n v="4589"/>
    <x v="1874"/>
    <x v="4234"/>
    <x v="49"/>
    <n v="4.4290000000000003"/>
  </r>
  <r>
    <n v="4590"/>
    <x v="696"/>
    <x v="4235"/>
    <x v="52"/>
    <n v="4.4279999999999999"/>
  </r>
  <r>
    <n v="4591"/>
    <x v="1453"/>
    <x v="4236"/>
    <x v="46"/>
    <n v="4.4269999999999996"/>
  </r>
  <r>
    <n v="4592"/>
    <x v="2156"/>
    <x v="4237"/>
    <x v="4"/>
    <n v="4.4260000000000002"/>
  </r>
  <r>
    <n v="4593"/>
    <x v="2157"/>
    <x v="4238"/>
    <x v="9"/>
    <n v="4.4260000000000002"/>
  </r>
  <r>
    <n v="4594"/>
    <x v="832"/>
    <x v="4239"/>
    <x v="2"/>
    <n v="4.4260000000000002"/>
  </r>
  <r>
    <n v="4595"/>
    <x v="823"/>
    <x v="1045"/>
    <x v="51"/>
    <n v="4.4240000000000004"/>
  </r>
  <r>
    <n v="4596"/>
    <x v="196"/>
    <x v="4240"/>
    <x v="8"/>
    <n v="4.4240000000000004"/>
  </r>
  <r>
    <n v="4597"/>
    <x v="804"/>
    <x v="4241"/>
    <x v="26"/>
    <n v="4.423"/>
  </r>
  <r>
    <n v="4598"/>
    <x v="2158"/>
    <x v="4242"/>
    <x v="10"/>
    <n v="4.4219999999999997"/>
  </r>
  <r>
    <n v="4599"/>
    <x v="11"/>
    <x v="4243"/>
    <x v="36"/>
    <n v="4.4210000000000003"/>
  </r>
  <r>
    <n v="4600"/>
    <x v="2159"/>
    <x v="4244"/>
    <x v="10"/>
    <n v="4.42"/>
  </r>
  <r>
    <n v="4601"/>
    <x v="589"/>
    <x v="4245"/>
    <x v="6"/>
    <n v="4.4189999999999996"/>
  </r>
  <r>
    <n v="4602"/>
    <x v="486"/>
    <x v="4246"/>
    <x v="39"/>
    <n v="4.4189999999999996"/>
  </r>
  <r>
    <n v="4603"/>
    <x v="2160"/>
    <x v="4247"/>
    <x v="31"/>
    <n v="4.4180000000000001"/>
  </r>
  <r>
    <n v="4604"/>
    <x v="2161"/>
    <x v="4248"/>
    <x v="23"/>
    <n v="4.4169999999999998"/>
  </r>
  <r>
    <n v="4605"/>
    <x v="510"/>
    <x v="4249"/>
    <x v="46"/>
    <n v="4.4160000000000004"/>
  </r>
  <r>
    <n v="4606"/>
    <x v="2162"/>
    <x v="4250"/>
    <x v="62"/>
    <n v="4.4160000000000004"/>
  </r>
  <r>
    <n v="4607"/>
    <x v="1360"/>
    <x v="4251"/>
    <x v="40"/>
    <n v="4.4130000000000003"/>
  </r>
  <r>
    <n v="4608"/>
    <x v="2163"/>
    <x v="4252"/>
    <x v="22"/>
    <n v="4.4119999999999999"/>
  </r>
  <r>
    <n v="4609"/>
    <x v="470"/>
    <x v="4253"/>
    <x v="1"/>
    <n v="4.4119999999999999"/>
  </r>
  <r>
    <n v="4610"/>
    <x v="2164"/>
    <x v="4254"/>
    <x v="9"/>
    <n v="4.4109999999999996"/>
  </r>
  <r>
    <n v="4611"/>
    <x v="167"/>
    <x v="4255"/>
    <x v="22"/>
    <n v="4.41"/>
  </r>
  <r>
    <n v="4612"/>
    <x v="2165"/>
    <x v="4256"/>
    <x v="2"/>
    <n v="4.4089999999999998"/>
  </r>
  <r>
    <n v="4613"/>
    <x v="2166"/>
    <x v="365"/>
    <x v="59"/>
    <n v="4.4089999999999998"/>
  </r>
  <r>
    <n v="4614"/>
    <x v="2167"/>
    <x v="4257"/>
    <x v="11"/>
    <n v="4.4089999999999998"/>
  </r>
  <r>
    <n v="4615"/>
    <x v="31"/>
    <x v="3113"/>
    <x v="33"/>
    <n v="4.4039999999999999"/>
  </r>
  <r>
    <n v="4616"/>
    <x v="2168"/>
    <x v="4258"/>
    <x v="59"/>
    <n v="4.4029999999999996"/>
  </r>
  <r>
    <n v="4617"/>
    <x v="2169"/>
    <x v="4259"/>
    <x v="69"/>
    <n v="4.4029999999999996"/>
  </r>
  <r>
    <n v="4618"/>
    <x v="1851"/>
    <x v="4260"/>
    <x v="31"/>
    <n v="4.4009999999999998"/>
  </r>
  <r>
    <n v="4619"/>
    <x v="1312"/>
    <x v="4261"/>
    <x v="65"/>
    <n v="4.4009999999999998"/>
  </r>
  <r>
    <n v="4620"/>
    <x v="11"/>
    <x v="4262"/>
    <x v="39"/>
    <n v="4.4000000000000004"/>
  </r>
  <r>
    <n v="4621"/>
    <x v="411"/>
    <x v="4263"/>
    <x v="59"/>
    <n v="4.4000000000000004"/>
  </r>
  <r>
    <n v="4622"/>
    <x v="2170"/>
    <x v="3452"/>
    <x v="27"/>
    <n v="4.399"/>
  </r>
  <r>
    <n v="4623"/>
    <x v="2171"/>
    <x v="4264"/>
    <x v="69"/>
    <n v="4.399"/>
  </r>
  <r>
    <n v="4624"/>
    <x v="2172"/>
    <x v="1943"/>
    <x v="15"/>
    <n v="4.399"/>
  </r>
  <r>
    <n v="4625"/>
    <x v="2173"/>
    <x v="4265"/>
    <x v="10"/>
    <n v="4.3979999999999997"/>
  </r>
  <r>
    <n v="4626"/>
    <x v="2174"/>
    <x v="4266"/>
    <x v="35"/>
    <n v="4.3979999999999997"/>
  </r>
  <r>
    <n v="4627"/>
    <x v="104"/>
    <x v="4267"/>
    <x v="51"/>
    <n v="4.3979999999999997"/>
  </r>
  <r>
    <n v="4628"/>
    <x v="2175"/>
    <x v="881"/>
    <x v="41"/>
    <n v="4.3979999999999997"/>
  </r>
  <r>
    <n v="4629"/>
    <x v="1497"/>
    <x v="3273"/>
    <x v="36"/>
    <n v="4.3979999999999997"/>
  </r>
  <r>
    <n v="4630"/>
    <x v="1300"/>
    <x v="4268"/>
    <x v="54"/>
    <n v="4.3970000000000002"/>
  </r>
  <r>
    <n v="4631"/>
    <x v="320"/>
    <x v="2199"/>
    <x v="7"/>
    <n v="4.3959999999999999"/>
  </r>
  <r>
    <n v="4632"/>
    <x v="252"/>
    <x v="4269"/>
    <x v="60"/>
    <n v="4.3959999999999999"/>
  </r>
  <r>
    <n v="4633"/>
    <x v="1657"/>
    <x v="4270"/>
    <x v="79"/>
    <n v="4.3959999999999999"/>
  </r>
  <r>
    <n v="4634"/>
    <x v="1829"/>
    <x v="4271"/>
    <x v="19"/>
    <n v="4.3949999999999996"/>
  </r>
  <r>
    <n v="4635"/>
    <x v="2137"/>
    <x v="4272"/>
    <x v="31"/>
    <n v="4.3949999999999996"/>
  </r>
  <r>
    <n v="4636"/>
    <x v="818"/>
    <x v="4273"/>
    <x v="52"/>
    <n v="4.3940000000000001"/>
  </r>
  <r>
    <n v="4637"/>
    <x v="9"/>
    <x v="4274"/>
    <x v="30"/>
    <n v="4.3929999999999998"/>
  </r>
  <r>
    <n v="4638"/>
    <x v="2176"/>
    <x v="4275"/>
    <x v="45"/>
    <n v="4.3920000000000003"/>
  </r>
  <r>
    <n v="4639"/>
    <x v="1720"/>
    <x v="2679"/>
    <x v="45"/>
    <n v="4.3920000000000003"/>
  </r>
  <r>
    <n v="4640"/>
    <x v="27"/>
    <x v="1072"/>
    <x v="67"/>
    <n v="4.3920000000000003"/>
  </r>
  <r>
    <n v="4641"/>
    <x v="1242"/>
    <x v="4276"/>
    <x v="26"/>
    <n v="4.391"/>
  </r>
  <r>
    <n v="4642"/>
    <x v="545"/>
    <x v="4277"/>
    <x v="84"/>
    <n v="4.391"/>
  </r>
  <r>
    <n v="4643"/>
    <x v="1958"/>
    <x v="4278"/>
    <x v="34"/>
    <n v="4.3899999999999997"/>
  </r>
  <r>
    <n v="4644"/>
    <x v="588"/>
    <x v="4279"/>
    <x v="29"/>
    <n v="4.3890000000000002"/>
  </r>
  <r>
    <n v="4645"/>
    <x v="2177"/>
    <x v="4280"/>
    <x v="42"/>
    <n v="4.3890000000000002"/>
  </r>
  <r>
    <n v="4646"/>
    <x v="2178"/>
    <x v="981"/>
    <x v="52"/>
    <n v="4.3869999999999996"/>
  </r>
  <r>
    <n v="4647"/>
    <x v="134"/>
    <x v="4281"/>
    <x v="22"/>
    <n v="4.3849999999999998"/>
  </r>
  <r>
    <n v="4648"/>
    <x v="2179"/>
    <x v="4282"/>
    <x v="5"/>
    <n v="4.3849999999999998"/>
  </r>
  <r>
    <n v="4649"/>
    <x v="669"/>
    <x v="4283"/>
    <x v="52"/>
    <n v="4.3840000000000003"/>
  </r>
  <r>
    <n v="4650"/>
    <x v="2180"/>
    <x v="4284"/>
    <x v="49"/>
    <n v="4.3840000000000003"/>
  </r>
  <r>
    <n v="4651"/>
    <x v="2181"/>
    <x v="4285"/>
    <x v="72"/>
    <n v="4.3840000000000003"/>
  </r>
  <r>
    <n v="4652"/>
    <x v="1095"/>
    <x v="4286"/>
    <x v="48"/>
    <n v="4.383"/>
  </r>
  <r>
    <n v="4653"/>
    <x v="1341"/>
    <x v="4287"/>
    <x v="30"/>
    <n v="4.383"/>
  </r>
  <r>
    <n v="4654"/>
    <x v="89"/>
    <x v="4288"/>
    <x v="6"/>
    <n v="4.383"/>
  </r>
  <r>
    <n v="4655"/>
    <x v="2182"/>
    <x v="4289"/>
    <x v="20"/>
    <n v="4.3819999999999997"/>
  </r>
  <r>
    <n v="4656"/>
    <x v="2183"/>
    <x v="4290"/>
    <x v="23"/>
    <n v="4.3819999999999997"/>
  </r>
  <r>
    <n v="4657"/>
    <x v="1119"/>
    <x v="4291"/>
    <x v="22"/>
    <n v="4.3810000000000002"/>
  </r>
  <r>
    <n v="4658"/>
    <x v="782"/>
    <x v="4292"/>
    <x v="14"/>
    <n v="4.38"/>
  </r>
  <r>
    <n v="4659"/>
    <x v="1873"/>
    <x v="4293"/>
    <x v="31"/>
    <n v="4.375"/>
  </r>
  <r>
    <n v="4660"/>
    <x v="2184"/>
    <x v="4294"/>
    <x v="51"/>
    <n v="4.375"/>
  </r>
  <r>
    <n v="4661"/>
    <x v="459"/>
    <x v="1869"/>
    <x v="41"/>
    <n v="4.375"/>
  </r>
  <r>
    <n v="4662"/>
    <x v="194"/>
    <x v="4295"/>
    <x v="65"/>
    <n v="4.375"/>
  </r>
  <r>
    <n v="4663"/>
    <x v="204"/>
    <x v="4296"/>
    <x v="9"/>
    <n v="4.375"/>
  </r>
  <r>
    <n v="4664"/>
    <x v="5"/>
    <x v="4297"/>
    <x v="21"/>
    <n v="4.375"/>
  </r>
  <r>
    <n v="4665"/>
    <x v="426"/>
    <x v="4298"/>
    <x v="41"/>
    <n v="4.3739999999999997"/>
  </r>
  <r>
    <n v="4666"/>
    <x v="2185"/>
    <x v="4299"/>
    <x v="14"/>
    <n v="4.3730000000000002"/>
  </r>
  <r>
    <n v="4667"/>
    <x v="1849"/>
    <x v="4300"/>
    <x v="2"/>
    <n v="4.3730000000000002"/>
  </r>
  <r>
    <n v="4668"/>
    <x v="549"/>
    <x v="4301"/>
    <x v="47"/>
    <n v="4.3719999999999999"/>
  </r>
  <r>
    <n v="4669"/>
    <x v="1419"/>
    <x v="4302"/>
    <x v="27"/>
    <n v="4.3719999999999999"/>
  </r>
  <r>
    <n v="4670"/>
    <x v="418"/>
    <x v="4303"/>
    <x v="65"/>
    <n v="4.3719999999999999"/>
  </r>
  <r>
    <n v="4671"/>
    <x v="2186"/>
    <x v="4304"/>
    <x v="12"/>
    <n v="4.3710000000000004"/>
  </r>
  <r>
    <n v="4672"/>
    <x v="2187"/>
    <x v="3358"/>
    <x v="32"/>
    <n v="4.3710000000000004"/>
  </r>
  <r>
    <n v="4673"/>
    <x v="23"/>
    <x v="4305"/>
    <x v="49"/>
    <n v="4.37"/>
  </r>
  <r>
    <n v="4674"/>
    <x v="1057"/>
    <x v="4306"/>
    <x v="62"/>
    <n v="4.37"/>
  </r>
  <r>
    <n v="4675"/>
    <x v="1028"/>
    <x v="4307"/>
    <x v="65"/>
    <n v="4.3689999999999998"/>
  </r>
  <r>
    <n v="4676"/>
    <x v="2188"/>
    <x v="4308"/>
    <x v="31"/>
    <n v="4.3680000000000003"/>
  </r>
  <r>
    <n v="4677"/>
    <x v="658"/>
    <x v="4309"/>
    <x v="10"/>
    <n v="4.3659999999999997"/>
  </r>
  <r>
    <n v="4678"/>
    <x v="2189"/>
    <x v="4310"/>
    <x v="34"/>
    <n v="4.3650000000000002"/>
  </r>
  <r>
    <n v="4679"/>
    <x v="2190"/>
    <x v="4311"/>
    <x v="65"/>
    <n v="4.3650000000000002"/>
  </r>
  <r>
    <n v="4680"/>
    <x v="978"/>
    <x v="4312"/>
    <x v="55"/>
    <n v="4.3639999999999999"/>
  </r>
  <r>
    <n v="4681"/>
    <x v="2191"/>
    <x v="4313"/>
    <x v="10"/>
    <n v="4.3630000000000004"/>
  </r>
  <r>
    <n v="4682"/>
    <x v="588"/>
    <x v="2121"/>
    <x v="29"/>
    <n v="4.3630000000000004"/>
  </r>
  <r>
    <n v="4683"/>
    <x v="734"/>
    <x v="4314"/>
    <x v="50"/>
    <n v="4.3609999999999998"/>
  </r>
  <r>
    <n v="4684"/>
    <x v="824"/>
    <x v="4315"/>
    <x v="59"/>
    <n v="4.359"/>
  </r>
  <r>
    <n v="4685"/>
    <x v="712"/>
    <x v="4316"/>
    <x v="65"/>
    <n v="4.359"/>
  </r>
  <r>
    <n v="4686"/>
    <x v="2019"/>
    <x v="4317"/>
    <x v="8"/>
    <n v="4.359"/>
  </r>
  <r>
    <n v="4687"/>
    <x v="2192"/>
    <x v="4318"/>
    <x v="8"/>
    <n v="4.3579999999999997"/>
  </r>
  <r>
    <n v="4688"/>
    <x v="23"/>
    <x v="4319"/>
    <x v="27"/>
    <n v="4.3579999999999997"/>
  </r>
  <r>
    <n v="4689"/>
    <x v="476"/>
    <x v="4320"/>
    <x v="8"/>
    <n v="4.3570000000000002"/>
  </r>
  <r>
    <n v="4690"/>
    <x v="66"/>
    <x v="4321"/>
    <x v="9"/>
    <n v="4.3550000000000004"/>
  </r>
  <r>
    <n v="4691"/>
    <x v="1003"/>
    <x v="4322"/>
    <x v="36"/>
    <n v="4.3520000000000003"/>
  </r>
  <r>
    <n v="4692"/>
    <x v="1212"/>
    <x v="4323"/>
    <x v="10"/>
    <n v="4.3520000000000003"/>
  </r>
  <r>
    <n v="4693"/>
    <x v="2193"/>
    <x v="4324"/>
    <x v="46"/>
    <n v="4.3520000000000003"/>
  </r>
  <r>
    <n v="4694"/>
    <x v="2194"/>
    <x v="4325"/>
    <x v="29"/>
    <n v="4.351"/>
  </r>
  <r>
    <n v="4695"/>
    <x v="2195"/>
    <x v="4326"/>
    <x v="17"/>
    <n v="4.3499999999999996"/>
  </r>
  <r>
    <n v="4696"/>
    <x v="2196"/>
    <x v="4327"/>
    <x v="16"/>
    <n v="4.3499999999999996"/>
  </r>
  <r>
    <n v="4697"/>
    <x v="1355"/>
    <x v="4328"/>
    <x v="40"/>
    <n v="4.3499999999999996"/>
  </r>
  <r>
    <n v="4698"/>
    <x v="2197"/>
    <x v="4329"/>
    <x v="53"/>
    <n v="4.3499999999999996"/>
  </r>
  <r>
    <n v="4699"/>
    <x v="403"/>
    <x v="4330"/>
    <x v="9"/>
    <n v="4.3490000000000002"/>
  </r>
  <r>
    <n v="4700"/>
    <x v="44"/>
    <x v="4331"/>
    <x v="49"/>
    <n v="4.3490000000000002"/>
  </r>
  <r>
    <n v="4701"/>
    <x v="1536"/>
    <x v="4332"/>
    <x v="37"/>
    <n v="4.3479999999999999"/>
  </r>
  <r>
    <n v="4702"/>
    <x v="1491"/>
    <x v="4333"/>
    <x v="68"/>
    <n v="4.3479999999999999"/>
  </r>
  <r>
    <n v="4703"/>
    <x v="354"/>
    <x v="4334"/>
    <x v="4"/>
    <n v="4.3470000000000004"/>
  </r>
  <r>
    <n v="4704"/>
    <x v="2198"/>
    <x v="4335"/>
    <x v="31"/>
    <n v="4.3470000000000004"/>
  </r>
  <r>
    <n v="4705"/>
    <x v="2199"/>
    <x v="4336"/>
    <x v="57"/>
    <n v="4.3460000000000001"/>
  </r>
  <r>
    <n v="4706"/>
    <x v="2200"/>
    <x v="4337"/>
    <x v="12"/>
    <n v="4.3449999999999998"/>
  </r>
  <r>
    <n v="4707"/>
    <x v="1513"/>
    <x v="4338"/>
    <x v="58"/>
    <n v="4.3449999999999998"/>
  </r>
  <r>
    <n v="4708"/>
    <x v="2201"/>
    <x v="4339"/>
    <x v="57"/>
    <n v="4.3449999999999998"/>
  </r>
  <r>
    <n v="4709"/>
    <x v="0"/>
    <x v="2858"/>
    <x v="73"/>
    <n v="4.3440000000000003"/>
  </r>
  <r>
    <n v="4710"/>
    <x v="487"/>
    <x v="4340"/>
    <x v="0"/>
    <n v="4.343"/>
  </r>
  <r>
    <n v="4711"/>
    <x v="2202"/>
    <x v="4341"/>
    <x v="58"/>
    <n v="4.3410000000000002"/>
  </r>
  <r>
    <n v="4712"/>
    <x v="1841"/>
    <x v="4342"/>
    <x v="47"/>
    <n v="4.34"/>
  </r>
  <r>
    <n v="4713"/>
    <x v="2203"/>
    <x v="2592"/>
    <x v="46"/>
    <n v="4.34"/>
  </r>
  <r>
    <n v="4714"/>
    <x v="1005"/>
    <x v="4343"/>
    <x v="27"/>
    <n v="4.3390000000000004"/>
  </r>
  <r>
    <n v="4715"/>
    <x v="323"/>
    <x v="4344"/>
    <x v="12"/>
    <n v="4.3360000000000003"/>
  </r>
  <r>
    <n v="4716"/>
    <x v="1262"/>
    <x v="4345"/>
    <x v="23"/>
    <n v="4.3360000000000003"/>
  </r>
  <r>
    <n v="4717"/>
    <x v="0"/>
    <x v="4346"/>
    <x v="43"/>
    <n v="4.3360000000000003"/>
  </r>
  <r>
    <n v="4718"/>
    <x v="2204"/>
    <x v="4347"/>
    <x v="31"/>
    <n v="4.3339999999999996"/>
  </r>
  <r>
    <n v="4719"/>
    <x v="2077"/>
    <x v="4348"/>
    <x v="62"/>
    <n v="4.3339999999999996"/>
  </r>
  <r>
    <n v="4720"/>
    <x v="466"/>
    <x v="4349"/>
    <x v="63"/>
    <n v="4.3330000000000002"/>
  </r>
  <r>
    <n v="4721"/>
    <x v="2205"/>
    <x v="4350"/>
    <x v="59"/>
    <n v="4.3330000000000002"/>
  </r>
  <r>
    <n v="4722"/>
    <x v="483"/>
    <x v="3508"/>
    <x v="13"/>
    <n v="4.3319999999999999"/>
  </r>
  <r>
    <n v="4723"/>
    <x v="2086"/>
    <x v="4351"/>
    <x v="16"/>
    <n v="4.3319999999999999"/>
  </r>
  <r>
    <n v="4724"/>
    <x v="524"/>
    <x v="4352"/>
    <x v="55"/>
    <n v="4.3319999999999999"/>
  </r>
  <r>
    <n v="4725"/>
    <x v="31"/>
    <x v="4353"/>
    <x v="2"/>
    <n v="4.3319999999999999"/>
  </r>
  <r>
    <n v="4726"/>
    <x v="2206"/>
    <x v="4354"/>
    <x v="65"/>
    <n v="4.3319999999999999"/>
  </r>
  <r>
    <n v="4727"/>
    <x v="65"/>
    <x v="4355"/>
    <x v="4"/>
    <n v="4.3310000000000004"/>
  </r>
  <r>
    <n v="4728"/>
    <x v="11"/>
    <x v="4356"/>
    <x v="19"/>
    <n v="4.33"/>
  </r>
  <r>
    <n v="4729"/>
    <x v="2207"/>
    <x v="4357"/>
    <x v="56"/>
    <n v="4.33"/>
  </r>
  <r>
    <n v="4730"/>
    <x v="2208"/>
    <x v="4358"/>
    <x v="2"/>
    <n v="4.3289999999999997"/>
  </r>
  <r>
    <n v="4731"/>
    <x v="914"/>
    <x v="4359"/>
    <x v="6"/>
    <n v="4.3289999999999997"/>
  </r>
  <r>
    <n v="4732"/>
    <x v="693"/>
    <x v="4360"/>
    <x v="43"/>
    <n v="4.3289999999999997"/>
  </r>
  <r>
    <n v="4733"/>
    <x v="146"/>
    <x v="4361"/>
    <x v="27"/>
    <n v="4.3289999999999997"/>
  </r>
  <r>
    <n v="4734"/>
    <x v="1168"/>
    <x v="4362"/>
    <x v="5"/>
    <n v="4.3280000000000003"/>
  </r>
  <r>
    <n v="4735"/>
    <x v="2209"/>
    <x v="3411"/>
    <x v="14"/>
    <n v="4.3280000000000003"/>
  </r>
  <r>
    <n v="4736"/>
    <x v="768"/>
    <x v="4363"/>
    <x v="14"/>
    <n v="4.3280000000000003"/>
  </r>
  <r>
    <n v="4737"/>
    <x v="1228"/>
    <x v="1815"/>
    <x v="52"/>
    <n v="4.327"/>
  </r>
  <r>
    <n v="4738"/>
    <x v="2210"/>
    <x v="4364"/>
    <x v="6"/>
    <n v="4.327"/>
  </r>
  <r>
    <n v="4739"/>
    <x v="2211"/>
    <x v="4196"/>
    <x v="41"/>
    <n v="4.3239999999999998"/>
  </r>
  <r>
    <n v="4740"/>
    <x v="2212"/>
    <x v="4365"/>
    <x v="40"/>
    <n v="4.3230000000000004"/>
  </r>
  <r>
    <n v="4741"/>
    <x v="204"/>
    <x v="4366"/>
    <x v="32"/>
    <n v="4.3230000000000004"/>
  </r>
  <r>
    <n v="4742"/>
    <x v="2213"/>
    <x v="4367"/>
    <x v="81"/>
    <n v="4.3230000000000004"/>
  </r>
  <r>
    <n v="4743"/>
    <x v="1168"/>
    <x v="4368"/>
    <x v="50"/>
    <n v="4.3220000000000001"/>
  </r>
  <r>
    <n v="4744"/>
    <x v="533"/>
    <x v="4369"/>
    <x v="66"/>
    <n v="4.3209999999999997"/>
  </r>
  <r>
    <n v="4745"/>
    <x v="270"/>
    <x v="4370"/>
    <x v="17"/>
    <n v="4.32"/>
  </r>
  <r>
    <n v="4746"/>
    <x v="2214"/>
    <x v="4371"/>
    <x v="15"/>
    <n v="4.32"/>
  </r>
  <r>
    <n v="4747"/>
    <x v="153"/>
    <x v="695"/>
    <x v="38"/>
    <n v="4.319"/>
  </r>
  <r>
    <n v="4748"/>
    <x v="2215"/>
    <x v="1414"/>
    <x v="57"/>
    <n v="4.319"/>
  </r>
  <r>
    <n v="4749"/>
    <x v="2216"/>
    <x v="4372"/>
    <x v="81"/>
    <n v="4.3179999999999996"/>
  </r>
  <r>
    <n v="4750"/>
    <x v="1683"/>
    <x v="3185"/>
    <x v="24"/>
    <n v="4.3179999999999996"/>
  </r>
  <r>
    <n v="4751"/>
    <x v="747"/>
    <x v="4373"/>
    <x v="39"/>
    <n v="4.3170000000000002"/>
  </r>
  <r>
    <n v="4752"/>
    <x v="2022"/>
    <x v="4374"/>
    <x v="40"/>
    <n v="4.3170000000000002"/>
  </r>
  <r>
    <n v="4753"/>
    <x v="2217"/>
    <x v="4375"/>
    <x v="62"/>
    <n v="4.3159999999999998"/>
  </r>
  <r>
    <n v="4754"/>
    <x v="1212"/>
    <x v="4376"/>
    <x v="10"/>
    <n v="4.3159999999999998"/>
  </r>
  <r>
    <n v="4755"/>
    <x v="2218"/>
    <x v="4377"/>
    <x v="46"/>
    <n v="4.3159999999999998"/>
  </r>
  <r>
    <n v="4756"/>
    <x v="288"/>
    <x v="4378"/>
    <x v="52"/>
    <n v="4.3150000000000004"/>
  </r>
  <r>
    <n v="4757"/>
    <x v="2219"/>
    <x v="4379"/>
    <x v="57"/>
    <n v="4.3140000000000001"/>
  </r>
  <r>
    <n v="4758"/>
    <x v="1749"/>
    <x v="4380"/>
    <x v="65"/>
    <n v="4.3140000000000001"/>
  </r>
  <r>
    <n v="4759"/>
    <x v="2220"/>
    <x v="4381"/>
    <x v="69"/>
    <n v="4.3129999999999997"/>
  </r>
  <r>
    <n v="4760"/>
    <x v="2221"/>
    <x v="4382"/>
    <x v="27"/>
    <n v="4.3129999999999997"/>
  </r>
  <r>
    <n v="4761"/>
    <x v="2222"/>
    <x v="4383"/>
    <x v="35"/>
    <n v="4.3129999999999997"/>
  </r>
  <r>
    <n v="4762"/>
    <x v="1085"/>
    <x v="4384"/>
    <x v="51"/>
    <n v="4.3129999999999997"/>
  </r>
  <r>
    <n v="4763"/>
    <x v="19"/>
    <x v="4385"/>
    <x v="29"/>
    <n v="4.3120000000000003"/>
  </r>
  <r>
    <n v="4764"/>
    <x v="613"/>
    <x v="4386"/>
    <x v="33"/>
    <n v="4.3120000000000003"/>
  </r>
  <r>
    <n v="4765"/>
    <x v="1099"/>
    <x v="4387"/>
    <x v="68"/>
    <n v="4.3120000000000003"/>
  </r>
  <r>
    <n v="4766"/>
    <x v="239"/>
    <x v="254"/>
    <x v="31"/>
    <n v="4.3099999999999996"/>
  </r>
  <r>
    <n v="4767"/>
    <x v="2223"/>
    <x v="4388"/>
    <x v="29"/>
    <n v="4.3090000000000002"/>
  </r>
  <r>
    <n v="4768"/>
    <x v="519"/>
    <x v="4389"/>
    <x v="5"/>
    <n v="4.3079999999999998"/>
  </r>
  <r>
    <n v="4769"/>
    <x v="2224"/>
    <x v="4390"/>
    <x v="59"/>
    <n v="4.3079999999999998"/>
  </r>
  <r>
    <n v="4770"/>
    <x v="129"/>
    <x v="4391"/>
    <x v="20"/>
    <n v="4.3079999999999998"/>
  </r>
  <r>
    <n v="4771"/>
    <x v="609"/>
    <x v="4392"/>
    <x v="23"/>
    <n v="4.3070000000000004"/>
  </r>
  <r>
    <n v="4772"/>
    <x v="49"/>
    <x v="4393"/>
    <x v="36"/>
    <n v="4.3070000000000004"/>
  </r>
  <r>
    <n v="4773"/>
    <x v="2225"/>
    <x v="4394"/>
    <x v="46"/>
    <n v="4.306"/>
  </r>
  <r>
    <n v="4774"/>
    <x v="2226"/>
    <x v="4395"/>
    <x v="26"/>
    <n v="4.306"/>
  </r>
  <r>
    <n v="4775"/>
    <x v="545"/>
    <x v="4396"/>
    <x v="84"/>
    <n v="4.3029999999999999"/>
  </r>
  <r>
    <n v="4776"/>
    <x v="176"/>
    <x v="4397"/>
    <x v="39"/>
    <n v="4.3010000000000002"/>
  </r>
  <r>
    <n v="4777"/>
    <x v="559"/>
    <x v="4398"/>
    <x v="6"/>
    <n v="4.3"/>
  </r>
  <r>
    <n v="4778"/>
    <x v="781"/>
    <x v="4399"/>
    <x v="28"/>
    <n v="4.298"/>
  </r>
  <r>
    <n v="4779"/>
    <x v="44"/>
    <x v="3279"/>
    <x v="4"/>
    <n v="4.2969999999999997"/>
  </r>
  <r>
    <n v="4780"/>
    <x v="1379"/>
    <x v="4400"/>
    <x v="36"/>
    <n v="4.2960000000000003"/>
  </r>
  <r>
    <n v="4781"/>
    <x v="135"/>
    <x v="4401"/>
    <x v="4"/>
    <n v="4.2949999999999999"/>
  </r>
  <r>
    <n v="4782"/>
    <x v="460"/>
    <x v="4402"/>
    <x v="52"/>
    <n v="4.2949999999999999"/>
  </r>
  <r>
    <n v="4783"/>
    <x v="2227"/>
    <x v="4403"/>
    <x v="14"/>
    <n v="4.2949999999999999"/>
  </r>
  <r>
    <n v="4784"/>
    <x v="1307"/>
    <x v="4404"/>
    <x v="47"/>
    <n v="4.2939999999999996"/>
  </r>
  <r>
    <n v="4785"/>
    <x v="2228"/>
    <x v="4405"/>
    <x v="44"/>
    <n v="4.2939999999999996"/>
  </r>
  <r>
    <n v="4786"/>
    <x v="489"/>
    <x v="4406"/>
    <x v="17"/>
    <n v="4.2939999999999996"/>
  </r>
  <r>
    <n v="4787"/>
    <x v="661"/>
    <x v="4407"/>
    <x v="65"/>
    <n v="4.2939999999999996"/>
  </r>
  <r>
    <n v="4788"/>
    <x v="2229"/>
    <x v="4408"/>
    <x v="21"/>
    <n v="4.2930000000000001"/>
  </r>
  <r>
    <n v="4789"/>
    <x v="2230"/>
    <x v="2178"/>
    <x v="26"/>
    <n v="4.2910000000000004"/>
  </r>
  <r>
    <n v="4790"/>
    <x v="259"/>
    <x v="4409"/>
    <x v="13"/>
    <n v="4.2910000000000004"/>
  </r>
  <r>
    <n v="4791"/>
    <x v="2231"/>
    <x v="1930"/>
    <x v="49"/>
    <n v="4.2910000000000004"/>
  </r>
  <r>
    <n v="4792"/>
    <x v="972"/>
    <x v="4410"/>
    <x v="36"/>
    <n v="4.2910000000000004"/>
  </r>
  <r>
    <n v="4793"/>
    <x v="2232"/>
    <x v="981"/>
    <x v="3"/>
    <n v="4.29"/>
  </r>
  <r>
    <n v="4794"/>
    <x v="2233"/>
    <x v="4411"/>
    <x v="88"/>
    <n v="4.29"/>
  </r>
  <r>
    <n v="4795"/>
    <x v="23"/>
    <x v="4412"/>
    <x v="31"/>
    <n v="4.29"/>
  </r>
  <r>
    <n v="4796"/>
    <x v="1164"/>
    <x v="4413"/>
    <x v="8"/>
    <n v="4.29"/>
  </r>
  <r>
    <n v="4797"/>
    <x v="1260"/>
    <x v="4414"/>
    <x v="8"/>
    <n v="4.2889999999999997"/>
  </r>
  <r>
    <n v="4798"/>
    <x v="2234"/>
    <x v="4415"/>
    <x v="57"/>
    <n v="4.2880000000000003"/>
  </r>
  <r>
    <n v="4799"/>
    <x v="1392"/>
    <x v="4416"/>
    <x v="58"/>
    <n v="4.2869999999999999"/>
  </r>
  <r>
    <n v="4800"/>
    <x v="89"/>
    <x v="4417"/>
    <x v="49"/>
    <n v="4.2850000000000001"/>
  </r>
  <r>
    <n v="4801"/>
    <x v="2235"/>
    <x v="4418"/>
    <x v="74"/>
    <n v="4.2839999999999998"/>
  </r>
  <r>
    <n v="4802"/>
    <x v="460"/>
    <x v="4419"/>
    <x v="68"/>
    <n v="4.2839999999999998"/>
  </r>
  <r>
    <n v="4803"/>
    <x v="2236"/>
    <x v="4420"/>
    <x v="57"/>
    <n v="4.2830000000000004"/>
  </r>
  <r>
    <n v="4804"/>
    <x v="1161"/>
    <x v="4421"/>
    <x v="10"/>
    <n v="4.2830000000000004"/>
  </r>
  <r>
    <n v="4805"/>
    <x v="0"/>
    <x v="4422"/>
    <x v="81"/>
    <n v="4.282"/>
  </r>
  <r>
    <n v="4806"/>
    <x v="2237"/>
    <x v="4423"/>
    <x v="13"/>
    <n v="4.282"/>
  </r>
  <r>
    <n v="4807"/>
    <x v="2238"/>
    <x v="4424"/>
    <x v="62"/>
    <n v="4.282"/>
  </r>
  <r>
    <n v="4808"/>
    <x v="2239"/>
    <x v="4425"/>
    <x v="52"/>
    <n v="4.2809999999999997"/>
  </r>
  <r>
    <n v="4809"/>
    <x v="86"/>
    <x v="4426"/>
    <x v="7"/>
    <n v="4.2809999999999997"/>
  </r>
  <r>
    <n v="4810"/>
    <x v="2240"/>
    <x v="4427"/>
    <x v="56"/>
    <n v="4.2809999999999997"/>
  </r>
  <r>
    <n v="4811"/>
    <x v="2241"/>
    <x v="180"/>
    <x v="63"/>
    <n v="4.2789999999999999"/>
  </r>
  <r>
    <n v="4812"/>
    <x v="2242"/>
    <x v="4428"/>
    <x v="63"/>
    <n v="4.2789999999999999"/>
  </r>
  <r>
    <n v="4813"/>
    <x v="2243"/>
    <x v="4429"/>
    <x v="63"/>
    <n v="4.2789999999999999"/>
  </r>
  <r>
    <n v="4814"/>
    <x v="609"/>
    <x v="4430"/>
    <x v="23"/>
    <n v="4.2789999999999999"/>
  </r>
  <r>
    <n v="4815"/>
    <x v="2244"/>
    <x v="4431"/>
    <x v="56"/>
    <n v="4.2759999999999998"/>
  </r>
  <r>
    <n v="4816"/>
    <x v="64"/>
    <x v="401"/>
    <x v="45"/>
    <n v="4.2759999999999998"/>
  </r>
  <r>
    <n v="4817"/>
    <x v="588"/>
    <x v="4432"/>
    <x v="29"/>
    <n v="4.2750000000000004"/>
  </r>
  <r>
    <n v="4818"/>
    <x v="381"/>
    <x v="4433"/>
    <x v="24"/>
    <n v="4.274"/>
  </r>
  <r>
    <n v="4819"/>
    <x v="277"/>
    <x v="4434"/>
    <x v="37"/>
    <n v="4.274"/>
  </r>
  <r>
    <n v="4820"/>
    <x v="25"/>
    <x v="4435"/>
    <x v="28"/>
    <n v="4.2729999999999997"/>
  </r>
  <r>
    <n v="4821"/>
    <x v="1310"/>
    <x v="4436"/>
    <x v="27"/>
    <n v="4.2720000000000002"/>
  </r>
  <r>
    <n v="4822"/>
    <x v="488"/>
    <x v="2010"/>
    <x v="64"/>
    <n v="4.2720000000000002"/>
  </r>
  <r>
    <n v="4823"/>
    <x v="5"/>
    <x v="4437"/>
    <x v="21"/>
    <n v="4.2720000000000002"/>
  </r>
  <r>
    <n v="4824"/>
    <x v="31"/>
    <x v="4438"/>
    <x v="4"/>
    <n v="4.2709999999999999"/>
  </r>
  <r>
    <n v="4825"/>
    <x v="2142"/>
    <x v="4439"/>
    <x v="27"/>
    <n v="4.2709999999999999"/>
  </r>
  <r>
    <n v="4826"/>
    <x v="2245"/>
    <x v="4440"/>
    <x v="15"/>
    <n v="4.2709999999999999"/>
  </r>
  <r>
    <n v="4827"/>
    <x v="23"/>
    <x v="4441"/>
    <x v="6"/>
    <n v="4.2709999999999999"/>
  </r>
  <r>
    <n v="4828"/>
    <x v="708"/>
    <x v="4442"/>
    <x v="34"/>
    <n v="4.2709999999999999"/>
  </r>
  <r>
    <n v="4829"/>
    <x v="2246"/>
    <x v="4443"/>
    <x v="58"/>
    <n v="4.2699999999999996"/>
  </r>
  <r>
    <n v="4830"/>
    <x v="2247"/>
    <x v="4444"/>
    <x v="34"/>
    <n v="4.2699999999999996"/>
  </r>
  <r>
    <n v="4831"/>
    <x v="358"/>
    <x v="4445"/>
    <x v="23"/>
    <n v="4.2699999999999996"/>
  </r>
  <r>
    <n v="4832"/>
    <x v="206"/>
    <x v="4446"/>
    <x v="32"/>
    <n v="4.2679999999999998"/>
  </r>
  <r>
    <n v="4833"/>
    <x v="469"/>
    <x v="4447"/>
    <x v="35"/>
    <n v="4.2670000000000003"/>
  </r>
  <r>
    <n v="4834"/>
    <x v="1248"/>
    <x v="4448"/>
    <x v="11"/>
    <n v="4.266"/>
  </r>
  <r>
    <n v="4835"/>
    <x v="228"/>
    <x v="4449"/>
    <x v="53"/>
    <n v="4.2649999999999997"/>
  </r>
  <r>
    <n v="4836"/>
    <x v="535"/>
    <x v="4450"/>
    <x v="50"/>
    <n v="4.2640000000000002"/>
  </r>
  <r>
    <n v="4837"/>
    <x v="2248"/>
    <x v="4451"/>
    <x v="4"/>
    <n v="4.2640000000000002"/>
  </r>
  <r>
    <n v="4838"/>
    <x v="555"/>
    <x v="2352"/>
    <x v="47"/>
    <n v="4.2640000000000002"/>
  </r>
  <r>
    <n v="4839"/>
    <x v="833"/>
    <x v="4452"/>
    <x v="54"/>
    <n v="4.2640000000000002"/>
  </r>
  <r>
    <n v="4840"/>
    <x v="151"/>
    <x v="4453"/>
    <x v="17"/>
    <n v="4.2629999999999999"/>
  </r>
  <r>
    <n v="4841"/>
    <x v="39"/>
    <x v="4454"/>
    <x v="3"/>
    <n v="4.2619999999999996"/>
  </r>
  <r>
    <n v="4842"/>
    <x v="311"/>
    <x v="4455"/>
    <x v="42"/>
    <n v="4.2619999999999996"/>
  </r>
  <r>
    <n v="4843"/>
    <x v="2249"/>
    <x v="4456"/>
    <x v="75"/>
    <n v="4.2610000000000001"/>
  </r>
  <r>
    <n v="4844"/>
    <x v="40"/>
    <x v="4457"/>
    <x v="30"/>
    <n v="4.2610000000000001"/>
  </r>
  <r>
    <n v="4845"/>
    <x v="1062"/>
    <x v="4458"/>
    <x v="65"/>
    <n v="4.2610000000000001"/>
  </r>
  <r>
    <n v="4846"/>
    <x v="204"/>
    <x v="4459"/>
    <x v="20"/>
    <n v="4.2610000000000001"/>
  </r>
  <r>
    <n v="4847"/>
    <x v="1462"/>
    <x v="4460"/>
    <x v="50"/>
    <n v="4.26"/>
  </r>
  <r>
    <n v="4848"/>
    <x v="1254"/>
    <x v="4461"/>
    <x v="95"/>
    <n v="4.26"/>
  </r>
  <r>
    <n v="4849"/>
    <x v="37"/>
    <x v="4462"/>
    <x v="14"/>
    <n v="4.2590000000000003"/>
  </r>
  <r>
    <n v="4850"/>
    <x v="3"/>
    <x v="4463"/>
    <x v="20"/>
    <n v="4.258"/>
  </r>
  <r>
    <n v="4851"/>
    <x v="455"/>
    <x v="4464"/>
    <x v="31"/>
    <n v="4.258"/>
  </r>
  <r>
    <n v="4852"/>
    <x v="474"/>
    <x v="4465"/>
    <x v="51"/>
    <n v="4.258"/>
  </r>
  <r>
    <n v="4853"/>
    <x v="553"/>
    <x v="4466"/>
    <x v="44"/>
    <n v="4.2569999999999997"/>
  </r>
  <r>
    <n v="4854"/>
    <x v="2250"/>
    <x v="4467"/>
    <x v="12"/>
    <n v="4.2569999999999997"/>
  </r>
  <r>
    <n v="4855"/>
    <x v="2251"/>
    <x v="4468"/>
    <x v="55"/>
    <n v="4.2549999999999999"/>
  </r>
  <r>
    <n v="4856"/>
    <x v="2252"/>
    <x v="4469"/>
    <x v="61"/>
    <n v="4.2549999999999999"/>
  </r>
  <r>
    <n v="4857"/>
    <x v="2253"/>
    <x v="394"/>
    <x v="53"/>
    <n v="4.2539999999999996"/>
  </r>
  <r>
    <n v="4858"/>
    <x v="2254"/>
    <x v="4470"/>
    <x v="12"/>
    <n v="4.2519999999999998"/>
  </r>
  <r>
    <n v="4859"/>
    <x v="1801"/>
    <x v="4471"/>
    <x v="38"/>
    <n v="4.2519999999999998"/>
  </r>
  <r>
    <n v="4860"/>
    <x v="791"/>
    <x v="3179"/>
    <x v="56"/>
    <n v="4.2489999999999997"/>
  </r>
  <r>
    <n v="4861"/>
    <x v="167"/>
    <x v="4472"/>
    <x v="52"/>
    <n v="4.2489999999999997"/>
  </r>
  <r>
    <n v="4862"/>
    <x v="562"/>
    <x v="4473"/>
    <x v="9"/>
    <n v="4.2480000000000002"/>
  </r>
  <r>
    <n v="4863"/>
    <x v="423"/>
    <x v="4474"/>
    <x v="20"/>
    <n v="4.2480000000000002"/>
  </r>
  <r>
    <n v="4864"/>
    <x v="103"/>
    <x v="4475"/>
    <x v="37"/>
    <n v="4.2480000000000002"/>
  </r>
  <r>
    <n v="4865"/>
    <x v="163"/>
    <x v="4476"/>
    <x v="49"/>
    <n v="4.2469999999999999"/>
  </r>
  <r>
    <n v="4866"/>
    <x v="2255"/>
    <x v="4477"/>
    <x v="5"/>
    <n v="4.2469999999999999"/>
  </r>
  <r>
    <n v="4867"/>
    <x v="1869"/>
    <x v="4478"/>
    <x v="31"/>
    <n v="4.2469999999999999"/>
  </r>
  <r>
    <n v="4868"/>
    <x v="229"/>
    <x v="4479"/>
    <x v="9"/>
    <n v="4.2450000000000001"/>
  </r>
  <r>
    <n v="4869"/>
    <x v="768"/>
    <x v="4480"/>
    <x v="68"/>
    <n v="4.2450000000000001"/>
  </r>
  <r>
    <n v="4870"/>
    <x v="9"/>
    <x v="4481"/>
    <x v="28"/>
    <n v="4.2450000000000001"/>
  </r>
  <r>
    <n v="4871"/>
    <x v="69"/>
    <x v="4482"/>
    <x v="43"/>
    <n v="4.2439999999999998"/>
  </r>
  <r>
    <n v="4872"/>
    <x v="2256"/>
    <x v="4483"/>
    <x v="29"/>
    <n v="4.2430000000000003"/>
  </r>
  <r>
    <n v="4873"/>
    <x v="2257"/>
    <x v="4484"/>
    <x v="42"/>
    <n v="4.2430000000000003"/>
  </r>
  <r>
    <n v="4874"/>
    <x v="533"/>
    <x v="4485"/>
    <x v="0"/>
    <n v="4.2430000000000003"/>
  </r>
  <r>
    <n v="4875"/>
    <x v="1391"/>
    <x v="4486"/>
    <x v="68"/>
    <n v="4.242"/>
  </r>
  <r>
    <n v="4876"/>
    <x v="154"/>
    <x v="4487"/>
    <x v="16"/>
    <n v="4.242"/>
  </r>
  <r>
    <n v="4877"/>
    <x v="56"/>
    <x v="4488"/>
    <x v="20"/>
    <n v="4.242"/>
  </r>
  <r>
    <n v="4878"/>
    <x v="2258"/>
    <x v="4489"/>
    <x v="39"/>
    <n v="4.242"/>
  </r>
  <r>
    <n v="4879"/>
    <x v="201"/>
    <x v="4490"/>
    <x v="32"/>
    <n v="4.242"/>
  </r>
  <r>
    <n v="4880"/>
    <x v="2259"/>
    <x v="4491"/>
    <x v="1"/>
    <n v="4.24"/>
  </r>
  <r>
    <n v="4881"/>
    <x v="2260"/>
    <x v="4492"/>
    <x v="4"/>
    <n v="4.2389999999999999"/>
  </r>
  <r>
    <n v="4882"/>
    <x v="262"/>
    <x v="4493"/>
    <x v="36"/>
    <n v="4.2389999999999999"/>
  </r>
  <r>
    <n v="4883"/>
    <x v="69"/>
    <x v="4494"/>
    <x v="43"/>
    <n v="4.2389999999999999"/>
  </r>
  <r>
    <n v="4884"/>
    <x v="455"/>
    <x v="4495"/>
    <x v="57"/>
    <n v="4.2380000000000004"/>
  </r>
  <r>
    <n v="4885"/>
    <x v="2261"/>
    <x v="4496"/>
    <x v="2"/>
    <n v="4.2380000000000004"/>
  </r>
  <r>
    <n v="4886"/>
    <x v="519"/>
    <x v="4497"/>
    <x v="5"/>
    <n v="4.2380000000000004"/>
  </r>
  <r>
    <n v="4887"/>
    <x v="2167"/>
    <x v="4498"/>
    <x v="50"/>
    <n v="4.2380000000000004"/>
  </r>
  <r>
    <n v="4888"/>
    <x v="469"/>
    <x v="4499"/>
    <x v="13"/>
    <n v="4.2359999999999998"/>
  </r>
  <r>
    <n v="4889"/>
    <x v="66"/>
    <x v="4500"/>
    <x v="30"/>
    <n v="4.2350000000000003"/>
  </r>
  <r>
    <n v="4890"/>
    <x v="11"/>
    <x v="4501"/>
    <x v="28"/>
    <n v="4.2350000000000003"/>
  </r>
  <r>
    <n v="4891"/>
    <x v="2262"/>
    <x v="4502"/>
    <x v="18"/>
    <n v="4.234"/>
  </r>
  <r>
    <n v="4892"/>
    <x v="725"/>
    <x v="4503"/>
    <x v="34"/>
    <n v="4.234"/>
  </r>
  <r>
    <n v="4893"/>
    <x v="1466"/>
    <x v="4504"/>
    <x v="68"/>
    <n v="4.2329999999999997"/>
  </r>
  <r>
    <n v="4894"/>
    <x v="147"/>
    <x v="4505"/>
    <x v="26"/>
    <n v="4.2320000000000002"/>
  </r>
  <r>
    <n v="4895"/>
    <x v="2263"/>
    <x v="4506"/>
    <x v="35"/>
    <n v="4.2320000000000002"/>
  </r>
  <r>
    <n v="4896"/>
    <x v="13"/>
    <x v="4507"/>
    <x v="12"/>
    <n v="4.2309999999999999"/>
  </r>
  <r>
    <n v="4897"/>
    <x v="1271"/>
    <x v="4508"/>
    <x v="28"/>
    <n v="4.2309999999999999"/>
  </r>
  <r>
    <n v="4898"/>
    <x v="2137"/>
    <x v="4509"/>
    <x v="33"/>
    <n v="4.2290000000000001"/>
  </r>
  <r>
    <n v="4899"/>
    <x v="2264"/>
    <x v="4510"/>
    <x v="52"/>
    <n v="4.2290000000000001"/>
  </r>
  <r>
    <n v="4900"/>
    <x v="2265"/>
    <x v="4511"/>
    <x v="18"/>
    <n v="4.2279999999999998"/>
  </r>
  <r>
    <n v="4901"/>
    <x v="2266"/>
    <x v="4512"/>
    <x v="53"/>
    <n v="4.2279999999999998"/>
  </r>
  <r>
    <n v="4902"/>
    <x v="2267"/>
    <x v="4513"/>
    <x v="56"/>
    <n v="4.2270000000000003"/>
  </r>
  <r>
    <n v="4903"/>
    <x v="2268"/>
    <x v="165"/>
    <x v="18"/>
    <n v="4.2240000000000002"/>
  </r>
  <r>
    <n v="4904"/>
    <x v="427"/>
    <x v="4514"/>
    <x v="17"/>
    <n v="4.2240000000000002"/>
  </r>
  <r>
    <n v="4905"/>
    <x v="2269"/>
    <x v="4515"/>
    <x v="31"/>
    <n v="4.2229999999999999"/>
  </r>
  <r>
    <n v="4906"/>
    <x v="1245"/>
    <x v="4516"/>
    <x v="79"/>
    <n v="4.2229999999999999"/>
  </r>
  <r>
    <n v="4907"/>
    <x v="2223"/>
    <x v="4517"/>
    <x v="58"/>
    <n v="4.2220000000000004"/>
  </r>
  <r>
    <n v="4908"/>
    <x v="2270"/>
    <x v="4518"/>
    <x v="10"/>
    <n v="4.22"/>
  </r>
  <r>
    <n v="4909"/>
    <x v="1797"/>
    <x v="4519"/>
    <x v="76"/>
    <n v="4.2190000000000003"/>
  </r>
  <r>
    <n v="4910"/>
    <x v="1100"/>
    <x v="477"/>
    <x v="88"/>
    <n v="4.218"/>
  </r>
  <r>
    <n v="4911"/>
    <x v="710"/>
    <x v="2205"/>
    <x v="29"/>
    <n v="4.2169999999999996"/>
  </r>
  <r>
    <n v="4912"/>
    <x v="410"/>
    <x v="4520"/>
    <x v="30"/>
    <n v="4.2169999999999996"/>
  </r>
  <r>
    <n v="4913"/>
    <x v="0"/>
    <x v="4521"/>
    <x v="75"/>
    <n v="4.2169999999999996"/>
  </r>
  <r>
    <n v="4914"/>
    <x v="301"/>
    <x v="4522"/>
    <x v="23"/>
    <n v="4.2160000000000002"/>
  </r>
  <r>
    <n v="4915"/>
    <x v="2062"/>
    <x v="1249"/>
    <x v="45"/>
    <n v="4.2160000000000002"/>
  </r>
  <r>
    <n v="4916"/>
    <x v="11"/>
    <x v="4523"/>
    <x v="23"/>
    <n v="4.2149999999999999"/>
  </r>
  <r>
    <n v="4917"/>
    <x v="199"/>
    <x v="4524"/>
    <x v="13"/>
    <n v="4.2149999999999999"/>
  </r>
  <r>
    <n v="4918"/>
    <x v="0"/>
    <x v="4525"/>
    <x v="75"/>
    <n v="4.2140000000000004"/>
  </r>
  <r>
    <n v="4919"/>
    <x v="725"/>
    <x v="4526"/>
    <x v="33"/>
    <n v="4.2140000000000004"/>
  </r>
  <r>
    <n v="4920"/>
    <x v="1125"/>
    <x v="4527"/>
    <x v="15"/>
    <n v="4.2130000000000001"/>
  </r>
  <r>
    <n v="4921"/>
    <x v="2271"/>
    <x v="4528"/>
    <x v="22"/>
    <n v="4.2119999999999997"/>
  </r>
  <r>
    <n v="4922"/>
    <x v="206"/>
    <x v="3188"/>
    <x v="8"/>
    <n v="4.2110000000000003"/>
  </r>
  <r>
    <n v="4923"/>
    <x v="1849"/>
    <x v="4529"/>
    <x v="46"/>
    <n v="4.21"/>
  </r>
  <r>
    <n v="4924"/>
    <x v="1683"/>
    <x v="4530"/>
    <x v="24"/>
    <n v="4.2089999999999996"/>
  </r>
  <r>
    <n v="4925"/>
    <x v="2272"/>
    <x v="4531"/>
    <x v="33"/>
    <n v="4.2089999999999996"/>
  </r>
  <r>
    <n v="4926"/>
    <x v="2273"/>
    <x v="2742"/>
    <x v="19"/>
    <n v="4.2089999999999996"/>
  </r>
  <r>
    <n v="4927"/>
    <x v="2274"/>
    <x v="3294"/>
    <x v="62"/>
    <n v="4.2089999999999996"/>
  </r>
  <r>
    <n v="4928"/>
    <x v="588"/>
    <x v="4532"/>
    <x v="55"/>
    <n v="4.2080000000000002"/>
  </r>
  <r>
    <n v="4929"/>
    <x v="1742"/>
    <x v="2515"/>
    <x v="64"/>
    <n v="4.2080000000000002"/>
  </r>
  <r>
    <n v="4930"/>
    <x v="2275"/>
    <x v="4533"/>
    <x v="14"/>
    <n v="4.2060000000000004"/>
  </r>
  <r>
    <n v="4931"/>
    <x v="95"/>
    <x v="4534"/>
    <x v="54"/>
    <n v="4.2060000000000004"/>
  </r>
  <r>
    <n v="4932"/>
    <x v="2276"/>
    <x v="4535"/>
    <x v="54"/>
    <n v="4.2060000000000004"/>
  </r>
  <r>
    <n v="4933"/>
    <x v="957"/>
    <x v="4536"/>
    <x v="36"/>
    <n v="4.2050000000000001"/>
  </r>
  <r>
    <n v="4934"/>
    <x v="239"/>
    <x v="4537"/>
    <x v="13"/>
    <n v="4.2050000000000001"/>
  </r>
  <r>
    <n v="4935"/>
    <x v="2277"/>
    <x v="4538"/>
    <x v="66"/>
    <n v="4.2050000000000001"/>
  </r>
  <r>
    <n v="4936"/>
    <x v="1378"/>
    <x v="4539"/>
    <x v="13"/>
    <n v="4.2050000000000001"/>
  </r>
  <r>
    <n v="4937"/>
    <x v="2278"/>
    <x v="3635"/>
    <x v="12"/>
    <n v="4.2039999999999997"/>
  </r>
  <r>
    <n v="4938"/>
    <x v="501"/>
    <x v="4540"/>
    <x v="81"/>
    <n v="4.2039999999999997"/>
  </r>
  <r>
    <n v="4939"/>
    <x v="199"/>
    <x v="4541"/>
    <x v="3"/>
    <n v="4.202"/>
  </r>
  <r>
    <n v="4940"/>
    <x v="1403"/>
    <x v="4542"/>
    <x v="10"/>
    <n v="4.2009999999999996"/>
  </r>
  <r>
    <n v="4941"/>
    <x v="2279"/>
    <x v="4543"/>
    <x v="4"/>
    <n v="4.2"/>
  </r>
  <r>
    <n v="4942"/>
    <x v="824"/>
    <x v="4544"/>
    <x v="47"/>
    <n v="4.2"/>
  </r>
  <r>
    <n v="4943"/>
    <x v="297"/>
    <x v="4545"/>
    <x v="68"/>
    <n v="4.2"/>
  </r>
  <r>
    <n v="4944"/>
    <x v="1001"/>
    <x v="4546"/>
    <x v="69"/>
    <n v="4.1989999999999998"/>
  </r>
  <r>
    <n v="4945"/>
    <x v="378"/>
    <x v="4547"/>
    <x v="21"/>
    <n v="4.1980000000000004"/>
  </r>
  <r>
    <n v="4946"/>
    <x v="1035"/>
    <x v="420"/>
    <x v="16"/>
    <n v="4.1980000000000004"/>
  </r>
  <r>
    <n v="4947"/>
    <x v="1958"/>
    <x v="4548"/>
    <x v="12"/>
    <n v="4.1980000000000004"/>
  </r>
  <r>
    <n v="4948"/>
    <x v="1003"/>
    <x v="4549"/>
    <x v="10"/>
    <n v="4.1980000000000004"/>
  </r>
  <r>
    <n v="4949"/>
    <x v="176"/>
    <x v="4550"/>
    <x v="7"/>
    <n v="4.1970000000000001"/>
  </r>
  <r>
    <n v="4950"/>
    <x v="2280"/>
    <x v="4551"/>
    <x v="24"/>
    <n v="4.1970000000000001"/>
  </r>
  <r>
    <n v="4951"/>
    <x v="291"/>
    <x v="4552"/>
    <x v="47"/>
    <n v="4.1970000000000001"/>
  </r>
  <r>
    <n v="4952"/>
    <x v="643"/>
    <x v="4553"/>
    <x v="15"/>
    <n v="4.1959999999999997"/>
  </r>
  <r>
    <n v="4953"/>
    <x v="2281"/>
    <x v="4554"/>
    <x v="29"/>
    <n v="4.1959999999999997"/>
  </r>
  <r>
    <n v="4954"/>
    <x v="1070"/>
    <x v="4555"/>
    <x v="11"/>
    <n v="4.1950000000000003"/>
  </r>
  <r>
    <n v="4955"/>
    <x v="40"/>
    <x v="4556"/>
    <x v="19"/>
    <n v="4.194"/>
  </r>
  <r>
    <n v="4956"/>
    <x v="1680"/>
    <x v="4557"/>
    <x v="16"/>
    <n v="4.1920000000000002"/>
  </r>
  <r>
    <n v="4957"/>
    <x v="1369"/>
    <x v="4558"/>
    <x v="14"/>
    <n v="4.1920000000000002"/>
  </r>
  <r>
    <n v="4958"/>
    <x v="2282"/>
    <x v="4559"/>
    <x v="31"/>
    <n v="4.1900000000000004"/>
  </r>
  <r>
    <n v="4959"/>
    <x v="2283"/>
    <x v="4560"/>
    <x v="52"/>
    <n v="4.1900000000000004"/>
  </r>
  <r>
    <n v="4960"/>
    <x v="2284"/>
    <x v="4561"/>
    <x v="78"/>
    <n v="4.1890000000000001"/>
  </r>
  <r>
    <n v="4961"/>
    <x v="1855"/>
    <x v="4562"/>
    <x v="10"/>
    <n v="4.1879999999999997"/>
  </r>
  <r>
    <n v="4962"/>
    <x v="0"/>
    <x v="4563"/>
    <x v="79"/>
    <n v="4.1879999999999997"/>
  </r>
  <r>
    <n v="4963"/>
    <x v="2285"/>
    <x v="4564"/>
    <x v="49"/>
    <n v="4.1859999999999999"/>
  </r>
  <r>
    <n v="4964"/>
    <x v="450"/>
    <x v="4565"/>
    <x v="39"/>
    <n v="4.1849999999999996"/>
  </r>
  <r>
    <n v="4965"/>
    <x v="1888"/>
    <x v="1188"/>
    <x v="68"/>
    <n v="4.1849999999999996"/>
  </r>
  <r>
    <n v="4966"/>
    <x v="2286"/>
    <x v="4566"/>
    <x v="104"/>
    <n v="4.1849999999999996"/>
  </r>
  <r>
    <n v="4967"/>
    <x v="376"/>
    <x v="4567"/>
    <x v="30"/>
    <n v="4.1840000000000002"/>
  </r>
  <r>
    <n v="4968"/>
    <x v="956"/>
    <x v="4568"/>
    <x v="49"/>
    <n v="4.1840000000000002"/>
  </r>
  <r>
    <n v="4969"/>
    <x v="831"/>
    <x v="4569"/>
    <x v="96"/>
    <n v="4.1829999999999998"/>
  </r>
  <r>
    <n v="4970"/>
    <x v="1948"/>
    <x v="4570"/>
    <x v="36"/>
    <n v="4.1829999999999998"/>
  </r>
  <r>
    <n v="4971"/>
    <x v="2287"/>
    <x v="4571"/>
    <x v="3"/>
    <n v="4.1829999999999998"/>
  </r>
  <r>
    <n v="4972"/>
    <x v="781"/>
    <x v="4278"/>
    <x v="65"/>
    <n v="4.1829999999999998"/>
  </r>
  <r>
    <n v="4973"/>
    <x v="1289"/>
    <x v="4572"/>
    <x v="45"/>
    <n v="4.1820000000000004"/>
  </r>
  <r>
    <n v="4974"/>
    <x v="2288"/>
    <x v="4573"/>
    <x v="41"/>
    <n v="4.181"/>
  </r>
  <r>
    <n v="4975"/>
    <x v="475"/>
    <x v="4574"/>
    <x v="35"/>
    <n v="4.18"/>
  </r>
  <r>
    <n v="4976"/>
    <x v="1428"/>
    <x v="4575"/>
    <x v="31"/>
    <n v="4.1790000000000003"/>
  </r>
  <r>
    <n v="4977"/>
    <x v="833"/>
    <x v="4576"/>
    <x v="36"/>
    <n v="4.1779999999999999"/>
  </r>
  <r>
    <n v="4978"/>
    <x v="1586"/>
    <x v="4577"/>
    <x v="74"/>
    <n v="4.1779999999999999"/>
  </r>
  <r>
    <n v="4979"/>
    <x v="324"/>
    <x v="4578"/>
    <x v="72"/>
    <n v="4.1779999999999999"/>
  </r>
  <r>
    <n v="4980"/>
    <x v="2289"/>
    <x v="4579"/>
    <x v="46"/>
    <n v="4.1760000000000002"/>
  </r>
  <r>
    <n v="4981"/>
    <x v="526"/>
    <x v="4580"/>
    <x v="56"/>
    <n v="4.1760000000000002"/>
  </r>
  <r>
    <n v="4982"/>
    <x v="922"/>
    <x v="4581"/>
    <x v="14"/>
    <n v="4.1760000000000002"/>
  </r>
  <r>
    <n v="4983"/>
    <x v="65"/>
    <x v="4582"/>
    <x v="4"/>
    <n v="4.1740000000000004"/>
  </r>
  <r>
    <n v="4984"/>
    <x v="2290"/>
    <x v="1671"/>
    <x v="8"/>
    <n v="4.1740000000000004"/>
  </r>
  <r>
    <n v="4985"/>
    <x v="1461"/>
    <x v="837"/>
    <x v="10"/>
    <n v="4.1740000000000004"/>
  </r>
  <r>
    <n v="4986"/>
    <x v="2291"/>
    <x v="4583"/>
    <x v="14"/>
    <n v="4.1740000000000004"/>
  </r>
  <r>
    <n v="4987"/>
    <x v="574"/>
    <x v="4584"/>
    <x v="74"/>
    <n v="4.173"/>
  </r>
  <r>
    <n v="4988"/>
    <x v="134"/>
    <x v="4585"/>
    <x v="39"/>
    <n v="4.173"/>
  </r>
  <r>
    <n v="4989"/>
    <x v="11"/>
    <x v="4586"/>
    <x v="5"/>
    <n v="4.173"/>
  </r>
  <r>
    <n v="4990"/>
    <x v="324"/>
    <x v="4587"/>
    <x v="41"/>
    <n v="4.173"/>
  </r>
  <r>
    <n v="4991"/>
    <x v="172"/>
    <x v="4588"/>
    <x v="14"/>
    <n v="4.1719999999999997"/>
  </r>
  <r>
    <n v="4992"/>
    <x v="898"/>
    <x v="3541"/>
    <x v="12"/>
    <n v="4.1710000000000003"/>
  </r>
  <r>
    <n v="4993"/>
    <x v="1637"/>
    <x v="4589"/>
    <x v="68"/>
    <n v="4.1710000000000003"/>
  </r>
  <r>
    <n v="4994"/>
    <x v="2292"/>
    <x v="4590"/>
    <x v="10"/>
    <n v="4.1689999999999996"/>
  </r>
  <r>
    <n v="4995"/>
    <x v="553"/>
    <x v="1669"/>
    <x v="41"/>
    <n v="4.1689999999999996"/>
  </r>
  <r>
    <n v="4996"/>
    <x v="1385"/>
    <x v="4591"/>
    <x v="58"/>
    <n v="4.1669999999999998"/>
  </r>
  <r>
    <n v="4997"/>
    <x v="2293"/>
    <x v="4592"/>
    <x v="37"/>
    <n v="4.1669999999999998"/>
  </r>
  <r>
    <n v="4998"/>
    <x v="1159"/>
    <x v="4593"/>
    <x v="32"/>
    <n v="4.1660000000000004"/>
  </r>
  <r>
    <n v="4999"/>
    <x v="250"/>
    <x v="4594"/>
    <x v="29"/>
    <n v="4.1660000000000004"/>
  </r>
  <r>
    <n v="5000"/>
    <x v="2294"/>
    <x v="4595"/>
    <x v="13"/>
    <n v="4.16600000000000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3">
  <r>
    <n v="1"/>
    <x v="0"/>
    <x v="0"/>
    <x v="0"/>
    <d v="2016-01-06T00:00:00"/>
    <x v="0"/>
  </r>
  <r>
    <n v="2"/>
    <x v="1"/>
    <x v="0"/>
    <x v="1"/>
    <d v="2016-01-07T00:00:00"/>
    <x v="1"/>
  </r>
  <r>
    <n v="3"/>
    <x v="2"/>
    <x v="1"/>
    <x v="2"/>
    <d v="2016-01-08T00:00:00"/>
    <x v="0"/>
  </r>
  <r>
    <n v="4"/>
    <x v="2"/>
    <x v="1"/>
    <x v="3"/>
    <d v="2016-01-10T00:00:00"/>
    <x v="2"/>
  </r>
  <r>
    <n v="5"/>
    <x v="3"/>
    <x v="0"/>
    <x v="4"/>
    <d v="2016-01-10T00:00:00"/>
    <x v="3"/>
  </r>
  <r>
    <n v="6"/>
    <x v="4"/>
    <x v="1"/>
    <x v="5"/>
    <d v="2016-01-11T00:00:00"/>
    <x v="0"/>
  </r>
  <r>
    <n v="7"/>
    <x v="1"/>
    <x v="0"/>
    <x v="6"/>
    <d v="2016-01-11T00:00:00"/>
    <x v="4"/>
  </r>
  <r>
    <n v="8"/>
    <x v="2"/>
    <x v="1"/>
    <x v="7"/>
    <d v="2016-01-16T00:00:00"/>
    <x v="5"/>
  </r>
  <r>
    <n v="9"/>
    <x v="5"/>
    <x v="1"/>
    <x v="8"/>
    <d v="2016-01-16T00:00:00"/>
    <x v="6"/>
  </r>
  <r>
    <n v="10"/>
    <x v="5"/>
    <x v="1"/>
    <x v="9"/>
    <d v="2016-01-16T00:00:00"/>
    <x v="2"/>
  </r>
  <r>
    <n v="11"/>
    <x v="2"/>
    <x v="1"/>
    <x v="10"/>
    <d v="2016-01-16T00:00:00"/>
    <x v="3"/>
  </r>
  <r>
    <n v="12"/>
    <x v="1"/>
    <x v="0"/>
    <x v="11"/>
    <d v="2016-01-18T00:00:00"/>
    <x v="0"/>
  </r>
  <r>
    <n v="13"/>
    <x v="0"/>
    <x v="0"/>
    <x v="12"/>
    <d v="2016-01-20T00:00:00"/>
    <x v="3"/>
  </r>
  <r>
    <n v="14"/>
    <x v="1"/>
    <x v="0"/>
    <x v="13"/>
    <d v="2016-01-22T00:00:00"/>
    <x v="2"/>
  </r>
  <r>
    <n v="15"/>
    <x v="5"/>
    <x v="1"/>
    <x v="14"/>
    <d v="2016-01-24T00:00:00"/>
    <x v="6"/>
  </r>
  <r>
    <n v="16"/>
    <x v="2"/>
    <x v="1"/>
    <x v="15"/>
    <d v="2016-01-27T00:00:00"/>
    <x v="1"/>
  </r>
  <r>
    <n v="17"/>
    <x v="2"/>
    <x v="1"/>
    <x v="16"/>
    <d v="2016-01-28T00:00:00"/>
    <x v="0"/>
  </r>
  <r>
    <n v="18"/>
    <x v="2"/>
    <x v="1"/>
    <x v="17"/>
    <d v="2016-01-30T00:00:00"/>
    <x v="1"/>
  </r>
  <r>
    <n v="19"/>
    <x v="1"/>
    <x v="0"/>
    <x v="18"/>
    <d v="2016-01-30T00:00:00"/>
    <x v="1"/>
  </r>
  <r>
    <n v="20"/>
    <x v="5"/>
    <x v="1"/>
    <x v="19"/>
    <d v="2016-02-02T00:00:00"/>
    <x v="0"/>
  </r>
  <r>
    <n v="21"/>
    <x v="4"/>
    <x v="1"/>
    <x v="20"/>
    <d v="2016-02-04T00:00:00"/>
    <x v="6"/>
  </r>
  <r>
    <n v="22"/>
    <x v="2"/>
    <x v="1"/>
    <x v="21"/>
    <d v="2016-02-11T00:00:00"/>
    <x v="5"/>
  </r>
  <r>
    <n v="23"/>
    <x v="2"/>
    <x v="1"/>
    <x v="22"/>
    <d v="2016-02-14T00:00:00"/>
    <x v="2"/>
  </r>
  <r>
    <n v="24"/>
    <x v="2"/>
    <x v="1"/>
    <x v="23"/>
    <d v="2016-02-17T00:00:00"/>
    <x v="0"/>
  </r>
  <r>
    <n v="25"/>
    <x v="3"/>
    <x v="0"/>
    <x v="24"/>
    <d v="2016-02-17T00:00:00"/>
    <x v="1"/>
  </r>
  <r>
    <n v="26"/>
    <x v="0"/>
    <x v="0"/>
    <x v="25"/>
    <d v="2016-02-17T00:00:00"/>
    <x v="4"/>
  </r>
  <r>
    <n v="27"/>
    <x v="6"/>
    <x v="1"/>
    <x v="26"/>
    <d v="2016-02-18T00:00:00"/>
    <x v="6"/>
  </r>
  <r>
    <n v="28"/>
    <x v="3"/>
    <x v="0"/>
    <x v="27"/>
    <d v="2016-02-18T00:00:00"/>
    <x v="0"/>
  </r>
  <r>
    <n v="29"/>
    <x v="3"/>
    <x v="0"/>
    <x v="28"/>
    <d v="2016-02-20T00:00:00"/>
    <x v="3"/>
  </r>
  <r>
    <n v="30"/>
    <x v="5"/>
    <x v="1"/>
    <x v="29"/>
    <d v="2016-02-21T00:00:00"/>
    <x v="6"/>
  </r>
  <r>
    <n v="31"/>
    <x v="6"/>
    <x v="1"/>
    <x v="30"/>
    <d v="2016-02-22T00:00:00"/>
    <x v="0"/>
  </r>
  <r>
    <n v="32"/>
    <x v="5"/>
    <x v="1"/>
    <x v="31"/>
    <d v="2016-02-23T00:00:00"/>
    <x v="4"/>
  </r>
  <r>
    <n v="33"/>
    <x v="5"/>
    <x v="1"/>
    <x v="32"/>
    <d v="2016-02-29T00:00:00"/>
    <x v="6"/>
  </r>
  <r>
    <n v="34"/>
    <x v="1"/>
    <x v="0"/>
    <x v="33"/>
    <d v="2016-02-29T00:00:00"/>
    <x v="3"/>
  </r>
  <r>
    <n v="35"/>
    <x v="5"/>
    <x v="1"/>
    <x v="34"/>
    <d v="2016-03-01T00:00:00"/>
    <x v="6"/>
  </r>
  <r>
    <n v="36"/>
    <x v="5"/>
    <x v="1"/>
    <x v="35"/>
    <d v="2016-03-04T00:00:00"/>
    <x v="4"/>
  </r>
  <r>
    <n v="37"/>
    <x v="5"/>
    <x v="1"/>
    <x v="36"/>
    <d v="2016-03-05T00:00:00"/>
    <x v="0"/>
  </r>
  <r>
    <n v="38"/>
    <x v="0"/>
    <x v="0"/>
    <x v="37"/>
    <d v="2016-03-05T00:00:00"/>
    <x v="1"/>
  </r>
  <r>
    <n v="39"/>
    <x v="2"/>
    <x v="1"/>
    <x v="38"/>
    <d v="2016-03-15T00:00:00"/>
    <x v="0"/>
  </r>
  <r>
    <n v="40"/>
    <x v="2"/>
    <x v="1"/>
    <x v="39"/>
    <d v="2016-03-15T00:00:00"/>
    <x v="0"/>
  </r>
  <r>
    <n v="41"/>
    <x v="0"/>
    <x v="0"/>
    <x v="40"/>
    <d v="2016-03-15T00:00:00"/>
    <x v="1"/>
  </r>
  <r>
    <n v="42"/>
    <x v="1"/>
    <x v="0"/>
    <x v="41"/>
    <d v="2016-03-16T00:00:00"/>
    <x v="6"/>
  </r>
  <r>
    <n v="43"/>
    <x v="2"/>
    <x v="1"/>
    <x v="42"/>
    <d v="2016-03-19T00:00:00"/>
    <x v="2"/>
  </r>
  <r>
    <n v="44"/>
    <x v="2"/>
    <x v="1"/>
    <x v="43"/>
    <d v="2016-03-19T00:00:00"/>
    <x v="4"/>
  </r>
  <r>
    <n v="45"/>
    <x v="3"/>
    <x v="0"/>
    <x v="44"/>
    <d v="2016-03-21T00:00:00"/>
    <x v="3"/>
  </r>
  <r>
    <n v="46"/>
    <x v="5"/>
    <x v="1"/>
    <x v="45"/>
    <d v="2016-03-22T00:00:00"/>
    <x v="5"/>
  </r>
  <r>
    <n v="47"/>
    <x v="4"/>
    <x v="1"/>
    <x v="46"/>
    <d v="2016-03-23T00:00:00"/>
    <x v="3"/>
  </r>
  <r>
    <n v="48"/>
    <x v="4"/>
    <x v="1"/>
    <x v="47"/>
    <d v="2016-03-24T00:00:00"/>
    <x v="0"/>
  </r>
  <r>
    <n v="49"/>
    <x v="2"/>
    <x v="1"/>
    <x v="48"/>
    <d v="2016-03-26T00:00:00"/>
    <x v="4"/>
  </r>
  <r>
    <n v="50"/>
    <x v="0"/>
    <x v="0"/>
    <x v="49"/>
    <d v="2016-03-26T00:00:00"/>
    <x v="3"/>
  </r>
  <r>
    <n v="51"/>
    <x v="2"/>
    <x v="1"/>
    <x v="50"/>
    <d v="2016-03-29T00:00:00"/>
    <x v="6"/>
  </r>
  <r>
    <n v="52"/>
    <x v="6"/>
    <x v="1"/>
    <x v="51"/>
    <d v="2016-03-30T00:00:00"/>
    <x v="4"/>
  </r>
  <r>
    <n v="53"/>
    <x v="5"/>
    <x v="1"/>
    <x v="52"/>
    <d v="2016-04-01T00:00:00"/>
    <x v="6"/>
  </r>
  <r>
    <n v="54"/>
    <x v="5"/>
    <x v="1"/>
    <x v="53"/>
    <d v="2016-04-01T00:00:00"/>
    <x v="2"/>
  </r>
  <r>
    <n v="55"/>
    <x v="0"/>
    <x v="0"/>
    <x v="54"/>
    <d v="2016-04-03T00:00:00"/>
    <x v="1"/>
  </r>
  <r>
    <n v="56"/>
    <x v="2"/>
    <x v="1"/>
    <x v="55"/>
    <d v="2016-04-06T00:00:00"/>
    <x v="5"/>
  </r>
  <r>
    <n v="57"/>
    <x v="0"/>
    <x v="0"/>
    <x v="56"/>
    <d v="2016-04-06T00:00:00"/>
    <x v="0"/>
  </r>
  <r>
    <n v="58"/>
    <x v="1"/>
    <x v="0"/>
    <x v="57"/>
    <d v="2016-04-12T00:00:00"/>
    <x v="3"/>
  </r>
  <r>
    <n v="59"/>
    <x v="2"/>
    <x v="1"/>
    <x v="58"/>
    <d v="2016-04-17T00:00:00"/>
    <x v="0"/>
  </r>
  <r>
    <n v="60"/>
    <x v="4"/>
    <x v="1"/>
    <x v="59"/>
    <d v="2016-04-18T00:00:00"/>
    <x v="4"/>
  </r>
  <r>
    <n v="61"/>
    <x v="5"/>
    <x v="1"/>
    <x v="60"/>
    <d v="2016-04-21T00:00:00"/>
    <x v="0"/>
  </r>
  <r>
    <n v="62"/>
    <x v="1"/>
    <x v="0"/>
    <x v="61"/>
    <d v="2016-04-22T00:00:00"/>
    <x v="2"/>
  </r>
  <r>
    <n v="63"/>
    <x v="2"/>
    <x v="1"/>
    <x v="62"/>
    <d v="2016-04-23T00:00:00"/>
    <x v="0"/>
  </r>
  <r>
    <n v="64"/>
    <x v="5"/>
    <x v="1"/>
    <x v="63"/>
    <d v="2016-04-25T00:00:00"/>
    <x v="2"/>
  </r>
  <r>
    <n v="65"/>
    <x v="2"/>
    <x v="1"/>
    <x v="64"/>
    <d v="2016-04-27T00:00:00"/>
    <x v="1"/>
  </r>
  <r>
    <n v="66"/>
    <x v="2"/>
    <x v="1"/>
    <x v="65"/>
    <d v="2016-04-30T00:00:00"/>
    <x v="6"/>
  </r>
  <r>
    <n v="67"/>
    <x v="2"/>
    <x v="1"/>
    <x v="66"/>
    <d v="2016-05-01T00:00:00"/>
    <x v="5"/>
  </r>
  <r>
    <n v="68"/>
    <x v="0"/>
    <x v="0"/>
    <x v="67"/>
    <d v="2016-05-01T00:00:00"/>
    <x v="3"/>
  </r>
  <r>
    <n v="69"/>
    <x v="2"/>
    <x v="1"/>
    <x v="68"/>
    <d v="2016-05-02T00:00:00"/>
    <x v="0"/>
  </r>
  <r>
    <n v="70"/>
    <x v="6"/>
    <x v="1"/>
    <x v="69"/>
    <d v="2016-05-02T00:00:00"/>
    <x v="0"/>
  </r>
  <r>
    <n v="71"/>
    <x v="6"/>
    <x v="1"/>
    <x v="70"/>
    <d v="2016-05-02T00:00:00"/>
    <x v="1"/>
  </r>
  <r>
    <n v="72"/>
    <x v="2"/>
    <x v="1"/>
    <x v="71"/>
    <d v="2016-05-03T00:00:00"/>
    <x v="0"/>
  </r>
  <r>
    <n v="73"/>
    <x v="4"/>
    <x v="1"/>
    <x v="72"/>
    <d v="2016-05-03T00:00:00"/>
    <x v="2"/>
  </r>
  <r>
    <n v="74"/>
    <x v="2"/>
    <x v="1"/>
    <x v="73"/>
    <d v="2016-05-05T00:00:00"/>
    <x v="3"/>
  </r>
  <r>
    <n v="75"/>
    <x v="5"/>
    <x v="1"/>
    <x v="74"/>
    <d v="2016-05-05T00:00:00"/>
    <x v="6"/>
  </r>
  <r>
    <n v="76"/>
    <x v="2"/>
    <x v="1"/>
    <x v="75"/>
    <d v="2016-05-06T00:00:00"/>
    <x v="0"/>
  </r>
  <r>
    <n v="77"/>
    <x v="4"/>
    <x v="1"/>
    <x v="76"/>
    <d v="2016-05-08T00:00:00"/>
    <x v="0"/>
  </r>
  <r>
    <n v="78"/>
    <x v="2"/>
    <x v="1"/>
    <x v="77"/>
    <d v="2016-05-08T00:00:00"/>
    <x v="1"/>
  </r>
  <r>
    <n v="79"/>
    <x v="5"/>
    <x v="1"/>
    <x v="78"/>
    <d v="2016-05-08T00:00:00"/>
    <x v="6"/>
  </r>
  <r>
    <n v="80"/>
    <x v="0"/>
    <x v="0"/>
    <x v="79"/>
    <d v="2016-05-08T00:00:00"/>
    <x v="1"/>
  </r>
  <r>
    <n v="81"/>
    <x v="2"/>
    <x v="1"/>
    <x v="80"/>
    <d v="2016-05-12T00:00:00"/>
    <x v="2"/>
  </r>
  <r>
    <n v="82"/>
    <x v="2"/>
    <x v="1"/>
    <x v="81"/>
    <d v="2016-05-14T00:00:00"/>
    <x v="3"/>
  </r>
  <r>
    <n v="83"/>
    <x v="0"/>
    <x v="0"/>
    <x v="82"/>
    <d v="2016-05-14T00:00:00"/>
    <x v="1"/>
  </r>
  <r>
    <n v="84"/>
    <x v="2"/>
    <x v="1"/>
    <x v="83"/>
    <d v="2016-05-15T00:00:00"/>
    <x v="4"/>
  </r>
  <r>
    <n v="85"/>
    <x v="2"/>
    <x v="1"/>
    <x v="84"/>
    <d v="2016-05-16T00:00:00"/>
    <x v="6"/>
  </r>
  <r>
    <n v="86"/>
    <x v="1"/>
    <x v="0"/>
    <x v="85"/>
    <d v="2016-05-16T00:00:00"/>
    <x v="1"/>
  </r>
  <r>
    <n v="87"/>
    <x v="3"/>
    <x v="0"/>
    <x v="86"/>
    <d v="2016-05-16T00:00:00"/>
    <x v="3"/>
  </r>
  <r>
    <n v="88"/>
    <x v="0"/>
    <x v="0"/>
    <x v="87"/>
    <d v="2016-05-18T00:00:00"/>
    <x v="0"/>
  </r>
  <r>
    <n v="89"/>
    <x v="5"/>
    <x v="1"/>
    <x v="88"/>
    <d v="2016-05-19T00:00:00"/>
    <x v="4"/>
  </r>
  <r>
    <n v="90"/>
    <x v="6"/>
    <x v="1"/>
    <x v="89"/>
    <d v="2016-05-20T00:00:00"/>
    <x v="0"/>
  </r>
  <r>
    <n v="91"/>
    <x v="6"/>
    <x v="1"/>
    <x v="90"/>
    <d v="2016-05-22T00:00:00"/>
    <x v="3"/>
  </r>
  <r>
    <n v="92"/>
    <x v="1"/>
    <x v="0"/>
    <x v="91"/>
    <d v="2016-05-23T00:00:00"/>
    <x v="1"/>
  </r>
  <r>
    <n v="93"/>
    <x v="2"/>
    <x v="1"/>
    <x v="92"/>
    <d v="2016-05-25T00:00:00"/>
    <x v="0"/>
  </r>
  <r>
    <n v="94"/>
    <x v="2"/>
    <x v="1"/>
    <x v="93"/>
    <d v="2016-05-25T00:00:00"/>
    <x v="5"/>
  </r>
  <r>
    <n v="95"/>
    <x v="3"/>
    <x v="0"/>
    <x v="94"/>
    <d v="2016-05-25T00:00:00"/>
    <x v="4"/>
  </r>
  <r>
    <n v="96"/>
    <x v="4"/>
    <x v="1"/>
    <x v="95"/>
    <d v="2016-05-26T00:00:00"/>
    <x v="1"/>
  </r>
  <r>
    <n v="97"/>
    <x v="4"/>
    <x v="1"/>
    <x v="96"/>
    <d v="2016-05-26T00:00:00"/>
    <x v="2"/>
  </r>
  <r>
    <n v="98"/>
    <x v="4"/>
    <x v="1"/>
    <x v="97"/>
    <d v="2016-05-26T00:00:00"/>
    <x v="4"/>
  </r>
  <r>
    <n v="99"/>
    <x v="1"/>
    <x v="0"/>
    <x v="98"/>
    <d v="2016-05-26T00:00:00"/>
    <x v="3"/>
  </r>
  <r>
    <n v="100"/>
    <x v="2"/>
    <x v="1"/>
    <x v="99"/>
    <d v="2016-05-27T00:00:00"/>
    <x v="0"/>
  </r>
  <r>
    <n v="101"/>
    <x v="5"/>
    <x v="1"/>
    <x v="100"/>
    <d v="2016-05-27T00:00:00"/>
    <x v="6"/>
  </r>
  <r>
    <n v="102"/>
    <x v="6"/>
    <x v="1"/>
    <x v="101"/>
    <d v="2016-05-28T00:00:00"/>
    <x v="0"/>
  </r>
  <r>
    <n v="103"/>
    <x v="5"/>
    <x v="1"/>
    <x v="102"/>
    <d v="2016-05-28T00:00:00"/>
    <x v="0"/>
  </r>
  <r>
    <n v="104"/>
    <x v="0"/>
    <x v="0"/>
    <x v="103"/>
    <d v="2016-05-28T00:00:00"/>
    <x v="0"/>
  </r>
  <r>
    <n v="105"/>
    <x v="6"/>
    <x v="1"/>
    <x v="104"/>
    <d v="2016-05-29T00:00:00"/>
    <x v="2"/>
  </r>
  <r>
    <n v="106"/>
    <x v="1"/>
    <x v="0"/>
    <x v="105"/>
    <d v="2016-05-30T00:00:00"/>
    <x v="3"/>
  </r>
  <r>
    <n v="107"/>
    <x v="2"/>
    <x v="1"/>
    <x v="106"/>
    <d v="2016-06-04T00:00:00"/>
    <x v="0"/>
  </r>
  <r>
    <n v="108"/>
    <x v="5"/>
    <x v="1"/>
    <x v="107"/>
    <d v="2016-06-04T00:00:00"/>
    <x v="2"/>
  </r>
  <r>
    <n v="109"/>
    <x v="5"/>
    <x v="1"/>
    <x v="108"/>
    <d v="2016-06-10T00:00:00"/>
    <x v="6"/>
  </r>
  <r>
    <n v="110"/>
    <x v="1"/>
    <x v="0"/>
    <x v="109"/>
    <d v="2016-06-11T00:00:00"/>
    <x v="3"/>
  </r>
  <r>
    <n v="111"/>
    <x v="2"/>
    <x v="1"/>
    <x v="110"/>
    <d v="2016-06-20T00:00:00"/>
    <x v="2"/>
  </r>
  <r>
    <n v="112"/>
    <x v="1"/>
    <x v="0"/>
    <x v="111"/>
    <d v="2016-06-20T00:00:00"/>
    <x v="1"/>
  </r>
  <r>
    <n v="113"/>
    <x v="1"/>
    <x v="0"/>
    <x v="112"/>
    <d v="2016-06-23T00:00:00"/>
    <x v="4"/>
  </r>
  <r>
    <n v="114"/>
    <x v="2"/>
    <x v="1"/>
    <x v="113"/>
    <d v="2016-06-25T00:00:00"/>
    <x v="6"/>
  </r>
  <r>
    <n v="115"/>
    <x v="2"/>
    <x v="1"/>
    <x v="114"/>
    <d v="2016-06-26T00:00:00"/>
    <x v="0"/>
  </r>
  <r>
    <n v="116"/>
    <x v="4"/>
    <x v="1"/>
    <x v="115"/>
    <d v="2016-06-27T00:00:00"/>
    <x v="0"/>
  </r>
  <r>
    <n v="117"/>
    <x v="6"/>
    <x v="1"/>
    <x v="116"/>
    <d v="2016-07-02T00:00:00"/>
    <x v="0"/>
  </r>
  <r>
    <n v="118"/>
    <x v="2"/>
    <x v="1"/>
    <x v="117"/>
    <d v="2016-07-02T00:00:00"/>
    <x v="6"/>
  </r>
  <r>
    <n v="119"/>
    <x v="2"/>
    <x v="1"/>
    <x v="118"/>
    <d v="2016-07-05T00:00:00"/>
    <x v="2"/>
  </r>
  <r>
    <n v="120"/>
    <x v="4"/>
    <x v="1"/>
    <x v="119"/>
    <d v="2016-07-07T00:00:00"/>
    <x v="5"/>
  </r>
  <r>
    <n v="121"/>
    <x v="1"/>
    <x v="0"/>
    <x v="120"/>
    <d v="2016-07-11T00:00:00"/>
    <x v="1"/>
  </r>
  <r>
    <n v="122"/>
    <x v="4"/>
    <x v="1"/>
    <x v="121"/>
    <d v="2016-07-13T00:00:00"/>
    <x v="1"/>
  </r>
  <r>
    <n v="123"/>
    <x v="4"/>
    <x v="1"/>
    <x v="122"/>
    <d v="2016-07-20T00:00:00"/>
    <x v="1"/>
  </r>
  <r>
    <n v="124"/>
    <x v="4"/>
    <x v="1"/>
    <x v="123"/>
    <d v="2016-07-20T00:00:00"/>
    <x v="5"/>
  </r>
  <r>
    <n v="125"/>
    <x v="5"/>
    <x v="1"/>
    <x v="124"/>
    <d v="2016-07-20T00:00:00"/>
    <x v="3"/>
  </r>
  <r>
    <n v="126"/>
    <x v="1"/>
    <x v="0"/>
    <x v="125"/>
    <d v="2016-07-20T00:00:00"/>
    <x v="1"/>
  </r>
  <r>
    <n v="127"/>
    <x v="4"/>
    <x v="1"/>
    <x v="126"/>
    <d v="2016-07-22T00:00:00"/>
    <x v="5"/>
  </r>
  <r>
    <n v="128"/>
    <x v="2"/>
    <x v="1"/>
    <x v="127"/>
    <d v="2016-07-23T00:00:00"/>
    <x v="1"/>
  </r>
  <r>
    <n v="129"/>
    <x v="1"/>
    <x v="0"/>
    <x v="128"/>
    <d v="2016-07-25T00:00:00"/>
    <x v="0"/>
  </r>
  <r>
    <n v="130"/>
    <x v="0"/>
    <x v="0"/>
    <x v="129"/>
    <d v="2016-07-28T00:00:00"/>
    <x v="1"/>
  </r>
  <r>
    <n v="131"/>
    <x v="5"/>
    <x v="1"/>
    <x v="130"/>
    <d v="2016-07-29T00:00:00"/>
    <x v="1"/>
  </r>
  <r>
    <n v="132"/>
    <x v="2"/>
    <x v="1"/>
    <x v="131"/>
    <d v="2016-07-30T00:00:00"/>
    <x v="4"/>
  </r>
  <r>
    <n v="133"/>
    <x v="2"/>
    <x v="1"/>
    <x v="132"/>
    <d v="2016-07-31T00:00:00"/>
    <x v="0"/>
  </r>
  <r>
    <n v="134"/>
    <x v="3"/>
    <x v="0"/>
    <x v="133"/>
    <d v="2016-07-31T00:00:00"/>
    <x v="4"/>
  </r>
  <r>
    <n v="135"/>
    <x v="3"/>
    <x v="1"/>
    <x v="134"/>
    <d v="2016-08-01T00:00:00"/>
    <x v="6"/>
  </r>
  <r>
    <n v="136"/>
    <x v="1"/>
    <x v="0"/>
    <x v="135"/>
    <d v="2016-08-01T00:00:00"/>
    <x v="0"/>
  </r>
  <r>
    <n v="137"/>
    <x v="4"/>
    <x v="1"/>
    <x v="136"/>
    <d v="2016-08-03T00:00:00"/>
    <x v="0"/>
  </r>
  <r>
    <n v="138"/>
    <x v="1"/>
    <x v="0"/>
    <x v="137"/>
    <d v="2016-08-12T00:00:00"/>
    <x v="0"/>
  </r>
  <r>
    <n v="139"/>
    <x v="2"/>
    <x v="1"/>
    <x v="138"/>
    <d v="2016-08-13T00:00:00"/>
    <x v="3"/>
  </r>
  <r>
    <n v="140"/>
    <x v="0"/>
    <x v="0"/>
    <x v="139"/>
    <d v="2016-08-19T00:00:00"/>
    <x v="0"/>
  </r>
  <r>
    <n v="141"/>
    <x v="5"/>
    <x v="1"/>
    <x v="140"/>
    <d v="2016-08-23T00:00:00"/>
    <x v="6"/>
  </r>
  <r>
    <n v="142"/>
    <x v="5"/>
    <x v="1"/>
    <x v="141"/>
    <d v="2016-08-24T00:00:00"/>
    <x v="6"/>
  </r>
  <r>
    <n v="143"/>
    <x v="1"/>
    <x v="0"/>
    <x v="142"/>
    <d v="2016-08-25T00:00:00"/>
    <x v="3"/>
  </r>
  <r>
    <n v="144"/>
    <x v="5"/>
    <x v="1"/>
    <x v="143"/>
    <d v="2016-08-27T00:00:00"/>
    <x v="2"/>
  </r>
  <r>
    <n v="145"/>
    <x v="0"/>
    <x v="0"/>
    <x v="144"/>
    <d v="2016-08-28T00:00:00"/>
    <x v="0"/>
  </r>
  <r>
    <n v="146"/>
    <x v="5"/>
    <x v="1"/>
    <x v="145"/>
    <d v="2016-08-29T00:00:00"/>
    <x v="1"/>
  </r>
  <r>
    <n v="147"/>
    <x v="3"/>
    <x v="0"/>
    <x v="146"/>
    <d v="2016-08-29T00:00:00"/>
    <x v="3"/>
  </r>
  <r>
    <n v="148"/>
    <x v="2"/>
    <x v="1"/>
    <x v="147"/>
    <d v="2016-09-01T00:00:00"/>
    <x v="5"/>
  </r>
  <r>
    <n v="149"/>
    <x v="2"/>
    <x v="1"/>
    <x v="148"/>
    <d v="2016-09-01T00:00:00"/>
    <x v="3"/>
  </r>
  <r>
    <n v="150"/>
    <x v="2"/>
    <x v="1"/>
    <x v="149"/>
    <d v="2016-09-02T00:00:00"/>
    <x v="0"/>
  </r>
  <r>
    <n v="151"/>
    <x v="2"/>
    <x v="1"/>
    <x v="150"/>
    <d v="2016-09-05T00:00:00"/>
    <x v="4"/>
  </r>
  <r>
    <n v="152"/>
    <x v="2"/>
    <x v="1"/>
    <x v="151"/>
    <d v="2016-09-07T00:00:00"/>
    <x v="1"/>
  </r>
  <r>
    <n v="153"/>
    <x v="2"/>
    <x v="1"/>
    <x v="152"/>
    <d v="2016-09-08T00:00:00"/>
    <x v="0"/>
  </r>
  <r>
    <n v="154"/>
    <x v="1"/>
    <x v="0"/>
    <x v="153"/>
    <d v="2016-09-09T00:00:00"/>
    <x v="3"/>
  </r>
  <r>
    <n v="155"/>
    <x v="1"/>
    <x v="0"/>
    <x v="154"/>
    <d v="2016-09-09T00:00:00"/>
    <x v="2"/>
  </r>
  <r>
    <n v="156"/>
    <x v="5"/>
    <x v="1"/>
    <x v="155"/>
    <d v="2016-09-11T00:00:00"/>
    <x v="0"/>
  </r>
  <r>
    <n v="157"/>
    <x v="2"/>
    <x v="1"/>
    <x v="156"/>
    <d v="2016-09-11T00:00:00"/>
    <x v="6"/>
  </r>
  <r>
    <n v="158"/>
    <x v="2"/>
    <x v="1"/>
    <x v="157"/>
    <d v="2016-09-15T00:00:00"/>
    <x v="0"/>
  </r>
  <r>
    <n v="159"/>
    <x v="4"/>
    <x v="1"/>
    <x v="158"/>
    <d v="2016-09-18T00:00:00"/>
    <x v="0"/>
  </r>
  <r>
    <n v="160"/>
    <x v="1"/>
    <x v="0"/>
    <x v="159"/>
    <d v="2016-09-19T00:00:00"/>
    <x v="3"/>
  </r>
  <r>
    <n v="161"/>
    <x v="2"/>
    <x v="1"/>
    <x v="160"/>
    <d v="2016-09-20T00:00:00"/>
    <x v="0"/>
  </r>
  <r>
    <n v="162"/>
    <x v="6"/>
    <x v="1"/>
    <x v="161"/>
    <d v="2016-09-25T00:00:00"/>
    <x v="4"/>
  </r>
  <r>
    <n v="163"/>
    <x v="1"/>
    <x v="0"/>
    <x v="162"/>
    <d v="2016-09-25T00:00:00"/>
    <x v="1"/>
  </r>
  <r>
    <n v="164"/>
    <x v="0"/>
    <x v="0"/>
    <x v="163"/>
    <d v="2016-09-26T00:00:00"/>
    <x v="3"/>
  </r>
  <r>
    <n v="165"/>
    <x v="4"/>
    <x v="1"/>
    <x v="164"/>
    <d v="2016-09-27T00:00:00"/>
    <x v="4"/>
  </r>
  <r>
    <n v="166"/>
    <x v="2"/>
    <x v="1"/>
    <x v="165"/>
    <d v="2016-09-29T00:00:00"/>
    <x v="3"/>
  </r>
  <r>
    <n v="167"/>
    <x v="0"/>
    <x v="0"/>
    <x v="166"/>
    <d v="2016-09-29T00:00:00"/>
    <x v="3"/>
  </r>
  <r>
    <n v="168"/>
    <x v="2"/>
    <x v="1"/>
    <x v="167"/>
    <d v="2016-10-03T00:00:00"/>
    <x v="4"/>
  </r>
  <r>
    <n v="169"/>
    <x v="0"/>
    <x v="0"/>
    <x v="168"/>
    <d v="2016-10-04T00:00:00"/>
    <x v="3"/>
  </r>
  <r>
    <n v="170"/>
    <x v="2"/>
    <x v="1"/>
    <x v="169"/>
    <d v="2016-10-07T00:00:00"/>
    <x v="5"/>
  </r>
  <r>
    <n v="171"/>
    <x v="0"/>
    <x v="0"/>
    <x v="170"/>
    <d v="2016-10-10T00:00:00"/>
    <x v="0"/>
  </r>
  <r>
    <n v="172"/>
    <x v="5"/>
    <x v="1"/>
    <x v="171"/>
    <d v="2016-10-16T00:00:00"/>
    <x v="6"/>
  </r>
  <r>
    <n v="173"/>
    <x v="5"/>
    <x v="1"/>
    <x v="172"/>
    <d v="2016-10-23T00:00:00"/>
    <x v="1"/>
  </r>
  <r>
    <n v="174"/>
    <x v="2"/>
    <x v="1"/>
    <x v="173"/>
    <d v="2016-10-23T00:00:00"/>
    <x v="5"/>
  </r>
  <r>
    <n v="175"/>
    <x v="2"/>
    <x v="1"/>
    <x v="174"/>
    <d v="2016-10-25T00:00:00"/>
    <x v="4"/>
  </r>
  <r>
    <n v="176"/>
    <x v="2"/>
    <x v="1"/>
    <x v="175"/>
    <d v="2016-10-26T00:00:00"/>
    <x v="3"/>
  </r>
  <r>
    <n v="177"/>
    <x v="2"/>
    <x v="1"/>
    <x v="176"/>
    <d v="2016-10-26T00:00:00"/>
    <x v="4"/>
  </r>
  <r>
    <n v="178"/>
    <x v="3"/>
    <x v="0"/>
    <x v="177"/>
    <d v="2016-10-26T00:00:00"/>
    <x v="4"/>
  </r>
  <r>
    <n v="179"/>
    <x v="4"/>
    <x v="1"/>
    <x v="178"/>
    <d v="2016-11-02T00:00:00"/>
    <x v="0"/>
  </r>
  <r>
    <n v="180"/>
    <x v="2"/>
    <x v="1"/>
    <x v="179"/>
    <d v="2016-11-03T00:00:00"/>
    <x v="1"/>
  </r>
  <r>
    <n v="181"/>
    <x v="0"/>
    <x v="0"/>
    <x v="180"/>
    <d v="2016-11-03T00:00:00"/>
    <x v="0"/>
  </r>
  <r>
    <n v="182"/>
    <x v="5"/>
    <x v="1"/>
    <x v="181"/>
    <d v="2016-11-09T00:00:00"/>
    <x v="1"/>
  </r>
  <r>
    <n v="183"/>
    <x v="5"/>
    <x v="1"/>
    <x v="182"/>
    <d v="2016-11-12T00:00:00"/>
    <x v="6"/>
  </r>
  <r>
    <n v="184"/>
    <x v="2"/>
    <x v="1"/>
    <x v="183"/>
    <d v="2016-11-15T00:00:00"/>
    <x v="0"/>
  </r>
  <r>
    <n v="185"/>
    <x v="0"/>
    <x v="0"/>
    <x v="184"/>
    <d v="2016-11-25T00:00:00"/>
    <x v="1"/>
  </r>
  <r>
    <n v="186"/>
    <x v="1"/>
    <x v="0"/>
    <x v="185"/>
    <d v="2016-11-25T00:00:00"/>
    <x v="3"/>
  </r>
  <r>
    <n v="187"/>
    <x v="4"/>
    <x v="1"/>
    <x v="186"/>
    <d v="2016-11-26T00:00:00"/>
    <x v="1"/>
  </r>
  <r>
    <n v="188"/>
    <x v="4"/>
    <x v="1"/>
    <x v="187"/>
    <d v="2016-11-28T00:00:00"/>
    <x v="2"/>
  </r>
  <r>
    <n v="189"/>
    <x v="2"/>
    <x v="1"/>
    <x v="188"/>
    <d v="2016-11-28T00:00:00"/>
    <x v="4"/>
  </r>
  <r>
    <n v="190"/>
    <x v="5"/>
    <x v="1"/>
    <x v="189"/>
    <d v="2016-11-29T00:00:00"/>
    <x v="6"/>
  </r>
  <r>
    <n v="191"/>
    <x v="2"/>
    <x v="1"/>
    <x v="190"/>
    <d v="2016-11-30T00:00:00"/>
    <x v="0"/>
  </r>
  <r>
    <n v="192"/>
    <x v="0"/>
    <x v="0"/>
    <x v="191"/>
    <d v="2016-12-02T00:00:00"/>
    <x v="0"/>
  </r>
  <r>
    <n v="193"/>
    <x v="0"/>
    <x v="0"/>
    <x v="192"/>
    <d v="2016-12-04T00:00:00"/>
    <x v="6"/>
  </r>
  <r>
    <n v="194"/>
    <x v="5"/>
    <x v="1"/>
    <x v="193"/>
    <d v="2016-12-05T00:00:00"/>
    <x v="0"/>
  </r>
  <r>
    <n v="195"/>
    <x v="3"/>
    <x v="0"/>
    <x v="194"/>
    <d v="2016-12-06T00:00:00"/>
    <x v="3"/>
  </r>
  <r>
    <n v="196"/>
    <x v="2"/>
    <x v="1"/>
    <x v="195"/>
    <d v="2016-12-12T00:00:00"/>
    <x v="2"/>
  </r>
  <r>
    <n v="197"/>
    <x v="2"/>
    <x v="1"/>
    <x v="196"/>
    <d v="2016-12-12T00:00:00"/>
    <x v="4"/>
  </r>
  <r>
    <n v="198"/>
    <x v="2"/>
    <x v="1"/>
    <x v="197"/>
    <d v="2016-12-12T00:00:00"/>
    <x v="0"/>
  </r>
  <r>
    <n v="199"/>
    <x v="2"/>
    <x v="1"/>
    <x v="198"/>
    <d v="2016-12-15T00:00:00"/>
    <x v="3"/>
  </r>
  <r>
    <n v="200"/>
    <x v="2"/>
    <x v="1"/>
    <x v="199"/>
    <d v="2016-12-16T00:00:00"/>
    <x v="0"/>
  </r>
  <r>
    <n v="201"/>
    <x v="5"/>
    <x v="1"/>
    <x v="200"/>
    <d v="2016-12-16T00:00:00"/>
    <x v="4"/>
  </r>
  <r>
    <n v="202"/>
    <x v="2"/>
    <x v="1"/>
    <x v="201"/>
    <d v="2016-12-18T00:00:00"/>
    <x v="3"/>
  </r>
  <r>
    <n v="203"/>
    <x v="3"/>
    <x v="0"/>
    <x v="202"/>
    <d v="2016-12-19T00:00:00"/>
    <x v="1"/>
  </r>
  <r>
    <n v="204"/>
    <x v="4"/>
    <x v="1"/>
    <x v="203"/>
    <d v="2016-12-20T00:00:00"/>
    <x v="1"/>
  </r>
  <r>
    <n v="205"/>
    <x v="5"/>
    <x v="1"/>
    <x v="204"/>
    <d v="2016-12-20T00:00:00"/>
    <x v="2"/>
  </r>
  <r>
    <n v="206"/>
    <x v="5"/>
    <x v="1"/>
    <x v="205"/>
    <d v="2016-12-22T00:00:00"/>
    <x v="5"/>
  </r>
  <r>
    <n v="207"/>
    <x v="5"/>
    <x v="1"/>
    <x v="206"/>
    <d v="2016-12-22T00:00:00"/>
    <x v="3"/>
  </r>
  <r>
    <n v="208"/>
    <x v="0"/>
    <x v="0"/>
    <x v="207"/>
    <d v="2016-12-25T00:00:00"/>
    <x v="0"/>
  </r>
  <r>
    <n v="209"/>
    <x v="5"/>
    <x v="1"/>
    <x v="208"/>
    <d v="2016-12-28T00:00:00"/>
    <x v="6"/>
  </r>
  <r>
    <n v="210"/>
    <x v="3"/>
    <x v="0"/>
    <x v="209"/>
    <d v="2016-12-28T00:00:00"/>
    <x v="6"/>
  </r>
  <r>
    <n v="211"/>
    <x v="4"/>
    <x v="1"/>
    <x v="210"/>
    <d v="2016-12-29T00:00:00"/>
    <x v="0"/>
  </r>
  <r>
    <n v="212"/>
    <x v="0"/>
    <x v="0"/>
    <x v="211"/>
    <d v="2016-12-29T00:00:00"/>
    <x v="4"/>
  </r>
  <r>
    <n v="213"/>
    <x v="0"/>
    <x v="0"/>
    <x v="212"/>
    <d v="2016-12-30T00:00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D2300" firstHeaderRow="0" firstDataRow="1" firstDataCol="1" rowPageCount="1" colPageCount="1"/>
  <pivotFields count="5">
    <pivotField showAll="0"/>
    <pivotField axis="axisRow" showAll="0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</pivotField>
    <pivotField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dataField="1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</pivotFields>
  <rowFields count="1">
    <field x="1"/>
  </rowFields>
  <rowItems count="2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Recuento de canciones" fld="2" subtotal="count" baseField="1" baseItem="0"/>
    <dataField name="Suma de Puntuacion final" fld="4" baseField="0" baseItem="0"/>
    <dataField name="Suma de Añ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B11" firstHeaderRow="1" firstDataRow="1" firstDataCol="1" rowPageCount="1" colPageCount="1"/>
  <pivotFields count="6">
    <pivotField showAll="0"/>
    <pivotField axis="axisRow" showAll="0" sortType="ascending">
      <items count="8">
        <item x="1"/>
        <item x="6"/>
        <item x="5"/>
        <item x="4"/>
        <item x="3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dataField="1" numFmtId="165" showAll="0">
      <items count="214">
        <item x="113"/>
        <item x="42"/>
        <item x="195"/>
        <item x="122"/>
        <item x="58"/>
        <item x="57"/>
        <item x="185"/>
        <item x="124"/>
        <item x="212"/>
        <item x="154"/>
        <item x="150"/>
        <item x="73"/>
        <item x="107"/>
        <item x="75"/>
        <item x="54"/>
        <item x="2"/>
        <item x="209"/>
        <item x="166"/>
        <item x="167"/>
        <item x="126"/>
        <item x="132"/>
        <item x="136"/>
        <item x="210"/>
        <item x="94"/>
        <item x="21"/>
        <item x="55"/>
        <item x="59"/>
        <item x="60"/>
        <item x="17"/>
        <item x="19"/>
        <item x="176"/>
        <item x="97"/>
        <item x="202"/>
        <item x="33"/>
        <item x="30"/>
        <item x="130"/>
        <item x="139"/>
        <item x="200"/>
        <item x="208"/>
        <item x="149"/>
        <item x="12"/>
        <item x="189"/>
        <item x="91"/>
        <item x="85"/>
        <item x="32"/>
        <item x="16"/>
        <item x="100"/>
        <item x="20"/>
        <item x="69"/>
        <item x="121"/>
        <item x="15"/>
        <item x="197"/>
        <item x="175"/>
        <item x="8"/>
        <item x="65"/>
        <item x="204"/>
        <item x="211"/>
        <item x="4"/>
        <item x="63"/>
        <item x="203"/>
        <item x="67"/>
        <item x="38"/>
        <item x="13"/>
        <item x="138"/>
        <item x="180"/>
        <item x="125"/>
        <item x="165"/>
        <item x="194"/>
        <item x="173"/>
        <item x="24"/>
        <item x="18"/>
        <item x="5"/>
        <item x="22"/>
        <item x="96"/>
        <item x="101"/>
        <item x="51"/>
        <item x="49"/>
        <item x="104"/>
        <item x="128"/>
        <item x="140"/>
        <item x="158"/>
        <item x="106"/>
        <item x="145"/>
        <item x="148"/>
        <item x="48"/>
        <item x="68"/>
        <item x="102"/>
        <item x="114"/>
        <item x="83"/>
        <item x="88"/>
        <item x="0"/>
        <item x="74"/>
        <item x="76"/>
        <item x="53"/>
        <item x="62"/>
        <item x="153"/>
        <item x="179"/>
        <item x="142"/>
        <item x="205"/>
        <item x="115"/>
        <item x="23"/>
        <item x="170"/>
        <item x="191"/>
        <item x="105"/>
        <item x="181"/>
        <item x="201"/>
        <item x="50"/>
        <item x="119"/>
        <item x="184"/>
        <item x="93"/>
        <item x="117"/>
        <item x="177"/>
        <item x="199"/>
        <item x="81"/>
        <item x="39"/>
        <item x="28"/>
        <item x="25"/>
        <item x="99"/>
        <item x="182"/>
        <item x="41"/>
        <item x="168"/>
        <item x="116"/>
        <item x="161"/>
        <item x="152"/>
        <item x="70"/>
        <item x="108"/>
        <item x="92"/>
        <item x="35"/>
        <item x="129"/>
        <item x="146"/>
        <item x="71"/>
        <item x="79"/>
        <item x="178"/>
        <item x="45"/>
        <item x="162"/>
        <item x="80"/>
        <item x="44"/>
        <item x="193"/>
        <item x="87"/>
        <item x="160"/>
        <item x="164"/>
        <item x="72"/>
        <item x="52"/>
        <item x="123"/>
        <item x="120"/>
        <item x="34"/>
        <item x="82"/>
        <item x="147"/>
        <item x="7"/>
        <item x="110"/>
        <item x="14"/>
        <item x="47"/>
        <item x="11"/>
        <item x="156"/>
        <item x="86"/>
        <item x="169"/>
        <item x="134"/>
        <item x="27"/>
        <item x="172"/>
        <item x="190"/>
        <item x="111"/>
        <item x="163"/>
        <item x="174"/>
        <item x="143"/>
        <item x="26"/>
        <item x="9"/>
        <item x="103"/>
        <item x="141"/>
        <item x="29"/>
        <item x="144"/>
        <item x="36"/>
        <item x="56"/>
        <item x="78"/>
        <item x="135"/>
        <item x="157"/>
        <item x="64"/>
        <item x="159"/>
        <item x="131"/>
        <item x="137"/>
        <item x="95"/>
        <item x="171"/>
        <item x="1"/>
        <item x="10"/>
        <item x="186"/>
        <item x="98"/>
        <item x="196"/>
        <item x="3"/>
        <item x="133"/>
        <item x="155"/>
        <item x="118"/>
        <item x="66"/>
        <item x="198"/>
        <item x="206"/>
        <item x="151"/>
        <item x="90"/>
        <item x="46"/>
        <item x="112"/>
        <item x="31"/>
        <item x="183"/>
        <item x="40"/>
        <item x="127"/>
        <item x="188"/>
        <item x="6"/>
        <item x="192"/>
        <item x="37"/>
        <item x="207"/>
        <item x="61"/>
        <item x="89"/>
        <item x="43"/>
        <item x="77"/>
        <item x="84"/>
        <item x="109"/>
        <item x="187"/>
        <item t="default"/>
      </items>
    </pivotField>
    <pivotField numFmtId="14" showAll="0"/>
    <pivotField axis="axisPage" showAll="0">
      <items count="8">
        <item x="3"/>
        <item x="4"/>
        <item x="2"/>
        <item x="0"/>
        <item x="6"/>
        <item x="5"/>
        <item x="1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5" item="0" hier="-1"/>
  </pageFields>
  <dataFields count="1">
    <dataField name="Suma de Ganancia" fld="3" baseField="1" baseItem="4" numFmtId="44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1">
          <reference field="5" count="0"/>
        </references>
      </pivotArea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Alejandro.Perez70@gmail.com" TargetMode="External"/><Relationship Id="rId13" Type="http://schemas.openxmlformats.org/officeDocument/2006/relationships/hyperlink" Target="mailto:Sof44@aol.com" TargetMode="External"/><Relationship Id="rId3" Type="http://schemas.openxmlformats.org/officeDocument/2006/relationships/hyperlink" Target="mailto:Julio_cesar71@hotmail.com" TargetMode="External"/><Relationship Id="rId7" Type="http://schemas.openxmlformats.org/officeDocument/2006/relationships/hyperlink" Target="mailto:ClaudiaRod868@gmail.com" TargetMode="External"/><Relationship Id="rId12" Type="http://schemas.openxmlformats.org/officeDocument/2006/relationships/hyperlink" Target="mailto:Fernandez.carlos28@gmail.com" TargetMode="External"/><Relationship Id="rId2" Type="http://schemas.openxmlformats.org/officeDocument/2006/relationships/hyperlink" Target="mailto:LGzlez51@aol.com" TargetMode="External"/><Relationship Id="rId16" Type="http://schemas.openxmlformats.org/officeDocument/2006/relationships/drawing" Target="../drawings/drawing19.xml"/><Relationship Id="rId1" Type="http://schemas.openxmlformats.org/officeDocument/2006/relationships/hyperlink" Target="mailto:MarcoAurelio99@gmail.com" TargetMode="External"/><Relationship Id="rId6" Type="http://schemas.openxmlformats.org/officeDocument/2006/relationships/hyperlink" Target="mailto:Mateo9696@aol.com" TargetMode="External"/><Relationship Id="rId11" Type="http://schemas.openxmlformats.org/officeDocument/2006/relationships/hyperlink" Target="mailto:Camila__50@aol.com" TargetMode="External"/><Relationship Id="rId5" Type="http://schemas.openxmlformats.org/officeDocument/2006/relationships/hyperlink" Target="mailto:Valentinalopezl47@gmail.com" TargetMode="External"/><Relationship Id="rId15" Type="http://schemas.openxmlformats.org/officeDocument/2006/relationships/printerSettings" Target="../printerSettings/printerSettings6.bin"/><Relationship Id="rId10" Type="http://schemas.openxmlformats.org/officeDocument/2006/relationships/hyperlink" Target="mailto:Santi-her70@gmail.com" TargetMode="External"/><Relationship Id="rId4" Type="http://schemas.openxmlformats.org/officeDocument/2006/relationships/hyperlink" Target="mailto:Adrianamm17@aol.com" TargetMode="External"/><Relationship Id="rId9" Type="http://schemas.openxmlformats.org/officeDocument/2006/relationships/hyperlink" Target="mailto:ValeGar93@aol.com" TargetMode="External"/><Relationship Id="rId14" Type="http://schemas.openxmlformats.org/officeDocument/2006/relationships/hyperlink" Target="mailto:Castro_a56@hotmail.com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topLeftCell="A4" workbookViewId="0">
      <selection activeCell="E12" sqref="E12"/>
    </sheetView>
  </sheetViews>
  <sheetFormatPr baseColWidth="10" defaultRowHeight="15"/>
  <cols>
    <col min="5" max="5" width="12.08984375" bestFit="1" customWidth="1"/>
  </cols>
  <sheetData>
    <row r="3" spans="1:6">
      <c r="A3" s="201" t="s">
        <v>14038</v>
      </c>
      <c r="C3" s="200" t="s">
        <v>14037</v>
      </c>
      <c r="D3" s="200"/>
      <c r="E3" s="200"/>
      <c r="F3" s="200"/>
    </row>
    <row r="4" spans="1:6">
      <c r="C4" s="200"/>
      <c r="D4" s="200"/>
      <c r="E4" s="200"/>
      <c r="F4" s="200"/>
    </row>
    <row r="5" spans="1:6">
      <c r="C5" s="200"/>
      <c r="D5" s="200"/>
      <c r="E5" s="200"/>
      <c r="F5" s="200"/>
    </row>
    <row r="6" spans="1:6">
      <c r="C6" s="200"/>
      <c r="D6" s="200"/>
      <c r="E6" s="200"/>
      <c r="F6" s="200"/>
    </row>
    <row r="7" spans="1:6">
      <c r="C7" s="200"/>
      <c r="D7" s="200"/>
      <c r="E7" s="200"/>
      <c r="F7" s="200"/>
    </row>
    <row r="8" spans="1:6">
      <c r="C8" s="200"/>
      <c r="D8" s="200"/>
      <c r="E8" s="200"/>
      <c r="F8" s="200"/>
    </row>
    <row r="9" spans="1:6">
      <c r="C9" s="200"/>
      <c r="D9" s="200"/>
      <c r="E9" s="200"/>
      <c r="F9" s="200"/>
    </row>
    <row r="11" spans="1:6">
      <c r="C11" t="s">
        <v>14039</v>
      </c>
      <c r="D11" t="s">
        <v>14040</v>
      </c>
      <c r="E11" t="b">
        <f>IF(C11=D11,TRUE,FALSE)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39997558519241921"/>
  </sheetPr>
  <dimension ref="B1:L92"/>
  <sheetViews>
    <sheetView showGridLines="0" topLeftCell="I1" zoomScale="110" zoomScaleNormal="110" workbookViewId="0">
      <selection activeCell="L7" sqref="L7"/>
    </sheetView>
  </sheetViews>
  <sheetFormatPr baseColWidth="10" defaultColWidth="10.81640625" defaultRowHeight="13.8"/>
  <cols>
    <col min="1" max="1" width="5.453125" style="1" customWidth="1"/>
    <col min="2" max="2" width="17" style="1" bestFit="1" customWidth="1"/>
    <col min="3" max="3" width="17.81640625" style="207" bestFit="1" customWidth="1"/>
    <col min="4" max="4" width="13.6328125" style="203" bestFit="1" customWidth="1"/>
    <col min="5" max="5" width="26.54296875" style="152" bestFit="1" customWidth="1"/>
    <col min="6" max="6" width="35.6328125" style="219" customWidth="1"/>
    <col min="7" max="7" width="12.81640625" style="223" customWidth="1"/>
    <col min="8" max="8" width="10.81640625" style="226"/>
    <col min="9" max="9" width="10.81640625" style="228"/>
    <col min="10" max="10" width="10.81640625" style="130"/>
    <col min="11" max="11" width="10.81640625" style="1"/>
    <col min="12" max="12" width="25.36328125" style="1" customWidth="1"/>
    <col min="13" max="16384" width="10.81640625" style="1"/>
  </cols>
  <sheetData>
    <row r="1" spans="2:12" s="129" customFormat="1" ht="22.8">
      <c r="B1" s="127" t="s">
        <v>13867</v>
      </c>
      <c r="C1" s="206" t="s">
        <v>13868</v>
      </c>
      <c r="D1" s="202" t="s">
        <v>13869</v>
      </c>
      <c r="E1" s="213" t="s">
        <v>13870</v>
      </c>
      <c r="F1" s="217" t="s">
        <v>13871</v>
      </c>
      <c r="G1" s="222" t="s">
        <v>13872</v>
      </c>
      <c r="H1" s="224" t="s">
        <v>13873</v>
      </c>
      <c r="I1" s="227" t="s">
        <v>13874</v>
      </c>
      <c r="J1" s="229" t="s">
        <v>13875</v>
      </c>
      <c r="K1" s="128"/>
    </row>
    <row r="2" spans="2:12" ht="15.6">
      <c r="B2" s="1">
        <v>5462327</v>
      </c>
      <c r="C2" s="207">
        <v>0</v>
      </c>
      <c r="D2" s="203">
        <v>0</v>
      </c>
      <c r="E2" s="152">
        <v>33922</v>
      </c>
      <c r="F2" s="218">
        <v>33706</v>
      </c>
      <c r="G2" s="223">
        <v>0.640625</v>
      </c>
      <c r="H2" s="225">
        <v>0.25</v>
      </c>
      <c r="I2" s="228">
        <v>0.25</v>
      </c>
      <c r="J2" s="231">
        <v>1</v>
      </c>
    </row>
    <row r="3" spans="2:12" ht="15.6">
      <c r="B3" s="1">
        <v>1632739</v>
      </c>
      <c r="C3" s="207">
        <v>7504555</v>
      </c>
      <c r="D3" s="203">
        <v>4314383</v>
      </c>
      <c r="E3" s="152">
        <v>38428</v>
      </c>
      <c r="F3" s="218">
        <v>41223</v>
      </c>
      <c r="G3" s="223">
        <v>0.23292824074074073</v>
      </c>
      <c r="H3" s="225">
        <v>0.3</v>
      </c>
      <c r="I3" s="228">
        <v>0.5</v>
      </c>
      <c r="J3" s="231">
        <v>2</v>
      </c>
    </row>
    <row r="4" spans="2:12" ht="15.6">
      <c r="B4" s="1">
        <v>8892029</v>
      </c>
      <c r="C4" s="207">
        <v>770507</v>
      </c>
      <c r="D4" s="203">
        <v>6416734</v>
      </c>
      <c r="E4" s="152">
        <v>38748</v>
      </c>
      <c r="F4" s="218">
        <v>38729</v>
      </c>
      <c r="G4" s="223">
        <v>0.274594907407407</v>
      </c>
      <c r="H4" s="225">
        <v>0.35680000000000001</v>
      </c>
      <c r="I4" s="228">
        <v>4.5682700000000001</v>
      </c>
      <c r="J4" s="231">
        <v>3</v>
      </c>
      <c r="K4" s="152"/>
    </row>
    <row r="5" spans="2:12" ht="15.6">
      <c r="B5" s="1">
        <v>4703735</v>
      </c>
      <c r="C5" s="207">
        <v>8598917</v>
      </c>
      <c r="D5" s="203">
        <v>3749947</v>
      </c>
      <c r="E5" s="152">
        <v>35769</v>
      </c>
      <c r="F5" s="218">
        <v>36473</v>
      </c>
      <c r="G5" s="223">
        <v>0.31626157407407401</v>
      </c>
      <c r="H5" s="225">
        <v>0.2586</v>
      </c>
      <c r="I5" s="228">
        <v>10.867000000000001</v>
      </c>
      <c r="J5" s="231">
        <v>4</v>
      </c>
    </row>
    <row r="6" spans="2:12" ht="15.6">
      <c r="B6" s="1">
        <v>8896269</v>
      </c>
      <c r="C6" s="207">
        <v>341733</v>
      </c>
      <c r="D6" s="203">
        <v>9112953</v>
      </c>
      <c r="E6" s="152">
        <v>34944</v>
      </c>
      <c r="F6" s="218">
        <v>44683</v>
      </c>
      <c r="G6" s="223">
        <v>0.35792824074074098</v>
      </c>
      <c r="H6" s="225">
        <v>0.26879999999999998</v>
      </c>
      <c r="I6" s="228">
        <v>2.5</v>
      </c>
      <c r="J6" s="231">
        <v>5</v>
      </c>
    </row>
    <row r="7" spans="2:12" ht="51" customHeight="1">
      <c r="B7" s="1">
        <v>7511688</v>
      </c>
      <c r="C7" s="207">
        <v>8056638</v>
      </c>
      <c r="D7" s="203">
        <v>7893876</v>
      </c>
      <c r="E7" s="152">
        <v>39578</v>
      </c>
      <c r="F7" s="218">
        <v>39323</v>
      </c>
      <c r="G7" s="223">
        <v>0.399594907407407</v>
      </c>
      <c r="H7" s="225">
        <v>0.7893</v>
      </c>
      <c r="I7" s="228">
        <v>3.8780000000000001</v>
      </c>
      <c r="J7" s="231">
        <v>6</v>
      </c>
      <c r="L7" s="33"/>
    </row>
    <row r="8" spans="2:12" ht="15.6">
      <c r="B8" s="1">
        <v>3457812</v>
      </c>
      <c r="C8" s="207">
        <v>3677271</v>
      </c>
      <c r="D8" s="203">
        <v>6948454</v>
      </c>
      <c r="E8" s="152">
        <v>36098</v>
      </c>
      <c r="F8" s="218">
        <v>42828</v>
      </c>
      <c r="G8" s="223">
        <v>0.44126157407407401</v>
      </c>
      <c r="H8" s="225">
        <v>0.78039999999999998</v>
      </c>
      <c r="I8" s="228">
        <v>5.7859999999999996</v>
      </c>
      <c r="J8" s="231">
        <v>7</v>
      </c>
    </row>
    <row r="9" spans="2:12" ht="15.6">
      <c r="B9" s="1">
        <v>6028541</v>
      </c>
      <c r="C9" s="207">
        <v>1700774</v>
      </c>
      <c r="D9" s="203">
        <v>2076567</v>
      </c>
      <c r="E9" s="152">
        <v>44534</v>
      </c>
      <c r="F9" s="218">
        <v>39810</v>
      </c>
      <c r="G9" s="223">
        <v>0.48292824074074098</v>
      </c>
      <c r="H9" s="225">
        <v>0.45860000000000001</v>
      </c>
      <c r="I9" s="228">
        <v>2.25</v>
      </c>
      <c r="J9" s="231">
        <v>8</v>
      </c>
      <c r="K9" s="154"/>
    </row>
    <row r="10" spans="2:12" ht="15.6">
      <c r="B10" s="1">
        <v>732742</v>
      </c>
      <c r="C10" s="207">
        <v>1143272</v>
      </c>
      <c r="D10" s="203">
        <v>6214073</v>
      </c>
      <c r="E10" s="152">
        <v>41652</v>
      </c>
      <c r="F10" s="218">
        <v>34805</v>
      </c>
      <c r="G10" s="223">
        <v>0.524594907407407</v>
      </c>
      <c r="H10" s="225">
        <v>0.47889999999999999</v>
      </c>
      <c r="I10" s="228">
        <v>3.75</v>
      </c>
      <c r="J10" s="231">
        <v>9</v>
      </c>
    </row>
    <row r="11" spans="2:12" ht="15.6">
      <c r="B11" s="1">
        <v>4004282</v>
      </c>
      <c r="C11" s="207">
        <v>4640438</v>
      </c>
      <c r="D11" s="203">
        <v>3182898</v>
      </c>
      <c r="E11" s="152">
        <v>34793</v>
      </c>
      <c r="F11" s="218">
        <v>42330</v>
      </c>
      <c r="G11" s="223">
        <v>0.56626157407407396</v>
      </c>
      <c r="H11" s="225">
        <v>0.6532</v>
      </c>
      <c r="I11" s="228">
        <v>4.6580000000000004</v>
      </c>
      <c r="J11" s="231">
        <v>10</v>
      </c>
    </row>
    <row r="12" spans="2:12" ht="15.6">
      <c r="B12" s="1">
        <v>938946</v>
      </c>
      <c r="C12" s="207">
        <v>1197806</v>
      </c>
      <c r="D12" s="203">
        <v>8900215</v>
      </c>
      <c r="E12" s="152">
        <v>36986</v>
      </c>
      <c r="F12" s="218">
        <v>43431</v>
      </c>
      <c r="G12" s="223">
        <v>0.60792824074074103</v>
      </c>
      <c r="H12" s="225">
        <v>0.65769999999999995</v>
      </c>
      <c r="I12" s="228">
        <v>6.7869999999999999</v>
      </c>
      <c r="J12" s="231">
        <v>11</v>
      </c>
    </row>
    <row r="13" spans="2:12">
      <c r="J13" s="230"/>
    </row>
    <row r="16" spans="2:12">
      <c r="B16" s="155"/>
      <c r="C16" s="208"/>
    </row>
    <row r="17" spans="2:6">
      <c r="B17" s="66"/>
    </row>
    <row r="20" spans="2:6">
      <c r="B20" s="131"/>
    </row>
    <row r="21" spans="2:6" ht="14.25" customHeight="1"/>
    <row r="22" spans="2:6" ht="14.25" customHeight="1">
      <c r="B22" s="155"/>
    </row>
    <row r="23" spans="2:6">
      <c r="B23" s="66"/>
      <c r="C23" s="209"/>
      <c r="D23" s="204"/>
      <c r="E23" s="214"/>
      <c r="F23" s="220"/>
    </row>
    <row r="25" spans="2:6">
      <c r="C25" s="210"/>
    </row>
    <row r="26" spans="2:6">
      <c r="C26" s="210"/>
    </row>
    <row r="27" spans="2:6">
      <c r="C27" s="210"/>
    </row>
    <row r="28" spans="2:6">
      <c r="C28" s="210"/>
    </row>
    <row r="30" spans="2:6">
      <c r="B30" s="155"/>
    </row>
    <row r="31" spans="2:6">
      <c r="B31" s="66"/>
    </row>
    <row r="41" spans="2:6">
      <c r="B41" s="155"/>
    </row>
    <row r="42" spans="2:6">
      <c r="B42" s="66"/>
    </row>
    <row r="44" spans="2:6">
      <c r="B44" s="66"/>
      <c r="C44" s="209"/>
      <c r="D44" s="204"/>
      <c r="E44" s="214"/>
      <c r="F44" s="220"/>
    </row>
    <row r="45" spans="2:6">
      <c r="B45" s="132"/>
    </row>
    <row r="46" spans="2:6" ht="15">
      <c r="E46" s="215"/>
    </row>
    <row r="47" spans="2:6" ht="15">
      <c r="E47" s="215"/>
    </row>
    <row r="49" spans="2:6">
      <c r="B49" s="66"/>
      <c r="C49" s="209"/>
      <c r="D49" s="204"/>
      <c r="E49" s="214"/>
      <c r="F49" s="220"/>
    </row>
    <row r="50" spans="2:6">
      <c r="B50" s="132"/>
    </row>
    <row r="51" spans="2:6">
      <c r="B51" s="154"/>
    </row>
    <row r="53" spans="2:6">
      <c r="B53" s="66"/>
    </row>
    <row r="54" spans="2:6">
      <c r="B54" s="132"/>
    </row>
    <row r="56" spans="2:6" ht="15">
      <c r="B56" s="156"/>
    </row>
    <row r="57" spans="2:6" ht="15">
      <c r="B57" s="157"/>
      <c r="F57" s="221"/>
    </row>
    <row r="58" spans="2:6" ht="15">
      <c r="B58" s="157"/>
    </row>
    <row r="59" spans="2:6" ht="15">
      <c r="B59" s="153"/>
    </row>
    <row r="60" spans="2:6" ht="15">
      <c r="B60" s="153"/>
    </row>
    <row r="61" spans="2:6">
      <c r="B61" s="155"/>
    </row>
    <row r="62" spans="2:6" ht="15">
      <c r="B62" s="153"/>
    </row>
    <row r="63" spans="2:6" ht="15">
      <c r="B63" s="153"/>
    </row>
    <row r="64" spans="2:6" ht="15">
      <c r="B64" s="153"/>
    </row>
    <row r="65" spans="2:5">
      <c r="B65" s="158"/>
      <c r="C65" s="211"/>
    </row>
    <row r="66" spans="2:5">
      <c r="B66" s="130"/>
      <c r="C66" s="212"/>
    </row>
    <row r="67" spans="2:5">
      <c r="B67" s="159"/>
      <c r="C67" s="212"/>
    </row>
    <row r="68" spans="2:5">
      <c r="B68" s="130"/>
      <c r="C68" s="212"/>
    </row>
    <row r="69" spans="2:5" ht="15.6">
      <c r="B69" s="130"/>
      <c r="C69" s="212"/>
      <c r="E69" s="216"/>
    </row>
    <row r="70" spans="2:5">
      <c r="B70" s="130"/>
      <c r="C70" s="212"/>
    </row>
    <row r="71" spans="2:5" ht="15">
      <c r="B71" s="160"/>
    </row>
    <row r="72" spans="2:5">
      <c r="B72" s="155"/>
    </row>
    <row r="73" spans="2:5">
      <c r="B73" s="66"/>
    </row>
    <row r="75" spans="2:5">
      <c r="B75" s="161"/>
    </row>
    <row r="76" spans="2:5">
      <c r="B76" s="162"/>
    </row>
    <row r="77" spans="2:5">
      <c r="B77" s="162"/>
    </row>
    <row r="78" spans="2:5">
      <c r="B78" s="162"/>
    </row>
    <row r="79" spans="2:5">
      <c r="B79" s="162"/>
    </row>
    <row r="81" spans="2:4">
      <c r="B81" s="161"/>
    </row>
    <row r="82" spans="2:4">
      <c r="B82" s="162"/>
    </row>
    <row r="83" spans="2:4">
      <c r="B83" s="162"/>
    </row>
    <row r="84" spans="2:4">
      <c r="B84" s="162"/>
    </row>
    <row r="85" spans="2:4">
      <c r="B85" s="162"/>
    </row>
    <row r="87" spans="2:4">
      <c r="B87" s="255"/>
      <c r="C87" s="255"/>
    </row>
    <row r="88" spans="2:4">
      <c r="B88" s="163"/>
    </row>
    <row r="89" spans="2:4">
      <c r="D89" s="205"/>
    </row>
    <row r="92" spans="2:4">
      <c r="B92" s="66"/>
    </row>
  </sheetData>
  <mergeCells count="1">
    <mergeCell ref="B87:C87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C1:D11"/>
  <sheetViews>
    <sheetView showGridLines="0" topLeftCell="C1" zoomScale="90" zoomScaleNormal="90" workbookViewId="0">
      <selection activeCell="C15" sqref="C15"/>
    </sheetView>
  </sheetViews>
  <sheetFormatPr baseColWidth="10" defaultColWidth="10.81640625" defaultRowHeight="13.8"/>
  <cols>
    <col min="1" max="1" width="11.453125" style="1" customWidth="1"/>
    <col min="2" max="2" width="10.81640625" style="1"/>
    <col min="3" max="4" width="41.81640625" style="1" customWidth="1"/>
    <col min="5" max="16384" width="10.81640625" style="1"/>
  </cols>
  <sheetData>
    <row r="1" spans="3:4" ht="14.4" thickBot="1"/>
    <row r="2" spans="3:4" ht="63" customHeight="1" thickBot="1">
      <c r="C2" s="138" t="s">
        <v>13935</v>
      </c>
      <c r="D2" s="138" t="s">
        <v>13936</v>
      </c>
    </row>
    <row r="3" spans="3:4" ht="63" customHeight="1" thickTop="1" thickBot="1">
      <c r="C3" s="139" t="s">
        <v>13937</v>
      </c>
      <c r="D3" s="140" t="s">
        <v>13938</v>
      </c>
    </row>
    <row r="4" spans="3:4" ht="63" customHeight="1" thickBot="1">
      <c r="C4" s="141" t="s">
        <v>13939</v>
      </c>
      <c r="D4" s="142" t="s">
        <v>13940</v>
      </c>
    </row>
    <row r="5" spans="3:4" ht="63" customHeight="1" thickBot="1">
      <c r="C5" s="143" t="s">
        <v>13941</v>
      </c>
      <c r="D5" s="144" t="s">
        <v>13942</v>
      </c>
    </row>
    <row r="8" spans="3:4" ht="17.399999999999999">
      <c r="C8" s="145" t="s">
        <v>13943</v>
      </c>
    </row>
    <row r="10" spans="3:4" ht="17.399999999999999">
      <c r="C10" s="145" t="s">
        <v>13944</v>
      </c>
    </row>
    <row r="11" spans="3:4" ht="17.399999999999999">
      <c r="C11" s="145" t="s">
        <v>13945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J26"/>
  <sheetViews>
    <sheetView topLeftCell="I1" workbookViewId="0">
      <selection activeCell="J20" sqref="J20"/>
    </sheetView>
  </sheetViews>
  <sheetFormatPr baseColWidth="10" defaultColWidth="8.81640625" defaultRowHeight="13.8"/>
  <cols>
    <col min="1" max="1" width="18.6328125" style="7" customWidth="1"/>
    <col min="2" max="2" width="12.81640625" style="7" bestFit="1" customWidth="1"/>
    <col min="3" max="3" width="13.36328125" style="9" bestFit="1" customWidth="1"/>
    <col min="4" max="4" width="14.81640625" style="7" customWidth="1"/>
    <col min="5" max="5" width="13.36328125" style="7" customWidth="1"/>
    <col min="6" max="6" width="18" style="7" bestFit="1" customWidth="1"/>
    <col min="7" max="7" width="18" style="7" customWidth="1"/>
    <col min="8" max="8" width="16.6328125" style="7" bestFit="1" customWidth="1"/>
    <col min="9" max="9" width="14.36328125" style="7" customWidth="1"/>
    <col min="10" max="10" width="16.453125" style="7" customWidth="1"/>
    <col min="11" max="16384" width="8.81640625" style="6"/>
  </cols>
  <sheetData>
    <row r="1" spans="1:10">
      <c r="A1" s="5" t="s">
        <v>17</v>
      </c>
      <c r="B1" s="5" t="s">
        <v>18</v>
      </c>
      <c r="C1" s="5" t="s">
        <v>19</v>
      </c>
      <c r="D1" s="5" t="s">
        <v>21</v>
      </c>
      <c r="E1" s="5" t="s">
        <v>20</v>
      </c>
      <c r="F1" s="5" t="s">
        <v>29</v>
      </c>
      <c r="G1" s="5" t="s">
        <v>14041</v>
      </c>
      <c r="H1" s="5" t="s">
        <v>14042</v>
      </c>
      <c r="I1" s="5" t="s">
        <v>30</v>
      </c>
      <c r="J1" s="5" t="s">
        <v>31</v>
      </c>
    </row>
    <row r="2" spans="1:10">
      <c r="A2" s="7" t="s">
        <v>16</v>
      </c>
      <c r="B2" s="7">
        <v>95</v>
      </c>
      <c r="C2" s="6">
        <v>90</v>
      </c>
      <c r="D2" s="7" t="s">
        <v>2</v>
      </c>
      <c r="E2" s="8">
        <f>AVERAGE(B2:C2)</f>
        <v>92.5</v>
      </c>
      <c r="F2" s="8" t="str">
        <f>IF(E2&gt;=60,"APROBADO","REPROBADO")</f>
        <v>APROBADO</v>
      </c>
      <c r="G2" s="8" t="e">
        <f ca="1">SI.CONJUNTO(E2&gt;=90,"A",E2&gt;=80,"B",E2&gt;=70,"C",E2&gt;=60,"D",E2&gt;=50,"F")</f>
        <v>#NAME?</v>
      </c>
      <c r="H2" s="8" t="str">
        <f>IF(E2&gt;=90,"A",IF(E2&gt;=80,"B",IF(E2&gt;=70,"C",IF(E2&gt;=60,"D","F"))))</f>
        <v>A</v>
      </c>
      <c r="I2" s="8" t="str">
        <f>IF(OR(E2&lt;60,E2&gt;90),"ATIPICO","PROMEDIO")</f>
        <v>ATIPICO</v>
      </c>
      <c r="J2" s="8" t="str">
        <f>IF(AND(D2="F",E2&gt;95),"GANADORA", IF(AND(D2="M",E2&gt;95),"GANADOR", "NINGUNO"))</f>
        <v>NINGUNO</v>
      </c>
    </row>
    <row r="3" spans="1:10">
      <c r="A3" s="7" t="s">
        <v>15</v>
      </c>
      <c r="B3" s="7">
        <v>67</v>
      </c>
      <c r="C3" s="6">
        <v>79</v>
      </c>
      <c r="D3" s="7" t="s">
        <v>0</v>
      </c>
      <c r="E3" s="8">
        <f t="shared" ref="E3:E16" si="0">AVERAGE(B3:C3)</f>
        <v>73</v>
      </c>
      <c r="F3" s="8" t="str">
        <f t="shared" ref="F3:F16" si="1">IF(E3&gt;=60,"APROBADO","REPROBADO")</f>
        <v>APROBADO</v>
      </c>
      <c r="G3" s="8" t="e">
        <f t="shared" ref="G3:G16" ca="1" si="2">SI.CONJUNTO(E3&gt;=90,"A",E3&gt;=80,"B",E3&gt;=70,"C",E3&gt;=60,"D",E3&gt;=50,"F")</f>
        <v>#NAME?</v>
      </c>
      <c r="H3" s="8" t="str">
        <f t="shared" ref="H3:H16" si="3">IF(E3&gt;=90,"A",IF(E3&gt;=80,"B",IF(E3&gt;=70,"C",IF(E3&gt;=60,"D","F"))))</f>
        <v>C</v>
      </c>
      <c r="I3" s="8" t="str">
        <f t="shared" ref="I3:I16" si="4">IF(OR(E3&lt;60,E3&gt;90),"ATIPICO","PROMEDIO")</f>
        <v>PROMEDIO</v>
      </c>
      <c r="J3" s="8" t="str">
        <f t="shared" ref="J3:J16" si="5">IF(AND(D3="F",E3&gt;95),"GANADORA", IF(AND(D3="M",E3&gt;95),"GANADOR", "NINGUNO"))</f>
        <v>NINGUNO</v>
      </c>
    </row>
    <row r="4" spans="1:10">
      <c r="A4" s="7" t="s">
        <v>14</v>
      </c>
      <c r="B4" s="7">
        <v>92</v>
      </c>
      <c r="C4" s="6">
        <v>99</v>
      </c>
      <c r="D4" s="7" t="s">
        <v>2</v>
      </c>
      <c r="E4" s="8">
        <f t="shared" si="0"/>
        <v>95.5</v>
      </c>
      <c r="F4" s="8" t="str">
        <f t="shared" si="1"/>
        <v>APROBADO</v>
      </c>
      <c r="G4" s="8" t="e">
        <f t="shared" ca="1" si="2"/>
        <v>#NAME?</v>
      </c>
      <c r="H4" s="8" t="str">
        <f t="shared" si="3"/>
        <v>A</v>
      </c>
      <c r="I4" s="8" t="str">
        <f t="shared" si="4"/>
        <v>ATIPICO</v>
      </c>
      <c r="J4" s="232" t="str">
        <f t="shared" si="5"/>
        <v>GANADORA</v>
      </c>
    </row>
    <row r="5" spans="1:10">
      <c r="A5" s="7" t="s">
        <v>13</v>
      </c>
      <c r="B5" s="7">
        <v>87</v>
      </c>
      <c r="C5" s="6">
        <v>90</v>
      </c>
      <c r="D5" s="7" t="s">
        <v>0</v>
      </c>
      <c r="E5" s="8">
        <f t="shared" si="0"/>
        <v>88.5</v>
      </c>
      <c r="F5" s="8" t="str">
        <f t="shared" si="1"/>
        <v>APROBADO</v>
      </c>
      <c r="G5" s="8" t="e">
        <f t="shared" ca="1" si="2"/>
        <v>#NAME?</v>
      </c>
      <c r="H5" s="8" t="str">
        <f t="shared" si="3"/>
        <v>B</v>
      </c>
      <c r="I5" s="8" t="str">
        <f t="shared" si="4"/>
        <v>PROMEDIO</v>
      </c>
      <c r="J5" s="8" t="str">
        <f t="shared" si="5"/>
        <v>NINGUNO</v>
      </c>
    </row>
    <row r="6" spans="1:10">
      <c r="A6" s="7" t="s">
        <v>12</v>
      </c>
      <c r="B6" s="7">
        <v>88</v>
      </c>
      <c r="C6" s="6">
        <v>70</v>
      </c>
      <c r="D6" s="7" t="s">
        <v>0</v>
      </c>
      <c r="E6" s="8">
        <f t="shared" si="0"/>
        <v>79</v>
      </c>
      <c r="F6" s="8" t="str">
        <f t="shared" si="1"/>
        <v>APROBADO</v>
      </c>
      <c r="G6" s="8" t="e">
        <f t="shared" ca="1" si="2"/>
        <v>#NAME?</v>
      </c>
      <c r="H6" s="8" t="str">
        <f t="shared" si="3"/>
        <v>C</v>
      </c>
      <c r="I6" s="8" t="str">
        <f t="shared" si="4"/>
        <v>PROMEDIO</v>
      </c>
      <c r="J6" s="8" t="str">
        <f t="shared" si="5"/>
        <v>NINGUNO</v>
      </c>
    </row>
    <row r="7" spans="1:10">
      <c r="A7" s="7" t="s">
        <v>11</v>
      </c>
      <c r="B7" s="7">
        <v>90</v>
      </c>
      <c r="C7" s="6">
        <v>95</v>
      </c>
      <c r="D7" s="7" t="s">
        <v>2</v>
      </c>
      <c r="E7" s="8">
        <f t="shared" si="0"/>
        <v>92.5</v>
      </c>
      <c r="F7" s="8" t="str">
        <f t="shared" si="1"/>
        <v>APROBADO</v>
      </c>
      <c r="G7" s="8" t="e">
        <f t="shared" ca="1" si="2"/>
        <v>#NAME?</v>
      </c>
      <c r="H7" s="8" t="str">
        <f t="shared" si="3"/>
        <v>A</v>
      </c>
      <c r="I7" s="8" t="str">
        <f t="shared" si="4"/>
        <v>ATIPICO</v>
      </c>
      <c r="J7" s="8" t="str">
        <f t="shared" si="5"/>
        <v>NINGUNO</v>
      </c>
    </row>
    <row r="8" spans="1:10">
      <c r="A8" s="7" t="s">
        <v>10</v>
      </c>
      <c r="B8" s="7">
        <v>100</v>
      </c>
      <c r="C8" s="6">
        <v>97</v>
      </c>
      <c r="D8" s="7" t="s">
        <v>0</v>
      </c>
      <c r="E8" s="8">
        <f t="shared" si="0"/>
        <v>98.5</v>
      </c>
      <c r="F8" s="8" t="str">
        <f t="shared" si="1"/>
        <v>APROBADO</v>
      </c>
      <c r="G8" s="8" t="e">
        <f t="shared" ca="1" si="2"/>
        <v>#NAME?</v>
      </c>
      <c r="H8" s="8" t="str">
        <f t="shared" si="3"/>
        <v>A</v>
      </c>
      <c r="I8" s="8" t="str">
        <f t="shared" si="4"/>
        <v>ATIPICO</v>
      </c>
      <c r="J8" s="233" t="str">
        <f t="shared" si="5"/>
        <v>GANADOR</v>
      </c>
    </row>
    <row r="9" spans="1:10">
      <c r="A9" s="7" t="s">
        <v>9</v>
      </c>
      <c r="B9" s="7">
        <v>54</v>
      </c>
      <c r="C9" s="6">
        <v>60</v>
      </c>
      <c r="D9" s="7" t="s">
        <v>2</v>
      </c>
      <c r="E9" s="8">
        <f t="shared" si="0"/>
        <v>57</v>
      </c>
      <c r="F9" s="8" t="str">
        <f t="shared" si="1"/>
        <v>REPROBADO</v>
      </c>
      <c r="G9" s="8" t="e">
        <f t="shared" ca="1" si="2"/>
        <v>#NAME?</v>
      </c>
      <c r="H9" s="8" t="str">
        <f t="shared" si="3"/>
        <v>F</v>
      </c>
      <c r="I9" s="8" t="str">
        <f t="shared" si="4"/>
        <v>ATIPICO</v>
      </c>
      <c r="J9" s="8" t="str">
        <f t="shared" si="5"/>
        <v>NINGUNO</v>
      </c>
    </row>
    <row r="10" spans="1:10">
      <c r="A10" s="7" t="s">
        <v>8</v>
      </c>
      <c r="B10" s="7">
        <v>69</v>
      </c>
      <c r="C10" s="6">
        <v>75</v>
      </c>
      <c r="D10" s="7" t="s">
        <v>2</v>
      </c>
      <c r="E10" s="8">
        <f t="shared" si="0"/>
        <v>72</v>
      </c>
      <c r="F10" s="8" t="str">
        <f t="shared" si="1"/>
        <v>APROBADO</v>
      </c>
      <c r="G10" s="8" t="e">
        <f t="shared" ca="1" si="2"/>
        <v>#NAME?</v>
      </c>
      <c r="H10" s="8" t="str">
        <f t="shared" si="3"/>
        <v>C</v>
      </c>
      <c r="I10" s="8" t="str">
        <f t="shared" si="4"/>
        <v>PROMEDIO</v>
      </c>
      <c r="J10" s="8" t="str">
        <f t="shared" si="5"/>
        <v>NINGUNO</v>
      </c>
    </row>
    <row r="11" spans="1:10">
      <c r="A11" s="7" t="s">
        <v>7</v>
      </c>
      <c r="B11" s="7">
        <v>79</v>
      </c>
      <c r="C11" s="6">
        <v>85</v>
      </c>
      <c r="D11" s="7" t="s">
        <v>0</v>
      </c>
      <c r="E11" s="8">
        <f t="shared" si="0"/>
        <v>82</v>
      </c>
      <c r="F11" s="8" t="str">
        <f t="shared" si="1"/>
        <v>APROBADO</v>
      </c>
      <c r="G11" s="8" t="e">
        <f t="shared" ca="1" si="2"/>
        <v>#NAME?</v>
      </c>
      <c r="H11" s="8" t="str">
        <f t="shared" si="3"/>
        <v>B</v>
      </c>
      <c r="I11" s="8" t="str">
        <f t="shared" si="4"/>
        <v>PROMEDIO</v>
      </c>
      <c r="J11" s="8" t="str">
        <f t="shared" si="5"/>
        <v>NINGUNO</v>
      </c>
    </row>
    <row r="12" spans="1:10">
      <c r="A12" s="7" t="s">
        <v>6</v>
      </c>
      <c r="B12" s="7">
        <v>90</v>
      </c>
      <c r="C12" s="6">
        <v>91</v>
      </c>
      <c r="D12" s="7" t="s">
        <v>0</v>
      </c>
      <c r="E12" s="8">
        <f t="shared" si="0"/>
        <v>90.5</v>
      </c>
      <c r="F12" s="8" t="str">
        <f t="shared" si="1"/>
        <v>APROBADO</v>
      </c>
      <c r="G12" s="8" t="e">
        <f t="shared" ca="1" si="2"/>
        <v>#NAME?</v>
      </c>
      <c r="H12" s="8" t="str">
        <f t="shared" si="3"/>
        <v>A</v>
      </c>
      <c r="I12" s="8" t="str">
        <f t="shared" si="4"/>
        <v>ATIPICO</v>
      </c>
      <c r="J12" s="8" t="str">
        <f t="shared" si="5"/>
        <v>NINGUNO</v>
      </c>
    </row>
    <row r="13" spans="1:10">
      <c r="A13" s="7" t="s">
        <v>5</v>
      </c>
      <c r="B13" s="7">
        <v>86</v>
      </c>
      <c r="C13" s="6">
        <v>82</v>
      </c>
      <c r="D13" s="7" t="s">
        <v>2</v>
      </c>
      <c r="E13" s="8">
        <f t="shared" si="0"/>
        <v>84</v>
      </c>
      <c r="F13" s="8" t="str">
        <f t="shared" si="1"/>
        <v>APROBADO</v>
      </c>
      <c r="G13" s="8" t="e">
        <f t="shared" ca="1" si="2"/>
        <v>#NAME?</v>
      </c>
      <c r="H13" s="8" t="str">
        <f t="shared" si="3"/>
        <v>B</v>
      </c>
      <c r="I13" s="8" t="str">
        <f t="shared" si="4"/>
        <v>PROMEDIO</v>
      </c>
      <c r="J13" s="8" t="str">
        <f t="shared" si="5"/>
        <v>NINGUNO</v>
      </c>
    </row>
    <row r="14" spans="1:10">
      <c r="A14" s="7" t="s">
        <v>4</v>
      </c>
      <c r="B14" s="7">
        <v>85</v>
      </c>
      <c r="C14" s="6">
        <v>70</v>
      </c>
      <c r="D14" s="7" t="s">
        <v>2</v>
      </c>
      <c r="E14" s="8">
        <f t="shared" si="0"/>
        <v>77.5</v>
      </c>
      <c r="F14" s="8" t="str">
        <f t="shared" si="1"/>
        <v>APROBADO</v>
      </c>
      <c r="G14" s="8" t="e">
        <f t="shared" ca="1" si="2"/>
        <v>#NAME?</v>
      </c>
      <c r="H14" s="8" t="str">
        <f t="shared" si="3"/>
        <v>C</v>
      </c>
      <c r="I14" s="8" t="str">
        <f t="shared" si="4"/>
        <v>PROMEDIO</v>
      </c>
      <c r="J14" s="8" t="str">
        <f t="shared" si="5"/>
        <v>NINGUNO</v>
      </c>
    </row>
    <row r="15" spans="1:10">
      <c r="A15" s="7" t="s">
        <v>3</v>
      </c>
      <c r="B15" s="7">
        <v>50</v>
      </c>
      <c r="C15" s="6">
        <v>55</v>
      </c>
      <c r="D15" s="7" t="s">
        <v>2</v>
      </c>
      <c r="E15" s="8">
        <f t="shared" si="0"/>
        <v>52.5</v>
      </c>
      <c r="F15" s="8" t="str">
        <f t="shared" si="1"/>
        <v>REPROBADO</v>
      </c>
      <c r="G15" s="8" t="e">
        <f t="shared" ca="1" si="2"/>
        <v>#NAME?</v>
      </c>
      <c r="H15" s="8" t="str">
        <f t="shared" si="3"/>
        <v>F</v>
      </c>
      <c r="I15" s="8" t="str">
        <f t="shared" si="4"/>
        <v>ATIPICO</v>
      </c>
      <c r="J15" s="8" t="str">
        <f t="shared" si="5"/>
        <v>NINGUNO</v>
      </c>
    </row>
    <row r="16" spans="1:10">
      <c r="A16" s="7" t="s">
        <v>1</v>
      </c>
      <c r="B16" s="7">
        <v>60</v>
      </c>
      <c r="C16" s="6">
        <v>72</v>
      </c>
      <c r="D16" s="7" t="s">
        <v>0</v>
      </c>
      <c r="E16" s="8">
        <f t="shared" si="0"/>
        <v>66</v>
      </c>
      <c r="F16" s="8" t="str">
        <f t="shared" si="1"/>
        <v>APROBADO</v>
      </c>
      <c r="G16" s="8" t="e">
        <f t="shared" ca="1" si="2"/>
        <v>#NAME?</v>
      </c>
      <c r="H16" s="8" t="str">
        <f t="shared" si="3"/>
        <v>D</v>
      </c>
      <c r="I16" s="8" t="str">
        <f t="shared" si="4"/>
        <v>PROMEDIO</v>
      </c>
      <c r="J16" s="8" t="str">
        <f t="shared" si="5"/>
        <v>NINGUNO</v>
      </c>
    </row>
    <row r="19" spans="1:3">
      <c r="C19" s="6"/>
    </row>
    <row r="20" spans="1:3">
      <c r="C20" s="6"/>
    </row>
    <row r="22" spans="1:3" ht="15" customHeight="1">
      <c r="A22" s="256" t="s">
        <v>22</v>
      </c>
      <c r="B22" s="256"/>
    </row>
    <row r="23" spans="1:3">
      <c r="A23" s="10" t="s">
        <v>23</v>
      </c>
      <c r="B23" s="12">
        <f>AVERAGE(E2:E16)</f>
        <v>80.066666666666663</v>
      </c>
    </row>
    <row r="24" spans="1:3">
      <c r="A24" s="10" t="s">
        <v>24</v>
      </c>
      <c r="B24" s="12">
        <f>MEDIAN(E2:E16)</f>
        <v>82</v>
      </c>
    </row>
    <row r="25" spans="1:3">
      <c r="A25" s="10" t="s">
        <v>25</v>
      </c>
      <c r="B25" s="12">
        <f>MAX(E2:E16)</f>
        <v>98.5</v>
      </c>
    </row>
    <row r="26" spans="1:3">
      <c r="A26" s="11" t="s">
        <v>26</v>
      </c>
      <c r="B26" s="13">
        <f>MIN(E2:E16)</f>
        <v>52.5</v>
      </c>
    </row>
  </sheetData>
  <mergeCells count="1">
    <mergeCell ref="A22:B22"/>
  </mergeCells>
  <conditionalFormatting sqref="F1:G1048576">
    <cfRule type="cellIs" dxfId="7" priority="1" operator="equal">
      <formula>"REPROBADO"</formula>
    </cfRule>
    <cfRule type="cellIs" dxfId="6" priority="2" operator="equal">
      <formula>"APROBADO"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1C1C1"/>
  </sheetPr>
  <dimension ref="B1:F36"/>
  <sheetViews>
    <sheetView showGridLines="0" topLeftCell="B1" zoomScale="70" zoomScaleNormal="70" workbookViewId="0">
      <selection activeCell="G39" sqref="G39"/>
    </sheetView>
  </sheetViews>
  <sheetFormatPr baseColWidth="10" defaultColWidth="8.81640625" defaultRowHeight="13.8"/>
  <cols>
    <col min="1" max="1" width="2.6328125" style="1" customWidth="1"/>
    <col min="2" max="2" width="18.36328125" style="1" bestFit="1" customWidth="1"/>
    <col min="3" max="3" width="13.453125" style="1" customWidth="1"/>
    <col min="4" max="4" width="2.6328125" style="1" customWidth="1"/>
    <col min="5" max="6" width="11.1796875" style="1" customWidth="1"/>
    <col min="7" max="16384" width="8.81640625" style="1"/>
  </cols>
  <sheetData>
    <row r="1" spans="2:6" ht="17.55" customHeight="1" thickBot="1"/>
    <row r="2" spans="2:6" ht="16.2" thickBot="1">
      <c r="B2" s="258" t="s">
        <v>214</v>
      </c>
      <c r="C2" s="258"/>
      <c r="E2" s="259" t="s">
        <v>215</v>
      </c>
      <c r="F2" s="259"/>
    </row>
    <row r="3" spans="2:6" ht="14.4" thickBot="1">
      <c r="B3" s="68" t="s">
        <v>216</v>
      </c>
      <c r="C3" s="69">
        <v>499000</v>
      </c>
      <c r="E3" s="257">
        <f>(C3*C7)+C11</f>
        <v>109780</v>
      </c>
      <c r="F3" s="257"/>
    </row>
    <row r="4" spans="2:6" ht="14.4" thickBot="1">
      <c r="B4" s="68" t="s">
        <v>217</v>
      </c>
      <c r="C4" s="70">
        <v>9.5</v>
      </c>
      <c r="E4" s="257"/>
      <c r="F4" s="257"/>
    </row>
    <row r="5" spans="2:6" ht="14.4" thickBot="1">
      <c r="C5" s="71"/>
      <c r="E5" s="257"/>
      <c r="F5" s="257"/>
    </row>
    <row r="6" spans="2:6" ht="14.4" thickBot="1">
      <c r="B6" s="258" t="s">
        <v>218</v>
      </c>
      <c r="C6" s="258"/>
      <c r="E6" s="260"/>
      <c r="F6" s="260"/>
    </row>
    <row r="7" spans="2:6" ht="14.4" thickBot="1">
      <c r="B7" s="68" t="s">
        <v>219</v>
      </c>
      <c r="C7" s="72">
        <v>0.2</v>
      </c>
    </row>
    <row r="8" spans="2:6" ht="16.2" thickBot="1">
      <c r="B8" s="68" t="s">
        <v>220</v>
      </c>
      <c r="C8" s="73">
        <v>4.4999999999999998E-2</v>
      </c>
      <c r="E8" s="261" t="s">
        <v>221</v>
      </c>
      <c r="F8" s="261"/>
    </row>
    <row r="9" spans="2:6" ht="16.2" thickBot="1">
      <c r="B9" s="68" t="s">
        <v>222</v>
      </c>
      <c r="C9" s="234">
        <v>15</v>
      </c>
      <c r="E9" s="122"/>
      <c r="F9" s="122"/>
    </row>
    <row r="10" spans="2:6" ht="14.4" thickBot="1">
      <c r="B10" s="68" t="s">
        <v>223</v>
      </c>
      <c r="C10" s="74">
        <v>399200</v>
      </c>
      <c r="E10" s="257">
        <f>SUM(C14:C17)</f>
        <v>4882</v>
      </c>
      <c r="F10" s="257"/>
    </row>
    <row r="11" spans="2:6" ht="14.4" thickBot="1">
      <c r="B11" s="68" t="s">
        <v>224</v>
      </c>
      <c r="C11" s="74">
        <f>$C$3*0.02</f>
        <v>9980</v>
      </c>
      <c r="E11" s="257"/>
      <c r="F11" s="257"/>
    </row>
    <row r="12" spans="2:6" ht="14.4" thickBot="1">
      <c r="C12" s="2"/>
    </row>
    <row r="13" spans="2:6" ht="14.4" thickBot="1">
      <c r="B13" s="258" t="s">
        <v>225</v>
      </c>
      <c r="C13" s="258"/>
      <c r="E13" s="257">
        <f>C14+C15+C16+C17</f>
        <v>4882</v>
      </c>
      <c r="F13" s="257"/>
    </row>
    <row r="14" spans="2:6" ht="14.4" thickBot="1">
      <c r="B14" s="68" t="s">
        <v>226</v>
      </c>
      <c r="C14" s="69">
        <v>4137</v>
      </c>
      <c r="E14" s="257"/>
      <c r="F14" s="257"/>
    </row>
    <row r="15" spans="2:6" ht="14.4" thickBot="1">
      <c r="B15" s="68" t="s">
        <v>227</v>
      </c>
      <c r="C15" s="74">
        <v>395</v>
      </c>
    </row>
    <row r="16" spans="2:6" ht="14.4" thickBot="1">
      <c r="B16" s="68" t="s">
        <v>228</v>
      </c>
      <c r="C16" s="74">
        <v>150</v>
      </c>
    </row>
    <row r="17" spans="2:5" ht="15" customHeight="1" thickBot="1">
      <c r="B17" s="68" t="s">
        <v>229</v>
      </c>
      <c r="C17" s="74">
        <v>200</v>
      </c>
    </row>
    <row r="18" spans="2:5" ht="14.4" thickBot="1">
      <c r="B18" s="68"/>
      <c r="C18" s="75"/>
    </row>
    <row r="23" spans="2:5">
      <c r="E23" s="1">
        <v>1</v>
      </c>
    </row>
    <row r="24" spans="2:5">
      <c r="E24" s="1">
        <v>2</v>
      </c>
    </row>
    <row r="25" spans="2:5">
      <c r="E25" s="1">
        <v>3</v>
      </c>
    </row>
    <row r="26" spans="2:5">
      <c r="E26" s="1">
        <v>4</v>
      </c>
    </row>
    <row r="27" spans="2:5">
      <c r="E27" s="1">
        <v>5</v>
      </c>
    </row>
    <row r="28" spans="2:5">
      <c r="E28" s="1">
        <v>6</v>
      </c>
    </row>
    <row r="29" spans="2:5">
      <c r="E29" s="1">
        <v>7</v>
      </c>
    </row>
    <row r="30" spans="2:5">
      <c r="E30" s="1">
        <v>8</v>
      </c>
    </row>
    <row r="31" spans="2:5">
      <c r="E31" s="1">
        <v>9</v>
      </c>
    </row>
    <row r="32" spans="2:5">
      <c r="E32" s="1">
        <v>10</v>
      </c>
    </row>
    <row r="33" spans="5:5">
      <c r="E33" s="1">
        <v>11</v>
      </c>
    </row>
    <row r="34" spans="5:5">
      <c r="E34" s="1">
        <v>12</v>
      </c>
    </row>
    <row r="35" spans="5:5">
      <c r="E35" s="1">
        <v>13</v>
      </c>
    </row>
    <row r="36" spans="5:5">
      <c r="E36" s="1">
        <v>14</v>
      </c>
    </row>
  </sheetData>
  <mergeCells count="9">
    <mergeCell ref="E10:F11"/>
    <mergeCell ref="B13:C13"/>
    <mergeCell ref="B2:C2"/>
    <mergeCell ref="E2:F2"/>
    <mergeCell ref="E3:F5"/>
    <mergeCell ref="B6:C6"/>
    <mergeCell ref="E6:F6"/>
    <mergeCell ref="E8:F8"/>
    <mergeCell ref="E13:F14"/>
  </mergeCells>
  <dataValidations count="3">
    <dataValidation type="decimal" allowBlank="1" showInputMessage="1" showErrorMessage="1" errorTitle="Ese valor es incorrecto" error="Ingresa un valor entre 0 y 100" sqref="C7">
      <formula1>0</formula1>
      <formula2>1</formula2>
    </dataValidation>
    <dataValidation type="list" allowBlank="1" showInputMessage="1" showErrorMessage="1" sqref="C9">
      <formula1>"10,15,30"</formula1>
    </dataValidation>
    <dataValidation type="list" allowBlank="1" showInputMessage="1" showErrorMessage="1" sqref="F27">
      <formula1>$E$23:$E$36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E40"/>
  <sheetViews>
    <sheetView workbookViewId="0">
      <selection activeCell="D23" sqref="D23"/>
    </sheetView>
  </sheetViews>
  <sheetFormatPr baseColWidth="10" defaultColWidth="10.81640625" defaultRowHeight="13.8"/>
  <cols>
    <col min="1" max="16384" width="10.81640625" style="1"/>
  </cols>
  <sheetData>
    <row r="1" spans="1:5">
      <c r="A1" s="76">
        <f ca="1">RAND()</f>
        <v>0.75542110822379582</v>
      </c>
      <c r="B1" s="76"/>
      <c r="C1" s="76">
        <f ca="1">RANDBETWEEN(1,10)</f>
        <v>10</v>
      </c>
      <c r="D1" s="76"/>
      <c r="E1" s="1">
        <v>3</v>
      </c>
    </row>
    <row r="2" spans="1:5">
      <c r="A2" s="76">
        <f t="shared" ref="A2:A40" ca="1" si="0">RAND()</f>
        <v>0.49710266042387319</v>
      </c>
      <c r="B2" s="76"/>
      <c r="C2" s="76">
        <f t="shared" ref="C2:C13" ca="1" si="1">RANDBETWEEN(1,10)</f>
        <v>6</v>
      </c>
      <c r="D2" s="76"/>
      <c r="E2" s="1">
        <v>5</v>
      </c>
    </row>
    <row r="3" spans="1:5">
      <c r="A3" s="76">
        <f t="shared" ca="1" si="0"/>
        <v>0.85397989768605875</v>
      </c>
      <c r="B3" s="76"/>
      <c r="C3" s="76">
        <f t="shared" ca="1" si="1"/>
        <v>8</v>
      </c>
      <c r="D3" s="76"/>
      <c r="E3" s="1">
        <v>2</v>
      </c>
    </row>
    <row r="4" spans="1:5">
      <c r="A4" s="76">
        <f t="shared" ca="1" si="0"/>
        <v>0.49110096409925807</v>
      </c>
      <c r="B4" s="76"/>
      <c r="C4" s="76">
        <f t="shared" ca="1" si="1"/>
        <v>9</v>
      </c>
      <c r="D4" s="76"/>
      <c r="E4" s="1">
        <v>9</v>
      </c>
    </row>
    <row r="5" spans="1:5">
      <c r="A5" s="76">
        <f t="shared" ca="1" si="0"/>
        <v>0.71042513167179244</v>
      </c>
      <c r="B5" s="76"/>
      <c r="C5" s="76">
        <f t="shared" ca="1" si="1"/>
        <v>5</v>
      </c>
      <c r="D5" s="76"/>
      <c r="E5" s="1">
        <v>7</v>
      </c>
    </row>
    <row r="6" spans="1:5">
      <c r="A6" s="76">
        <f t="shared" ca="1" si="0"/>
        <v>0.59311978197342463</v>
      </c>
      <c r="B6" s="76"/>
      <c r="C6" s="76">
        <f ca="1">RANDBETWEEN(1,10)</f>
        <v>5</v>
      </c>
      <c r="D6" s="76"/>
      <c r="E6" s="1">
        <v>9</v>
      </c>
    </row>
    <row r="7" spans="1:5">
      <c r="A7" s="76">
        <f t="shared" ca="1" si="0"/>
        <v>0.11553766317980885</v>
      </c>
      <c r="B7" s="76"/>
      <c r="C7" s="76">
        <f t="shared" ca="1" si="1"/>
        <v>10</v>
      </c>
      <c r="D7" s="76"/>
      <c r="E7" s="1">
        <v>6</v>
      </c>
    </row>
    <row r="8" spans="1:5">
      <c r="A8" s="76">
        <f t="shared" ca="1" si="0"/>
        <v>0.26194266568144919</v>
      </c>
      <c r="B8" s="76"/>
      <c r="C8" s="76">
        <f t="shared" ca="1" si="1"/>
        <v>6</v>
      </c>
      <c r="D8" s="76"/>
      <c r="E8" s="1">
        <v>7</v>
      </c>
    </row>
    <row r="9" spans="1:5">
      <c r="A9" s="76">
        <f t="shared" ca="1" si="0"/>
        <v>0.74720451608428873</v>
      </c>
      <c r="B9" s="76"/>
      <c r="C9" s="76">
        <f t="shared" ca="1" si="1"/>
        <v>9</v>
      </c>
      <c r="D9" s="76"/>
      <c r="E9" s="1">
        <v>7</v>
      </c>
    </row>
    <row r="10" spans="1:5">
      <c r="A10" s="76">
        <f t="shared" ca="1" si="0"/>
        <v>0.21148612712878578</v>
      </c>
      <c r="B10" s="76"/>
      <c r="C10" s="76">
        <f t="shared" ca="1" si="1"/>
        <v>1</v>
      </c>
      <c r="D10" s="76"/>
      <c r="E10" s="1">
        <v>10</v>
      </c>
    </row>
    <row r="11" spans="1:5">
      <c r="A11" s="76">
        <f t="shared" ca="1" si="0"/>
        <v>0.13621922495728922</v>
      </c>
      <c r="B11" s="76"/>
      <c r="C11" s="76">
        <f t="shared" ca="1" si="1"/>
        <v>5</v>
      </c>
      <c r="D11" s="76"/>
      <c r="E11" s="1">
        <v>1</v>
      </c>
    </row>
    <row r="12" spans="1:5">
      <c r="A12" s="76">
        <f t="shared" ca="1" si="0"/>
        <v>0.31033277010347105</v>
      </c>
      <c r="B12" s="76"/>
      <c r="C12" s="76">
        <f t="shared" ca="1" si="1"/>
        <v>3</v>
      </c>
      <c r="D12" s="76"/>
      <c r="E12" s="1">
        <v>4</v>
      </c>
    </row>
    <row r="13" spans="1:5">
      <c r="A13" s="76">
        <f t="shared" ca="1" si="0"/>
        <v>1.7823854455353172E-2</v>
      </c>
      <c r="C13" s="76">
        <f t="shared" ca="1" si="1"/>
        <v>5</v>
      </c>
      <c r="E13" s="1">
        <v>7</v>
      </c>
    </row>
    <row r="14" spans="1:5">
      <c r="A14" s="76">
        <f t="shared" ca="1" si="0"/>
        <v>7.8583541897004006E-2</v>
      </c>
    </row>
    <row r="15" spans="1:5">
      <c r="A15" s="76">
        <f t="shared" ca="1" si="0"/>
        <v>0.80480833072269065</v>
      </c>
    </row>
    <row r="16" spans="1:5">
      <c r="A16" s="76">
        <f t="shared" ca="1" si="0"/>
        <v>0.59204342605543903</v>
      </c>
    </row>
    <row r="17" spans="1:1">
      <c r="A17" s="76">
        <f t="shared" ca="1" si="0"/>
        <v>0.18531462211258065</v>
      </c>
    </row>
    <row r="18" spans="1:1">
      <c r="A18" s="76">
        <f t="shared" ca="1" si="0"/>
        <v>3.2397848247483263E-2</v>
      </c>
    </row>
    <row r="19" spans="1:1">
      <c r="A19" s="76">
        <f t="shared" ca="1" si="0"/>
        <v>0.28620686978712218</v>
      </c>
    </row>
    <row r="20" spans="1:1">
      <c r="A20" s="76">
        <f t="shared" ca="1" si="0"/>
        <v>0.4072460965237239</v>
      </c>
    </row>
    <row r="21" spans="1:1">
      <c r="A21" s="76">
        <f t="shared" ca="1" si="0"/>
        <v>0.60820869248827103</v>
      </c>
    </row>
    <row r="22" spans="1:1">
      <c r="A22" s="76">
        <f t="shared" ca="1" si="0"/>
        <v>0.3707334614150738</v>
      </c>
    </row>
    <row r="23" spans="1:1">
      <c r="A23" s="76">
        <f t="shared" ca="1" si="0"/>
        <v>0.86778756694081194</v>
      </c>
    </row>
    <row r="24" spans="1:1">
      <c r="A24" s="76">
        <f t="shared" ca="1" si="0"/>
        <v>0.87041515556632232</v>
      </c>
    </row>
    <row r="25" spans="1:1">
      <c r="A25" s="76">
        <f t="shared" ca="1" si="0"/>
        <v>0.53166204636739944</v>
      </c>
    </row>
    <row r="26" spans="1:1">
      <c r="A26" s="76">
        <f t="shared" ca="1" si="0"/>
        <v>0.21564648156487942</v>
      </c>
    </row>
    <row r="27" spans="1:1">
      <c r="A27" s="76">
        <f t="shared" ca="1" si="0"/>
        <v>0.87246660815956145</v>
      </c>
    </row>
    <row r="28" spans="1:1">
      <c r="A28" s="76">
        <f t="shared" ca="1" si="0"/>
        <v>0.85144118432801819</v>
      </c>
    </row>
    <row r="29" spans="1:1">
      <c r="A29" s="76">
        <f t="shared" ca="1" si="0"/>
        <v>0.19381138329851999</v>
      </c>
    </row>
    <row r="30" spans="1:1">
      <c r="A30" s="76">
        <f t="shared" ca="1" si="0"/>
        <v>8.7155771782826297E-2</v>
      </c>
    </row>
    <row r="31" spans="1:1">
      <c r="A31" s="76">
        <f t="shared" ca="1" si="0"/>
        <v>0.28927009207257126</v>
      </c>
    </row>
    <row r="32" spans="1:1">
      <c r="A32" s="76">
        <f t="shared" ca="1" si="0"/>
        <v>0.38246520999794853</v>
      </c>
    </row>
    <row r="33" spans="1:1">
      <c r="A33" s="76">
        <f t="shared" ca="1" si="0"/>
        <v>0.90508821974287101</v>
      </c>
    </row>
    <row r="34" spans="1:1">
      <c r="A34" s="76">
        <f t="shared" ca="1" si="0"/>
        <v>0.54549066075575925</v>
      </c>
    </row>
    <row r="35" spans="1:1">
      <c r="A35" s="76">
        <f t="shared" ca="1" si="0"/>
        <v>0.23054181254484385</v>
      </c>
    </row>
    <row r="36" spans="1:1">
      <c r="A36" s="76">
        <f t="shared" ca="1" si="0"/>
        <v>7.2601800338843336E-2</v>
      </c>
    </row>
    <row r="37" spans="1:1">
      <c r="A37" s="76">
        <f t="shared" ca="1" si="0"/>
        <v>0.12713589323456542</v>
      </c>
    </row>
    <row r="38" spans="1:1">
      <c r="A38" s="76">
        <f t="shared" ca="1" si="0"/>
        <v>0.60728203960168115</v>
      </c>
    </row>
    <row r="39" spans="1:1">
      <c r="A39" s="76">
        <f t="shared" ca="1" si="0"/>
        <v>0.74398990867735537</v>
      </c>
    </row>
    <row r="40" spans="1:1">
      <c r="A40" s="76">
        <f t="shared" ca="1" si="0"/>
        <v>0.71816374817544071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2:N51"/>
  <sheetViews>
    <sheetView showGridLines="0" topLeftCell="A19" zoomScale="80" zoomScaleNormal="80" workbookViewId="0">
      <selection activeCell="E46" sqref="E46"/>
    </sheetView>
  </sheetViews>
  <sheetFormatPr baseColWidth="10" defaultColWidth="10.81640625" defaultRowHeight="13.8"/>
  <cols>
    <col min="1" max="16384" width="10.81640625" style="1"/>
  </cols>
  <sheetData>
    <row r="2" spans="2:14" s="146" customFormat="1" ht="31.5" customHeight="1">
      <c r="B2" s="262" t="s">
        <v>13946</v>
      </c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</row>
    <row r="3" spans="2:14" s="146" customFormat="1" ht="31.5" customHeight="1"/>
    <row r="4" spans="2:14" s="146" customFormat="1" ht="16.5" customHeight="1">
      <c r="B4" s="263" t="s">
        <v>13947</v>
      </c>
      <c r="C4" s="263"/>
      <c r="D4" s="263"/>
      <c r="E4" s="263"/>
      <c r="F4" s="263"/>
      <c r="G4" s="263"/>
      <c r="H4" s="263"/>
      <c r="I4" s="263"/>
      <c r="J4" s="263"/>
      <c r="K4" s="263"/>
      <c r="L4" s="263"/>
      <c r="M4" s="263"/>
      <c r="N4" s="263"/>
    </row>
    <row r="5" spans="2:14" s="146" customFormat="1" ht="16.5" customHeight="1">
      <c r="B5" s="263"/>
      <c r="C5" s="263"/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</row>
    <row r="6" spans="2:14" s="146" customFormat="1" ht="16.5" customHeight="1"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263"/>
      <c r="M6" s="263"/>
      <c r="N6" s="263"/>
    </row>
    <row r="12" spans="2:14" ht="40.5" customHeight="1">
      <c r="J12" s="263" t="s">
        <v>13948</v>
      </c>
      <c r="K12" s="263"/>
      <c r="L12" s="263"/>
      <c r="M12" s="263"/>
      <c r="N12" s="263"/>
    </row>
    <row r="13" spans="2:14" ht="42.75" customHeight="1">
      <c r="J13" s="263" t="s">
        <v>13949</v>
      </c>
      <c r="K13" s="263"/>
      <c r="L13" s="263"/>
      <c r="M13" s="263"/>
      <c r="N13" s="263"/>
    </row>
    <row r="14" spans="2:14" ht="52.5" customHeight="1">
      <c r="J14" s="263" t="s">
        <v>13950</v>
      </c>
      <c r="K14" s="263"/>
      <c r="L14" s="263"/>
      <c r="M14" s="263"/>
      <c r="N14" s="263"/>
    </row>
    <row r="33" spans="2:9">
      <c r="I33" s="236" t="s">
        <v>14043</v>
      </c>
    </row>
    <row r="38" spans="2:9">
      <c r="B38" s="235">
        <f>443</f>
        <v>443</v>
      </c>
    </row>
    <row r="42" spans="2:9">
      <c r="B42" s="1">
        <f>$B38</f>
        <v>443</v>
      </c>
      <c r="C42" s="1">
        <f>B$38</f>
        <v>443</v>
      </c>
    </row>
    <row r="43" spans="2:9">
      <c r="B43" s="1">
        <f t="shared" ref="B43:B51" si="0">$B39</f>
        <v>0</v>
      </c>
      <c r="C43" s="1">
        <f t="shared" ref="C43:C51" si="1">B$38</f>
        <v>443</v>
      </c>
    </row>
    <row r="44" spans="2:9">
      <c r="B44" s="1">
        <f t="shared" si="0"/>
        <v>0</v>
      </c>
      <c r="C44" s="1">
        <f t="shared" si="1"/>
        <v>443</v>
      </c>
    </row>
    <row r="45" spans="2:9">
      <c r="B45" s="1">
        <f t="shared" si="0"/>
        <v>0</v>
      </c>
      <c r="C45" s="1">
        <f t="shared" si="1"/>
        <v>443</v>
      </c>
    </row>
    <row r="46" spans="2:9">
      <c r="B46" s="1">
        <f t="shared" si="0"/>
        <v>443</v>
      </c>
      <c r="C46" s="1">
        <f t="shared" si="1"/>
        <v>443</v>
      </c>
    </row>
    <row r="47" spans="2:9">
      <c r="B47" s="1">
        <f t="shared" si="0"/>
        <v>0</v>
      </c>
      <c r="C47" s="1">
        <f t="shared" si="1"/>
        <v>443</v>
      </c>
    </row>
    <row r="48" spans="2:9">
      <c r="B48" s="1">
        <f t="shared" si="0"/>
        <v>0</v>
      </c>
      <c r="C48" s="1">
        <f t="shared" si="1"/>
        <v>443</v>
      </c>
    </row>
    <row r="49" spans="2:3">
      <c r="B49" s="1">
        <f t="shared" si="0"/>
        <v>0</v>
      </c>
      <c r="C49" s="1">
        <f t="shared" si="1"/>
        <v>443</v>
      </c>
    </row>
    <row r="50" spans="2:3">
      <c r="B50" s="1">
        <f t="shared" si="0"/>
        <v>443</v>
      </c>
      <c r="C50" s="1">
        <f t="shared" si="1"/>
        <v>443</v>
      </c>
    </row>
    <row r="51" spans="2:3">
      <c r="B51" s="1">
        <f t="shared" si="0"/>
        <v>0</v>
      </c>
      <c r="C51" s="1">
        <f t="shared" si="1"/>
        <v>443</v>
      </c>
    </row>
  </sheetData>
  <mergeCells count="5">
    <mergeCell ref="B2:N2"/>
    <mergeCell ref="B4:N6"/>
    <mergeCell ref="J12:N12"/>
    <mergeCell ref="J13:N13"/>
    <mergeCell ref="J14:N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L33"/>
  <sheetViews>
    <sheetView showGridLines="0" zoomScale="110" zoomScaleNormal="110" workbookViewId="0">
      <pane ySplit="2" topLeftCell="A18" activePane="bottomLeft" state="frozen"/>
      <selection pane="bottomLeft" activeCell="C34" sqref="C34"/>
    </sheetView>
  </sheetViews>
  <sheetFormatPr baseColWidth="10" defaultColWidth="10.81640625" defaultRowHeight="13.8"/>
  <cols>
    <col min="1" max="1" width="13.6328125" style="1" customWidth="1"/>
    <col min="2" max="3" width="10.81640625" style="1"/>
    <col min="4" max="4" width="10.1796875" style="1" customWidth="1"/>
    <col min="5" max="16384" width="10.81640625" style="1"/>
  </cols>
  <sheetData>
    <row r="1" spans="2:12">
      <c r="B1" s="147" t="s">
        <v>176</v>
      </c>
    </row>
    <row r="2" spans="2:12">
      <c r="B2" s="148">
        <f>10%</f>
        <v>0.1</v>
      </c>
    </row>
    <row r="4" spans="2:12" ht="15" customHeight="1">
      <c r="B4" s="149" t="s">
        <v>28</v>
      </c>
      <c r="C4" s="149" t="s">
        <v>176</v>
      </c>
      <c r="E4" s="285" t="s">
        <v>13951</v>
      </c>
      <c r="F4" s="285"/>
      <c r="G4" s="285"/>
      <c r="H4" s="285"/>
      <c r="I4" s="285"/>
      <c r="J4" s="1">
        <v>2</v>
      </c>
      <c r="K4" s="1">
        <v>2</v>
      </c>
      <c r="L4" s="1">
        <f>J4+K4</f>
        <v>4</v>
      </c>
    </row>
    <row r="5" spans="2:12">
      <c r="B5" s="150">
        <v>500</v>
      </c>
      <c r="C5" s="150">
        <f>B5*B$2</f>
        <v>50</v>
      </c>
      <c r="E5" s="285"/>
      <c r="F5" s="285"/>
      <c r="G5" s="285"/>
      <c r="H5" s="285"/>
      <c r="I5" s="285"/>
    </row>
    <row r="6" spans="2:12">
      <c r="B6" s="150">
        <v>650</v>
      </c>
      <c r="C6" s="150">
        <f t="shared" ref="C6:C10" si="0">B6*B$2</f>
        <v>65</v>
      </c>
      <c r="E6" s="285"/>
      <c r="F6" s="285"/>
      <c r="G6" s="285"/>
      <c r="H6" s="285"/>
      <c r="I6" s="285"/>
    </row>
    <row r="7" spans="2:12" ht="15" customHeight="1">
      <c r="B7" s="150">
        <v>800</v>
      </c>
      <c r="C7" s="150">
        <f t="shared" si="0"/>
        <v>80</v>
      </c>
    </row>
    <row r="8" spans="2:12" ht="15" customHeight="1">
      <c r="B8" s="150">
        <v>1350</v>
      </c>
      <c r="C8" s="150">
        <f t="shared" si="0"/>
        <v>135</v>
      </c>
      <c r="E8" s="285" t="s">
        <v>13952</v>
      </c>
      <c r="F8" s="285"/>
      <c r="G8" s="285"/>
      <c r="H8" s="285"/>
      <c r="I8" s="285"/>
    </row>
    <row r="9" spans="2:12">
      <c r="B9" s="150">
        <v>1500</v>
      </c>
      <c r="C9" s="150">
        <f t="shared" si="0"/>
        <v>150</v>
      </c>
      <c r="E9" s="285"/>
      <c r="F9" s="285"/>
      <c r="G9" s="285"/>
      <c r="H9" s="285"/>
      <c r="I9" s="285"/>
    </row>
    <row r="10" spans="2:12">
      <c r="B10" s="150">
        <v>1980</v>
      </c>
      <c r="C10" s="150">
        <f t="shared" si="0"/>
        <v>198</v>
      </c>
      <c r="E10" s="285"/>
      <c r="F10" s="285"/>
      <c r="G10" s="285"/>
      <c r="H10" s="285"/>
      <c r="I10" s="285"/>
    </row>
    <row r="11" spans="2:12" ht="14.4">
      <c r="B11" s="196"/>
      <c r="C11" s="196"/>
      <c r="E11" s="197"/>
      <c r="F11" s="197"/>
      <c r="G11" s="197"/>
      <c r="H11" s="197"/>
      <c r="I11" s="197"/>
    </row>
    <row r="12" spans="2:12" ht="15">
      <c r="B12" s="198" t="s">
        <v>28</v>
      </c>
      <c r="C12" s="199">
        <v>500</v>
      </c>
      <c r="D12" s="199">
        <v>650</v>
      </c>
      <c r="E12" s="199">
        <v>800</v>
      </c>
      <c r="F12" s="199">
        <v>1350</v>
      </c>
      <c r="G12" s="199">
        <v>1500</v>
      </c>
      <c r="H12" s="199">
        <v>1980</v>
      </c>
      <c r="I12" s="197"/>
    </row>
    <row r="13" spans="2:12" ht="15">
      <c r="B13" s="198" t="s">
        <v>176</v>
      </c>
      <c r="C13" s="199">
        <f>C12*$B2</f>
        <v>50</v>
      </c>
      <c r="D13" s="199">
        <f t="shared" ref="D13:G13" si="1">D12*$B2</f>
        <v>65</v>
      </c>
      <c r="E13" s="199">
        <f t="shared" si="1"/>
        <v>80</v>
      </c>
      <c r="F13" s="199">
        <f t="shared" si="1"/>
        <v>135</v>
      </c>
      <c r="G13" s="199">
        <f t="shared" si="1"/>
        <v>150</v>
      </c>
      <c r="H13" s="199">
        <f>H12*$B2</f>
        <v>198</v>
      </c>
      <c r="I13" s="197"/>
    </row>
    <row r="15" spans="2:12" ht="15" customHeight="1">
      <c r="B15" s="276" t="s">
        <v>13953</v>
      </c>
      <c r="C15" s="277"/>
      <c r="D15" s="277"/>
      <c r="E15" s="277"/>
      <c r="F15" s="277"/>
      <c r="G15" s="277"/>
      <c r="H15" s="278"/>
    </row>
    <row r="16" spans="2:12">
      <c r="B16" s="279"/>
      <c r="C16" s="280"/>
      <c r="D16" s="280"/>
      <c r="E16" s="280"/>
      <c r="F16" s="280"/>
      <c r="G16" s="280"/>
      <c r="H16" s="281"/>
    </row>
    <row r="17" spans="2:8">
      <c r="B17" s="282"/>
      <c r="C17" s="283"/>
      <c r="D17" s="283"/>
      <c r="E17" s="283"/>
      <c r="F17" s="283"/>
      <c r="G17" s="283"/>
      <c r="H17" s="284"/>
    </row>
    <row r="19" spans="2:8" ht="33.75" customHeight="1">
      <c r="B19" s="273" t="s">
        <v>13954</v>
      </c>
      <c r="C19" s="274"/>
      <c r="D19" s="274"/>
      <c r="E19" s="274"/>
      <c r="F19" s="274"/>
      <c r="G19" s="274"/>
      <c r="H19" s="275"/>
    </row>
    <row r="21" spans="2:8" ht="15" customHeight="1">
      <c r="B21" s="264" t="s">
        <v>13955</v>
      </c>
      <c r="C21" s="265"/>
      <c r="D21" s="265"/>
      <c r="E21" s="265"/>
      <c r="F21" s="265"/>
      <c r="G21" s="265"/>
      <c r="H21" s="266"/>
    </row>
    <row r="22" spans="2:8">
      <c r="B22" s="267"/>
      <c r="C22" s="268"/>
      <c r="D22" s="268"/>
      <c r="E22" s="268"/>
      <c r="F22" s="268"/>
      <c r="G22" s="268"/>
      <c r="H22" s="269"/>
    </row>
    <row r="23" spans="2:8">
      <c r="B23" s="270"/>
      <c r="C23" s="271"/>
      <c r="D23" s="271"/>
      <c r="E23" s="271"/>
      <c r="F23" s="271"/>
      <c r="G23" s="271"/>
      <c r="H23" s="272"/>
    </row>
    <row r="27" spans="2:8" ht="27.6">
      <c r="B27" s="151" t="s">
        <v>13956</v>
      </c>
      <c r="C27" s="237">
        <v>0.1</v>
      </c>
      <c r="D27" s="237">
        <v>0.2</v>
      </c>
      <c r="E27" s="237">
        <v>0.3</v>
      </c>
      <c r="F27" s="237">
        <v>0.4</v>
      </c>
    </row>
    <row r="28" spans="2:8">
      <c r="B28" s="150">
        <v>500</v>
      </c>
      <c r="C28" s="150">
        <f>$B28*C$27</f>
        <v>50</v>
      </c>
      <c r="D28" s="150">
        <f t="shared" ref="D28:F33" si="2">$B28*D$27</f>
        <v>100</v>
      </c>
      <c r="E28" s="150">
        <f t="shared" si="2"/>
        <v>150</v>
      </c>
      <c r="F28" s="150">
        <f t="shared" si="2"/>
        <v>200</v>
      </c>
    </row>
    <row r="29" spans="2:8">
      <c r="B29" s="150">
        <v>650</v>
      </c>
      <c r="C29" s="150">
        <f t="shared" ref="C29:C33" si="3">$B29*C$27</f>
        <v>65</v>
      </c>
      <c r="D29" s="150">
        <f t="shared" si="2"/>
        <v>130</v>
      </c>
      <c r="E29" s="150">
        <f t="shared" si="2"/>
        <v>195</v>
      </c>
      <c r="F29" s="150">
        <f t="shared" si="2"/>
        <v>260</v>
      </c>
    </row>
    <row r="30" spans="2:8">
      <c r="B30" s="150">
        <v>800</v>
      </c>
      <c r="C30" s="150">
        <f t="shared" si="3"/>
        <v>80</v>
      </c>
      <c r="D30" s="150">
        <f t="shared" si="2"/>
        <v>160</v>
      </c>
      <c r="E30" s="150">
        <f t="shared" si="2"/>
        <v>240</v>
      </c>
      <c r="F30" s="150">
        <f t="shared" si="2"/>
        <v>320</v>
      </c>
    </row>
    <row r="31" spans="2:8">
      <c r="B31" s="150">
        <v>1350</v>
      </c>
      <c r="C31" s="150">
        <f t="shared" si="3"/>
        <v>135</v>
      </c>
      <c r="D31" s="150">
        <f t="shared" si="2"/>
        <v>270</v>
      </c>
      <c r="E31" s="150">
        <f t="shared" si="2"/>
        <v>405</v>
      </c>
      <c r="F31" s="150">
        <f t="shared" si="2"/>
        <v>540</v>
      </c>
    </row>
    <row r="32" spans="2:8">
      <c r="B32" s="150">
        <v>1500</v>
      </c>
      <c r="C32" s="150">
        <f t="shared" si="3"/>
        <v>150</v>
      </c>
      <c r="D32" s="150">
        <f t="shared" si="2"/>
        <v>300</v>
      </c>
      <c r="E32" s="150">
        <f t="shared" si="2"/>
        <v>450</v>
      </c>
      <c r="F32" s="150">
        <f t="shared" si="2"/>
        <v>600</v>
      </c>
    </row>
    <row r="33" spans="2:6">
      <c r="B33" s="150">
        <v>1980</v>
      </c>
      <c r="C33" s="150">
        <f t="shared" si="3"/>
        <v>198</v>
      </c>
      <c r="D33" s="150">
        <f t="shared" si="2"/>
        <v>396</v>
      </c>
      <c r="E33" s="150">
        <f t="shared" si="2"/>
        <v>594</v>
      </c>
      <c r="F33" s="150">
        <f t="shared" si="2"/>
        <v>792</v>
      </c>
    </row>
  </sheetData>
  <mergeCells count="5">
    <mergeCell ref="B21:H23"/>
    <mergeCell ref="B19:H19"/>
    <mergeCell ref="B15:H17"/>
    <mergeCell ref="E4:I6"/>
    <mergeCell ref="E8:I1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N22"/>
  <sheetViews>
    <sheetView showGridLines="0" topLeftCell="H1" workbookViewId="0">
      <selection activeCell="M11" sqref="M11"/>
    </sheetView>
  </sheetViews>
  <sheetFormatPr baseColWidth="10" defaultColWidth="8.81640625" defaultRowHeight="13.8"/>
  <cols>
    <col min="1" max="1" width="3.6328125" style="1" customWidth="1"/>
    <col min="2" max="2" width="9.453125" style="1" customWidth="1"/>
    <col min="3" max="3" width="21.1796875" style="1" bestFit="1" customWidth="1"/>
    <col min="4" max="4" width="11.1796875" style="1" customWidth="1"/>
    <col min="5" max="14" width="10.36328125" style="1" customWidth="1"/>
    <col min="15" max="16384" width="8.81640625" style="1"/>
  </cols>
  <sheetData>
    <row r="1" spans="2:14" ht="14.4" thickBot="1"/>
    <row r="2" spans="2:14" ht="17.55" customHeight="1" thickBot="1">
      <c r="C2" s="286" t="s">
        <v>151</v>
      </c>
      <c r="D2" s="288" t="s">
        <v>152</v>
      </c>
      <c r="E2" s="289" t="s">
        <v>153</v>
      </c>
      <c r="F2" s="289"/>
      <c r="G2" s="289"/>
      <c r="H2" s="289"/>
      <c r="I2" s="289"/>
      <c r="J2" s="289"/>
      <c r="K2" s="289"/>
      <c r="L2" s="289"/>
      <c r="M2" s="289"/>
      <c r="N2" s="289"/>
    </row>
    <row r="3" spans="2:14" ht="14.55" customHeight="1" thickBot="1">
      <c r="C3" s="287"/>
      <c r="D3" s="288"/>
      <c r="E3" s="29" t="s">
        <v>154</v>
      </c>
      <c r="F3" s="29" t="s">
        <v>155</v>
      </c>
      <c r="G3" s="29" t="s">
        <v>156</v>
      </c>
      <c r="H3" s="29" t="s">
        <v>157</v>
      </c>
      <c r="I3" s="29" t="s">
        <v>158</v>
      </c>
      <c r="J3" s="29" t="s">
        <v>159</v>
      </c>
      <c r="K3" s="29" t="s">
        <v>160</v>
      </c>
      <c r="L3" s="29" t="s">
        <v>161</v>
      </c>
      <c r="M3" s="29" t="s">
        <v>162</v>
      </c>
      <c r="N3" s="29" t="s">
        <v>163</v>
      </c>
    </row>
    <row r="4" spans="2:14" ht="14.4" thickBot="1">
      <c r="B4" s="30" t="s">
        <v>164</v>
      </c>
      <c r="C4" s="31">
        <v>0.08</v>
      </c>
      <c r="D4" s="32">
        <v>1000</v>
      </c>
      <c r="E4" s="125">
        <f>D4*(1+$C4)</f>
        <v>1080</v>
      </c>
      <c r="F4" s="125">
        <f t="shared" ref="F4:N4" si="0">E4*(1+$C4)</f>
        <v>1166.4000000000001</v>
      </c>
      <c r="G4" s="125">
        <f t="shared" si="0"/>
        <v>1259.7120000000002</v>
      </c>
      <c r="H4" s="125">
        <f t="shared" si="0"/>
        <v>1360.4889600000004</v>
      </c>
      <c r="I4" s="125">
        <f t="shared" si="0"/>
        <v>1469.3280768000004</v>
      </c>
      <c r="J4" s="125">
        <f t="shared" si="0"/>
        <v>1586.8743229440006</v>
      </c>
      <c r="K4" s="125">
        <f>J4*(1+$C4)</f>
        <v>1713.8242687795207</v>
      </c>
      <c r="L4" s="125">
        <f t="shared" si="0"/>
        <v>1850.9302102818824</v>
      </c>
      <c r="M4" s="125">
        <f t="shared" si="0"/>
        <v>1999.0046271044332</v>
      </c>
      <c r="N4" s="125">
        <f t="shared" si="0"/>
        <v>2158.924997272788</v>
      </c>
    </row>
    <row r="5" spans="2:14" ht="14.4" thickBot="1">
      <c r="B5" s="30" t="s">
        <v>165</v>
      </c>
      <c r="C5" s="31">
        <v>0.05</v>
      </c>
      <c r="D5" s="32">
        <v>1000</v>
      </c>
      <c r="E5" s="125">
        <f>D5*(1+$C5)</f>
        <v>1050</v>
      </c>
      <c r="F5" s="125">
        <f t="shared" ref="F5:N5" si="1">E5*(1+$C5)</f>
        <v>1102.5</v>
      </c>
      <c r="G5" s="125">
        <f t="shared" si="1"/>
        <v>1157.625</v>
      </c>
      <c r="H5" s="125">
        <f t="shared" si="1"/>
        <v>1215.5062500000001</v>
      </c>
      <c r="I5" s="125">
        <f t="shared" si="1"/>
        <v>1276.2815625000003</v>
      </c>
      <c r="J5" s="125">
        <f t="shared" si="1"/>
        <v>1340.0956406250004</v>
      </c>
      <c r="K5" s="125">
        <f t="shared" si="1"/>
        <v>1407.1004226562504</v>
      </c>
      <c r="L5" s="125">
        <f t="shared" si="1"/>
        <v>1477.4554437890631</v>
      </c>
      <c r="M5" s="125">
        <f t="shared" si="1"/>
        <v>1551.3282159785163</v>
      </c>
      <c r="N5" s="125">
        <f t="shared" si="1"/>
        <v>1628.8946267774422</v>
      </c>
    </row>
    <row r="6" spans="2:14" ht="14.4" thickBot="1">
      <c r="B6" s="30" t="s">
        <v>166</v>
      </c>
      <c r="C6" s="31">
        <v>0.02</v>
      </c>
      <c r="D6" s="32">
        <v>1000</v>
      </c>
      <c r="E6" s="125">
        <f>D6*(1+$C6)</f>
        <v>1020</v>
      </c>
      <c r="F6" s="125">
        <f t="shared" ref="F6:N6" si="2">E6*(1+$C6)</f>
        <v>1040.4000000000001</v>
      </c>
      <c r="G6" s="125">
        <f t="shared" si="2"/>
        <v>1061.2080000000001</v>
      </c>
      <c r="H6" s="125">
        <f t="shared" si="2"/>
        <v>1082.4321600000001</v>
      </c>
      <c r="I6" s="125">
        <f t="shared" si="2"/>
        <v>1104.0808032</v>
      </c>
      <c r="J6" s="125">
        <f t="shared" si="2"/>
        <v>1126.1624192639999</v>
      </c>
      <c r="K6" s="125">
        <f t="shared" si="2"/>
        <v>1148.68566764928</v>
      </c>
      <c r="L6" s="125">
        <f t="shared" si="2"/>
        <v>1171.6593810022657</v>
      </c>
      <c r="M6" s="125">
        <f t="shared" si="2"/>
        <v>1195.0925686223111</v>
      </c>
      <c r="N6" s="125">
        <f t="shared" si="2"/>
        <v>1218.9944199947574</v>
      </c>
    </row>
    <row r="8" spans="2:14">
      <c r="B8" s="260"/>
      <c r="C8" s="260"/>
      <c r="D8" s="260"/>
      <c r="E8" s="18"/>
    </row>
    <row r="16" spans="2:14" ht="15" customHeight="1">
      <c r="B16" s="33"/>
      <c r="C16" s="33"/>
      <c r="D16" s="33"/>
      <c r="E16" s="33"/>
    </row>
    <row r="17" spans="2:5">
      <c r="B17" s="33"/>
      <c r="C17" s="33"/>
      <c r="D17" s="33"/>
      <c r="E17" s="33"/>
    </row>
    <row r="18" spans="2:5">
      <c r="B18" s="33"/>
      <c r="C18" s="33"/>
      <c r="D18" s="33"/>
      <c r="E18" s="33"/>
    </row>
    <row r="19" spans="2:5">
      <c r="B19" s="33"/>
      <c r="C19" s="33"/>
      <c r="D19" s="33"/>
      <c r="E19" s="33"/>
    </row>
    <row r="20" spans="2:5">
      <c r="B20" s="33"/>
      <c r="C20" s="33"/>
      <c r="D20" s="33"/>
      <c r="E20" s="33"/>
    </row>
    <row r="21" spans="2:5">
      <c r="B21" s="33"/>
      <c r="C21" s="33"/>
      <c r="D21" s="33"/>
      <c r="E21" s="33"/>
    </row>
    <row r="22" spans="2:5">
      <c r="B22" s="33"/>
      <c r="C22" s="33"/>
      <c r="D22" s="33"/>
      <c r="E22" s="33"/>
    </row>
  </sheetData>
  <mergeCells count="4">
    <mergeCell ref="C2:C3"/>
    <mergeCell ref="D2:D3"/>
    <mergeCell ref="E2:N2"/>
    <mergeCell ref="B8:D8"/>
  </mergeCells>
  <conditionalFormatting sqref="E3:N3">
    <cfRule type="duplicateValues" dxfId="5" priority="1"/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F25"/>
  <sheetViews>
    <sheetView workbookViewId="0">
      <selection activeCell="B29" sqref="B29"/>
    </sheetView>
  </sheetViews>
  <sheetFormatPr baseColWidth="10" defaultColWidth="8.81640625" defaultRowHeight="13.8"/>
  <cols>
    <col min="1" max="1" width="15.453125" style="1" customWidth="1"/>
    <col min="2" max="2" width="18.453125" style="18" customWidth="1"/>
    <col min="3" max="4" width="14.81640625" style="18" customWidth="1"/>
    <col min="5" max="5" width="24" style="243" customWidth="1"/>
    <col min="6" max="6" width="18.6328125" style="242" bestFit="1" customWidth="1"/>
    <col min="7" max="16384" width="8.81640625" style="1"/>
  </cols>
  <sheetData>
    <row r="1" spans="1:6">
      <c r="A1" s="19" t="s">
        <v>35</v>
      </c>
      <c r="B1" s="238" t="s">
        <v>36</v>
      </c>
      <c r="C1" s="238" t="s">
        <v>37</v>
      </c>
      <c r="D1" s="238" t="s">
        <v>38</v>
      </c>
      <c r="E1" s="19" t="s">
        <v>40</v>
      </c>
      <c r="F1" s="239" t="s">
        <v>39</v>
      </c>
    </row>
    <row r="2" spans="1:6" ht="15">
      <c r="A2" s="16">
        <v>41640</v>
      </c>
      <c r="B2" s="17">
        <v>1099</v>
      </c>
      <c r="C2" s="17">
        <v>643</v>
      </c>
      <c r="D2" s="17">
        <f>B2-C2</f>
        <v>456</v>
      </c>
      <c r="E2" s="243" t="s">
        <v>32</v>
      </c>
      <c r="F2" s="240">
        <f t="shared" ref="F2:F25" si="0">D2/B2</f>
        <v>0.41492265696087355</v>
      </c>
    </row>
    <row r="3" spans="1:6" ht="15">
      <c r="A3" s="16">
        <v>41671</v>
      </c>
      <c r="B3" s="17">
        <v>1204</v>
      </c>
      <c r="C3" s="17">
        <v>720</v>
      </c>
      <c r="D3" s="17">
        <v>211</v>
      </c>
      <c r="E3" s="243" t="s">
        <v>33</v>
      </c>
      <c r="F3" s="241">
        <f t="shared" si="0"/>
        <v>0.17524916943521596</v>
      </c>
    </row>
    <row r="4" spans="1:6" ht="15">
      <c r="A4" s="16">
        <v>41699</v>
      </c>
      <c r="B4" s="17">
        <v>1944</v>
      </c>
      <c r="C4" s="17">
        <v>964</v>
      </c>
      <c r="D4" s="17">
        <f t="shared" ref="D4:D19" si="1">B4-C4</f>
        <v>980</v>
      </c>
      <c r="E4" s="243" t="s">
        <v>34</v>
      </c>
      <c r="F4" s="241">
        <f t="shared" si="0"/>
        <v>0.50411522633744854</v>
      </c>
    </row>
    <row r="5" spans="1:6" ht="15">
      <c r="A5" s="16">
        <v>41730</v>
      </c>
      <c r="B5" s="17">
        <v>1743</v>
      </c>
      <c r="C5" s="17">
        <v>830</v>
      </c>
      <c r="D5" s="17">
        <f t="shared" si="1"/>
        <v>913</v>
      </c>
      <c r="E5" s="243" t="s">
        <v>32</v>
      </c>
      <c r="F5" s="241">
        <f t="shared" si="0"/>
        <v>0.52380952380952384</v>
      </c>
    </row>
    <row r="6" spans="1:6" ht="15">
      <c r="A6" s="16">
        <v>41760</v>
      </c>
      <c r="B6" s="17">
        <v>1609</v>
      </c>
      <c r="C6" s="17">
        <v>910</v>
      </c>
      <c r="D6" s="17">
        <f t="shared" si="1"/>
        <v>699</v>
      </c>
      <c r="E6" s="243" t="s">
        <v>33</v>
      </c>
      <c r="F6" s="241">
        <f t="shared" si="0"/>
        <v>0.43443132380360472</v>
      </c>
    </row>
    <row r="7" spans="1:6" ht="15">
      <c r="A7" s="16">
        <v>41791</v>
      </c>
      <c r="B7" s="17">
        <v>1494</v>
      </c>
      <c r="C7" s="17">
        <v>909</v>
      </c>
      <c r="D7" s="17">
        <f t="shared" si="1"/>
        <v>585</v>
      </c>
      <c r="E7" s="243" t="s">
        <v>32</v>
      </c>
      <c r="F7" s="241">
        <f t="shared" si="0"/>
        <v>0.39156626506024095</v>
      </c>
    </row>
    <row r="8" spans="1:6" ht="15">
      <c r="A8" s="16">
        <v>41821</v>
      </c>
      <c r="B8" s="17">
        <v>1959</v>
      </c>
      <c r="C8" s="17">
        <v>830</v>
      </c>
      <c r="D8" s="17">
        <f t="shared" si="1"/>
        <v>1129</v>
      </c>
      <c r="E8" s="243" t="s">
        <v>33</v>
      </c>
      <c r="F8" s="241">
        <f t="shared" si="0"/>
        <v>0.57631444614599281</v>
      </c>
    </row>
    <row r="9" spans="1:6" ht="15">
      <c r="A9" s="16">
        <v>41852</v>
      </c>
      <c r="B9" s="17">
        <v>1868</v>
      </c>
      <c r="C9" s="17">
        <v>906</v>
      </c>
      <c r="D9" s="17">
        <f t="shared" si="1"/>
        <v>962</v>
      </c>
      <c r="E9" s="243" t="s">
        <v>32</v>
      </c>
      <c r="F9" s="241">
        <f t="shared" si="0"/>
        <v>0.51498929336188437</v>
      </c>
    </row>
    <row r="10" spans="1:6" ht="15">
      <c r="A10" s="16">
        <v>41883</v>
      </c>
      <c r="B10" s="17">
        <v>1162</v>
      </c>
      <c r="C10" s="17">
        <v>606</v>
      </c>
      <c r="D10" s="17">
        <f t="shared" si="1"/>
        <v>556</v>
      </c>
      <c r="E10" s="243" t="s">
        <v>34</v>
      </c>
      <c r="F10" s="241">
        <f t="shared" si="0"/>
        <v>0.47848537005163511</v>
      </c>
    </row>
    <row r="11" spans="1:6" ht="15">
      <c r="A11" s="16">
        <v>41913</v>
      </c>
      <c r="B11" s="17">
        <v>1424</v>
      </c>
      <c r="C11" s="17">
        <v>943</v>
      </c>
      <c r="D11" s="17">
        <f t="shared" si="1"/>
        <v>481</v>
      </c>
      <c r="E11" s="243" t="s">
        <v>34</v>
      </c>
      <c r="F11" s="241">
        <f t="shared" si="0"/>
        <v>0.3377808988764045</v>
      </c>
    </row>
    <row r="12" spans="1:6" ht="15">
      <c r="A12" s="16">
        <v>41944</v>
      </c>
      <c r="B12" s="17">
        <v>1232</v>
      </c>
      <c r="C12" s="17">
        <v>801</v>
      </c>
      <c r="D12" s="17">
        <f t="shared" si="1"/>
        <v>431</v>
      </c>
      <c r="E12" s="243" t="s">
        <v>33</v>
      </c>
      <c r="F12" s="241">
        <f t="shared" si="0"/>
        <v>0.34983766233766234</v>
      </c>
    </row>
    <row r="13" spans="1:6" ht="15">
      <c r="A13" s="16">
        <v>41974</v>
      </c>
      <c r="B13" s="17">
        <v>1738</v>
      </c>
      <c r="C13" s="17">
        <v>786</v>
      </c>
      <c r="D13" s="17">
        <f t="shared" si="1"/>
        <v>952</v>
      </c>
      <c r="E13" s="243" t="s">
        <v>32</v>
      </c>
      <c r="F13" s="241">
        <f t="shared" si="0"/>
        <v>0.54775604142692746</v>
      </c>
    </row>
    <row r="14" spans="1:6" ht="15">
      <c r="A14" s="16">
        <v>42005</v>
      </c>
      <c r="B14" s="17">
        <v>1435</v>
      </c>
      <c r="C14" s="17">
        <v>575</v>
      </c>
      <c r="D14" s="17">
        <f t="shared" si="1"/>
        <v>860</v>
      </c>
      <c r="E14" s="243" t="s">
        <v>33</v>
      </c>
      <c r="F14" s="241">
        <f t="shared" si="0"/>
        <v>0.5993031358885017</v>
      </c>
    </row>
    <row r="15" spans="1:6" ht="15">
      <c r="A15" s="16">
        <v>42036</v>
      </c>
      <c r="B15" s="17">
        <v>1865</v>
      </c>
      <c r="C15" s="17">
        <v>754</v>
      </c>
      <c r="D15" s="17">
        <f t="shared" si="1"/>
        <v>1111</v>
      </c>
      <c r="E15" s="243" t="s">
        <v>33</v>
      </c>
      <c r="F15" s="241">
        <f t="shared" si="0"/>
        <v>0.59571045576407511</v>
      </c>
    </row>
    <row r="16" spans="1:6" ht="15">
      <c r="A16" s="16">
        <v>42064</v>
      </c>
      <c r="B16" s="17">
        <v>1234</v>
      </c>
      <c r="C16" s="17">
        <v>599</v>
      </c>
      <c r="D16" s="17">
        <f t="shared" si="1"/>
        <v>635</v>
      </c>
      <c r="E16" s="243" t="s">
        <v>32</v>
      </c>
      <c r="F16" s="241">
        <f t="shared" si="0"/>
        <v>0.51458670988654787</v>
      </c>
    </row>
    <row r="17" spans="1:6" ht="15">
      <c r="A17" s="16">
        <v>42095</v>
      </c>
      <c r="B17" s="17">
        <v>1577</v>
      </c>
      <c r="C17" s="17">
        <v>940</v>
      </c>
      <c r="D17" s="17">
        <f t="shared" si="1"/>
        <v>637</v>
      </c>
      <c r="E17" s="243" t="s">
        <v>33</v>
      </c>
      <c r="F17" s="241">
        <f t="shared" si="0"/>
        <v>0.40393151553582751</v>
      </c>
    </row>
    <row r="18" spans="1:6" ht="15">
      <c r="A18" s="16">
        <v>42125</v>
      </c>
      <c r="B18" s="17">
        <v>1983</v>
      </c>
      <c r="C18" s="17">
        <v>954</v>
      </c>
      <c r="D18" s="17">
        <f t="shared" si="1"/>
        <v>1029</v>
      </c>
      <c r="E18" s="243" t="s">
        <v>32</v>
      </c>
      <c r="F18" s="241">
        <f t="shared" si="0"/>
        <v>0.51891074130105896</v>
      </c>
    </row>
    <row r="19" spans="1:6" ht="15">
      <c r="A19" s="16">
        <v>42156</v>
      </c>
      <c r="B19" s="17">
        <v>1356</v>
      </c>
      <c r="C19" s="17">
        <v>577</v>
      </c>
      <c r="D19" s="17">
        <f t="shared" si="1"/>
        <v>779</v>
      </c>
      <c r="E19" s="243" t="s">
        <v>34</v>
      </c>
      <c r="F19" s="241">
        <f t="shared" si="0"/>
        <v>0.57448377581120946</v>
      </c>
    </row>
    <row r="20" spans="1:6" ht="15">
      <c r="A20" s="16">
        <v>42186</v>
      </c>
      <c r="B20" s="17">
        <v>1874</v>
      </c>
      <c r="C20" s="17">
        <v>865</v>
      </c>
      <c r="D20" s="17">
        <v>883</v>
      </c>
      <c r="E20" s="243" t="s">
        <v>33</v>
      </c>
      <c r="F20" s="241">
        <f t="shared" si="0"/>
        <v>0.47118463180362863</v>
      </c>
    </row>
    <row r="21" spans="1:6" ht="15">
      <c r="A21" s="16">
        <v>42217</v>
      </c>
      <c r="B21" s="17">
        <v>1479</v>
      </c>
      <c r="C21" s="17">
        <v>588</v>
      </c>
      <c r="D21" s="17">
        <f>B21-C21</f>
        <v>891</v>
      </c>
      <c r="E21" s="243" t="s">
        <v>32</v>
      </c>
      <c r="F21" s="241">
        <f t="shared" si="0"/>
        <v>0.60243407707910746</v>
      </c>
    </row>
    <row r="22" spans="1:6" ht="15">
      <c r="A22" s="16">
        <v>42248</v>
      </c>
      <c r="B22" s="17">
        <v>1943</v>
      </c>
      <c r="C22" s="17">
        <v>785</v>
      </c>
      <c r="D22" s="17">
        <v>712</v>
      </c>
      <c r="E22" s="243" t="s">
        <v>33</v>
      </c>
      <c r="F22" s="241">
        <f t="shared" si="0"/>
        <v>0.36644364384971695</v>
      </c>
    </row>
    <row r="23" spans="1:6" ht="15">
      <c r="A23" s="16">
        <v>42278</v>
      </c>
      <c r="B23" s="17">
        <v>1444</v>
      </c>
      <c r="C23" s="17">
        <v>657</v>
      </c>
      <c r="D23" s="17">
        <f>B23-C23</f>
        <v>787</v>
      </c>
      <c r="E23" s="243" t="s">
        <v>32</v>
      </c>
      <c r="F23" s="241">
        <f t="shared" si="0"/>
        <v>0.54501385041551242</v>
      </c>
    </row>
    <row r="24" spans="1:6" ht="15">
      <c r="A24" s="16">
        <v>42309</v>
      </c>
      <c r="B24" s="17">
        <v>1493</v>
      </c>
      <c r="C24" s="17">
        <v>880</v>
      </c>
      <c r="D24" s="17">
        <f>B24-C24</f>
        <v>613</v>
      </c>
      <c r="E24" s="243" t="s">
        <v>34</v>
      </c>
      <c r="F24" s="241">
        <f t="shared" si="0"/>
        <v>0.4105827193569993</v>
      </c>
    </row>
    <row r="25" spans="1:6" ht="15">
      <c r="A25" s="16">
        <v>42339</v>
      </c>
      <c r="B25" s="17">
        <v>1738</v>
      </c>
      <c r="C25" s="17">
        <v>580</v>
      </c>
      <c r="D25" s="17">
        <f>B25-C25</f>
        <v>1158</v>
      </c>
      <c r="E25" s="243" t="s">
        <v>33</v>
      </c>
      <c r="F25" s="241">
        <f t="shared" si="0"/>
        <v>0.66628308400460301</v>
      </c>
    </row>
  </sheetData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ellIs" dxfId="4" priority="1" operator="equal">
      <formula>"Kids"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outlinePr summaryBelow="0" summaryRight="0"/>
  </sheetPr>
  <dimension ref="A1:Z1000"/>
  <sheetViews>
    <sheetView topLeftCell="C1" workbookViewId="0">
      <selection activeCell="F13" sqref="F13"/>
    </sheetView>
  </sheetViews>
  <sheetFormatPr baseColWidth="10" defaultColWidth="12.6328125" defaultRowHeight="15.75" customHeight="1"/>
  <cols>
    <col min="1" max="1" width="12.6328125" style="89"/>
    <col min="2" max="2" width="16.36328125" style="89" customWidth="1"/>
    <col min="3" max="3" width="16" style="89" customWidth="1"/>
    <col min="4" max="16384" width="12.6328125" style="89"/>
  </cols>
  <sheetData>
    <row r="1" spans="1:26" ht="13.8">
      <c r="A1" s="118" t="s">
        <v>104</v>
      </c>
      <c r="B1" s="119" t="s">
        <v>2802</v>
      </c>
      <c r="C1" s="119" t="s">
        <v>2801</v>
      </c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3.8">
      <c r="A2" s="120">
        <v>104</v>
      </c>
      <c r="B2" s="121" t="str">
        <f>VLOOKUP(A2,E:G,2,0)</f>
        <v>HP</v>
      </c>
      <c r="C2" s="121" t="str">
        <f t="shared" ref="C2:C11" si="0">VLOOKUP(A2,Rango2,3,0)</f>
        <v>Impresora</v>
      </c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3.8">
      <c r="A3" s="120">
        <v>103</v>
      </c>
      <c r="B3" s="121" t="str">
        <f t="shared" ref="B3:B11" si="1">VLOOKUP(A3,E:G,2,0)</f>
        <v>Logitech</v>
      </c>
      <c r="C3" s="121" t="str">
        <f t="shared" si="0"/>
        <v>Mouse</v>
      </c>
      <c r="D3" s="88"/>
      <c r="E3" s="85" t="s">
        <v>104</v>
      </c>
      <c r="F3" s="85" t="s">
        <v>2802</v>
      </c>
      <c r="G3" s="85" t="s">
        <v>2801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3.8">
      <c r="A4" s="120">
        <v>104</v>
      </c>
      <c r="B4" s="121" t="str">
        <f t="shared" si="1"/>
        <v>HP</v>
      </c>
      <c r="C4" s="121" t="str">
        <f t="shared" si="0"/>
        <v>Impresora</v>
      </c>
      <c r="D4" s="88"/>
      <c r="E4" s="90">
        <v>101</v>
      </c>
      <c r="F4" s="86" t="s">
        <v>2800</v>
      </c>
      <c r="G4" s="86" t="s">
        <v>2799</v>
      </c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3.8">
      <c r="A5" s="120">
        <v>101</v>
      </c>
      <c r="B5" s="121" t="str">
        <f t="shared" si="1"/>
        <v>Dell</v>
      </c>
      <c r="C5" s="121" t="str">
        <f t="shared" si="0"/>
        <v>Laptop</v>
      </c>
      <c r="D5" s="88"/>
      <c r="E5" s="90">
        <v>102</v>
      </c>
      <c r="F5" s="86" t="s">
        <v>2797</v>
      </c>
      <c r="G5" s="86" t="s">
        <v>2798</v>
      </c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3.8">
      <c r="A6" s="120">
        <v>102</v>
      </c>
      <c r="B6" s="121" t="str">
        <f t="shared" si="1"/>
        <v>Logitech</v>
      </c>
      <c r="C6" s="121" t="str">
        <f t="shared" si="0"/>
        <v>Teclado</v>
      </c>
      <c r="D6" s="88"/>
      <c r="E6" s="90">
        <v>103</v>
      </c>
      <c r="F6" s="86" t="s">
        <v>2797</v>
      </c>
      <c r="G6" s="86" t="s">
        <v>2796</v>
      </c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3.8">
      <c r="A7" s="120">
        <v>103</v>
      </c>
      <c r="B7" s="121" t="str">
        <f t="shared" si="1"/>
        <v>Logitech</v>
      </c>
      <c r="C7" s="121" t="str">
        <f t="shared" si="0"/>
        <v>Mouse</v>
      </c>
      <c r="D7" s="88"/>
      <c r="E7" s="90">
        <v>104</v>
      </c>
      <c r="F7" s="86" t="s">
        <v>2795</v>
      </c>
      <c r="G7" s="86" t="s">
        <v>2794</v>
      </c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3.8">
      <c r="A8" s="120">
        <v>101</v>
      </c>
      <c r="B8" s="121" t="str">
        <f t="shared" si="1"/>
        <v>Dell</v>
      </c>
      <c r="C8" s="121" t="str">
        <f t="shared" si="0"/>
        <v>Laptop</v>
      </c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3.8">
      <c r="A9" s="120">
        <v>104</v>
      </c>
      <c r="B9" s="121" t="str">
        <f t="shared" si="1"/>
        <v>HP</v>
      </c>
      <c r="C9" s="121" t="str">
        <f t="shared" si="0"/>
        <v>Impresora</v>
      </c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3.8">
      <c r="A10" s="120">
        <v>101</v>
      </c>
      <c r="B10" s="121" t="str">
        <f t="shared" si="1"/>
        <v>Dell</v>
      </c>
      <c r="C10" s="121" t="str">
        <f t="shared" si="0"/>
        <v>Laptop</v>
      </c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3.8">
      <c r="A11" s="120">
        <v>102</v>
      </c>
      <c r="B11" s="121" t="str">
        <f t="shared" si="1"/>
        <v>Logitech</v>
      </c>
      <c r="C11" s="121" t="str">
        <f t="shared" si="0"/>
        <v>Teclado</v>
      </c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5.75" customHeight="1">
      <c r="A12" s="88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5.75" customHeight="1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5.75" customHeight="1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5.75" customHeight="1">
      <c r="A15" s="87"/>
      <c r="B15" s="87"/>
      <c r="C15" s="87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5.75" customHeight="1">
      <c r="A16" s="87"/>
      <c r="B16" s="87"/>
      <c r="C16" s="87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5.75" customHeight="1">
      <c r="A17" s="87"/>
      <c r="B17" s="87"/>
      <c r="C17" s="87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5.75" customHeight="1">
      <c r="A18" s="87"/>
      <c r="B18" s="87"/>
      <c r="C18" s="87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5.75" customHeight="1">
      <c r="A19" s="87"/>
      <c r="B19" s="87"/>
      <c r="C19" s="87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5.75" customHeight="1">
      <c r="A20" s="87"/>
      <c r="B20" s="87"/>
      <c r="C20" s="87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5.75" customHeight="1">
      <c r="A21" s="87"/>
      <c r="B21" s="87"/>
      <c r="C21" s="87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5.75" customHeight="1">
      <c r="A22" s="87"/>
      <c r="B22" s="87"/>
      <c r="C22" s="87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5.75" customHeight="1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5.75" customHeight="1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5.75" customHeight="1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5.75" customHeight="1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5.75" customHeight="1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5.75" customHeight="1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5.75" customHeight="1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5.75" customHeight="1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5.75" customHeight="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5.75" customHeight="1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5.75" customHeight="1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5.75" customHeight="1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5.75" customHeight="1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5.75" customHeight="1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5.75" customHeight="1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5.75" customHeight="1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5.75" customHeight="1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5.75" customHeight="1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5.75" customHeight="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5.75" customHeight="1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5.75" customHeight="1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5.75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5.75" customHeight="1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5.75" customHeight="1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5.75" customHeight="1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3.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3.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3.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3.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3.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3.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3.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3.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3.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3.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3.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3.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3.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3.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3.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3.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3.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3.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3.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3.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3.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3.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3.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3.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3.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3.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3.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3.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3.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3.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3.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3.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3.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3.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3.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3.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3.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3.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3.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3.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3.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3.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3.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3.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3.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3.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3.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3.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3.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3.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3.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3.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3.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3.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3.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3.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3.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3.8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3.8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3.8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3.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3.8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3.8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3.8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3.8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3.8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3.8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3.8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3.8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3.8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3.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3.8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3.8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3.8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3.8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3.8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3.8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3.8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3.8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3.8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3.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3.8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3.8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3.8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3.8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3.8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3.8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3.8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3.8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3.8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3.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3.8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3.8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3.8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3.8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3.8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3.8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3.8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3.8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3.8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3.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3.8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3.8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3.8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3.8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3.8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3.8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3.8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3.8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3.8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3.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3.8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3.8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3.8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3.8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3.8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3.8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3.8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3.8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3.8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3.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3.8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3.8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3.8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3.8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3.8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3.8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3.8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3.8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3.8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3.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3.8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3.8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3.8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3.8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3.8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3.8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3.8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3.8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3.8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3.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3.8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3.8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3.8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3.8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3.8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3.8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3.8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3.8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3.8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3.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3.8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3.8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3.8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3.8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3.8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3.8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3.8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3.8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3.8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3.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3.8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3.8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3.8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3.8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3.8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3.8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3.8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3.8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3.8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3.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3.8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3.8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3.8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3.8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3.8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3.8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3.8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3.8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3.8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3.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3.8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3.8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3.8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3.8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3.8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3.8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3.8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3.8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3.8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3.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3.8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3.8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3.8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3.8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3.8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3.8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3.8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3.8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3.8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3.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3.8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3.8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3.8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3.8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3.8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3.8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3.8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3.8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3.8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3.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3.8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3.8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3.8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3.8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3.8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3.8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3.8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3.8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3.8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3.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3.8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3.8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3.8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3.8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3.8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3.8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3.8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3.8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3.8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3.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3.8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3.8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3.8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3.8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3.8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3.8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3.8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3.8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3.8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3.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3.8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3.8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3.8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3.8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3.8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3.8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3.8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3.8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3.8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3.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3.8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3.8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3.8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3.8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3.8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3.8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3.8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3.8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3.8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3.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3.8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3.8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3.8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3.8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3.8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3.8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3.8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3.8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3.8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3.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3.8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3.8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3.8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3.8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3.8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3.8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3.8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3.8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3.8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3.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3.8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3.8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3.8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3.8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3.8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3.8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3.8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3.8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3.8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3.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3.8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3.8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3.8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3.8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3.8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3.8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3.8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3.8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3.8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3.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3.8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3.8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3.8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3.8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3.8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3.8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3.8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3.8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3.8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3.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3.8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3.8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3.8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3.8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3.8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3.8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3.8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3.8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3.8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3.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3.8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3.8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3.8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3.8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3.8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3.8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3.8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3.8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3.8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3.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3.8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3.8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3.8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3.8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3.8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3.8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3.8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3.8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3.8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3.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3.8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3.8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3.8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3.8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3.8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3.8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3.8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3.8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3.8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3.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3.8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3.8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3.8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3.8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3.8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3.8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3.8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3.8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3.8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3.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3.8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3.8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3.8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3.8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3.8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3.8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3.8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3.8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3.8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3.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3.8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3.8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3.8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3.8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3.8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3.8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3.8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3.8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3.8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3.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3.8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3.8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3.8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3.8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3.8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3.8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3.8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3.8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3.8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3.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3.8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3.8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3.8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3.8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3.8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3.8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3.8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3.8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3.8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3.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3.8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3.8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3.8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3.8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3.8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3.8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3.8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3.8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3.8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3.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3.8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3.8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3.8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3.8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3.8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3.8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3.8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3.8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3.8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3.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3.8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3.8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3.8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3.8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3.8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3.8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3.8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3.8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3.8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3.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3.8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3.8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3.8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3.8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3.8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3.8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3.8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3.8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3.8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3.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3.8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3.8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3.8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3.8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3.8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3.8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3.8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3.8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3.8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3.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3.8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3.8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3.8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3.8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3.8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3.8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3.8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3.8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3.8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3.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3.8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3.8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3.8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3.8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3.8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3.8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3.8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3.8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3.8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3.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3.8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3.8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3.8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3.8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3.8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3.8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3.8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3.8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3.8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3.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3.8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3.8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3.8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3.8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3.8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3.8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3.8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3.8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3.8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3.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3.8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3.8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3.8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3.8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3.8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3.8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3.8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3.8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3.8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3.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3.8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3.8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3.8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3.8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3.8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3.8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3.8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3.8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3.8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3.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3.8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3.8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3.8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3.8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3.8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3.8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3.8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3.8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3.8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3.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3.8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3.8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3.8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3.8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3.8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3.8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3.8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3.8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3.8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3.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3.8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3.8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3.8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3.8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3.8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3.8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3.8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3.8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3.8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3.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3.8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3.8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3.8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3.8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3.8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3.8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3.8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3.8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3.8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3.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3.8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3.8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3.8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3.8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3.8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3.8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3.8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3.8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3.8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3.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3.8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3.8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3.8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3.8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3.8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3.8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3.8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3.8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3.8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3.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3.8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3.8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3.8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3.8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3.8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3.8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3.8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3.8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3.8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3.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3.8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3.8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3.8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3.8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3.8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3.8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3.8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3.8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3.8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3.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3.8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3.8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3.8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3.8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3.8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3.8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3.8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3.8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3.8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3.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3.8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3.8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3.8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3.8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3.8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3.8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3.8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3.8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3.8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3.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3.8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3.8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3.8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3.8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3.8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3.8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3.8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3.8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3.8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3.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3.8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3.8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3.8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3.8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3.8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3.8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3.8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3.8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3.8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3.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3.8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3.8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3.8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3.8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3.8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3.8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3.8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3.8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3.8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3.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3.8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3.8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3.8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3.8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3.8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3.8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3.8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3.8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3.8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3.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3.8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3.8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3.8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3.8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3.8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3.8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3.8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3.8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3.8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3.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3.8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3.8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3.8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3.8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3.8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3.8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3.8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3.8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3.8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3.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3.8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3.8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3.8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3.8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3.8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3.8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3.8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3.8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3.8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3.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3.8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3.8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3.8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3.8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3.8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3.8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3.8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3.8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3.8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3.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3.8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3.8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3.8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3.8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3.8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3.8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3.8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3.8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3.8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3.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3.8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3.8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3.8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3.8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3.8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3.8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3.8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3.8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3.8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3.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3.8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3.8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3.8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3.8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3.8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3.8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3.8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3.8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3.8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3.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3.8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3.8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3.8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3.8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3.8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3.8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3.8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3.8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3.8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3.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3.8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3.8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3.8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3.8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3.8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3.8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3.8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3.8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3.8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3.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3.8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3.8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3.8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3.8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3.8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3.8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3.8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3.8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3.8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3.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3.8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3.8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3.8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3.8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3.8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3.8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3.8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3.8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3.8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3.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3.8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3.8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3.8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3.8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3.8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3.8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3.8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3.8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3.8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3.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3.8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3.8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3.8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3.8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3.8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3.8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3.8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3.8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3.8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3.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3.8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3.8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3.8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3.8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3.8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3.8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3.8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3.8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3.8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3.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3.8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3.8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3.8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3.8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3.8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3.8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3.8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3.8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3.8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3.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3.8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3.8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3.8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3.8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3.8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3.8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3.8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3.8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3.8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3.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3.8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3.8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3.8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3.8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3.8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3.8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3.8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3.8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3.8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3.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3.8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3.8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3.8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3.8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3.8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3.8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3.8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3.8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3.8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3.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3.8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3.8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3.8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3.8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3.8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3.8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3.8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3.8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3.8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3.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3.8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3.8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3.8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3.8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3.8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3.8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3.8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3.8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3.8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3.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3.8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3.8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3.8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3.8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3.8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3.8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3.8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3.8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3.8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3.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3.8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3.8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3.8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3.8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3.8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3.8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3.8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3.8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3.8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3.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3.8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3.8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3.8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3.8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3.8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3.8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3.8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3.8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3.8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3.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3.8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3.8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3.8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3.8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3.8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3.8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3.8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3.8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3.8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3.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3.8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3.8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3.8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3.8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3.8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3.8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3.8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3.8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3.8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3.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3.8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3.8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3.8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3.8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3.8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3.8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3.8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3.8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3.8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3.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3.8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3.8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3.8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3.8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3.8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3.8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3.8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3.8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3.8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3.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3.8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3.8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3.8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3.8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3.8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3.8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3.8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3.8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3.8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3.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3.8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3.8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3.8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3.8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3.8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3.8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3.8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3.8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3.8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3.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3.8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3.8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3.8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3.8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3.8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3.8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3.8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3.8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3.8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3.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3.8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3.8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05"/>
  <sheetViews>
    <sheetView topLeftCell="D88" workbookViewId="0">
      <selection activeCell="K91" sqref="K91"/>
    </sheetView>
  </sheetViews>
  <sheetFormatPr baseColWidth="10" defaultColWidth="8.6328125" defaultRowHeight="13.8"/>
  <cols>
    <col min="1" max="1" width="14.1796875" style="2" customWidth="1"/>
    <col min="2" max="3" width="12.453125" style="2" customWidth="1"/>
    <col min="4" max="4" width="15.1796875" style="22" customWidth="1"/>
    <col min="5" max="5" width="16.36328125" style="2" customWidth="1"/>
    <col min="6" max="6" width="21.453125" style="17" bestFit="1" customWidth="1"/>
    <col min="7" max="16384" width="8.6328125" style="1"/>
  </cols>
  <sheetData>
    <row r="1" spans="1:6">
      <c r="A1" s="14" t="s">
        <v>143</v>
      </c>
      <c r="B1" s="14" t="s">
        <v>144</v>
      </c>
      <c r="C1" s="14" t="s">
        <v>145</v>
      </c>
      <c r="D1" s="20" t="s">
        <v>146</v>
      </c>
      <c r="E1" s="21" t="s">
        <v>147</v>
      </c>
      <c r="F1" s="15" t="s">
        <v>149</v>
      </c>
    </row>
    <row r="2" spans="1:6">
      <c r="A2" s="2" t="str">
        <f>B2&amp;C2</f>
        <v>Alabama2001</v>
      </c>
      <c r="B2" s="2" t="s">
        <v>41</v>
      </c>
      <c r="C2" s="2">
        <v>2001</v>
      </c>
      <c r="D2" s="22">
        <v>4447100</v>
      </c>
      <c r="E2" s="23" t="str">
        <f>VLOOKUP(B2,'Referencias - BuscarV II'!A:B,2,0)</f>
        <v>AL</v>
      </c>
      <c r="F2" s="24">
        <f>IFERROR(VLOOKUP(A2,'Referencias - BuscarV II'!D:G,4,0),"SIN DATOS DE INGRESOS")</f>
        <v>24477</v>
      </c>
    </row>
    <row r="3" spans="1:6">
      <c r="A3" s="2" t="str">
        <f t="shared" ref="A3:A66" si="0">B3&amp;C3</f>
        <v>Alaska2001</v>
      </c>
      <c r="B3" s="2" t="s">
        <v>42</v>
      </c>
      <c r="C3" s="2">
        <v>2001</v>
      </c>
      <c r="D3" s="22">
        <v>626932</v>
      </c>
      <c r="E3" s="23" t="str">
        <f>VLOOKUP(B3,'Referencias - BuscarV II'!A:B,2,0)</f>
        <v>AK</v>
      </c>
      <c r="F3" s="24">
        <f>IFERROR(VLOOKUP(A3,'Referencias - BuscarV II'!D:G,4,0),"SIN DATOS DE INGRESOS")</f>
        <v>31027</v>
      </c>
    </row>
    <row r="4" spans="1:6">
      <c r="A4" s="2" t="str">
        <f t="shared" si="0"/>
        <v>Arizona2001</v>
      </c>
      <c r="B4" s="2" t="s">
        <v>43</v>
      </c>
      <c r="C4" s="2">
        <v>2001</v>
      </c>
      <c r="D4" s="22">
        <v>5130632</v>
      </c>
      <c r="E4" s="23" t="str">
        <f>VLOOKUP(B4,'Referencias - BuscarV II'!A:B,2,0)</f>
        <v>AZ</v>
      </c>
      <c r="F4" s="24">
        <f>IFERROR(VLOOKUP(A4,'Referencias - BuscarV II'!D:G,4,0),"SIN DATOS DE INGRESOS")</f>
        <v>25878</v>
      </c>
    </row>
    <row r="5" spans="1:6">
      <c r="A5" s="2" t="str">
        <f t="shared" si="0"/>
        <v>Arkansas2001</v>
      </c>
      <c r="B5" s="2" t="s">
        <v>44</v>
      </c>
      <c r="C5" s="2">
        <v>2001</v>
      </c>
      <c r="D5" s="22">
        <v>2673400</v>
      </c>
      <c r="E5" s="23" t="str">
        <f>VLOOKUP(B5,'Referencias - BuscarV II'!A:B,2,0)</f>
        <v>AR</v>
      </c>
      <c r="F5" s="24">
        <f>IFERROR(VLOOKUP(A5,'Referencias - BuscarV II'!D:G,4,0),"SIN DATOS DE INGRESOS")</f>
        <v>22750</v>
      </c>
    </row>
    <row r="6" spans="1:6">
      <c r="A6" s="2" t="str">
        <f t="shared" si="0"/>
        <v>California2001</v>
      </c>
      <c r="B6" s="2" t="s">
        <v>45</v>
      </c>
      <c r="C6" s="2">
        <v>2001</v>
      </c>
      <c r="D6" s="22">
        <v>33871648</v>
      </c>
      <c r="E6" s="23" t="str">
        <f>VLOOKUP(B6,'Referencias - BuscarV II'!A:B,2,0)</f>
        <v>CA</v>
      </c>
      <c r="F6" s="24">
        <f>IFERROR(VLOOKUP(A6,'Referencias - BuscarV II'!D:G,4,0),"SIN DATOS DE INGRESOS")</f>
        <v>32655</v>
      </c>
    </row>
    <row r="7" spans="1:6">
      <c r="A7" s="2" t="str">
        <f t="shared" si="0"/>
        <v>Colorado2001</v>
      </c>
      <c r="B7" s="2" t="s">
        <v>46</v>
      </c>
      <c r="C7" s="2">
        <v>2001</v>
      </c>
      <c r="D7" s="22">
        <v>4301261</v>
      </c>
      <c r="E7" s="23" t="str">
        <f>VLOOKUP(B7,'Referencias - BuscarV II'!A:B,2,0)</f>
        <v>CO</v>
      </c>
      <c r="F7" s="24">
        <f>IFERROR(VLOOKUP(A7,'Referencias - BuscarV II'!D:G,4,0),"SIN DATOS DE INGRESOS")</f>
        <v>33455</v>
      </c>
    </row>
    <row r="8" spans="1:6">
      <c r="A8" s="2" t="str">
        <f t="shared" si="0"/>
        <v>Connecticut2001</v>
      </c>
      <c r="B8" s="2" t="s">
        <v>47</v>
      </c>
      <c r="C8" s="2">
        <v>2001</v>
      </c>
      <c r="D8" s="22">
        <v>3405565</v>
      </c>
      <c r="E8" s="23" t="str">
        <f>VLOOKUP(B8,'Referencias - BuscarV II'!A:B,2,0)</f>
        <v>CT</v>
      </c>
      <c r="F8" s="24" t="str">
        <f>IFERROR(VLOOKUP(A8,'Referencias - BuscarV II'!D:G,4,0),"SIN DATOS DE INGRESOS")</f>
        <v>SIN DATOS DE INGRESOS</v>
      </c>
    </row>
    <row r="9" spans="1:6">
      <c r="A9" s="2" t="str">
        <f t="shared" si="0"/>
        <v>D.C.2001</v>
      </c>
      <c r="B9" s="2" t="s">
        <v>48</v>
      </c>
      <c r="C9" s="2">
        <v>2001</v>
      </c>
      <c r="D9" s="22">
        <v>783600</v>
      </c>
      <c r="E9" s="23" t="str">
        <f>VLOOKUP(B9,'Referencias - BuscarV II'!A:B,2,0)</f>
        <v>DC</v>
      </c>
      <c r="F9" s="24">
        <f>IFERROR(VLOOKUP(A9,'Referencias - BuscarV II'!D:G,4,0),"SIN DATOS DE INGRESOS")</f>
        <v>32166</v>
      </c>
    </row>
    <row r="10" spans="1:6">
      <c r="A10" s="2" t="str">
        <f t="shared" si="0"/>
        <v>Delaware2001</v>
      </c>
      <c r="B10" s="2" t="s">
        <v>49</v>
      </c>
      <c r="C10" s="2">
        <v>2001</v>
      </c>
      <c r="D10" s="22">
        <v>572059</v>
      </c>
      <c r="E10" s="23" t="str">
        <f>VLOOKUP(B10,'Referencias - BuscarV II'!A:B,2,0)</f>
        <v>DE</v>
      </c>
      <c r="F10" s="24">
        <f>IFERROR(VLOOKUP(A10,'Referencias - BuscarV II'!D:G,4,0),"SIN DATOS DE INGRESOS")</f>
        <v>40539</v>
      </c>
    </row>
    <row r="11" spans="1:6">
      <c r="A11" s="2" t="str">
        <f t="shared" si="0"/>
        <v>Florida2001</v>
      </c>
      <c r="B11" s="2" t="s">
        <v>50</v>
      </c>
      <c r="C11" s="2">
        <v>2001</v>
      </c>
      <c r="D11" s="22">
        <v>15982378</v>
      </c>
      <c r="E11" s="23" t="str">
        <f>VLOOKUP(B11,'Referencias - BuscarV II'!A:B,2,0)</f>
        <v>FL</v>
      </c>
      <c r="F11" s="24">
        <f>IFERROR(VLOOKUP(A11,'Referencias - BuscarV II'!D:G,4,0),"SIN DATOS DE INGRESOS")</f>
        <v>29048</v>
      </c>
    </row>
    <row r="12" spans="1:6">
      <c r="A12" s="2" t="str">
        <f t="shared" si="0"/>
        <v>Georgia2001</v>
      </c>
      <c r="B12" s="2" t="s">
        <v>51</v>
      </c>
      <c r="C12" s="2">
        <v>2001</v>
      </c>
      <c r="D12" s="22">
        <v>8186453</v>
      </c>
      <c r="E12" s="23" t="str">
        <f>VLOOKUP(B12,'Referencias - BuscarV II'!A:B,2,0)</f>
        <v>GA</v>
      </c>
      <c r="F12" s="24">
        <f>IFERROR(VLOOKUP(A12,'Referencias - BuscarV II'!D:G,4,0),"SIN DATOS DE INGRESOS")</f>
        <v>28523</v>
      </c>
    </row>
    <row r="13" spans="1:6">
      <c r="A13" s="2" t="str">
        <f t="shared" si="0"/>
        <v>Hawaii2001</v>
      </c>
      <c r="B13" s="2" t="s">
        <v>52</v>
      </c>
      <c r="C13" s="2">
        <v>2001</v>
      </c>
      <c r="D13" s="22">
        <v>1211537</v>
      </c>
      <c r="E13" s="23" t="str">
        <f>VLOOKUP(B13,'Referencias - BuscarV II'!A:B,2,0)</f>
        <v>HI</v>
      </c>
      <c r="F13" s="24">
        <f>IFERROR(VLOOKUP(A13,'Referencias - BuscarV II'!D:G,4,0),"SIN DATOS DE INGRESOS")</f>
        <v>29034</v>
      </c>
    </row>
    <row r="14" spans="1:6">
      <c r="A14" s="2" t="str">
        <f t="shared" si="0"/>
        <v>Idaho2001</v>
      </c>
      <c r="B14" s="2" t="s">
        <v>53</v>
      </c>
      <c r="C14" s="2">
        <v>2001</v>
      </c>
      <c r="D14" s="22">
        <v>1293953</v>
      </c>
      <c r="E14" s="23" t="str">
        <f>VLOOKUP(B14,'Referencias - BuscarV II'!A:B,2,0)</f>
        <v>ID</v>
      </c>
      <c r="F14" s="24">
        <f>IFERROR(VLOOKUP(A14,'Referencias - BuscarV II'!D:G,4,0),"SIN DATOS DE INGRESOS")</f>
        <v>24506</v>
      </c>
    </row>
    <row r="15" spans="1:6">
      <c r="A15" s="2" t="str">
        <f t="shared" si="0"/>
        <v>Illinois2001</v>
      </c>
      <c r="B15" s="2" t="s">
        <v>54</v>
      </c>
      <c r="C15" s="2">
        <v>2001</v>
      </c>
      <c r="D15" s="22">
        <v>12419293</v>
      </c>
      <c r="E15" s="23" t="str">
        <f>VLOOKUP(B15,'Referencias - BuscarV II'!A:B,2,0)</f>
        <v>IL</v>
      </c>
      <c r="F15" s="24" t="str">
        <f>IFERROR(VLOOKUP(A15,'Referencias - BuscarV II'!D:G,4,0),"SIN DATOS DE INGRESOS")</f>
        <v>SIN DATOS DE INGRESOS</v>
      </c>
    </row>
    <row r="16" spans="1:6">
      <c r="A16" s="2" t="str">
        <f t="shared" si="0"/>
        <v>Indiana2001</v>
      </c>
      <c r="B16" s="2" t="s">
        <v>55</v>
      </c>
      <c r="C16" s="2">
        <v>2001</v>
      </c>
      <c r="D16" s="22">
        <v>6080485</v>
      </c>
      <c r="E16" s="23" t="str">
        <f>VLOOKUP(B16,'Referencias - BuscarV II'!A:B,2,0)</f>
        <v>IN</v>
      </c>
      <c r="F16" s="24">
        <f>IFERROR(VLOOKUP(A16,'Referencias - BuscarV II'!D:G,4,0),"SIN DATOS DE INGRESOS")</f>
        <v>27522</v>
      </c>
    </row>
    <row r="17" spans="1:6">
      <c r="A17" s="2" t="str">
        <f t="shared" si="0"/>
        <v>Iowa2001</v>
      </c>
      <c r="B17" s="2" t="s">
        <v>56</v>
      </c>
      <c r="C17" s="2">
        <v>2001</v>
      </c>
      <c r="D17" s="22">
        <v>2926324</v>
      </c>
      <c r="E17" s="23" t="str">
        <f>VLOOKUP(B17,'Referencias - BuscarV II'!A:B,2,0)</f>
        <v>IA</v>
      </c>
      <c r="F17" s="24">
        <f>IFERROR(VLOOKUP(A17,'Referencias - BuscarV II'!D:G,4,0),"SIN DATOS DE INGRESOS")</f>
        <v>27225</v>
      </c>
    </row>
    <row r="18" spans="1:6">
      <c r="A18" s="2" t="str">
        <f t="shared" si="0"/>
        <v>Kansas2001</v>
      </c>
      <c r="B18" s="2" t="s">
        <v>57</v>
      </c>
      <c r="C18" s="2">
        <v>2001</v>
      </c>
      <c r="D18" s="22">
        <v>2688418</v>
      </c>
      <c r="E18" s="23" t="str">
        <f>VLOOKUP(B18,'Referencias - BuscarV II'!A:B,2,0)</f>
        <v>KS</v>
      </c>
      <c r="F18" s="24">
        <f>IFERROR(VLOOKUP(A18,'Referencias - BuscarV II'!D:G,4,0),"SIN DATOS DE INGRESOS")</f>
        <v>28432</v>
      </c>
    </row>
    <row r="19" spans="1:6">
      <c r="A19" s="2" t="str">
        <f t="shared" si="0"/>
        <v>Kentucky2001</v>
      </c>
      <c r="B19" s="2" t="s">
        <v>58</v>
      </c>
      <c r="C19" s="2">
        <v>2001</v>
      </c>
      <c r="D19" s="22">
        <v>4041769</v>
      </c>
      <c r="E19" s="23" t="str">
        <f>VLOOKUP(B19,'Referencias - BuscarV II'!A:B,2,0)</f>
        <v>KY</v>
      </c>
      <c r="F19" s="24" t="str">
        <f>IFERROR(VLOOKUP(A19,'Referencias - BuscarV II'!D:G,4,0),"SIN DATOS DE INGRESOS")</f>
        <v>SIN DATOS DE INGRESOS</v>
      </c>
    </row>
    <row r="20" spans="1:6">
      <c r="A20" s="2" t="str">
        <f t="shared" si="0"/>
        <v>Louisiana2001</v>
      </c>
      <c r="B20" s="2" t="s">
        <v>59</v>
      </c>
      <c r="C20" s="2">
        <v>2001</v>
      </c>
      <c r="D20" s="22">
        <v>4468976</v>
      </c>
      <c r="E20" s="23" t="str">
        <f>VLOOKUP(B20,'Referencias - BuscarV II'!A:B,2,0)</f>
        <v>LA</v>
      </c>
      <c r="F20" s="24" t="str">
        <f>IFERROR(VLOOKUP(A20,'Referencias - BuscarV II'!D:G,4,0),"SIN DATOS DE INGRESOS")</f>
        <v>SIN DATOS DE INGRESOS</v>
      </c>
    </row>
    <row r="21" spans="1:6">
      <c r="A21" s="2" t="str">
        <f t="shared" si="0"/>
        <v>Maine2001</v>
      </c>
      <c r="B21" s="2" t="s">
        <v>60</v>
      </c>
      <c r="C21" s="2">
        <v>2001</v>
      </c>
      <c r="D21" s="22">
        <v>1274923</v>
      </c>
      <c r="E21" s="23" t="str">
        <f>VLOOKUP(B21,'Referencias - BuscarV II'!A:B,2,0)</f>
        <v>ME</v>
      </c>
      <c r="F21" s="24" t="str">
        <f>IFERROR(VLOOKUP(A21,'Referencias - BuscarV II'!D:G,4,0),"SIN DATOS DE INGRESOS")</f>
        <v>SIN DATOS DE INGRESOS</v>
      </c>
    </row>
    <row r="22" spans="1:6">
      <c r="A22" s="2" t="str">
        <f t="shared" si="0"/>
        <v>Maryland2001</v>
      </c>
      <c r="B22" s="2" t="s">
        <v>61</v>
      </c>
      <c r="C22" s="2">
        <v>2001</v>
      </c>
      <c r="D22" s="22">
        <v>5296486</v>
      </c>
      <c r="E22" s="23" t="str">
        <f>VLOOKUP(B22,'Referencias - BuscarV II'!A:B,2,0)</f>
        <v>MD</v>
      </c>
      <c r="F22" s="24">
        <f>IFERROR(VLOOKUP(A22,'Referencias - BuscarV II'!D:G,4,0),"SIN DATOS DE INGRESOS")</f>
        <v>35279</v>
      </c>
    </row>
    <row r="23" spans="1:6">
      <c r="A23" s="2" t="str">
        <f t="shared" si="0"/>
        <v>Massachusetts2001</v>
      </c>
      <c r="B23" s="2" t="s">
        <v>62</v>
      </c>
      <c r="C23" s="2">
        <v>2001</v>
      </c>
      <c r="D23" s="22">
        <v>6349097</v>
      </c>
      <c r="E23" s="23" t="str">
        <f>VLOOKUP(B23,'Referencias - BuscarV II'!A:B,2,0)</f>
        <v>MA</v>
      </c>
      <c r="F23" s="24">
        <f>IFERROR(VLOOKUP(A23,'Referencias - BuscarV II'!D:G,4,0),"SIN DATOS DE INGRESOS")</f>
        <v>38864</v>
      </c>
    </row>
    <row r="24" spans="1:6">
      <c r="A24" s="2" t="str">
        <f t="shared" si="0"/>
        <v>Michigan2001</v>
      </c>
      <c r="B24" s="2" t="s">
        <v>63</v>
      </c>
      <c r="C24" s="2">
        <v>2001</v>
      </c>
      <c r="D24" s="22">
        <v>9938444</v>
      </c>
      <c r="E24" s="23" t="str">
        <f>VLOOKUP(B24,'Referencias - BuscarV II'!A:B,2,0)</f>
        <v>MI</v>
      </c>
      <c r="F24" s="24">
        <f>IFERROR(VLOOKUP(A24,'Referencias - BuscarV II'!D:G,4,0),"SIN DATOS DE INGRESOS")</f>
        <v>29629</v>
      </c>
    </row>
    <row r="25" spans="1:6">
      <c r="A25" s="2" t="str">
        <f t="shared" si="0"/>
        <v>Minnesota2001</v>
      </c>
      <c r="B25" s="2" t="s">
        <v>64</v>
      </c>
      <c r="C25" s="2">
        <v>2001</v>
      </c>
      <c r="D25" s="22">
        <v>4919479</v>
      </c>
      <c r="E25" s="23" t="str">
        <f>VLOOKUP(B25,'Referencias - BuscarV II'!A:B,2,0)</f>
        <v>MN</v>
      </c>
      <c r="F25" s="24">
        <f>IFERROR(VLOOKUP(A25,'Referencias - BuscarV II'!D:G,4,0),"SIN DATOS DE INGRESOS")</f>
        <v>33059</v>
      </c>
    </row>
    <row r="26" spans="1:6">
      <c r="A26" s="2" t="str">
        <f t="shared" si="0"/>
        <v>Mississippi2001</v>
      </c>
      <c r="B26" s="2" t="s">
        <v>65</v>
      </c>
      <c r="C26" s="2">
        <v>2001</v>
      </c>
      <c r="D26" s="22">
        <v>2844658</v>
      </c>
      <c r="E26" s="23" t="str">
        <f>VLOOKUP(B26,'Referencias - BuscarV II'!A:B,2,0)</f>
        <v>MS</v>
      </c>
      <c r="F26" s="24">
        <f>IFERROR(VLOOKUP(A26,'Referencias - BuscarV II'!D:G,4,0),"SIN DATOS DE INGRESOS")</f>
        <v>21653</v>
      </c>
    </row>
    <row r="27" spans="1:6">
      <c r="A27" s="2" t="str">
        <f t="shared" si="0"/>
        <v>Missouri2001</v>
      </c>
      <c r="B27" s="2" t="s">
        <v>66</v>
      </c>
      <c r="C27" s="2">
        <v>2001</v>
      </c>
      <c r="D27" s="22">
        <v>5595211</v>
      </c>
      <c r="E27" s="23" t="str">
        <f>VLOOKUP(B27,'Referencias - BuscarV II'!A:B,2,0)</f>
        <v>MO</v>
      </c>
      <c r="F27" s="24">
        <f>IFERROR(VLOOKUP(A27,'Referencias - BuscarV II'!D:G,4,0),"SIN DATOS DE INGRESOS")</f>
        <v>28221</v>
      </c>
    </row>
    <row r="28" spans="1:6">
      <c r="A28" s="2" t="str">
        <f t="shared" si="0"/>
        <v>Montana2001</v>
      </c>
      <c r="B28" s="2" t="s">
        <v>67</v>
      </c>
      <c r="C28" s="2">
        <v>2001</v>
      </c>
      <c r="D28" s="22">
        <v>902195</v>
      </c>
      <c r="E28" s="23" t="str">
        <f>VLOOKUP(B28,'Referencias - BuscarV II'!A:B,2,0)</f>
        <v>MT</v>
      </c>
      <c r="F28" s="24">
        <f>IFERROR(VLOOKUP(A28,'Referencias - BuscarV II'!D:G,4,0),"SIN DATOS DE INGRESOS")</f>
        <v>24044</v>
      </c>
    </row>
    <row r="29" spans="1:6">
      <c r="A29" s="2" t="str">
        <f t="shared" si="0"/>
        <v>Nebraska2001</v>
      </c>
      <c r="B29" s="2" t="s">
        <v>68</v>
      </c>
      <c r="C29" s="2">
        <v>2001</v>
      </c>
      <c r="D29" s="22">
        <v>1711263</v>
      </c>
      <c r="E29" s="23" t="str">
        <f>VLOOKUP(B29,'Referencias - BuscarV II'!A:B,2,0)</f>
        <v>NE</v>
      </c>
      <c r="F29" s="24">
        <f>IFERROR(VLOOKUP(A29,'Referencias - BuscarV II'!D:G,4,0),"SIN DATOS DE INGRESOS")</f>
        <v>28861</v>
      </c>
    </row>
    <row r="30" spans="1:6">
      <c r="A30" s="2" t="str">
        <f t="shared" si="0"/>
        <v>Nevada2001</v>
      </c>
      <c r="B30" s="2" t="s">
        <v>69</v>
      </c>
      <c r="C30" s="2">
        <v>2001</v>
      </c>
      <c r="D30" s="22">
        <v>1998257</v>
      </c>
      <c r="E30" s="23" t="str">
        <f>VLOOKUP(B30,'Referencias - BuscarV II'!A:B,2,0)</f>
        <v>NV</v>
      </c>
      <c r="F30" s="24">
        <f>IFERROR(VLOOKUP(A30,'Referencias - BuscarV II'!D:G,4,0),"SIN DATOS DE INGRESOS")</f>
        <v>30128</v>
      </c>
    </row>
    <row r="31" spans="1:6">
      <c r="A31" s="2" t="str">
        <f t="shared" si="0"/>
        <v>New Hampshire2001</v>
      </c>
      <c r="B31" s="2" t="s">
        <v>70</v>
      </c>
      <c r="C31" s="2">
        <v>2001</v>
      </c>
      <c r="D31" s="22">
        <v>1235786</v>
      </c>
      <c r="E31" s="23" t="str">
        <f>VLOOKUP(B31,'Referencias - BuscarV II'!A:B,2,0)</f>
        <v>NH</v>
      </c>
      <c r="F31" s="24">
        <f>IFERROR(VLOOKUP(A31,'Referencias - BuscarV II'!D:G,4,0),"SIN DATOS DE INGRESOS")</f>
        <v>33969</v>
      </c>
    </row>
    <row r="32" spans="1:6">
      <c r="A32" s="2" t="str">
        <f t="shared" si="0"/>
        <v>New Jersey2001</v>
      </c>
      <c r="B32" s="2" t="s">
        <v>71</v>
      </c>
      <c r="C32" s="2">
        <v>2001</v>
      </c>
      <c r="D32" s="22">
        <v>8414350</v>
      </c>
      <c r="E32" s="23" t="str">
        <f>VLOOKUP(B32,'Referencias - BuscarV II'!A:B,2,0)</f>
        <v>NJ</v>
      </c>
      <c r="F32" s="24">
        <f>IFERROR(VLOOKUP(A32,'Referencias - BuscarV II'!D:G,4,0),"SIN DATOS DE INGRESOS")</f>
        <v>38625</v>
      </c>
    </row>
    <row r="33" spans="1:6">
      <c r="A33" s="2" t="str">
        <f t="shared" si="0"/>
        <v>New Mexico2001</v>
      </c>
      <c r="B33" s="2" t="s">
        <v>72</v>
      </c>
      <c r="C33" s="2">
        <v>2001</v>
      </c>
      <c r="D33" s="22">
        <v>1819046</v>
      </c>
      <c r="E33" s="23" t="str">
        <f>VLOOKUP(B33,'Referencias - BuscarV II'!A:B,2,0)</f>
        <v>NM</v>
      </c>
      <c r="F33" s="24">
        <f>IFERROR(VLOOKUP(A33,'Referencias - BuscarV II'!D:G,4,0),"SIN DATOS DE INGRESOS")</f>
        <v>23081</v>
      </c>
    </row>
    <row r="34" spans="1:6">
      <c r="A34" s="2" t="str">
        <f t="shared" si="0"/>
        <v>New York2001</v>
      </c>
      <c r="B34" s="2" t="s">
        <v>73</v>
      </c>
      <c r="C34" s="2">
        <v>2001</v>
      </c>
      <c r="D34" s="22">
        <v>18976457</v>
      </c>
      <c r="E34" s="23" t="str">
        <f>VLOOKUP(B34,'Referencias - BuscarV II'!A:B,2,0)</f>
        <v>NY</v>
      </c>
      <c r="F34" s="24">
        <f>IFERROR(VLOOKUP(A34,'Referencias - BuscarV II'!D:G,4,0),"SIN DATOS DE INGRESOS")</f>
        <v>35878</v>
      </c>
    </row>
    <row r="35" spans="1:6">
      <c r="A35" s="2" t="str">
        <f t="shared" si="0"/>
        <v>North Carolina2001</v>
      </c>
      <c r="B35" s="2" t="s">
        <v>74</v>
      </c>
      <c r="C35" s="2">
        <v>2001</v>
      </c>
      <c r="D35" s="22">
        <v>8049313</v>
      </c>
      <c r="E35" s="23" t="str">
        <f>VLOOKUP(B35,'Referencias - BuscarV II'!A:B,2,0)</f>
        <v>NC</v>
      </c>
      <c r="F35" s="24">
        <f>IFERROR(VLOOKUP(A35,'Referencias - BuscarV II'!D:G,4,0),"SIN DATOS DE INGRESOS")</f>
        <v>27308</v>
      </c>
    </row>
    <row r="36" spans="1:6">
      <c r="A36" s="2" t="str">
        <f t="shared" si="0"/>
        <v>North Dakota2001</v>
      </c>
      <c r="B36" s="2" t="s">
        <v>75</v>
      </c>
      <c r="C36" s="2">
        <v>2001</v>
      </c>
      <c r="D36" s="22">
        <v>642200</v>
      </c>
      <c r="E36" s="23" t="str">
        <f>VLOOKUP(B36,'Referencias - BuscarV II'!A:B,2,0)</f>
        <v>ND</v>
      </c>
      <c r="F36" s="24">
        <f>IFERROR(VLOOKUP(A36,'Referencias - BuscarV II'!D:G,4,0),"SIN DATOS DE INGRESOS")</f>
        <v>25798</v>
      </c>
    </row>
    <row r="37" spans="1:6">
      <c r="A37" s="2" t="str">
        <f t="shared" si="0"/>
        <v>Ohio2001</v>
      </c>
      <c r="B37" s="2" t="s">
        <v>76</v>
      </c>
      <c r="C37" s="2">
        <v>2001</v>
      </c>
      <c r="D37" s="22">
        <v>11353140</v>
      </c>
      <c r="E37" s="23" t="str">
        <f>VLOOKUP(B37,'Referencias - BuscarV II'!A:B,2,0)</f>
        <v>OH</v>
      </c>
      <c r="F37" s="24">
        <f>IFERROR(VLOOKUP(A37,'Referencias - BuscarV II'!D:G,4,0),"SIN DATOS DE INGRESOS")</f>
        <v>28699</v>
      </c>
    </row>
    <row r="38" spans="1:6">
      <c r="A38" s="2" t="str">
        <f t="shared" si="0"/>
        <v>Oklahoma2001</v>
      </c>
      <c r="B38" s="2" t="s">
        <v>77</v>
      </c>
      <c r="C38" s="2">
        <v>2001</v>
      </c>
      <c r="D38" s="22">
        <v>3450654</v>
      </c>
      <c r="E38" s="23" t="str">
        <f>VLOOKUP(B38,'Referencias - BuscarV II'!A:B,2,0)</f>
        <v>OK</v>
      </c>
      <c r="F38" s="24">
        <f>IFERROR(VLOOKUP(A38,'Referencias - BuscarV II'!D:G,4,0),"SIN DATOS DE INGRESOS")</f>
        <v>24945</v>
      </c>
    </row>
    <row r="39" spans="1:6">
      <c r="A39" s="2" t="str">
        <f t="shared" si="0"/>
        <v>Oregon2001</v>
      </c>
      <c r="B39" s="2" t="s">
        <v>78</v>
      </c>
      <c r="C39" s="2">
        <v>2001</v>
      </c>
      <c r="D39" s="22">
        <v>3421399</v>
      </c>
      <c r="E39" s="23" t="str">
        <f>VLOOKUP(B39,'Referencias - BuscarV II'!A:B,2,0)</f>
        <v>OR</v>
      </c>
      <c r="F39" s="24">
        <f>IFERROR(VLOOKUP(A39,'Referencias - BuscarV II'!D:G,4,0),"SIN DATOS DE INGRESOS")</f>
        <v>28222</v>
      </c>
    </row>
    <row r="40" spans="1:6">
      <c r="A40" s="2" t="str">
        <f t="shared" si="0"/>
        <v>Pennsylvania2001</v>
      </c>
      <c r="B40" s="2" t="s">
        <v>79</v>
      </c>
      <c r="C40" s="2">
        <v>2001</v>
      </c>
      <c r="D40" s="22">
        <v>12281054</v>
      </c>
      <c r="E40" s="23" t="str">
        <f>VLOOKUP(B40,'Referencias - BuscarV II'!A:B,2,0)</f>
        <v>PA</v>
      </c>
      <c r="F40" s="24">
        <f>IFERROR(VLOOKUP(A40,'Referencias - BuscarV II'!D:G,4,0),"SIN DATOS DE INGRESOS")</f>
        <v>30752</v>
      </c>
    </row>
    <row r="41" spans="1:6">
      <c r="A41" s="2" t="str">
        <f t="shared" si="0"/>
        <v>Rhode Island2001</v>
      </c>
      <c r="B41" s="2" t="s">
        <v>80</v>
      </c>
      <c r="C41" s="2">
        <v>2001</v>
      </c>
      <c r="D41" s="22">
        <v>1048319</v>
      </c>
      <c r="E41" s="23" t="str">
        <f>VLOOKUP(B41,'Referencias - BuscarV II'!A:B,2,0)</f>
        <v>RI</v>
      </c>
      <c r="F41" s="24">
        <f>IFERROR(VLOOKUP(A41,'Referencias - BuscarV II'!D:G,4,0),"SIN DATOS DE INGRESOS")</f>
        <v>30256</v>
      </c>
    </row>
    <row r="42" spans="1:6">
      <c r="A42" s="2" t="str">
        <f t="shared" si="0"/>
        <v>South Carolina2001</v>
      </c>
      <c r="B42" s="2" t="s">
        <v>81</v>
      </c>
      <c r="C42" s="2">
        <v>2001</v>
      </c>
      <c r="D42" s="22">
        <v>4012012</v>
      </c>
      <c r="E42" s="23" t="str">
        <f>VLOOKUP(B42,'Referencias - BuscarV II'!A:B,2,0)</f>
        <v>SC</v>
      </c>
      <c r="F42" s="24">
        <f>IFERROR(VLOOKUP(A42,'Referencias - BuscarV II'!D:G,4,0),"SIN DATOS DE INGRESOS")</f>
        <v>24840</v>
      </c>
    </row>
    <row r="43" spans="1:6">
      <c r="A43" s="2" t="str">
        <f t="shared" si="0"/>
        <v>South Dakota2001</v>
      </c>
      <c r="B43" s="2" t="s">
        <v>82</v>
      </c>
      <c r="C43" s="2">
        <v>2001</v>
      </c>
      <c r="D43" s="22">
        <v>754844</v>
      </c>
      <c r="E43" s="23" t="str">
        <f>VLOOKUP(B43,'Referencias - BuscarV II'!A:B,2,0)</f>
        <v>SD</v>
      </c>
      <c r="F43" s="24">
        <f>IFERROR(VLOOKUP(A43,'Referencias - BuscarV II'!D:G,4,0),"SIN DATOS DE INGRESOS")</f>
        <v>26566</v>
      </c>
    </row>
    <row r="44" spans="1:6">
      <c r="A44" s="2" t="str">
        <f t="shared" si="0"/>
        <v>Tennessee2001</v>
      </c>
      <c r="B44" s="2" t="s">
        <v>83</v>
      </c>
      <c r="C44" s="2">
        <v>2001</v>
      </c>
      <c r="D44" s="22">
        <v>5689283</v>
      </c>
      <c r="E44" s="23" t="str">
        <f>VLOOKUP(B44,'Referencias - BuscarV II'!A:B,2,0)</f>
        <v>TN</v>
      </c>
      <c r="F44" s="24">
        <f>IFERROR(VLOOKUP(A44,'Referencias - BuscarV II'!D:G,4,0),"SIN DATOS DE INGRESOS")</f>
        <v>26808</v>
      </c>
    </row>
    <row r="45" spans="1:6">
      <c r="A45" s="2" t="str">
        <f t="shared" si="0"/>
        <v>Texas2001</v>
      </c>
      <c r="B45" s="2" t="s">
        <v>84</v>
      </c>
      <c r="C45" s="2">
        <v>2001</v>
      </c>
      <c r="D45" s="22">
        <v>20851820</v>
      </c>
      <c r="E45" s="23" t="str">
        <f>VLOOKUP(B45,'Referencias - BuscarV II'!A:B,2,0)</f>
        <v>TX</v>
      </c>
      <c r="F45" s="24">
        <f>IFERROR(VLOOKUP(A45,'Referencias - BuscarV II'!D:G,4,0),"SIN DATOS DE INGRESOS")</f>
        <v>28472</v>
      </c>
    </row>
    <row r="46" spans="1:6">
      <c r="A46" s="2" t="str">
        <f t="shared" si="0"/>
        <v>Utah2001</v>
      </c>
      <c r="B46" s="2" t="s">
        <v>85</v>
      </c>
      <c r="C46" s="2">
        <v>2001</v>
      </c>
      <c r="D46" s="22">
        <v>2233169</v>
      </c>
      <c r="E46" s="23" t="str">
        <f>VLOOKUP(B46,'Referencias - BuscarV II'!A:B,2,0)</f>
        <v>UT</v>
      </c>
      <c r="F46" s="24">
        <f>IFERROR(VLOOKUP(A46,'Referencias - BuscarV II'!D:G,4,0),"SIN DATOS DE INGRESOS")</f>
        <v>24033</v>
      </c>
    </row>
    <row r="47" spans="1:6">
      <c r="A47" s="2" t="str">
        <f t="shared" si="0"/>
        <v>Vermont2001</v>
      </c>
      <c r="B47" s="2" t="s">
        <v>86</v>
      </c>
      <c r="C47" s="2">
        <v>2001</v>
      </c>
      <c r="D47" s="22">
        <v>608827</v>
      </c>
      <c r="E47" s="23" t="str">
        <f>VLOOKUP(B47,'Referencias - BuscarV II'!A:B,2,0)</f>
        <v>VT</v>
      </c>
      <c r="F47" s="24">
        <f>IFERROR(VLOOKUP(A47,'Referencias - BuscarV II'!D:G,4,0),"SIN DATOS DE INGRESOS")</f>
        <v>28756</v>
      </c>
    </row>
    <row r="48" spans="1:6">
      <c r="A48" s="2" t="str">
        <f t="shared" si="0"/>
        <v>Virginia2001</v>
      </c>
      <c r="B48" s="2" t="s">
        <v>87</v>
      </c>
      <c r="C48" s="2">
        <v>2001</v>
      </c>
      <c r="D48" s="22">
        <v>7078515</v>
      </c>
      <c r="E48" s="23" t="str">
        <f>VLOOKUP(B48,'Referencias - BuscarV II'!A:B,2,0)</f>
        <v>VA</v>
      </c>
      <c r="F48" s="24">
        <f>IFERROR(VLOOKUP(A48,'Referencias - BuscarV II'!D:G,4,0),"SIN DATOS DE INGRESOS")</f>
        <v>32338</v>
      </c>
    </row>
    <row r="49" spans="1:6">
      <c r="A49" s="2" t="str">
        <f t="shared" si="0"/>
        <v>Washington2001</v>
      </c>
      <c r="B49" s="2" t="s">
        <v>88</v>
      </c>
      <c r="C49" s="2">
        <v>2001</v>
      </c>
      <c r="D49" s="22">
        <v>5894121</v>
      </c>
      <c r="E49" s="23" t="str">
        <f>VLOOKUP(B49,'Referencias - BuscarV II'!A:B,2,0)</f>
        <v>WA</v>
      </c>
      <c r="F49" s="24">
        <f>IFERROR(VLOOKUP(A49,'Referencias - BuscarV II'!D:G,4,0),"SIN DATOS DE INGRESOS")</f>
        <v>31976</v>
      </c>
    </row>
    <row r="50" spans="1:6">
      <c r="A50" s="2" t="str">
        <f t="shared" si="0"/>
        <v>West Virginia2001</v>
      </c>
      <c r="B50" s="2" t="s">
        <v>89</v>
      </c>
      <c r="C50" s="2">
        <v>2001</v>
      </c>
      <c r="D50" s="22">
        <v>1808344</v>
      </c>
      <c r="E50" s="23" t="str">
        <f>VLOOKUP(B50,'Referencias - BuscarV II'!A:B,2,0)</f>
        <v>WV</v>
      </c>
      <c r="F50" s="24">
        <f>IFERROR(VLOOKUP(A50,'Referencias - BuscarV II'!D:G,4,0),"SIN DATOS DE INGRESOS")</f>
        <v>22862</v>
      </c>
    </row>
    <row r="51" spans="1:6">
      <c r="A51" s="2" t="str">
        <f t="shared" si="0"/>
        <v>Wisconsin2001</v>
      </c>
      <c r="B51" s="2" t="s">
        <v>90</v>
      </c>
      <c r="C51" s="2">
        <v>2001</v>
      </c>
      <c r="D51" s="22">
        <v>5363675</v>
      </c>
      <c r="E51" s="23" t="str">
        <f>VLOOKUP(B51,'Referencias - BuscarV II'!A:B,2,0)</f>
        <v>WI</v>
      </c>
      <c r="F51" s="24">
        <f>IFERROR(VLOOKUP(A51,'Referencias - BuscarV II'!D:G,4,0),"SIN DATOS DE INGRESOS")</f>
        <v>29196</v>
      </c>
    </row>
    <row r="52" spans="1:6">
      <c r="A52" s="2" t="str">
        <f t="shared" si="0"/>
        <v>Wyoming2001</v>
      </c>
      <c r="B52" s="2" t="s">
        <v>91</v>
      </c>
      <c r="C52" s="2">
        <v>2001</v>
      </c>
      <c r="D52" s="22">
        <v>493782</v>
      </c>
      <c r="E52" s="23" t="str">
        <f>VLOOKUP(B52,'Referencias - BuscarV II'!A:B,2,0)</f>
        <v>WY</v>
      </c>
      <c r="F52" s="24">
        <f>IFERROR(VLOOKUP(A52,'Referencias - BuscarV II'!D:G,4,0),"SIN DATOS DE INGRESOS")</f>
        <v>29587</v>
      </c>
    </row>
    <row r="53" spans="1:6">
      <c r="A53" s="2" t="str">
        <f t="shared" si="0"/>
        <v>Alabama2002</v>
      </c>
      <c r="B53" s="2" t="s">
        <v>41</v>
      </c>
      <c r="C53" s="2">
        <v>2002</v>
      </c>
      <c r="D53" s="22">
        <v>4530182</v>
      </c>
      <c r="E53" s="23" t="str">
        <f>VLOOKUP(B53,'Referencias - BuscarV II'!A:B,2,0)</f>
        <v>AL</v>
      </c>
      <c r="F53" s="24">
        <f>IFERROR(VLOOKUP(A53,'Referencias - BuscarV II'!D:G,4,0),"SIN DATOS DE INGRESOS")</f>
        <v>25128</v>
      </c>
    </row>
    <row r="54" spans="1:6">
      <c r="A54" s="2" t="str">
        <f t="shared" si="0"/>
        <v>Alaska2002</v>
      </c>
      <c r="B54" s="2" t="s">
        <v>42</v>
      </c>
      <c r="C54" s="2">
        <v>2002</v>
      </c>
      <c r="D54" s="22">
        <v>655435</v>
      </c>
      <c r="E54" s="23" t="str">
        <f>VLOOKUP(B54,'Referencias - BuscarV II'!A:B,2,0)</f>
        <v>AK</v>
      </c>
      <c r="F54" s="24">
        <f>IFERROR(VLOOKUP(A54,'Referencias - BuscarV II'!D:G,4,0),"SIN DATOS DE INGRESOS")</f>
        <v>32151</v>
      </c>
    </row>
    <row r="55" spans="1:6">
      <c r="A55" s="2" t="str">
        <f t="shared" si="0"/>
        <v>Arizona2002</v>
      </c>
      <c r="B55" s="2" t="s">
        <v>43</v>
      </c>
      <c r="C55" s="2">
        <v>2002</v>
      </c>
      <c r="D55" s="22">
        <v>5743834</v>
      </c>
      <c r="E55" s="23" t="str">
        <f>VLOOKUP(B55,'Referencias - BuscarV II'!A:B,2,0)</f>
        <v>AZ</v>
      </c>
      <c r="F55" s="24">
        <f>IFERROR(VLOOKUP(A55,'Referencias - BuscarV II'!D:G,4,0),"SIN DATOS DE INGRESOS")</f>
        <v>26183</v>
      </c>
    </row>
    <row r="56" spans="1:6">
      <c r="A56" s="2" t="str">
        <f t="shared" si="0"/>
        <v>Arkansas2002</v>
      </c>
      <c r="B56" s="2" t="s">
        <v>44</v>
      </c>
      <c r="C56" s="2">
        <v>2002</v>
      </c>
      <c r="D56" s="22">
        <v>2752629</v>
      </c>
      <c r="E56" s="23" t="str">
        <f>VLOOKUP(B56,'Referencias - BuscarV II'!A:B,2,0)</f>
        <v>AR</v>
      </c>
      <c r="F56" s="24">
        <f>IFERROR(VLOOKUP(A56,'Referencias - BuscarV II'!D:G,4,0),"SIN DATOS DE INGRESOS")</f>
        <v>23512</v>
      </c>
    </row>
    <row r="57" spans="1:6">
      <c r="A57" s="2" t="str">
        <f t="shared" si="0"/>
        <v>California2002</v>
      </c>
      <c r="B57" s="2" t="s">
        <v>45</v>
      </c>
      <c r="C57" s="2">
        <v>2002</v>
      </c>
      <c r="D57" s="22">
        <v>35893799</v>
      </c>
      <c r="E57" s="23" t="str">
        <f>VLOOKUP(B57,'Referencias - BuscarV II'!A:B,2,0)</f>
        <v>CA</v>
      </c>
      <c r="F57" s="24">
        <f>IFERROR(VLOOKUP(A57,'Referencias - BuscarV II'!D:G,4,0),"SIN DATOS DE INGRESOS")</f>
        <v>32996</v>
      </c>
    </row>
    <row r="58" spans="1:6">
      <c r="A58" s="2" t="str">
        <f t="shared" si="0"/>
        <v>Colorado2002</v>
      </c>
      <c r="B58" s="2" t="s">
        <v>46</v>
      </c>
      <c r="C58" s="2">
        <v>2002</v>
      </c>
      <c r="D58" s="22">
        <v>4601403</v>
      </c>
      <c r="E58" s="23" t="str">
        <f>VLOOKUP(B58,'Referencias - BuscarV II'!A:B,2,0)</f>
        <v>CO</v>
      </c>
      <c r="F58" s="24">
        <f>IFERROR(VLOOKUP(A58,'Referencias - BuscarV II'!D:G,4,0),"SIN DATOS DE INGRESOS")</f>
        <v>33276</v>
      </c>
    </row>
    <row r="59" spans="1:6">
      <c r="A59" s="2" t="str">
        <f t="shared" si="0"/>
        <v>Connecticut2002</v>
      </c>
      <c r="B59" s="2" t="s">
        <v>47</v>
      </c>
      <c r="C59" s="2">
        <v>2002</v>
      </c>
      <c r="D59" s="22">
        <v>3503604</v>
      </c>
      <c r="E59" s="23" t="str">
        <f>VLOOKUP(B59,'Referencias - BuscarV II'!A:B,2,0)</f>
        <v>CT</v>
      </c>
      <c r="F59" s="24">
        <f>IFERROR(VLOOKUP(A59,'Referencias - BuscarV II'!D:G,4,0),"SIN DATOS DE INGRESOS")</f>
        <v>42706</v>
      </c>
    </row>
    <row r="60" spans="1:6">
      <c r="A60" s="2" t="str">
        <f t="shared" si="0"/>
        <v>D.C.2002</v>
      </c>
      <c r="B60" s="2" t="s">
        <v>48</v>
      </c>
      <c r="C60" s="2">
        <v>2002</v>
      </c>
      <c r="D60" s="22">
        <v>830364</v>
      </c>
      <c r="E60" s="23" t="str">
        <f>VLOOKUP(B60,'Referencias - BuscarV II'!A:B,2,0)</f>
        <v>DC</v>
      </c>
      <c r="F60" s="24" t="str">
        <f>IFERROR(VLOOKUP(A60,'Referencias - BuscarV II'!D:G,4,0),"SIN DATOS DE INGRESOS")</f>
        <v>SIN DATOS DE INGRESOS</v>
      </c>
    </row>
    <row r="61" spans="1:6">
      <c r="A61" s="2" t="str">
        <f t="shared" si="0"/>
        <v>Delaware2002</v>
      </c>
      <c r="B61" s="2" t="s">
        <v>49</v>
      </c>
      <c r="C61" s="2">
        <v>2002</v>
      </c>
      <c r="D61" s="22">
        <v>553523</v>
      </c>
      <c r="E61" s="23" t="str">
        <f>VLOOKUP(B61,'Referencias - BuscarV II'!A:B,2,0)</f>
        <v>DE</v>
      </c>
      <c r="F61" s="24">
        <f>IFERROR(VLOOKUP(A61,'Referencias - BuscarV II'!D:G,4,0),"SIN DATOS DE INGRESOS")</f>
        <v>42120</v>
      </c>
    </row>
    <row r="62" spans="1:6">
      <c r="A62" s="2" t="str">
        <f t="shared" si="0"/>
        <v>Florida2002</v>
      </c>
      <c r="B62" s="2" t="s">
        <v>50</v>
      </c>
      <c r="C62" s="2">
        <v>2002</v>
      </c>
      <c r="D62" s="22">
        <v>17397161</v>
      </c>
      <c r="E62" s="23" t="str">
        <f>VLOOKUP(B62,'Referencias - BuscarV II'!A:B,2,0)</f>
        <v>FL</v>
      </c>
      <c r="F62" s="24">
        <f>IFERROR(VLOOKUP(A62,'Referencias - BuscarV II'!D:G,4,0),"SIN DATOS DE INGRESOS")</f>
        <v>29596</v>
      </c>
    </row>
    <row r="63" spans="1:6">
      <c r="A63" s="2" t="str">
        <f t="shared" si="0"/>
        <v>Georgia2002</v>
      </c>
      <c r="B63" s="2" t="s">
        <v>51</v>
      </c>
      <c r="C63" s="2">
        <v>2002</v>
      </c>
      <c r="D63" s="22">
        <v>8829383</v>
      </c>
      <c r="E63" s="23" t="str">
        <f>VLOOKUP(B63,'Referencias - BuscarV II'!A:B,2,0)</f>
        <v>GA</v>
      </c>
      <c r="F63" s="24">
        <f>IFERROR(VLOOKUP(A63,'Referencias - BuscarV II'!D:G,4,0),"SIN DATOS DE INGRESOS")</f>
        <v>28821</v>
      </c>
    </row>
    <row r="64" spans="1:6">
      <c r="A64" s="2" t="str">
        <f t="shared" si="0"/>
        <v>Hawaii2002</v>
      </c>
      <c r="B64" s="2" t="s">
        <v>52</v>
      </c>
      <c r="C64" s="2">
        <v>2002</v>
      </c>
      <c r="D64" s="22">
        <v>1262840</v>
      </c>
      <c r="E64" s="23" t="str">
        <f>VLOOKUP(B64,'Referencias - BuscarV II'!A:B,2,0)</f>
        <v>HI</v>
      </c>
      <c r="F64" s="24">
        <f>IFERROR(VLOOKUP(A64,'Referencias - BuscarV II'!D:G,4,0),"SIN DATOS DE INGRESOS")</f>
        <v>30001</v>
      </c>
    </row>
    <row r="65" spans="1:6">
      <c r="A65" s="2" t="str">
        <f t="shared" si="0"/>
        <v>Idaho2002</v>
      </c>
      <c r="B65" s="2" t="s">
        <v>53</v>
      </c>
      <c r="C65" s="2">
        <v>2002</v>
      </c>
      <c r="D65" s="22">
        <v>1393262</v>
      </c>
      <c r="E65" s="23" t="str">
        <f>VLOOKUP(B65,'Referencias - BuscarV II'!A:B,2,0)</f>
        <v>ID</v>
      </c>
      <c r="F65" s="24">
        <f>IFERROR(VLOOKUP(A65,'Referencias - BuscarV II'!D:G,4,0),"SIN DATOS DE INGRESOS")</f>
        <v>25057</v>
      </c>
    </row>
    <row r="66" spans="1:6">
      <c r="A66" s="2" t="str">
        <f t="shared" si="0"/>
        <v>Illinois2002</v>
      </c>
      <c r="B66" s="2" t="s">
        <v>54</v>
      </c>
      <c r="C66" s="2">
        <v>2002</v>
      </c>
      <c r="D66" s="22">
        <v>12713634</v>
      </c>
      <c r="E66" s="23" t="str">
        <f>VLOOKUP(B66,'Referencias - BuscarV II'!A:B,2,0)</f>
        <v>IL</v>
      </c>
      <c r="F66" s="24">
        <f>IFERROR(VLOOKUP(A66,'Referencias - BuscarV II'!D:G,4,0),"SIN DATOS DE INGRESOS")</f>
        <v>33404</v>
      </c>
    </row>
    <row r="67" spans="1:6">
      <c r="A67" s="2" t="str">
        <f t="shared" ref="A67:A130" si="1">B67&amp;C67</f>
        <v>Indiana2002</v>
      </c>
      <c r="B67" s="2" t="s">
        <v>55</v>
      </c>
      <c r="C67" s="2">
        <v>2002</v>
      </c>
      <c r="D67" s="22">
        <v>6237569</v>
      </c>
      <c r="E67" s="23" t="str">
        <f>VLOOKUP(B67,'Referencias - BuscarV II'!A:B,2,0)</f>
        <v>IN</v>
      </c>
      <c r="F67" s="24">
        <f>IFERROR(VLOOKUP(A67,'Referencias - BuscarV II'!D:G,4,0),"SIN DATOS DE INGRESOS")</f>
        <v>28240</v>
      </c>
    </row>
    <row r="68" spans="1:6">
      <c r="A68" s="2" t="str">
        <f t="shared" si="1"/>
        <v>Iowa2002</v>
      </c>
      <c r="B68" s="2" t="s">
        <v>56</v>
      </c>
      <c r="C68" s="2">
        <v>2002</v>
      </c>
      <c r="D68" s="22">
        <v>2954451</v>
      </c>
      <c r="E68" s="23" t="str">
        <f>VLOOKUP(B68,'Referencias - BuscarV II'!A:B,2,0)</f>
        <v>IA</v>
      </c>
      <c r="F68" s="24">
        <f>IFERROR(VLOOKUP(A68,'Referencias - BuscarV II'!D:G,4,0),"SIN DATOS DE INGRESOS")</f>
        <v>28280</v>
      </c>
    </row>
    <row r="69" spans="1:6">
      <c r="A69" s="2" t="str">
        <f t="shared" si="1"/>
        <v>Kansas2002</v>
      </c>
      <c r="B69" s="2" t="s">
        <v>57</v>
      </c>
      <c r="C69" s="2">
        <v>2002</v>
      </c>
      <c r="D69" s="22">
        <v>2735502</v>
      </c>
      <c r="E69" s="23" t="str">
        <f>VLOOKUP(B69,'Referencias - BuscarV II'!A:B,2,0)</f>
        <v>KS</v>
      </c>
      <c r="F69" s="24">
        <f>IFERROR(VLOOKUP(A69,'Referencias - BuscarV II'!D:G,4,0),"SIN DATOS DE INGRESOS")</f>
        <v>29141</v>
      </c>
    </row>
    <row r="70" spans="1:6">
      <c r="A70" s="2" t="str">
        <f t="shared" si="1"/>
        <v>Kentucky2002</v>
      </c>
      <c r="B70" s="2" t="s">
        <v>58</v>
      </c>
      <c r="C70" s="2">
        <v>2002</v>
      </c>
      <c r="D70" s="22">
        <v>4145922</v>
      </c>
      <c r="E70" s="23" t="str">
        <f>VLOOKUP(B70,'Referencias - BuscarV II'!A:B,2,0)</f>
        <v>KY</v>
      </c>
      <c r="F70" s="24" t="str">
        <f>IFERROR(VLOOKUP(A70,'Referencias - BuscarV II'!D:G,4,0),"SIN DATOS DE INGRESOS")</f>
        <v>SIN DATOS DE INGRESOS</v>
      </c>
    </row>
    <row r="71" spans="1:6">
      <c r="A71" s="2" t="str">
        <f t="shared" si="1"/>
        <v>Louisiana2002</v>
      </c>
      <c r="B71" s="2" t="s">
        <v>59</v>
      </c>
      <c r="C71" s="2">
        <v>2002</v>
      </c>
      <c r="D71" s="22">
        <v>4515770</v>
      </c>
      <c r="E71" s="23" t="str">
        <f>VLOOKUP(B71,'Referencias - BuscarV II'!A:B,2,0)</f>
        <v>LA</v>
      </c>
      <c r="F71" s="24">
        <f>IFERROR(VLOOKUP(A71,'Referencias - BuscarV II'!D:G,4,0),"SIN DATOS DE INGRESOS")</f>
        <v>25446</v>
      </c>
    </row>
    <row r="72" spans="1:6">
      <c r="A72" s="2" t="str">
        <f t="shared" si="1"/>
        <v>Maine2002</v>
      </c>
      <c r="B72" s="2" t="s">
        <v>60</v>
      </c>
      <c r="C72" s="2">
        <v>2002</v>
      </c>
      <c r="D72" s="22">
        <v>1317253</v>
      </c>
      <c r="E72" s="23" t="str">
        <f>VLOOKUP(B72,'Referencias - BuscarV II'!A:B,2,0)</f>
        <v>ME</v>
      </c>
      <c r="F72" s="24">
        <f>IFERROR(VLOOKUP(A72,'Referencias - BuscarV II'!D:G,4,0),"SIN DATOS DE INGRESOS")</f>
        <v>27744</v>
      </c>
    </row>
    <row r="73" spans="1:6">
      <c r="A73" s="2" t="str">
        <f t="shared" si="1"/>
        <v>Maryland2002</v>
      </c>
      <c r="B73" s="2" t="s">
        <v>61</v>
      </c>
      <c r="C73" s="2">
        <v>2002</v>
      </c>
      <c r="D73" s="22">
        <v>5558058</v>
      </c>
      <c r="E73" s="23" t="str">
        <f>VLOOKUP(B73,'Referencias - BuscarV II'!A:B,2,0)</f>
        <v>MD</v>
      </c>
      <c r="F73" s="24" t="str">
        <f>IFERROR(VLOOKUP(A73,'Referencias - BuscarV II'!D:G,4,0),"SIN DATOS DE INGRESOS")</f>
        <v>SIN DATOS DE INGRESOS</v>
      </c>
    </row>
    <row r="74" spans="1:6">
      <c r="A74" s="2" t="str">
        <f t="shared" si="1"/>
        <v>Massachusetts2002</v>
      </c>
      <c r="B74" s="2" t="s">
        <v>62</v>
      </c>
      <c r="C74" s="2">
        <v>2002</v>
      </c>
      <c r="D74" s="22">
        <v>6416505</v>
      </c>
      <c r="E74" s="23" t="str">
        <f>VLOOKUP(B74,'Referencias - BuscarV II'!A:B,2,0)</f>
        <v>MA</v>
      </c>
      <c r="F74" s="24">
        <f>IFERROR(VLOOKUP(A74,'Referencias - BuscarV II'!D:G,4,0),"SIN DATOS DE INGRESOS")</f>
        <v>39244</v>
      </c>
    </row>
    <row r="75" spans="1:6">
      <c r="A75" s="2" t="str">
        <f t="shared" si="1"/>
        <v>Michigan2002</v>
      </c>
      <c r="B75" s="2" t="s">
        <v>63</v>
      </c>
      <c r="C75" s="2">
        <v>2002</v>
      </c>
      <c r="D75" s="22">
        <v>10112620</v>
      </c>
      <c r="E75" s="23" t="str">
        <f>VLOOKUP(B75,'Referencias - BuscarV II'!A:B,2,0)</f>
        <v>MI</v>
      </c>
      <c r="F75" s="24">
        <f>IFERROR(VLOOKUP(A75,'Referencias - BuscarV II'!D:G,4,0),"SIN DATOS DE INGRESOS")</f>
        <v>30296</v>
      </c>
    </row>
    <row r="76" spans="1:6">
      <c r="A76" s="2" t="str">
        <f t="shared" si="1"/>
        <v>Minnesota2002</v>
      </c>
      <c r="B76" s="2" t="s">
        <v>64</v>
      </c>
      <c r="C76" s="2">
        <v>2002</v>
      </c>
      <c r="D76" s="22">
        <v>5100958</v>
      </c>
      <c r="E76" s="23" t="str">
        <f>VLOOKUP(B76,'Referencias - BuscarV II'!A:B,2,0)</f>
        <v>MN</v>
      </c>
      <c r="F76" s="24">
        <f>IFERROR(VLOOKUP(A76,'Referencias - BuscarV II'!D:G,4,0),"SIN DATOS DE INGRESOS")</f>
        <v>34071</v>
      </c>
    </row>
    <row r="77" spans="1:6">
      <c r="A77" s="2" t="str">
        <f t="shared" si="1"/>
        <v>Mississippi2002</v>
      </c>
      <c r="B77" s="2" t="s">
        <v>65</v>
      </c>
      <c r="C77" s="2">
        <v>2002</v>
      </c>
      <c r="D77" s="22">
        <v>2902966</v>
      </c>
      <c r="E77" s="23" t="str">
        <f>VLOOKUP(B77,'Referencias - BuscarV II'!A:B,2,0)</f>
        <v>MS</v>
      </c>
      <c r="F77" s="24">
        <f>IFERROR(VLOOKUP(A77,'Referencias - BuscarV II'!D:G,4,0),"SIN DATOS DE INGRESOS")</f>
        <v>22372</v>
      </c>
    </row>
    <row r="78" spans="1:6">
      <c r="A78" s="2" t="str">
        <f t="shared" si="1"/>
        <v>Missouri2002</v>
      </c>
      <c r="B78" s="2" t="s">
        <v>66</v>
      </c>
      <c r="C78" s="2">
        <v>2002</v>
      </c>
      <c r="D78" s="22">
        <v>5754618</v>
      </c>
      <c r="E78" s="23" t="str">
        <f>VLOOKUP(B78,'Referencias - BuscarV II'!A:B,2,0)</f>
        <v>MO</v>
      </c>
      <c r="F78" s="24">
        <f>IFERROR(VLOOKUP(A78,'Referencias - BuscarV II'!D:G,4,0),"SIN DATOS DE INGRESOS")</f>
        <v>28936</v>
      </c>
    </row>
    <row r="79" spans="1:6">
      <c r="A79" s="2" t="str">
        <f t="shared" si="1"/>
        <v>Montana2002</v>
      </c>
      <c r="B79" s="2" t="s">
        <v>67</v>
      </c>
      <c r="C79" s="2">
        <v>2002</v>
      </c>
      <c r="D79" s="22">
        <v>926865</v>
      </c>
      <c r="E79" s="23" t="str">
        <f>VLOOKUP(B79,'Referencias - BuscarV II'!A:B,2,0)</f>
        <v>MT</v>
      </c>
      <c r="F79" s="24">
        <f>IFERROR(VLOOKUP(A79,'Referencias - BuscarV II'!D:G,4,0),"SIN DATOS DE INGRESOS")</f>
        <v>25020</v>
      </c>
    </row>
    <row r="80" spans="1:6">
      <c r="A80" s="2" t="str">
        <f t="shared" si="1"/>
        <v>Nebraska2002</v>
      </c>
      <c r="B80" s="2" t="s">
        <v>68</v>
      </c>
      <c r="C80" s="2">
        <v>2002</v>
      </c>
      <c r="D80" s="22">
        <v>1747214</v>
      </c>
      <c r="E80" s="23" t="str">
        <f>VLOOKUP(B80,'Referencias - BuscarV II'!A:B,2,0)</f>
        <v>NE</v>
      </c>
      <c r="F80" s="24">
        <f>IFERROR(VLOOKUP(A80,'Referencias - BuscarV II'!D:G,4,0),"SIN DATOS DE INGRESOS")</f>
        <v>29771</v>
      </c>
    </row>
    <row r="81" spans="1:6">
      <c r="A81" s="2" t="str">
        <f t="shared" si="1"/>
        <v>Nevada2002</v>
      </c>
      <c r="B81" s="2" t="s">
        <v>69</v>
      </c>
      <c r="C81" s="2">
        <v>2002</v>
      </c>
      <c r="D81" s="22">
        <v>2334771</v>
      </c>
      <c r="E81" s="23" t="str">
        <f>VLOOKUP(B81,'Referencias - BuscarV II'!A:B,2,0)</f>
        <v>NV</v>
      </c>
      <c r="F81" s="24">
        <f>IFERROR(VLOOKUP(A81,'Referencias - BuscarV II'!D:G,4,0),"SIN DATOS DE INGRESOS")</f>
        <v>30180</v>
      </c>
    </row>
    <row r="82" spans="1:6">
      <c r="A82" s="2" t="str">
        <f t="shared" si="1"/>
        <v>New Hampshire2002</v>
      </c>
      <c r="B82" s="2" t="s">
        <v>70</v>
      </c>
      <c r="C82" s="2">
        <v>2002</v>
      </c>
      <c r="D82" s="22">
        <v>1299500</v>
      </c>
      <c r="E82" s="23" t="str">
        <f>VLOOKUP(B82,'Referencias - BuscarV II'!A:B,2,0)</f>
        <v>NH</v>
      </c>
      <c r="F82" s="24">
        <f>IFERROR(VLOOKUP(A82,'Referencias - BuscarV II'!D:G,4,0),"SIN DATOS DE INGRESOS")</f>
        <v>34334</v>
      </c>
    </row>
    <row r="83" spans="1:6">
      <c r="A83" s="2" t="str">
        <f t="shared" si="1"/>
        <v>New Jersey2002</v>
      </c>
      <c r="B83" s="2" t="s">
        <v>71</v>
      </c>
      <c r="C83" s="2">
        <v>2002</v>
      </c>
      <c r="D83" s="22">
        <v>8698879</v>
      </c>
      <c r="E83" s="23" t="str">
        <f>VLOOKUP(B83,'Referencias - BuscarV II'!A:B,2,0)</f>
        <v>NJ</v>
      </c>
      <c r="F83" s="24">
        <f>IFERROR(VLOOKUP(A83,'Referencias - BuscarV II'!D:G,4,0),"SIN DATOS DE INGRESOS")</f>
        <v>39453</v>
      </c>
    </row>
    <row r="84" spans="1:6">
      <c r="A84" s="2" t="str">
        <f t="shared" si="1"/>
        <v>New Mexico2002</v>
      </c>
      <c r="B84" s="2" t="s">
        <v>72</v>
      </c>
      <c r="C84" s="2">
        <v>2002</v>
      </c>
      <c r="D84" s="22">
        <v>1903289</v>
      </c>
      <c r="E84" s="23" t="str">
        <f>VLOOKUP(B84,'Referencias - BuscarV II'!A:B,2,0)</f>
        <v>NM</v>
      </c>
      <c r="F84" s="24">
        <f>IFERROR(VLOOKUP(A84,'Referencias - BuscarV II'!D:G,4,0),"SIN DATOS DE INGRESOS")</f>
        <v>23941</v>
      </c>
    </row>
    <row r="85" spans="1:6">
      <c r="A85" s="2" t="str">
        <f t="shared" si="1"/>
        <v>New York2002</v>
      </c>
      <c r="B85" s="2" t="s">
        <v>73</v>
      </c>
      <c r="C85" s="2">
        <v>2002</v>
      </c>
      <c r="D85" s="22">
        <v>19227088</v>
      </c>
      <c r="E85" s="23" t="str">
        <f>VLOOKUP(B85,'Referencias - BuscarV II'!A:B,2,0)</f>
        <v>NY</v>
      </c>
      <c r="F85" s="24">
        <f>IFERROR(VLOOKUP(A85,'Referencias - BuscarV II'!D:G,4,0),"SIN DATOS DE INGRESOS")</f>
        <v>36043</v>
      </c>
    </row>
    <row r="86" spans="1:6">
      <c r="A86" s="2" t="str">
        <f t="shared" si="1"/>
        <v>North Carolina2002</v>
      </c>
      <c r="B86" s="2" t="s">
        <v>74</v>
      </c>
      <c r="C86" s="2">
        <v>2002</v>
      </c>
      <c r="D86" s="22">
        <v>8541221</v>
      </c>
      <c r="E86" s="23" t="str">
        <f>VLOOKUP(B86,'Referencias - BuscarV II'!A:B,2,0)</f>
        <v>NC</v>
      </c>
      <c r="F86" s="24">
        <f>IFERROR(VLOOKUP(A86,'Referencias - BuscarV II'!D:G,4,0),"SIN DATOS DE INGRESOS")</f>
        <v>27711</v>
      </c>
    </row>
    <row r="87" spans="1:6">
      <c r="A87" s="2" t="str">
        <f t="shared" si="1"/>
        <v>North Dakota2002</v>
      </c>
      <c r="B87" s="2" t="s">
        <v>75</v>
      </c>
      <c r="C87" s="2">
        <v>2002</v>
      </c>
      <c r="D87" s="22">
        <v>634366</v>
      </c>
      <c r="E87" s="23" t="str">
        <f>VLOOKUP(B87,'Referencias - BuscarV II'!A:B,2,0)</f>
        <v>ND</v>
      </c>
      <c r="F87" s="24">
        <f>IFERROR(VLOOKUP(A87,'Referencias - BuscarV II'!D:G,4,0),"SIN DATOS DE INGRESOS")</f>
        <v>26982</v>
      </c>
    </row>
    <row r="88" spans="1:6">
      <c r="A88" s="2" t="str">
        <f t="shared" si="1"/>
        <v>Ohio2002</v>
      </c>
      <c r="B88" s="2" t="s">
        <v>76</v>
      </c>
      <c r="C88" s="2">
        <v>2002</v>
      </c>
      <c r="D88" s="22">
        <v>11459011</v>
      </c>
      <c r="E88" s="23" t="str">
        <f>VLOOKUP(B88,'Referencias - BuscarV II'!A:B,2,0)</f>
        <v>OH</v>
      </c>
      <c r="F88" s="24">
        <f>IFERROR(VLOOKUP(A88,'Referencias - BuscarV II'!D:G,4,0),"SIN DATOS DE INGRESOS")</f>
        <v>29405</v>
      </c>
    </row>
    <row r="89" spans="1:6">
      <c r="A89" s="2" t="str">
        <f t="shared" si="1"/>
        <v>Oklahoma2002</v>
      </c>
      <c r="B89" s="2" t="s">
        <v>77</v>
      </c>
      <c r="C89" s="2">
        <v>2002</v>
      </c>
      <c r="D89" s="22">
        <v>3523553</v>
      </c>
      <c r="E89" s="23" t="str">
        <f>VLOOKUP(B89,'Referencias - BuscarV II'!A:B,2,0)</f>
        <v>OK</v>
      </c>
      <c r="F89" s="24">
        <f>IFERROR(VLOOKUP(A89,'Referencias - BuscarV II'!D:G,4,0),"SIN DATOS DE INGRESOS")</f>
        <v>25575</v>
      </c>
    </row>
    <row r="90" spans="1:6">
      <c r="A90" s="2" t="str">
        <f t="shared" si="1"/>
        <v>Oregon2002</v>
      </c>
      <c r="B90" s="2" t="s">
        <v>78</v>
      </c>
      <c r="C90" s="2">
        <v>2002</v>
      </c>
      <c r="D90" s="22">
        <v>3594586</v>
      </c>
      <c r="E90" s="23" t="str">
        <f>VLOOKUP(B90,'Referencias - BuscarV II'!A:B,2,0)</f>
        <v>OR</v>
      </c>
      <c r="F90" s="24">
        <f>IFERROR(VLOOKUP(A90,'Referencias - BuscarV II'!D:G,4,0),"SIN DATOS DE INGRESOS")</f>
        <v>28731</v>
      </c>
    </row>
    <row r="91" spans="1:6">
      <c r="A91" s="2" t="str">
        <f t="shared" si="1"/>
        <v>Pennsylvania2002</v>
      </c>
      <c r="B91" s="2" t="s">
        <v>79</v>
      </c>
      <c r="C91" s="2">
        <v>2002</v>
      </c>
      <c r="D91" s="22">
        <v>12406292</v>
      </c>
      <c r="E91" s="23" t="str">
        <f>VLOOKUP(B91,'Referencias - BuscarV II'!A:B,2,0)</f>
        <v>PA</v>
      </c>
      <c r="F91" s="24">
        <f>IFERROR(VLOOKUP(A91,'Referencias - BuscarV II'!D:G,4,0),"SIN DATOS DE INGRESOS")</f>
        <v>31727</v>
      </c>
    </row>
    <row r="92" spans="1:6">
      <c r="A92" s="2" t="str">
        <f t="shared" si="1"/>
        <v>Rhode Island2002</v>
      </c>
      <c r="B92" s="2" t="s">
        <v>80</v>
      </c>
      <c r="C92" s="2">
        <v>2002</v>
      </c>
      <c r="D92" s="22">
        <v>1080632</v>
      </c>
      <c r="E92" s="23" t="str">
        <f>VLOOKUP(B92,'Referencias - BuscarV II'!A:B,2,0)</f>
        <v>RI</v>
      </c>
      <c r="F92" s="24">
        <f>IFERROR(VLOOKUP(A92,'Referencias - BuscarV II'!D:G,4,0),"SIN DATOS DE INGRESOS")</f>
        <v>31319</v>
      </c>
    </row>
    <row r="93" spans="1:6">
      <c r="A93" s="2" t="str">
        <f t="shared" si="1"/>
        <v>South Carolina2002</v>
      </c>
      <c r="B93" s="2" t="s">
        <v>81</v>
      </c>
      <c r="C93" s="2">
        <v>2002</v>
      </c>
      <c r="D93" s="22">
        <v>4198068</v>
      </c>
      <c r="E93" s="23" t="str">
        <f>VLOOKUP(B93,'Referencias - BuscarV II'!A:B,2,0)</f>
        <v>SC</v>
      </c>
      <c r="F93" s="24">
        <f>IFERROR(VLOOKUP(A93,'Referencias - BuscarV II'!D:G,4,0),"SIN DATOS DE INGRESOS")</f>
        <v>25400</v>
      </c>
    </row>
    <row r="94" spans="1:6">
      <c r="A94" s="2" t="str">
        <f t="shared" si="1"/>
        <v>South Dakota2002</v>
      </c>
      <c r="B94" s="2" t="s">
        <v>82</v>
      </c>
      <c r="C94" s="2">
        <v>2002</v>
      </c>
      <c r="D94" s="22">
        <v>770883</v>
      </c>
      <c r="E94" s="23" t="str">
        <f>VLOOKUP(B94,'Referencias - BuscarV II'!A:B,2,0)</f>
        <v>SD</v>
      </c>
      <c r="F94" s="24">
        <f>IFERROR(VLOOKUP(A94,'Referencias - BuscarV II'!D:G,4,0),"SIN DATOS DE INGRESOS")</f>
        <v>26894</v>
      </c>
    </row>
    <row r="95" spans="1:6">
      <c r="A95" s="2" t="str">
        <f t="shared" si="1"/>
        <v>Tennessee2002</v>
      </c>
      <c r="B95" s="2" t="s">
        <v>83</v>
      </c>
      <c r="C95" s="2">
        <v>2002</v>
      </c>
      <c r="D95" s="22">
        <v>5900962</v>
      </c>
      <c r="E95" s="23" t="str">
        <f>VLOOKUP(B95,'Referencias - BuscarV II'!A:B,2,0)</f>
        <v>TN</v>
      </c>
      <c r="F95" s="24">
        <f>IFERROR(VLOOKUP(A95,'Referencias - BuscarV II'!D:G,4,0),"SIN DATOS DE INGRESOS")</f>
        <v>27671</v>
      </c>
    </row>
    <row r="96" spans="1:6">
      <c r="A96" s="2" t="str">
        <f t="shared" si="1"/>
        <v>Texas2002</v>
      </c>
      <c r="B96" s="2" t="s">
        <v>84</v>
      </c>
      <c r="C96" s="2">
        <v>2002</v>
      </c>
      <c r="D96" s="22">
        <v>23764231</v>
      </c>
      <c r="E96" s="23" t="str">
        <f>VLOOKUP(B96,'Referencias - BuscarV II'!A:B,2,0)</f>
        <v>TX</v>
      </c>
      <c r="F96" s="24">
        <f>IFERROR(VLOOKUP(A96,'Referencias - BuscarV II'!D:G,4,0),"SIN DATOS DE INGRESOS")</f>
        <v>28551</v>
      </c>
    </row>
    <row r="97" spans="1:6">
      <c r="A97" s="2" t="str">
        <f t="shared" si="1"/>
        <v>Utah2002</v>
      </c>
      <c r="B97" s="2" t="s">
        <v>85</v>
      </c>
      <c r="C97" s="2">
        <v>2002</v>
      </c>
      <c r="D97" s="22">
        <v>2389039</v>
      </c>
      <c r="E97" s="23" t="str">
        <f>VLOOKUP(B97,'Referencias - BuscarV II'!A:B,2,0)</f>
        <v>UT</v>
      </c>
      <c r="F97" s="24">
        <f>IFERROR(VLOOKUP(A97,'Referencias - BuscarV II'!D:G,4,0),"SIN DATOS DE INGRESOS")</f>
        <v>24306</v>
      </c>
    </row>
    <row r="98" spans="1:6">
      <c r="A98" s="2" t="str">
        <f t="shared" si="1"/>
        <v>Vermont2002</v>
      </c>
      <c r="B98" s="2" t="s">
        <v>86</v>
      </c>
      <c r="C98" s="2">
        <v>2002</v>
      </c>
      <c r="D98" s="22">
        <v>621394</v>
      </c>
      <c r="E98" s="23" t="str">
        <f>VLOOKUP(B98,'Referencias - BuscarV II'!A:B,2,0)</f>
        <v>VT</v>
      </c>
      <c r="F98" s="24">
        <f>IFERROR(VLOOKUP(A98,'Referencias - BuscarV II'!D:G,4,0),"SIN DATOS DE INGRESOS")</f>
        <v>29567</v>
      </c>
    </row>
    <row r="99" spans="1:6">
      <c r="A99" s="2" t="str">
        <f t="shared" si="1"/>
        <v>Virginia2002</v>
      </c>
      <c r="B99" s="2" t="s">
        <v>87</v>
      </c>
      <c r="C99" s="2">
        <v>2002</v>
      </c>
      <c r="D99" s="22">
        <v>7459827</v>
      </c>
      <c r="E99" s="23" t="str">
        <f>VLOOKUP(B99,'Referencias - BuscarV II'!A:B,2,0)</f>
        <v>VA</v>
      </c>
      <c r="F99" s="24">
        <f>IFERROR(VLOOKUP(A99,'Referencias - BuscarV II'!D:G,4,0),"SIN DATOS DE INGRESOS")</f>
        <v>32922</v>
      </c>
    </row>
    <row r="100" spans="1:6">
      <c r="A100" s="2" t="str">
        <f t="shared" si="1"/>
        <v>Washington2002</v>
      </c>
      <c r="B100" s="2" t="s">
        <v>88</v>
      </c>
      <c r="C100" s="2">
        <v>2002</v>
      </c>
      <c r="D100" s="22">
        <v>6203788</v>
      </c>
      <c r="E100" s="23" t="str">
        <f>VLOOKUP(B100,'Referencias - BuscarV II'!A:B,2,0)</f>
        <v>WA</v>
      </c>
      <c r="F100" s="24">
        <f>IFERROR(VLOOKUP(A100,'Referencias - BuscarV II'!D:G,4,0),"SIN DATOS DE INGRESOS")</f>
        <v>32677</v>
      </c>
    </row>
    <row r="101" spans="1:6">
      <c r="A101" s="2" t="str">
        <f t="shared" si="1"/>
        <v>West Virginia2002</v>
      </c>
      <c r="B101" s="2" t="s">
        <v>89</v>
      </c>
      <c r="C101" s="2">
        <v>2002</v>
      </c>
      <c r="D101" s="22">
        <v>1815354</v>
      </c>
      <c r="E101" s="23" t="str">
        <f>VLOOKUP(B101,'Referencias - BuscarV II'!A:B,2,0)</f>
        <v>WV</v>
      </c>
      <c r="F101" s="24">
        <f>IFERROR(VLOOKUP(A101,'Referencias - BuscarV II'!D:G,4,0),"SIN DATOS DE INGRESOS")</f>
        <v>23688</v>
      </c>
    </row>
    <row r="102" spans="1:6">
      <c r="A102" s="2" t="str">
        <f t="shared" si="1"/>
        <v>Wisconsin2002</v>
      </c>
      <c r="B102" s="2" t="s">
        <v>90</v>
      </c>
      <c r="C102" s="2">
        <v>2002</v>
      </c>
      <c r="D102" s="22">
        <v>5509026</v>
      </c>
      <c r="E102" s="23" t="str">
        <f>VLOOKUP(B102,'Referencias - BuscarV II'!A:B,2,0)</f>
        <v>WI</v>
      </c>
      <c r="F102" s="24">
        <f>IFERROR(VLOOKUP(A102,'Referencias - BuscarV II'!D:G,4,0),"SIN DATOS DE INGRESOS")</f>
        <v>29923</v>
      </c>
    </row>
    <row r="103" spans="1:6">
      <c r="A103" s="2" t="str">
        <f t="shared" si="1"/>
        <v>Wyoming2002</v>
      </c>
      <c r="B103" s="2" t="s">
        <v>91</v>
      </c>
      <c r="C103" s="2">
        <v>2002</v>
      </c>
      <c r="D103" s="22">
        <v>506529</v>
      </c>
      <c r="E103" s="23" t="str">
        <f>VLOOKUP(B103,'Referencias - BuscarV II'!A:B,2,0)</f>
        <v>WY</v>
      </c>
      <c r="F103" s="24">
        <f>IFERROR(VLOOKUP(A103,'Referencias - BuscarV II'!D:G,4,0),"SIN DATOS DE INGRESOS")</f>
        <v>30578</v>
      </c>
    </row>
    <row r="104" spans="1:6">
      <c r="A104" s="2" t="str">
        <f t="shared" si="1"/>
        <v>Alabama2003</v>
      </c>
      <c r="B104" s="2" t="s">
        <v>41</v>
      </c>
      <c r="C104" s="2">
        <v>2003</v>
      </c>
      <c r="D104" s="22">
        <v>4779735</v>
      </c>
      <c r="E104" s="23" t="str">
        <f>VLOOKUP(B104,'Referencias - BuscarV II'!A:B,2,0)</f>
        <v>AL</v>
      </c>
      <c r="F104" s="24">
        <f>IFERROR(VLOOKUP(A104,'Referencias - BuscarV II'!D:G,4,0),"SIN DATOS DE INGRESOS")</f>
        <v>26338</v>
      </c>
    </row>
    <row r="105" spans="1:6">
      <c r="A105" s="2" t="str">
        <f t="shared" si="1"/>
        <v>Alaska2003</v>
      </c>
      <c r="B105" s="2" t="s">
        <v>42</v>
      </c>
      <c r="C105" s="2">
        <v>2003</v>
      </c>
      <c r="D105" s="22">
        <v>710231</v>
      </c>
      <c r="E105" s="23" t="str">
        <f>VLOOKUP(B105,'Referencias - BuscarV II'!A:B,2,0)</f>
        <v>AK</v>
      </c>
      <c r="F105" s="24">
        <f>IFERROR(VLOOKUP(A105,'Referencias - BuscarV II'!D:G,4,0),"SIN DATOS DE INGRESOS")</f>
        <v>33568</v>
      </c>
    </row>
    <row r="106" spans="1:6">
      <c r="A106" s="2" t="str">
        <f t="shared" si="1"/>
        <v>Arizona2003</v>
      </c>
      <c r="B106" s="2" t="s">
        <v>43</v>
      </c>
      <c r="C106" s="2">
        <v>2003</v>
      </c>
      <c r="D106" s="22">
        <v>6329013</v>
      </c>
      <c r="E106" s="23" t="str">
        <f>VLOOKUP(B106,'Referencias - BuscarV II'!A:B,2,0)</f>
        <v>AZ</v>
      </c>
      <c r="F106" s="24">
        <f>IFERROR(VLOOKUP(A106,'Referencias - BuscarV II'!D:G,4,0),"SIN DATOS DE INGRESOS")</f>
        <v>26838</v>
      </c>
    </row>
    <row r="107" spans="1:6">
      <c r="A107" s="2" t="str">
        <f t="shared" si="1"/>
        <v>Arkansas2003</v>
      </c>
      <c r="B107" s="2" t="s">
        <v>44</v>
      </c>
      <c r="C107" s="2">
        <v>2003</v>
      </c>
      <c r="D107" s="22">
        <v>2915921</v>
      </c>
      <c r="E107" s="23" t="str">
        <f>VLOOKUP(B107,'Referencias - BuscarV II'!A:B,2,0)</f>
        <v>AR</v>
      </c>
      <c r="F107" s="24">
        <f>IFERROR(VLOOKUP(A107,'Referencias - BuscarV II'!D:G,4,0),"SIN DATOS DE INGRESOS")</f>
        <v>24289</v>
      </c>
    </row>
    <row r="108" spans="1:6">
      <c r="A108" s="2" t="str">
        <f t="shared" si="1"/>
        <v>California2003</v>
      </c>
      <c r="B108" s="2" t="s">
        <v>45</v>
      </c>
      <c r="C108" s="2">
        <v>2003</v>
      </c>
      <c r="D108" s="22">
        <v>37253956</v>
      </c>
      <c r="E108" s="23" t="str">
        <f>VLOOKUP(B108,'Referencias - BuscarV II'!A:B,2,0)</f>
        <v>CA</v>
      </c>
      <c r="F108" s="24">
        <f>IFERROR(VLOOKUP(A108,'Referencias - BuscarV II'!D:G,4,0),"SIN DATOS DE INGRESOS")</f>
        <v>33749</v>
      </c>
    </row>
    <row r="109" spans="1:6">
      <c r="A109" s="2" t="str">
        <f t="shared" si="1"/>
        <v>Colorado2003</v>
      </c>
      <c r="B109" s="2" t="s">
        <v>46</v>
      </c>
      <c r="C109" s="2">
        <v>2003</v>
      </c>
      <c r="D109" s="22">
        <v>5029196</v>
      </c>
      <c r="E109" s="23" t="str">
        <f>VLOOKUP(B109,'Referencias - BuscarV II'!A:B,2,0)</f>
        <v>CO</v>
      </c>
      <c r="F109" s="24">
        <f>IFERROR(VLOOKUP(A109,'Referencias - BuscarV II'!D:G,4,0),"SIN DATOS DE INGRESOS")</f>
        <v>34283</v>
      </c>
    </row>
    <row r="110" spans="1:6">
      <c r="A110" s="2" t="str">
        <f t="shared" si="1"/>
        <v>Connecticut2003</v>
      </c>
      <c r="B110" s="2" t="s">
        <v>47</v>
      </c>
      <c r="C110" s="2">
        <v>2003</v>
      </c>
      <c r="D110" s="22">
        <v>3574097</v>
      </c>
      <c r="E110" s="23" t="str">
        <f>VLOOKUP(B110,'Referencias - BuscarV II'!A:B,2,0)</f>
        <v>CT</v>
      </c>
      <c r="F110" s="24">
        <f>IFERROR(VLOOKUP(A110,'Referencias - BuscarV II'!D:G,4,0),"SIN DATOS DE INGRESOS")</f>
        <v>43173</v>
      </c>
    </row>
    <row r="111" spans="1:6">
      <c r="A111" s="2" t="str">
        <f t="shared" si="1"/>
        <v>D.C.2003</v>
      </c>
      <c r="B111" s="2" t="s">
        <v>48</v>
      </c>
      <c r="C111" s="2">
        <v>2003</v>
      </c>
      <c r="D111" s="22">
        <v>897934</v>
      </c>
      <c r="E111" s="23" t="str">
        <f>VLOOKUP(B111,'Referencias - BuscarV II'!A:B,2,0)</f>
        <v>DC</v>
      </c>
      <c r="F111" s="24" t="str">
        <f>IFERROR(VLOOKUP(A111,'Referencias - BuscarV II'!D:G,4,0),"SIN DATOS DE INGRESOS")</f>
        <v>SIN DATOS DE INGRESOS</v>
      </c>
    </row>
    <row r="112" spans="1:6">
      <c r="A112" s="2" t="str">
        <f t="shared" si="1"/>
        <v>Delaware2003</v>
      </c>
      <c r="B112" s="2" t="s">
        <v>49</v>
      </c>
      <c r="C112" s="2">
        <v>2003</v>
      </c>
      <c r="D112" s="22">
        <v>601723</v>
      </c>
      <c r="E112" s="23" t="str">
        <f>VLOOKUP(B112,'Referencias - BuscarV II'!A:B,2,0)</f>
        <v>DE</v>
      </c>
      <c r="F112" s="24">
        <f>IFERROR(VLOOKUP(A112,'Referencias - BuscarV II'!D:G,4,0),"SIN DATOS DE INGRESOS")</f>
        <v>48342</v>
      </c>
    </row>
    <row r="113" spans="1:6">
      <c r="A113" s="2" t="str">
        <f t="shared" si="1"/>
        <v>Florida2003</v>
      </c>
      <c r="B113" s="2" t="s">
        <v>50</v>
      </c>
      <c r="C113" s="2">
        <v>2003</v>
      </c>
      <c r="D113" s="22">
        <v>18801311</v>
      </c>
      <c r="E113" s="23" t="str">
        <f>VLOOKUP(B113,'Referencias - BuscarV II'!A:B,2,0)</f>
        <v>FL</v>
      </c>
      <c r="F113" s="24">
        <f>IFERROR(VLOOKUP(A113,'Referencias - BuscarV II'!D:G,4,0),"SIN DATOS DE INGRESOS")</f>
        <v>30446</v>
      </c>
    </row>
    <row r="114" spans="1:6">
      <c r="A114" s="2" t="str">
        <f t="shared" si="1"/>
        <v>Georgia2003</v>
      </c>
      <c r="B114" s="2" t="s">
        <v>51</v>
      </c>
      <c r="C114" s="2">
        <v>2003</v>
      </c>
      <c r="D114" s="22">
        <v>9687653</v>
      </c>
      <c r="E114" s="23" t="str">
        <f>VLOOKUP(B114,'Referencias - BuscarV II'!A:B,2,0)</f>
        <v>GA</v>
      </c>
      <c r="F114" s="24">
        <f>IFERROR(VLOOKUP(A114,'Referencias - BuscarV II'!D:G,4,0),"SIN DATOS DE INGRESOS")</f>
        <v>29442</v>
      </c>
    </row>
    <row r="115" spans="1:6">
      <c r="A115" s="2" t="str">
        <f t="shared" si="1"/>
        <v>Hawaii2003</v>
      </c>
      <c r="B115" s="2" t="s">
        <v>52</v>
      </c>
      <c r="C115" s="2">
        <v>2003</v>
      </c>
      <c r="D115" s="22">
        <v>1360301</v>
      </c>
      <c r="E115" s="23" t="str">
        <f>VLOOKUP(B115,'Referencias - BuscarV II'!A:B,2,0)</f>
        <v>HI</v>
      </c>
      <c r="F115" s="24">
        <f>IFERROR(VLOOKUP(A115,'Referencias - BuscarV II'!D:G,4,0),"SIN DATOS DE INGRESOS")</f>
        <v>30913</v>
      </c>
    </row>
    <row r="116" spans="1:6">
      <c r="A116" s="2" t="str">
        <f t="shared" si="1"/>
        <v>Idaho2003</v>
      </c>
      <c r="B116" s="2" t="s">
        <v>53</v>
      </c>
      <c r="C116" s="2">
        <v>2003</v>
      </c>
      <c r="D116" s="22">
        <v>1567582</v>
      </c>
      <c r="E116" s="23" t="str">
        <f>VLOOKUP(B116,'Referencias - BuscarV II'!A:B,2,0)</f>
        <v>ID</v>
      </c>
      <c r="F116" s="24" t="str">
        <f>IFERROR(VLOOKUP(A116,'Referencias - BuscarV II'!D:G,4,0),"SIN DATOS DE INGRESOS")</f>
        <v>SIN DATOS DE INGRESOS</v>
      </c>
    </row>
    <row r="117" spans="1:6">
      <c r="A117" s="2" t="str">
        <f t="shared" si="1"/>
        <v>Illinois2003</v>
      </c>
      <c r="B117" s="2" t="s">
        <v>54</v>
      </c>
      <c r="C117" s="2">
        <v>2003</v>
      </c>
      <c r="D117" s="22">
        <v>12830632</v>
      </c>
      <c r="E117" s="23" t="str">
        <f>VLOOKUP(B117,'Referencias - BuscarV II'!A:B,2,0)</f>
        <v>IL</v>
      </c>
      <c r="F117" s="24" t="str">
        <f>IFERROR(VLOOKUP(A117,'Referencias - BuscarV II'!D:G,4,0),"SIN DATOS DE INGRESOS")</f>
        <v>SIN DATOS DE INGRESOS</v>
      </c>
    </row>
    <row r="118" spans="1:6">
      <c r="A118" s="2" t="str">
        <f t="shared" si="1"/>
        <v>Indiana2003</v>
      </c>
      <c r="B118" s="2" t="s">
        <v>55</v>
      </c>
      <c r="C118" s="2">
        <v>2003</v>
      </c>
      <c r="D118" s="22">
        <v>6483800</v>
      </c>
      <c r="E118" s="23" t="str">
        <f>VLOOKUP(B118,'Referencias - BuscarV II'!A:B,2,0)</f>
        <v>IN</v>
      </c>
      <c r="F118" s="24">
        <f>IFERROR(VLOOKUP(A118,'Referencias - BuscarV II'!D:G,4,0),"SIN DATOS DE INGRESOS")</f>
        <v>28783</v>
      </c>
    </row>
    <row r="119" spans="1:6">
      <c r="A119" s="2" t="str">
        <f t="shared" si="1"/>
        <v>Iowa2003</v>
      </c>
      <c r="B119" s="2" t="s">
        <v>56</v>
      </c>
      <c r="C119" s="2">
        <v>2003</v>
      </c>
      <c r="D119" s="22">
        <v>3046350</v>
      </c>
      <c r="E119" s="23" t="str">
        <f>VLOOKUP(B119,'Referencias - BuscarV II'!A:B,2,0)</f>
        <v>IA</v>
      </c>
      <c r="F119" s="24">
        <f>IFERROR(VLOOKUP(A119,'Referencias - BuscarV II'!D:G,4,0),"SIN DATOS DE INGRESOS")</f>
        <v>29043</v>
      </c>
    </row>
    <row r="120" spans="1:6">
      <c r="A120" s="2" t="str">
        <f t="shared" si="1"/>
        <v>Kansas2003</v>
      </c>
      <c r="B120" s="2" t="s">
        <v>57</v>
      </c>
      <c r="C120" s="2">
        <v>2003</v>
      </c>
      <c r="D120" s="22">
        <v>2853118</v>
      </c>
      <c r="E120" s="23" t="str">
        <f>VLOOKUP(B120,'Referencias - BuscarV II'!A:B,2,0)</f>
        <v>KS</v>
      </c>
      <c r="F120" s="24">
        <f>IFERROR(VLOOKUP(A120,'Referencias - BuscarV II'!D:G,4,0),"SIN DATOS DE INGRESOS")</f>
        <v>29935</v>
      </c>
    </row>
    <row r="121" spans="1:6">
      <c r="A121" s="2" t="str">
        <f t="shared" si="1"/>
        <v>Kentucky2003</v>
      </c>
      <c r="B121" s="2" t="s">
        <v>58</v>
      </c>
      <c r="C121" s="2">
        <v>2003</v>
      </c>
      <c r="D121" s="22">
        <v>4339362</v>
      </c>
      <c r="E121" s="23" t="str">
        <f>VLOOKUP(B121,'Referencias - BuscarV II'!A:B,2,0)</f>
        <v>KY</v>
      </c>
      <c r="F121" s="24">
        <f>IFERROR(VLOOKUP(A121,'Referencias - BuscarV II'!D:G,4,0),"SIN DATOS DE INGRESOS")</f>
        <v>26252</v>
      </c>
    </row>
    <row r="122" spans="1:6">
      <c r="A122" s="2" t="str">
        <f t="shared" si="1"/>
        <v>Louisiana2003</v>
      </c>
      <c r="B122" s="2" t="s">
        <v>59</v>
      </c>
      <c r="C122" s="2">
        <v>2003</v>
      </c>
      <c r="D122" s="22">
        <v>4533372</v>
      </c>
      <c r="E122" s="23" t="str">
        <f>VLOOKUP(B122,'Referencias - BuscarV II'!A:B,2,0)</f>
        <v>LA</v>
      </c>
      <c r="F122" s="24">
        <f>IFERROR(VLOOKUP(A122,'Referencias - BuscarV II'!D:G,4,0),"SIN DATOS DE INGRESOS")</f>
        <v>26100</v>
      </c>
    </row>
    <row r="123" spans="1:6">
      <c r="A123" s="2" t="str">
        <f t="shared" si="1"/>
        <v>Maine2003</v>
      </c>
      <c r="B123" s="2" t="s">
        <v>60</v>
      </c>
      <c r="C123" s="2">
        <v>2003</v>
      </c>
      <c r="D123" s="22">
        <v>1328361</v>
      </c>
      <c r="E123" s="23" t="str">
        <f>VLOOKUP(B123,'Referencias - BuscarV II'!A:B,2,0)</f>
        <v>ME</v>
      </c>
      <c r="F123" s="24">
        <f>IFERROR(VLOOKUP(A123,'Referencias - BuscarV II'!D:G,4,0),"SIN DATOS DE INGRESOS")</f>
        <v>28831</v>
      </c>
    </row>
    <row r="124" spans="1:6">
      <c r="A124" s="2" t="str">
        <f t="shared" si="1"/>
        <v>Maryland2003</v>
      </c>
      <c r="B124" s="2" t="s">
        <v>61</v>
      </c>
      <c r="C124" s="2">
        <v>2003</v>
      </c>
      <c r="D124" s="22">
        <v>5773552</v>
      </c>
      <c r="E124" s="23" t="str">
        <f>VLOOKUP(B124,'Referencias - BuscarV II'!A:B,2,0)</f>
        <v>MD</v>
      </c>
      <c r="F124" s="24">
        <f>IFERROR(VLOOKUP(A124,'Referencias - BuscarV II'!D:G,4,0),"SIN DATOS DE INGRESOS")</f>
        <v>37331</v>
      </c>
    </row>
    <row r="125" spans="1:6">
      <c r="A125" s="2" t="str">
        <f t="shared" si="1"/>
        <v>Massachusetts2003</v>
      </c>
      <c r="B125" s="2" t="s">
        <v>62</v>
      </c>
      <c r="C125" s="2">
        <v>2003</v>
      </c>
      <c r="D125" s="22">
        <v>6547629</v>
      </c>
      <c r="E125" s="23" t="str">
        <f>VLOOKUP(B125,'Referencias - BuscarV II'!A:B,2,0)</f>
        <v>MA</v>
      </c>
      <c r="F125" s="24">
        <f>IFERROR(VLOOKUP(A125,'Referencias - BuscarV II'!D:G,4,0),"SIN DATOS DE INGRESOS")</f>
        <v>39815</v>
      </c>
    </row>
    <row r="126" spans="1:6">
      <c r="A126" s="2" t="str">
        <f t="shared" si="1"/>
        <v>Michigan2003</v>
      </c>
      <c r="B126" s="2" t="s">
        <v>63</v>
      </c>
      <c r="C126" s="2">
        <v>2003</v>
      </c>
      <c r="D126" s="22">
        <v>9883635</v>
      </c>
      <c r="E126" s="23" t="str">
        <f>VLOOKUP(B126,'Referencias - BuscarV II'!A:B,2,0)</f>
        <v>MI</v>
      </c>
      <c r="F126" s="24">
        <f>IFERROR(VLOOKUP(A126,'Referencias - BuscarV II'!D:G,4,0),"SIN DATOS DE INGRESOS")</f>
        <v>30439</v>
      </c>
    </row>
    <row r="127" spans="1:6">
      <c r="A127" s="2" t="str">
        <f t="shared" si="1"/>
        <v>Minnesota2003</v>
      </c>
      <c r="B127" s="2" t="s">
        <v>64</v>
      </c>
      <c r="C127" s="2">
        <v>2003</v>
      </c>
      <c r="D127" s="22">
        <v>5303925</v>
      </c>
      <c r="E127" s="23" t="str">
        <f>VLOOKUP(B127,'Referencias - BuscarV II'!A:B,2,0)</f>
        <v>MN</v>
      </c>
      <c r="F127" s="24">
        <f>IFERROR(VLOOKUP(A127,'Referencias - BuscarV II'!D:G,4,0),"SIN DATOS DE INGRESOS")</f>
        <v>34443</v>
      </c>
    </row>
    <row r="128" spans="1:6">
      <c r="A128" s="2" t="str">
        <f t="shared" si="1"/>
        <v>Mississippi2003</v>
      </c>
      <c r="B128" s="2" t="s">
        <v>65</v>
      </c>
      <c r="C128" s="2">
        <v>2003</v>
      </c>
      <c r="D128" s="22">
        <v>2967297</v>
      </c>
      <c r="E128" s="23" t="str">
        <f>VLOOKUP(B128,'Referencias - BuscarV II'!A:B,2,0)</f>
        <v>MS</v>
      </c>
      <c r="F128" s="24">
        <f>IFERROR(VLOOKUP(A128,'Referencias - BuscarV II'!D:G,4,0),"SIN DATOS DE INGRESOS")</f>
        <v>23448</v>
      </c>
    </row>
    <row r="129" spans="1:6">
      <c r="A129" s="2" t="str">
        <f t="shared" si="1"/>
        <v>Missouri2003</v>
      </c>
      <c r="B129" s="2" t="s">
        <v>66</v>
      </c>
      <c r="C129" s="2">
        <v>2003</v>
      </c>
      <c r="D129" s="22">
        <v>5988927</v>
      </c>
      <c r="E129" s="23" t="str">
        <f>VLOOKUP(B129,'Referencias - BuscarV II'!A:B,2,0)</f>
        <v>MO</v>
      </c>
      <c r="F129" s="24">
        <f>IFERROR(VLOOKUP(A129,'Referencias - BuscarV II'!D:G,4,0),"SIN DATOS DE INGRESOS")</f>
        <v>29252</v>
      </c>
    </row>
    <row r="130" spans="1:6">
      <c r="A130" s="2" t="str">
        <f t="shared" si="1"/>
        <v>Montana2003</v>
      </c>
      <c r="B130" s="2" t="s">
        <v>67</v>
      </c>
      <c r="C130" s="2">
        <v>2003</v>
      </c>
      <c r="D130" s="22">
        <v>989415</v>
      </c>
      <c r="E130" s="23" t="str">
        <f>VLOOKUP(B130,'Referencias - BuscarV II'!A:B,2,0)</f>
        <v>MT</v>
      </c>
      <c r="F130" s="24">
        <f>IFERROR(VLOOKUP(A130,'Referencias - BuscarV II'!D:G,4,0),"SIN DATOS DE INGRESOS")</f>
        <v>25920</v>
      </c>
    </row>
    <row r="131" spans="1:6">
      <c r="A131" s="2" t="str">
        <f t="shared" ref="A131:A194" si="2">B131&amp;C131</f>
        <v>Nebraska2003</v>
      </c>
      <c r="B131" s="2" t="s">
        <v>68</v>
      </c>
      <c r="C131" s="2">
        <v>2003</v>
      </c>
      <c r="D131" s="22">
        <v>1826341</v>
      </c>
      <c r="E131" s="23" t="str">
        <f>VLOOKUP(B131,'Referencias - BuscarV II'!A:B,2,0)</f>
        <v>NE</v>
      </c>
      <c r="F131" s="24">
        <f>IFERROR(VLOOKUP(A131,'Referencias - BuscarV II'!D:G,4,0),"SIN DATOS DE INGRESOS")</f>
        <v>30758</v>
      </c>
    </row>
    <row r="132" spans="1:6">
      <c r="A132" s="2" t="str">
        <f t="shared" si="2"/>
        <v>Nevada2003</v>
      </c>
      <c r="B132" s="2" t="s">
        <v>69</v>
      </c>
      <c r="C132" s="2">
        <v>2003</v>
      </c>
      <c r="D132" s="22">
        <v>2700551</v>
      </c>
      <c r="E132" s="23" t="str">
        <f>VLOOKUP(B132,'Referencias - BuscarV II'!A:B,2,0)</f>
        <v>NV</v>
      </c>
      <c r="F132" s="24">
        <f>IFERROR(VLOOKUP(A132,'Referencias - BuscarV II'!D:G,4,0),"SIN DATOS DE INGRESOS")</f>
        <v>31266</v>
      </c>
    </row>
    <row r="133" spans="1:6">
      <c r="A133" s="2" t="str">
        <f t="shared" si="2"/>
        <v>New Hampshire2003</v>
      </c>
      <c r="B133" s="2" t="s">
        <v>70</v>
      </c>
      <c r="C133" s="2">
        <v>2003</v>
      </c>
      <c r="D133" s="22">
        <v>1316472</v>
      </c>
      <c r="E133" s="23" t="str">
        <f>VLOOKUP(B133,'Referencias - BuscarV II'!A:B,2,0)</f>
        <v>NH</v>
      </c>
      <c r="F133" s="24">
        <f>IFERROR(VLOOKUP(A133,'Referencias - BuscarV II'!D:G,4,0),"SIN DATOS DE INGRESOS")</f>
        <v>34702</v>
      </c>
    </row>
    <row r="134" spans="1:6">
      <c r="A134" s="2" t="str">
        <f t="shared" si="2"/>
        <v>New Jersey2003</v>
      </c>
      <c r="B134" s="2" t="s">
        <v>71</v>
      </c>
      <c r="C134" s="2">
        <v>2003</v>
      </c>
      <c r="D134" s="22">
        <v>8791894</v>
      </c>
      <c r="E134" s="23" t="str">
        <f>VLOOKUP(B134,'Referencias - BuscarV II'!A:B,2,0)</f>
        <v>NJ</v>
      </c>
      <c r="F134" s="24">
        <f>IFERROR(VLOOKUP(A134,'Referencias - BuscarV II'!D:G,4,0),"SIN DATOS DE INGRESOS")</f>
        <v>40427</v>
      </c>
    </row>
    <row r="135" spans="1:6">
      <c r="A135" s="2" t="str">
        <f t="shared" si="2"/>
        <v>New Mexico2003</v>
      </c>
      <c r="B135" s="2" t="s">
        <v>72</v>
      </c>
      <c r="C135" s="2">
        <v>2003</v>
      </c>
      <c r="D135" s="22">
        <v>2059180</v>
      </c>
      <c r="E135" s="23" t="str">
        <f>VLOOKUP(B135,'Referencias - BuscarV II'!A:B,2,0)</f>
        <v>NM</v>
      </c>
      <c r="F135" s="24">
        <f>IFERROR(VLOOKUP(A135,'Referencias - BuscarV II'!D:G,4,0),"SIN DATOS DE INGRESOS")</f>
        <v>25541</v>
      </c>
    </row>
    <row r="136" spans="1:6">
      <c r="A136" s="2" t="str">
        <f t="shared" si="2"/>
        <v>New York2003</v>
      </c>
      <c r="B136" s="2" t="s">
        <v>73</v>
      </c>
      <c r="C136" s="2">
        <v>2003</v>
      </c>
      <c r="D136" s="22">
        <v>19378104</v>
      </c>
      <c r="E136" s="23" t="str">
        <f>VLOOKUP(B136,'Referencias - BuscarV II'!A:B,2,0)</f>
        <v>NY</v>
      </c>
      <c r="F136" s="24">
        <f>IFERROR(VLOOKUP(A136,'Referencias - BuscarV II'!D:G,4,0),"SIN DATOS DE INGRESOS")</f>
        <v>36574</v>
      </c>
    </row>
    <row r="137" spans="1:6">
      <c r="A137" s="2" t="str">
        <f t="shared" si="2"/>
        <v>North Carolina2003</v>
      </c>
      <c r="B137" s="2" t="s">
        <v>74</v>
      </c>
      <c r="C137" s="2">
        <v>2003</v>
      </c>
      <c r="D137" s="22">
        <v>9535475</v>
      </c>
      <c r="E137" s="23" t="str">
        <f>VLOOKUP(B137,'Referencias - BuscarV II'!A:B,2,0)</f>
        <v>NC</v>
      </c>
      <c r="F137" s="24">
        <f>IFERROR(VLOOKUP(A137,'Referencias - BuscarV II'!D:G,4,0),"SIN DATOS DE INGRESOS")</f>
        <v>28235</v>
      </c>
    </row>
    <row r="138" spans="1:6">
      <c r="A138" s="2" t="str">
        <f t="shared" si="2"/>
        <v>North Dakota2003</v>
      </c>
      <c r="B138" s="2" t="s">
        <v>75</v>
      </c>
      <c r="C138" s="2">
        <v>2003</v>
      </c>
      <c r="D138" s="22">
        <v>672591</v>
      </c>
      <c r="E138" s="23" t="str">
        <f>VLOOKUP(B138,'Referencias - BuscarV II'!A:B,2,0)</f>
        <v>ND</v>
      </c>
      <c r="F138" s="24">
        <f>IFERROR(VLOOKUP(A138,'Referencias - BuscarV II'!D:G,4,0),"SIN DATOS DE INGRESOS")</f>
        <v>29204</v>
      </c>
    </row>
    <row r="139" spans="1:6">
      <c r="A139" s="2" t="str">
        <f t="shared" si="2"/>
        <v>Ohio2003</v>
      </c>
      <c r="B139" s="2" t="s">
        <v>76</v>
      </c>
      <c r="C139" s="2">
        <v>2003</v>
      </c>
      <c r="D139" s="22">
        <v>11536502</v>
      </c>
      <c r="E139" s="23" t="str">
        <f>VLOOKUP(B139,'Referencias - BuscarV II'!A:B,2,0)</f>
        <v>OH</v>
      </c>
      <c r="F139" s="24">
        <f>IFERROR(VLOOKUP(A139,'Referencias - BuscarV II'!D:G,4,0),"SIN DATOS DE INGRESOS")</f>
        <v>29944</v>
      </c>
    </row>
    <row r="140" spans="1:6">
      <c r="A140" s="2" t="str">
        <f t="shared" si="2"/>
        <v>Oklahoma2003</v>
      </c>
      <c r="B140" s="2" t="s">
        <v>77</v>
      </c>
      <c r="C140" s="2">
        <v>2003</v>
      </c>
      <c r="D140" s="22">
        <v>3751354</v>
      </c>
      <c r="E140" s="23" t="str">
        <f>VLOOKUP(B140,'Referencias - BuscarV II'!A:B,2,0)</f>
        <v>OK</v>
      </c>
      <c r="F140" s="24">
        <f>IFERROR(VLOOKUP(A140,'Referencias - BuscarV II'!D:G,4,0),"SIN DATOS DE INGRESOS")</f>
        <v>26656</v>
      </c>
    </row>
    <row r="141" spans="1:6">
      <c r="A141" s="2" t="str">
        <f t="shared" si="2"/>
        <v>Oregon2003</v>
      </c>
      <c r="B141" s="2" t="s">
        <v>78</v>
      </c>
      <c r="C141" s="2">
        <v>2003</v>
      </c>
      <c r="D141" s="22">
        <v>3831074</v>
      </c>
      <c r="E141" s="23" t="str">
        <f>VLOOKUP(B141,'Referencias - BuscarV II'!A:B,2,0)</f>
        <v>OR</v>
      </c>
      <c r="F141" s="24">
        <f>IFERROR(VLOOKUP(A141,'Referencias - BuscarV II'!D:G,4,0),"SIN DATOS DE INGRESOS")</f>
        <v>29340</v>
      </c>
    </row>
    <row r="142" spans="1:6">
      <c r="A142" s="2" t="str">
        <f t="shared" si="2"/>
        <v>Pennsylvania2003</v>
      </c>
      <c r="B142" s="2" t="s">
        <v>79</v>
      </c>
      <c r="C142" s="2">
        <v>2003</v>
      </c>
      <c r="D142" s="22">
        <v>12702379</v>
      </c>
      <c r="E142" s="23" t="str">
        <f>VLOOKUP(B142,'Referencias - BuscarV II'!A:B,2,0)</f>
        <v>PA</v>
      </c>
      <c r="F142" s="24">
        <f>IFERROR(VLOOKUP(A142,'Referencias - BuscarV II'!D:G,4,0),"SIN DATOS DE INGRESOS")</f>
        <v>31998</v>
      </c>
    </row>
    <row r="143" spans="1:6">
      <c r="A143" s="2" t="str">
        <f t="shared" si="2"/>
        <v>Rhode Island2003</v>
      </c>
      <c r="B143" s="2" t="s">
        <v>80</v>
      </c>
      <c r="C143" s="2">
        <v>2003</v>
      </c>
      <c r="D143" s="22">
        <v>1052567</v>
      </c>
      <c r="E143" s="23" t="str">
        <f>VLOOKUP(B143,'Referencias - BuscarV II'!A:B,2,0)</f>
        <v>RI</v>
      </c>
      <c r="F143" s="24">
        <f>IFERROR(VLOOKUP(A143,'Referencias - BuscarV II'!D:G,4,0),"SIN DATOS DE INGRESOS")</f>
        <v>31916</v>
      </c>
    </row>
    <row r="144" spans="1:6">
      <c r="A144" s="2" t="str">
        <f t="shared" si="2"/>
        <v>South Carolina2003</v>
      </c>
      <c r="B144" s="2" t="s">
        <v>81</v>
      </c>
      <c r="C144" s="2">
        <v>2003</v>
      </c>
      <c r="D144" s="22">
        <v>4625364</v>
      </c>
      <c r="E144" s="23" t="str">
        <f>VLOOKUP(B144,'Referencias - BuscarV II'!A:B,2,0)</f>
        <v>SC</v>
      </c>
      <c r="F144" s="24">
        <f>IFERROR(VLOOKUP(A144,'Referencias - BuscarV II'!D:G,4,0),"SIN DATOS DE INGRESOS")</f>
        <v>26132</v>
      </c>
    </row>
    <row r="145" spans="1:6">
      <c r="A145" s="2" t="str">
        <f t="shared" si="2"/>
        <v>South Dakota2003</v>
      </c>
      <c r="B145" s="2" t="s">
        <v>82</v>
      </c>
      <c r="C145" s="2">
        <v>2003</v>
      </c>
      <c r="D145" s="22">
        <v>814180</v>
      </c>
      <c r="E145" s="23" t="str">
        <f>VLOOKUP(B145,'Referencias - BuscarV II'!A:B,2,0)</f>
        <v>SD</v>
      </c>
      <c r="F145" s="24">
        <f>IFERROR(VLOOKUP(A145,'Referencias - BuscarV II'!D:G,4,0),"SIN DATOS DE INGRESOS")</f>
        <v>29234</v>
      </c>
    </row>
    <row r="146" spans="1:6">
      <c r="A146" s="2" t="str">
        <f t="shared" si="2"/>
        <v>Tennessee2003</v>
      </c>
      <c r="B146" s="2" t="s">
        <v>83</v>
      </c>
      <c r="C146" s="2">
        <v>2003</v>
      </c>
      <c r="D146" s="22">
        <v>6346110</v>
      </c>
      <c r="E146" s="23" t="str">
        <f>VLOOKUP(B146,'Referencias - BuscarV II'!A:B,2,0)</f>
        <v>TN</v>
      </c>
      <c r="F146" s="24">
        <f>IFERROR(VLOOKUP(A146,'Referencias - BuscarV II'!D:G,4,0),"SIN DATOS DE INGRESOS")</f>
        <v>28455</v>
      </c>
    </row>
    <row r="147" spans="1:6">
      <c r="A147" s="2" t="str">
        <f t="shared" si="2"/>
        <v>Texas2003</v>
      </c>
      <c r="B147" s="2" t="s">
        <v>84</v>
      </c>
      <c r="C147" s="2">
        <v>2003</v>
      </c>
      <c r="D147" s="22">
        <v>25145561</v>
      </c>
      <c r="E147" s="23" t="str">
        <f>VLOOKUP(B147,'Referencias - BuscarV II'!A:B,2,0)</f>
        <v>TX</v>
      </c>
      <c r="F147" s="24">
        <f>IFERROR(VLOOKUP(A147,'Referencias - BuscarV II'!D:G,4,0),"SIN DATOS DE INGRESOS")</f>
        <v>29372</v>
      </c>
    </row>
    <row r="148" spans="1:6">
      <c r="A148" s="2" t="str">
        <f t="shared" si="2"/>
        <v>Utah2003</v>
      </c>
      <c r="B148" s="2" t="s">
        <v>85</v>
      </c>
      <c r="C148" s="2">
        <v>2003</v>
      </c>
      <c r="D148" s="22">
        <v>2763885</v>
      </c>
      <c r="E148" s="23" t="str">
        <f>VLOOKUP(B148,'Referencias - BuscarV II'!A:B,2,0)</f>
        <v>UT</v>
      </c>
      <c r="F148" s="24">
        <f>IFERROR(VLOOKUP(A148,'Referencias - BuscarV II'!D:G,4,0),"SIN DATOS DE INGRESOS")</f>
        <v>24977</v>
      </c>
    </row>
    <row r="149" spans="1:6">
      <c r="A149" s="2" t="str">
        <f t="shared" si="2"/>
        <v>Vermont2003</v>
      </c>
      <c r="B149" s="2" t="s">
        <v>86</v>
      </c>
      <c r="C149" s="2">
        <v>2003</v>
      </c>
      <c r="D149" s="22">
        <v>625741</v>
      </c>
      <c r="E149" s="23" t="str">
        <f>VLOOKUP(B149,'Referencias - BuscarV II'!A:B,2,0)</f>
        <v>VT</v>
      </c>
      <c r="F149" s="24">
        <f>IFERROR(VLOOKUP(A149,'Referencias - BuscarV II'!D:G,4,0),"SIN DATOS DE INGRESOS")</f>
        <v>30740</v>
      </c>
    </row>
    <row r="150" spans="1:6">
      <c r="A150" s="2" t="str">
        <f t="shared" si="2"/>
        <v>Virginia2003</v>
      </c>
      <c r="B150" s="2" t="s">
        <v>87</v>
      </c>
      <c r="C150" s="2">
        <v>2003</v>
      </c>
      <c r="D150" s="22">
        <v>8001024</v>
      </c>
      <c r="E150" s="23" t="str">
        <f>VLOOKUP(B150,'Referencias - BuscarV II'!A:B,2,0)</f>
        <v>VA</v>
      </c>
      <c r="F150" s="24">
        <f>IFERROR(VLOOKUP(A150,'Referencias - BuscarV II'!D:G,4,0),"SIN DATOS DE INGRESOS")</f>
        <v>33671</v>
      </c>
    </row>
    <row r="151" spans="1:6">
      <c r="A151" s="2" t="str">
        <f t="shared" si="2"/>
        <v>Washington2003</v>
      </c>
      <c r="B151" s="2" t="s">
        <v>88</v>
      </c>
      <c r="C151" s="2">
        <v>2003</v>
      </c>
      <c r="D151" s="22">
        <v>6724540</v>
      </c>
      <c r="E151" s="23" t="str">
        <f>VLOOKUP(B151,'Referencias - BuscarV II'!A:B,2,0)</f>
        <v>WA</v>
      </c>
      <c r="F151" s="24">
        <f>IFERROR(VLOOKUP(A151,'Referencias - BuscarV II'!D:G,4,0),"SIN DATOS DE INGRESOS")</f>
        <v>33332</v>
      </c>
    </row>
    <row r="152" spans="1:6">
      <c r="A152" s="2" t="str">
        <f t="shared" si="2"/>
        <v>West Virginia2003</v>
      </c>
      <c r="B152" s="2" t="s">
        <v>89</v>
      </c>
      <c r="C152" s="2">
        <v>2003</v>
      </c>
      <c r="D152" s="22">
        <v>1852996</v>
      </c>
      <c r="E152" s="23" t="str">
        <f>VLOOKUP(B152,'Referencias - BuscarV II'!A:B,2,0)</f>
        <v>WV</v>
      </c>
      <c r="F152" s="24">
        <f>IFERROR(VLOOKUP(A152,'Referencias - BuscarV II'!D:G,4,0),"SIN DATOS DE INGRESOS")</f>
        <v>24379</v>
      </c>
    </row>
    <row r="153" spans="1:6">
      <c r="A153" s="2" t="str">
        <f t="shared" si="2"/>
        <v>Wisconsin2003</v>
      </c>
      <c r="B153" s="2" t="s">
        <v>90</v>
      </c>
      <c r="C153" s="2">
        <v>2003</v>
      </c>
      <c r="D153" s="22">
        <v>5686986</v>
      </c>
      <c r="E153" s="23" t="str">
        <f>VLOOKUP(B153,'Referencias - BuscarV II'!A:B,2,0)</f>
        <v>WI</v>
      </c>
      <c r="F153" s="24">
        <f>IFERROR(VLOOKUP(A153,'Referencias - BuscarV II'!D:G,4,0),"SIN DATOS DE INGRESOS")</f>
        <v>30898</v>
      </c>
    </row>
    <row r="154" spans="1:6">
      <c r="A154" s="2" t="str">
        <f t="shared" si="2"/>
        <v>Wyoming2003</v>
      </c>
      <c r="B154" s="2" t="s">
        <v>91</v>
      </c>
      <c r="C154" s="2">
        <v>2003</v>
      </c>
      <c r="D154" s="22">
        <v>563626</v>
      </c>
      <c r="E154" s="23" t="str">
        <f>VLOOKUP(B154,'Referencias - BuscarV II'!A:B,2,0)</f>
        <v>WY</v>
      </c>
      <c r="F154" s="24">
        <f>IFERROR(VLOOKUP(A154,'Referencias - BuscarV II'!D:G,4,0),"SIN DATOS DE INGRESOS")</f>
        <v>32808</v>
      </c>
    </row>
    <row r="155" spans="1:6">
      <c r="A155" s="2" t="str">
        <f t="shared" si="2"/>
        <v>Alabama2004</v>
      </c>
      <c r="B155" s="2" t="s">
        <v>41</v>
      </c>
      <c r="C155" s="2">
        <v>2004</v>
      </c>
      <c r="D155" s="22">
        <v>4822023</v>
      </c>
      <c r="E155" s="23" t="str">
        <f>VLOOKUP(B155,'Referencias - BuscarV II'!A:B,2,0)</f>
        <v>AL</v>
      </c>
      <c r="F155" s="24">
        <f>IFERROR(VLOOKUP(A155,'Referencias - BuscarV II'!D:G,4,0),"SIN DATOS DE INGRESOS")</f>
        <v>29136</v>
      </c>
    </row>
    <row r="156" spans="1:6">
      <c r="A156" s="2" t="str">
        <f t="shared" si="2"/>
        <v>Alaska2004</v>
      </c>
      <c r="B156" s="2" t="s">
        <v>42</v>
      </c>
      <c r="C156" s="2">
        <v>2004</v>
      </c>
      <c r="D156" s="22">
        <v>731449</v>
      </c>
      <c r="E156" s="23" t="str">
        <f>VLOOKUP(B156,'Referencias - BuscarV II'!A:B,2,0)</f>
        <v>AK</v>
      </c>
      <c r="F156" s="24">
        <f>IFERROR(VLOOKUP(A156,'Referencias - BuscarV II'!D:G,4,0),"SIN DATOS DE INGRESOS")</f>
        <v>35612</v>
      </c>
    </row>
    <row r="157" spans="1:6">
      <c r="A157" s="2" t="str">
        <f t="shared" si="2"/>
        <v>Arizona2004</v>
      </c>
      <c r="B157" s="2" t="s">
        <v>43</v>
      </c>
      <c r="C157" s="2">
        <v>2004</v>
      </c>
      <c r="D157" s="22">
        <v>6553255</v>
      </c>
      <c r="E157" s="23" t="str">
        <f>VLOOKUP(B157,'Referencias - BuscarV II'!A:B,2,0)</f>
        <v>AZ</v>
      </c>
      <c r="F157" s="24">
        <f>IFERROR(VLOOKUP(A157,'Referencias - BuscarV II'!D:G,4,0),"SIN DATOS DE INGRESOS")</f>
        <v>30267</v>
      </c>
    </row>
    <row r="158" spans="1:6">
      <c r="A158" s="2" t="str">
        <f t="shared" si="2"/>
        <v>Arkansas2004</v>
      </c>
      <c r="B158" s="2" t="s">
        <v>44</v>
      </c>
      <c r="C158" s="2">
        <v>2004</v>
      </c>
      <c r="D158" s="22">
        <v>2949131</v>
      </c>
      <c r="E158" s="23" t="str">
        <f>VLOOKUP(B158,'Referencias - BuscarV II'!A:B,2,0)</f>
        <v>AR</v>
      </c>
      <c r="F158" s="24">
        <f>IFERROR(VLOOKUP(A158,'Referencias - BuscarV II'!D:G,4,0),"SIN DATOS DE INGRESOS")</f>
        <v>26874</v>
      </c>
    </row>
    <row r="159" spans="1:6">
      <c r="A159" s="2" t="str">
        <f t="shared" si="2"/>
        <v>California2004</v>
      </c>
      <c r="B159" s="2" t="s">
        <v>45</v>
      </c>
      <c r="C159" s="2">
        <v>2004</v>
      </c>
      <c r="D159" s="22">
        <v>38041430</v>
      </c>
      <c r="E159" s="23" t="str">
        <f>VLOOKUP(B159,'Referencias - BuscarV II'!A:B,2,0)</f>
        <v>CA</v>
      </c>
      <c r="F159" s="24">
        <f>IFERROR(VLOOKUP(A159,'Referencias - BuscarV II'!D:G,4,0),"SIN DATOS DE INGRESOS")</f>
        <v>37036</v>
      </c>
    </row>
    <row r="160" spans="1:6">
      <c r="A160" s="2" t="str">
        <f t="shared" si="2"/>
        <v>Colorado2004</v>
      </c>
      <c r="B160" s="2" t="s">
        <v>46</v>
      </c>
      <c r="C160" s="2">
        <v>2004</v>
      </c>
      <c r="D160" s="22">
        <v>5187582</v>
      </c>
      <c r="E160" s="23" t="str">
        <f>VLOOKUP(B160,'Referencias - BuscarV II'!A:B,2,0)</f>
        <v>CO</v>
      </c>
      <c r="F160" s="24">
        <f>IFERROR(VLOOKUP(A160,'Referencias - BuscarV II'!D:G,4,0),"SIN DATOS DE INGRESOS")</f>
        <v>37946</v>
      </c>
    </row>
    <row r="161" spans="1:6">
      <c r="A161" s="2" t="str">
        <f t="shared" si="2"/>
        <v>Connecticut2004</v>
      </c>
      <c r="B161" s="2" t="s">
        <v>47</v>
      </c>
      <c r="C161" s="2">
        <v>2004</v>
      </c>
      <c r="D161" s="22">
        <v>3590347</v>
      </c>
      <c r="E161" s="23" t="str">
        <f>VLOOKUP(B161,'Referencias - BuscarV II'!A:B,2,0)</f>
        <v>CT</v>
      </c>
      <c r="F161" s="24">
        <f>IFERROR(VLOOKUP(A161,'Referencias - BuscarV II'!D:G,4,0),"SIN DATOS DE INGRESOS")</f>
        <v>47819</v>
      </c>
    </row>
    <row r="162" spans="1:6">
      <c r="A162" s="2" t="str">
        <f t="shared" si="2"/>
        <v>D.C.2004</v>
      </c>
      <c r="B162" s="2" t="s">
        <v>48</v>
      </c>
      <c r="C162" s="2">
        <v>2004</v>
      </c>
      <c r="D162" s="22">
        <v>917092</v>
      </c>
      <c r="E162" s="23" t="str">
        <f>VLOOKUP(B162,'Referencias - BuscarV II'!A:B,2,0)</f>
        <v>DC</v>
      </c>
      <c r="F162" s="24">
        <f>IFERROR(VLOOKUP(A162,'Referencias - BuscarV II'!D:G,4,0),"SIN DATOS DE INGRESOS")</f>
        <v>37065</v>
      </c>
    </row>
    <row r="163" spans="1:6">
      <c r="A163" s="2" t="str">
        <f t="shared" si="2"/>
        <v>Delaware2004</v>
      </c>
      <c r="B163" s="2" t="s">
        <v>49</v>
      </c>
      <c r="C163" s="2">
        <v>2004</v>
      </c>
      <c r="D163" s="22">
        <v>632323</v>
      </c>
      <c r="E163" s="23" t="str">
        <f>VLOOKUP(B163,'Referencias - BuscarV II'!A:B,2,0)</f>
        <v>DE</v>
      </c>
      <c r="F163" s="24">
        <f>IFERROR(VLOOKUP(A163,'Referencias - BuscarV II'!D:G,4,0),"SIN DATOS DE INGRESOS")</f>
        <v>54985</v>
      </c>
    </row>
    <row r="164" spans="1:6">
      <c r="A164" s="2" t="str">
        <f t="shared" si="2"/>
        <v>Florida2004</v>
      </c>
      <c r="B164" s="2" t="s">
        <v>50</v>
      </c>
      <c r="C164" s="2">
        <v>2004</v>
      </c>
      <c r="D164" s="22">
        <v>19317568</v>
      </c>
      <c r="E164" s="23" t="str">
        <f>VLOOKUP(B164,'Referencias - BuscarV II'!A:B,2,0)</f>
        <v>FL</v>
      </c>
      <c r="F164" s="24">
        <f>IFERROR(VLOOKUP(A164,'Referencias - BuscarV II'!D:G,4,0),"SIN DATOS DE INGRESOS")</f>
        <v>33219</v>
      </c>
    </row>
    <row r="165" spans="1:6">
      <c r="A165" s="2" t="str">
        <f t="shared" si="2"/>
        <v>Georgia2004</v>
      </c>
      <c r="B165" s="2" t="s">
        <v>51</v>
      </c>
      <c r="C165" s="2">
        <v>2004</v>
      </c>
      <c r="D165" s="22">
        <v>9919945</v>
      </c>
      <c r="E165" s="23" t="str">
        <f>VLOOKUP(B165,'Referencias - BuscarV II'!A:B,2,0)</f>
        <v>GA</v>
      </c>
      <c r="F165" s="24">
        <f>IFERROR(VLOOKUP(A165,'Referencias - BuscarV II'!D:G,4,0),"SIN DATOS DE INGRESOS")</f>
        <v>31121</v>
      </c>
    </row>
    <row r="166" spans="1:6">
      <c r="A166" s="2" t="str">
        <f t="shared" si="2"/>
        <v>Hawaii2004</v>
      </c>
      <c r="B166" s="2" t="s">
        <v>52</v>
      </c>
      <c r="C166" s="2">
        <v>2004</v>
      </c>
      <c r="D166" s="22">
        <v>1392313</v>
      </c>
      <c r="E166" s="23" t="str">
        <f>VLOOKUP(B166,'Referencias - BuscarV II'!A:B,2,0)</f>
        <v>HI</v>
      </c>
      <c r="F166" s="24">
        <f>IFERROR(VLOOKUP(A166,'Referencias - BuscarV II'!D:G,4,0),"SIN DATOS DE INGRESOS")</f>
        <v>34539</v>
      </c>
    </row>
    <row r="167" spans="1:6">
      <c r="A167" s="2" t="str">
        <f t="shared" si="2"/>
        <v>Idaho2004</v>
      </c>
      <c r="B167" s="2" t="s">
        <v>53</v>
      </c>
      <c r="C167" s="2">
        <v>2004</v>
      </c>
      <c r="D167" s="22">
        <v>1595728</v>
      </c>
      <c r="E167" s="23" t="str">
        <f>VLOOKUP(B167,'Referencias - BuscarV II'!A:B,2,0)</f>
        <v>ID</v>
      </c>
      <c r="F167" s="24">
        <f>IFERROR(VLOOKUP(A167,'Referencias - BuscarV II'!D:G,4,0),"SIN DATOS DE INGRESOS")</f>
        <v>28158</v>
      </c>
    </row>
    <row r="168" spans="1:6">
      <c r="A168" s="2" t="str">
        <f t="shared" si="2"/>
        <v>Illinois2004</v>
      </c>
      <c r="B168" s="2" t="s">
        <v>54</v>
      </c>
      <c r="C168" s="2">
        <v>2004</v>
      </c>
      <c r="D168" s="22">
        <v>12875255</v>
      </c>
      <c r="E168" s="23" t="str">
        <f>VLOOKUP(B168,'Referencias - BuscarV II'!A:B,2,0)</f>
        <v>IL</v>
      </c>
      <c r="F168" s="24">
        <f>IFERROR(VLOOKUP(A168,'Referencias - BuscarV II'!D:G,4,0),"SIN DATOS DE INGRESOS")</f>
        <v>36120</v>
      </c>
    </row>
    <row r="169" spans="1:6">
      <c r="A169" s="2" t="str">
        <f t="shared" si="2"/>
        <v>Indiana2004</v>
      </c>
      <c r="B169" s="2" t="s">
        <v>55</v>
      </c>
      <c r="C169" s="2">
        <v>2004</v>
      </c>
      <c r="D169" s="22">
        <v>6537334</v>
      </c>
      <c r="E169" s="23" t="str">
        <f>VLOOKUP(B169,'Referencias - BuscarV II'!A:B,2,0)</f>
        <v>IN</v>
      </c>
      <c r="F169" s="24">
        <f>IFERROR(VLOOKUP(A169,'Referencias - BuscarV II'!D:G,4,0),"SIN DATOS DE INGRESOS")</f>
        <v>31276</v>
      </c>
    </row>
    <row r="170" spans="1:6">
      <c r="A170" s="2" t="str">
        <f t="shared" si="2"/>
        <v>Iowa2004</v>
      </c>
      <c r="B170" s="2" t="s">
        <v>56</v>
      </c>
      <c r="C170" s="2">
        <v>2004</v>
      </c>
      <c r="D170" s="22">
        <v>3074186</v>
      </c>
      <c r="E170" s="23" t="str">
        <f>VLOOKUP(B170,'Referencias - BuscarV II'!A:B,2,0)</f>
        <v>IA</v>
      </c>
      <c r="F170" s="24">
        <f>IFERROR(VLOOKUP(A170,'Referencias - BuscarV II'!D:G,4,0),"SIN DATOS DE INGRESOS")</f>
        <v>32315</v>
      </c>
    </row>
    <row r="171" spans="1:6">
      <c r="A171" s="2" t="str">
        <f t="shared" si="2"/>
        <v>Kansas2004</v>
      </c>
      <c r="B171" s="2" t="s">
        <v>57</v>
      </c>
      <c r="C171" s="2">
        <v>2004</v>
      </c>
      <c r="D171" s="22">
        <v>2885905</v>
      </c>
      <c r="E171" s="23" t="str">
        <f>VLOOKUP(B171,'Referencias - BuscarV II'!A:B,2,0)</f>
        <v>KS</v>
      </c>
      <c r="F171" s="24">
        <f>IFERROR(VLOOKUP(A171,'Referencias - BuscarV II'!D:G,4,0),"SIN DATOS DE INGRESOS")</f>
        <v>32836</v>
      </c>
    </row>
    <row r="172" spans="1:6">
      <c r="A172" s="2" t="str">
        <f t="shared" si="2"/>
        <v>Kentucky2004</v>
      </c>
      <c r="B172" s="2" t="s">
        <v>58</v>
      </c>
      <c r="C172" s="2">
        <v>2004</v>
      </c>
      <c r="D172" s="22">
        <v>4380415</v>
      </c>
      <c r="E172" s="23" t="str">
        <f>VLOOKUP(B172,'Referencias - BuscarV II'!A:B,2,0)</f>
        <v>KY</v>
      </c>
      <c r="F172" s="24">
        <f>IFERROR(VLOOKUP(A172,'Referencias - BuscarV II'!D:G,4,0),"SIN DATOS DE INGRESOS")</f>
        <v>28513</v>
      </c>
    </row>
    <row r="173" spans="1:6">
      <c r="A173" s="2" t="str">
        <f t="shared" si="2"/>
        <v>Louisiana2004</v>
      </c>
      <c r="B173" s="2" t="s">
        <v>59</v>
      </c>
      <c r="C173" s="2">
        <v>2004</v>
      </c>
      <c r="D173" s="22">
        <v>4601893</v>
      </c>
      <c r="E173" s="23" t="str">
        <f>VLOOKUP(B173,'Referencias - BuscarV II'!A:B,2,0)</f>
        <v>LA</v>
      </c>
      <c r="F173" s="24">
        <f>IFERROR(VLOOKUP(A173,'Referencias - BuscarV II'!D:G,4,0),"SIN DATOS DE INGRESOS")</f>
        <v>24820</v>
      </c>
    </row>
    <row r="174" spans="1:6">
      <c r="A174" s="2" t="str">
        <f t="shared" si="2"/>
        <v>Maine2004</v>
      </c>
      <c r="B174" s="2" t="s">
        <v>60</v>
      </c>
      <c r="C174" s="2">
        <v>2004</v>
      </c>
      <c r="D174" s="22">
        <v>1329192</v>
      </c>
      <c r="E174" s="23" t="str">
        <f>VLOOKUP(B174,'Referencias - BuscarV II'!A:B,2,0)</f>
        <v>ME</v>
      </c>
      <c r="F174" s="24">
        <f>IFERROR(VLOOKUP(A174,'Referencias - BuscarV II'!D:G,4,0),"SIN DATOS DE INGRESOS")</f>
        <v>31252</v>
      </c>
    </row>
    <row r="175" spans="1:6">
      <c r="A175" s="2" t="str">
        <f t="shared" si="2"/>
        <v>Maryland2004</v>
      </c>
      <c r="B175" s="2" t="s">
        <v>61</v>
      </c>
      <c r="C175" s="2">
        <v>2004</v>
      </c>
      <c r="D175" s="22">
        <v>5884563</v>
      </c>
      <c r="E175" s="23" t="str">
        <f>VLOOKUP(B175,'Referencias - BuscarV II'!A:B,2,0)</f>
        <v>MD</v>
      </c>
      <c r="F175" s="24">
        <f>IFERROR(VLOOKUP(A175,'Referencias - BuscarV II'!D:G,4,0),"SIN DATOS DE INGRESOS")</f>
        <v>41760</v>
      </c>
    </row>
    <row r="176" spans="1:6">
      <c r="A176" s="2" t="str">
        <f t="shared" si="2"/>
        <v>Massachusetts2004</v>
      </c>
      <c r="B176" s="2" t="s">
        <v>62</v>
      </c>
      <c r="C176" s="2">
        <v>2004</v>
      </c>
      <c r="D176" s="22">
        <v>6646144</v>
      </c>
      <c r="E176" s="23" t="str">
        <f>VLOOKUP(B176,'Referencias - BuscarV II'!A:B,2,0)</f>
        <v>MA</v>
      </c>
      <c r="F176" s="24">
        <f>IFERROR(VLOOKUP(A176,'Referencias - BuscarV II'!D:G,4,0),"SIN DATOS DE INGRESOS")</f>
        <v>44289</v>
      </c>
    </row>
    <row r="177" spans="1:6">
      <c r="A177" s="2" t="str">
        <f t="shared" si="2"/>
        <v>Michigan2004</v>
      </c>
      <c r="B177" s="2" t="s">
        <v>63</v>
      </c>
      <c r="C177" s="2">
        <v>2004</v>
      </c>
      <c r="D177" s="22">
        <v>9883360</v>
      </c>
      <c r="E177" s="23" t="str">
        <f>VLOOKUP(B177,'Referencias - BuscarV II'!A:B,2,0)</f>
        <v>MI</v>
      </c>
      <c r="F177" s="24">
        <f>IFERROR(VLOOKUP(A177,'Referencias - BuscarV II'!D:G,4,0),"SIN DATOS DE INGRESOS")</f>
        <v>33116</v>
      </c>
    </row>
    <row r="178" spans="1:6">
      <c r="A178" s="2" t="str">
        <f t="shared" si="2"/>
        <v>Minnesota2004</v>
      </c>
      <c r="B178" s="2" t="s">
        <v>64</v>
      </c>
      <c r="C178" s="2">
        <v>2004</v>
      </c>
      <c r="D178" s="22">
        <v>5379139</v>
      </c>
      <c r="E178" s="23" t="str">
        <f>VLOOKUP(B178,'Referencias - BuscarV II'!A:B,2,0)</f>
        <v>MN</v>
      </c>
      <c r="F178" s="24">
        <f>IFERROR(VLOOKUP(A178,'Referencias - BuscarV II'!D:G,4,0),"SIN DATOS DE INGRESOS")</f>
        <v>37373</v>
      </c>
    </row>
    <row r="179" spans="1:6">
      <c r="A179" s="2" t="str">
        <f t="shared" si="2"/>
        <v>Mississippi2004</v>
      </c>
      <c r="B179" s="2" t="s">
        <v>65</v>
      </c>
      <c r="C179" s="2">
        <v>2004</v>
      </c>
      <c r="D179" s="22">
        <v>2984926</v>
      </c>
      <c r="E179" s="23" t="str">
        <f>VLOOKUP(B179,'Referencias - BuscarV II'!A:B,2,0)</f>
        <v>MS</v>
      </c>
      <c r="F179" s="24">
        <f>IFERROR(VLOOKUP(A179,'Referencias - BuscarV II'!D:G,4,0),"SIN DATOS DE INGRESOS")</f>
        <v>25318</v>
      </c>
    </row>
    <row r="180" spans="1:6">
      <c r="A180" s="2" t="str">
        <f t="shared" si="2"/>
        <v>Missouri2004</v>
      </c>
      <c r="B180" s="2" t="s">
        <v>66</v>
      </c>
      <c r="C180" s="2">
        <v>2004</v>
      </c>
      <c r="D180" s="22">
        <v>6021988</v>
      </c>
      <c r="E180" s="23" t="str">
        <f>VLOOKUP(B180,'Referencias - BuscarV II'!A:B,2,0)</f>
        <v>MO</v>
      </c>
      <c r="F180" s="24">
        <f>IFERROR(VLOOKUP(A180,'Referencias - BuscarV II'!D:G,4,0),"SIN DATOS DE INGRESOS")</f>
        <v>31899</v>
      </c>
    </row>
    <row r="181" spans="1:6">
      <c r="A181" s="2" t="str">
        <f t="shared" si="2"/>
        <v>Montana2004</v>
      </c>
      <c r="B181" s="2" t="s">
        <v>67</v>
      </c>
      <c r="C181" s="2">
        <v>2004</v>
      </c>
      <c r="D181" s="22">
        <v>1005141</v>
      </c>
      <c r="E181" s="23" t="str">
        <f>VLOOKUP(B181,'Referencias - BuscarV II'!A:B,2,0)</f>
        <v>MT</v>
      </c>
      <c r="F181" s="24">
        <f>IFERROR(VLOOKUP(A181,'Referencias - BuscarV II'!D:G,4,0),"SIN DATOS DE INGRESOS")</f>
        <v>29387</v>
      </c>
    </row>
    <row r="182" spans="1:6">
      <c r="A182" s="2" t="str">
        <f t="shared" si="2"/>
        <v>Nebraska2004</v>
      </c>
      <c r="B182" s="2" t="s">
        <v>68</v>
      </c>
      <c r="C182" s="2">
        <v>2004</v>
      </c>
      <c r="D182" s="22">
        <v>1855525</v>
      </c>
      <c r="E182" s="23" t="str">
        <f>VLOOKUP(B182,'Referencias - BuscarV II'!A:B,2,0)</f>
        <v>NE</v>
      </c>
      <c r="F182" s="24">
        <f>IFERROR(VLOOKUP(A182,'Referencias - BuscarV II'!D:G,4,0),"SIN DATOS DE INGRESOS")</f>
        <v>33616</v>
      </c>
    </row>
    <row r="183" spans="1:6">
      <c r="A183" s="2" t="str">
        <f t="shared" si="2"/>
        <v>Nevada2004</v>
      </c>
      <c r="B183" s="2" t="s">
        <v>69</v>
      </c>
      <c r="C183" s="2">
        <v>2004</v>
      </c>
      <c r="D183" s="22">
        <v>2758931</v>
      </c>
      <c r="E183" s="23" t="str">
        <f>VLOOKUP(B183,'Referencias - BuscarV II'!A:B,2,0)</f>
        <v>NV</v>
      </c>
      <c r="F183" s="24" t="str">
        <f>IFERROR(VLOOKUP(A183,'Referencias - BuscarV II'!D:G,4,0),"SIN DATOS DE INGRESOS")</f>
        <v>SIN DATOS DE INGRESOS</v>
      </c>
    </row>
    <row r="184" spans="1:6">
      <c r="A184" s="2" t="str">
        <f t="shared" si="2"/>
        <v>New Hampshire2004</v>
      </c>
      <c r="B184" s="2" t="s">
        <v>70</v>
      </c>
      <c r="C184" s="2">
        <v>2004</v>
      </c>
      <c r="D184" s="22">
        <v>1320718</v>
      </c>
      <c r="E184" s="23" t="str">
        <f>VLOOKUP(B184,'Referencias - BuscarV II'!A:B,2,0)</f>
        <v>NH</v>
      </c>
      <c r="F184" s="24">
        <f>IFERROR(VLOOKUP(A184,'Referencias - BuscarV II'!D:G,4,0),"SIN DATOS DE INGRESOS")</f>
        <v>38408</v>
      </c>
    </row>
    <row r="185" spans="1:6">
      <c r="A185" s="2" t="str">
        <f t="shared" si="2"/>
        <v>New Jersey2004</v>
      </c>
      <c r="B185" s="2" t="s">
        <v>71</v>
      </c>
      <c r="C185" s="2">
        <v>2004</v>
      </c>
      <c r="D185" s="22">
        <v>8864590</v>
      </c>
      <c r="E185" s="23" t="str">
        <f>VLOOKUP(B185,'Referencias - BuscarV II'!A:B,2,0)</f>
        <v>NJ</v>
      </c>
      <c r="F185" s="24" t="str">
        <f>IFERROR(VLOOKUP(A185,'Referencias - BuscarV II'!D:G,4,0),"SIN DATOS DE INGRESOS")</f>
        <v>SIN DATOS DE INGRESOS</v>
      </c>
    </row>
    <row r="186" spans="1:6">
      <c r="A186" s="2" t="str">
        <f t="shared" si="2"/>
        <v>New Mexico2004</v>
      </c>
      <c r="B186" s="2" t="s">
        <v>72</v>
      </c>
      <c r="C186" s="2">
        <v>2004</v>
      </c>
      <c r="D186" s="22">
        <v>2085538</v>
      </c>
      <c r="E186" s="23" t="str">
        <f>VLOOKUP(B186,'Referencias - BuscarV II'!A:B,2,0)</f>
        <v>NM</v>
      </c>
      <c r="F186" s="24">
        <f>IFERROR(VLOOKUP(A186,'Referencias - BuscarV II'!D:G,4,0),"SIN DATOS DE INGRESOS")</f>
        <v>27644</v>
      </c>
    </row>
    <row r="187" spans="1:6">
      <c r="A187" s="2" t="str">
        <f t="shared" si="2"/>
        <v>New York2004</v>
      </c>
      <c r="B187" s="2" t="s">
        <v>73</v>
      </c>
      <c r="C187" s="2">
        <v>2004</v>
      </c>
      <c r="D187" s="22">
        <v>19570261</v>
      </c>
      <c r="E187" s="23" t="str">
        <f>VLOOKUP(B187,'Referencias - BuscarV II'!A:B,2,0)</f>
        <v>NY</v>
      </c>
      <c r="F187" s="24" t="str">
        <f>IFERROR(VLOOKUP(A187,'Referencias - BuscarV II'!D:G,4,0),"SIN DATOS DE INGRESOS")</f>
        <v>SIN DATOS DE INGRESOS</v>
      </c>
    </row>
    <row r="188" spans="1:6">
      <c r="A188" s="2" t="str">
        <f t="shared" si="2"/>
        <v>North Carolina2004</v>
      </c>
      <c r="B188" s="2" t="s">
        <v>74</v>
      </c>
      <c r="C188" s="2">
        <v>2004</v>
      </c>
      <c r="D188" s="22">
        <v>9752073</v>
      </c>
      <c r="E188" s="23" t="str">
        <f>VLOOKUP(B188,'Referencias - BuscarV II'!A:B,2,0)</f>
        <v>NC</v>
      </c>
      <c r="F188" s="24">
        <f>IFERROR(VLOOKUP(A188,'Referencias - BuscarV II'!D:G,4,0),"SIN DATOS DE INGRESOS")</f>
        <v>30553</v>
      </c>
    </row>
    <row r="189" spans="1:6">
      <c r="A189" s="2" t="str">
        <f t="shared" si="2"/>
        <v>North Dakota2004</v>
      </c>
      <c r="B189" s="2" t="s">
        <v>75</v>
      </c>
      <c r="C189" s="2">
        <v>2004</v>
      </c>
      <c r="D189" s="22">
        <v>699628</v>
      </c>
      <c r="E189" s="23" t="str">
        <f>VLOOKUP(B189,'Referencias - BuscarV II'!A:B,2,0)</f>
        <v>ND</v>
      </c>
      <c r="F189" s="24">
        <f>IFERROR(VLOOKUP(A189,'Referencias - BuscarV II'!D:G,4,0),"SIN DATOS DE INGRESOS")</f>
        <v>31395</v>
      </c>
    </row>
    <row r="190" spans="1:6">
      <c r="A190" s="2" t="str">
        <f t="shared" si="2"/>
        <v>Ohio2004</v>
      </c>
      <c r="B190" s="2" t="s">
        <v>76</v>
      </c>
      <c r="C190" s="2">
        <v>2004</v>
      </c>
      <c r="D190" s="22">
        <v>11544225</v>
      </c>
      <c r="E190" s="23" t="str">
        <f>VLOOKUP(B190,'Referencias - BuscarV II'!A:B,2,0)</f>
        <v>OH</v>
      </c>
      <c r="F190" s="24">
        <f>IFERROR(VLOOKUP(A190,'Referencias - BuscarV II'!D:G,4,0),"SIN DATOS DE INGRESOS")</f>
        <v>32478</v>
      </c>
    </row>
    <row r="191" spans="1:6">
      <c r="A191" s="2" t="str">
        <f t="shared" si="2"/>
        <v>Oklahoma2004</v>
      </c>
      <c r="B191" s="2" t="s">
        <v>77</v>
      </c>
      <c r="C191" s="2">
        <v>2004</v>
      </c>
      <c r="D191" s="22">
        <v>3814820</v>
      </c>
      <c r="E191" s="23" t="str">
        <f>VLOOKUP(B191,'Referencias - BuscarV II'!A:B,2,0)</f>
        <v>OK</v>
      </c>
      <c r="F191" s="24">
        <f>IFERROR(VLOOKUP(A191,'Referencias - BuscarV II'!D:G,4,0),"SIN DATOS DE INGRESOS")</f>
        <v>29330</v>
      </c>
    </row>
    <row r="192" spans="1:6">
      <c r="A192" s="2" t="str">
        <f t="shared" si="2"/>
        <v>Oregon2004</v>
      </c>
      <c r="B192" s="2" t="s">
        <v>78</v>
      </c>
      <c r="C192" s="2">
        <v>2004</v>
      </c>
      <c r="D192" s="22">
        <v>3899353</v>
      </c>
      <c r="E192" s="23" t="str">
        <f>VLOOKUP(B192,'Referencias - BuscarV II'!A:B,2,0)</f>
        <v>OR</v>
      </c>
      <c r="F192" s="24">
        <f>IFERROR(VLOOKUP(A192,'Referencias - BuscarV II'!D:G,4,0),"SIN DATOS DE INGRESOS")</f>
        <v>32103</v>
      </c>
    </row>
    <row r="193" spans="1:6">
      <c r="A193" s="2" t="str">
        <f t="shared" si="2"/>
        <v>Pennsylvania2004</v>
      </c>
      <c r="B193" s="2" t="s">
        <v>79</v>
      </c>
      <c r="C193" s="2">
        <v>2004</v>
      </c>
      <c r="D193" s="22">
        <v>12763536</v>
      </c>
      <c r="E193" s="23" t="str">
        <f>VLOOKUP(B193,'Referencias - BuscarV II'!A:B,2,0)</f>
        <v>PA</v>
      </c>
      <c r="F193" s="24">
        <f>IFERROR(VLOOKUP(A193,'Referencias - BuscarV II'!D:G,4,0),"SIN DATOS DE INGRESOS")</f>
        <v>34897</v>
      </c>
    </row>
    <row r="194" spans="1:6">
      <c r="A194" s="2" t="str">
        <f t="shared" si="2"/>
        <v>Rhode Island2004</v>
      </c>
      <c r="B194" s="2" t="s">
        <v>80</v>
      </c>
      <c r="C194" s="2">
        <v>2004</v>
      </c>
      <c r="D194" s="22">
        <v>1050292</v>
      </c>
      <c r="E194" s="23" t="str">
        <f>VLOOKUP(B194,'Referencias - BuscarV II'!A:B,2,0)</f>
        <v>RI</v>
      </c>
      <c r="F194" s="24">
        <f>IFERROR(VLOOKUP(A194,'Referencias - BuscarV II'!D:G,4,0),"SIN DATOS DE INGRESOS")</f>
        <v>36153</v>
      </c>
    </row>
    <row r="195" spans="1:6">
      <c r="A195" s="2" t="str">
        <f t="shared" ref="A195:A205" si="3">B195&amp;C195</f>
        <v>South Carolina2004</v>
      </c>
      <c r="B195" s="2" t="s">
        <v>81</v>
      </c>
      <c r="C195" s="2">
        <v>2004</v>
      </c>
      <c r="D195" s="22">
        <v>4723723</v>
      </c>
      <c r="E195" s="23" t="str">
        <f>VLOOKUP(B195,'Referencias - BuscarV II'!A:B,2,0)</f>
        <v>SC</v>
      </c>
      <c r="F195" s="24">
        <f>IFERROR(VLOOKUP(A195,'Referencias - BuscarV II'!D:G,4,0),"SIN DATOS DE INGRESOS")</f>
        <v>28352</v>
      </c>
    </row>
    <row r="196" spans="1:6">
      <c r="A196" s="2" t="str">
        <f t="shared" si="3"/>
        <v>South Dakota2004</v>
      </c>
      <c r="B196" s="2" t="s">
        <v>82</v>
      </c>
      <c r="C196" s="2">
        <v>2004</v>
      </c>
      <c r="D196" s="22">
        <v>833354</v>
      </c>
      <c r="E196" s="23" t="str">
        <f>VLOOKUP(B196,'Referencias - BuscarV II'!A:B,2,0)</f>
        <v>SD</v>
      </c>
      <c r="F196" s="24">
        <f>IFERROR(VLOOKUP(A196,'Referencias - BuscarV II'!D:G,4,0),"SIN DATOS DE INGRESOS")</f>
        <v>31614</v>
      </c>
    </row>
    <row r="197" spans="1:6">
      <c r="A197" s="2" t="str">
        <f t="shared" si="3"/>
        <v>Tennessee2004</v>
      </c>
      <c r="B197" s="2" t="s">
        <v>83</v>
      </c>
      <c r="C197" s="2">
        <v>2004</v>
      </c>
      <c r="D197" s="22">
        <v>6456243</v>
      </c>
      <c r="E197" s="23" t="str">
        <f>VLOOKUP(B197,'Referencias - BuscarV II'!A:B,2,0)</f>
        <v>TN</v>
      </c>
      <c r="F197" s="24">
        <f>IFERROR(VLOOKUP(A197,'Referencias - BuscarV II'!D:G,4,0),"SIN DATOS DE INGRESOS")</f>
        <v>31107</v>
      </c>
    </row>
    <row r="198" spans="1:6">
      <c r="A198" s="2" t="str">
        <f t="shared" si="3"/>
        <v>Texas2004</v>
      </c>
      <c r="B198" s="2" t="s">
        <v>84</v>
      </c>
      <c r="C198" s="2">
        <v>2004</v>
      </c>
      <c r="D198" s="22">
        <v>26059203</v>
      </c>
      <c r="E198" s="23" t="str">
        <f>VLOOKUP(B198,'Referencias - BuscarV II'!A:B,2,0)</f>
        <v>TX</v>
      </c>
      <c r="F198" s="24">
        <f>IFERROR(VLOOKUP(A198,'Referencias - BuscarV II'!D:G,4,0),"SIN DATOS DE INGRESOS")</f>
        <v>32462</v>
      </c>
    </row>
    <row r="199" spans="1:6">
      <c r="A199" s="2" t="str">
        <f t="shared" si="3"/>
        <v>Utah2004</v>
      </c>
      <c r="B199" s="2" t="s">
        <v>85</v>
      </c>
      <c r="C199" s="2">
        <v>2004</v>
      </c>
      <c r="D199" s="22">
        <v>2855287</v>
      </c>
      <c r="E199" s="23" t="str">
        <f>VLOOKUP(B199,'Referencias - BuscarV II'!A:B,2,0)</f>
        <v>UT</v>
      </c>
      <c r="F199" s="24" t="str">
        <f>IFERROR(VLOOKUP(A199,'Referencias - BuscarV II'!D:G,4,0),"SIN DATOS DE INGRESOS")</f>
        <v>SIN DATOS DE INGRESOS</v>
      </c>
    </row>
    <row r="200" spans="1:6">
      <c r="A200" s="2" t="str">
        <f t="shared" si="3"/>
        <v>Vermont2004</v>
      </c>
      <c r="B200" s="2" t="s">
        <v>86</v>
      </c>
      <c r="C200" s="2">
        <v>2004</v>
      </c>
      <c r="D200" s="22">
        <v>626011</v>
      </c>
      <c r="E200" s="23" t="str">
        <f>VLOOKUP(B200,'Referencias - BuscarV II'!A:B,2,0)</f>
        <v>VT</v>
      </c>
      <c r="F200" s="24">
        <f>IFERROR(VLOOKUP(A200,'Referencias - BuscarV II'!D:G,4,0),"SIN DATOS DE INGRESOS")</f>
        <v>33327</v>
      </c>
    </row>
    <row r="201" spans="1:6">
      <c r="A201" s="2" t="str">
        <f t="shared" si="3"/>
        <v>Virginia2004</v>
      </c>
      <c r="B201" s="2" t="s">
        <v>87</v>
      </c>
      <c r="C201" s="2">
        <v>2004</v>
      </c>
      <c r="D201" s="22">
        <v>8185867</v>
      </c>
      <c r="E201" s="23" t="str">
        <f>VLOOKUP(B201,'Referencias - BuscarV II'!A:B,2,0)</f>
        <v>VA</v>
      </c>
      <c r="F201" s="24">
        <f>IFERROR(VLOOKUP(A201,'Referencias - BuscarV II'!D:G,4,0),"SIN DATOS DE INGRESOS")</f>
        <v>38390</v>
      </c>
    </row>
    <row r="202" spans="1:6">
      <c r="A202" s="2" t="str">
        <f t="shared" si="3"/>
        <v>Washington2004</v>
      </c>
      <c r="B202" s="2" t="s">
        <v>88</v>
      </c>
      <c r="C202" s="2">
        <v>2004</v>
      </c>
      <c r="D202" s="22">
        <v>6897012</v>
      </c>
      <c r="E202" s="23" t="str">
        <f>VLOOKUP(B202,'Referencias - BuscarV II'!A:B,2,0)</f>
        <v>WA</v>
      </c>
      <c r="F202" s="24">
        <f>IFERROR(VLOOKUP(A202,'Referencias - BuscarV II'!D:G,4,0),"SIN DATOS DE INGRESOS")</f>
        <v>35409</v>
      </c>
    </row>
    <row r="203" spans="1:6">
      <c r="A203" s="2" t="str">
        <f t="shared" si="3"/>
        <v>West Virginia2004</v>
      </c>
      <c r="B203" s="2" t="s">
        <v>89</v>
      </c>
      <c r="C203" s="2">
        <v>2004</v>
      </c>
      <c r="D203" s="22">
        <v>1855413</v>
      </c>
      <c r="E203" s="23" t="str">
        <f>VLOOKUP(B203,'Referencias - BuscarV II'!A:B,2,0)</f>
        <v>WV</v>
      </c>
      <c r="F203" s="24">
        <f>IFERROR(VLOOKUP(A203,'Referencias - BuscarV II'!D:G,4,0),"SIN DATOS DE INGRESOS")</f>
        <v>27215</v>
      </c>
    </row>
    <row r="204" spans="1:6">
      <c r="A204" s="2" t="str">
        <f t="shared" si="3"/>
        <v>Wisconsin2004</v>
      </c>
      <c r="B204" s="2" t="s">
        <v>90</v>
      </c>
      <c r="C204" s="2">
        <v>2004</v>
      </c>
      <c r="D204" s="22">
        <v>5726398</v>
      </c>
      <c r="E204" s="23" t="str">
        <f>VLOOKUP(B204,'Referencias - BuscarV II'!A:B,2,0)</f>
        <v>WI</v>
      </c>
      <c r="F204" s="24">
        <f>IFERROR(VLOOKUP(A204,'Referencias - BuscarV II'!D:G,4,0),"SIN DATOS DE INGRESOS")</f>
        <v>33565</v>
      </c>
    </row>
    <row r="205" spans="1:6">
      <c r="A205" s="2" t="str">
        <f t="shared" si="3"/>
        <v>Wyoming2004</v>
      </c>
      <c r="B205" s="2" t="s">
        <v>91</v>
      </c>
      <c r="C205" s="2">
        <v>2004</v>
      </c>
      <c r="D205" s="22">
        <v>576412</v>
      </c>
      <c r="E205" s="23" t="str">
        <f>VLOOKUP(B205,'Referencias - BuscarV II'!A:B,2,0)</f>
        <v>WY</v>
      </c>
      <c r="F205" s="24">
        <f>IFERROR(VLOOKUP(A205,'Referencias - BuscarV II'!D:G,4,0),"SIN DATOS DE INGRESOS")</f>
        <v>36778</v>
      </c>
    </row>
  </sheetData>
  <autoFilter ref="A1:F205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90"/>
  <sheetViews>
    <sheetView topLeftCell="C1" workbookViewId="0">
      <selection activeCell="G29" sqref="G29"/>
    </sheetView>
  </sheetViews>
  <sheetFormatPr baseColWidth="10" defaultColWidth="8.6328125" defaultRowHeight="13.8"/>
  <cols>
    <col min="1" max="1" width="17.453125" style="2" customWidth="1"/>
    <col min="2" max="2" width="16.6328125" style="2" customWidth="1"/>
    <col min="3" max="3" width="1.453125" style="28" customWidth="1"/>
    <col min="4" max="5" width="18.1796875" style="1" customWidth="1"/>
    <col min="6" max="6" width="18.1796875" style="2" customWidth="1"/>
    <col min="7" max="7" width="22.6328125" style="1" customWidth="1"/>
    <col min="8" max="16384" width="8.6328125" style="1"/>
  </cols>
  <sheetData>
    <row r="1" spans="1:7">
      <c r="A1" s="14" t="s">
        <v>144</v>
      </c>
      <c r="B1" s="21" t="s">
        <v>147</v>
      </c>
      <c r="D1" s="14" t="s">
        <v>104</v>
      </c>
      <c r="E1" s="14" t="s">
        <v>144</v>
      </c>
      <c r="F1" s="14" t="s">
        <v>145</v>
      </c>
      <c r="G1" s="26" t="s">
        <v>148</v>
      </c>
    </row>
    <row r="2" spans="1:7" ht="15">
      <c r="A2" s="2" t="s">
        <v>41</v>
      </c>
      <c r="B2" s="25" t="s">
        <v>92</v>
      </c>
      <c r="D2" s="1" t="str">
        <f>E2&amp;F2</f>
        <v>Alabama2001</v>
      </c>
      <c r="E2" s="1" t="s">
        <v>41</v>
      </c>
      <c r="F2" s="2">
        <v>2001</v>
      </c>
      <c r="G2" s="27">
        <v>24477</v>
      </c>
    </row>
    <row r="3" spans="1:7" ht="15">
      <c r="A3" s="2" t="s">
        <v>42</v>
      </c>
      <c r="B3" s="25" t="s">
        <v>93</v>
      </c>
      <c r="D3" s="1" t="str">
        <f t="shared" ref="D3:D66" si="0">E3&amp;F3</f>
        <v>Alaska2001</v>
      </c>
      <c r="E3" s="1" t="s">
        <v>42</v>
      </c>
      <c r="F3" s="2">
        <v>2001</v>
      </c>
      <c r="G3" s="27">
        <v>31027</v>
      </c>
    </row>
    <row r="4" spans="1:7" ht="15">
      <c r="A4" s="2" t="s">
        <v>43</v>
      </c>
      <c r="B4" s="25" t="s">
        <v>94</v>
      </c>
      <c r="D4" s="1" t="str">
        <f t="shared" si="0"/>
        <v>Arizona2001</v>
      </c>
      <c r="E4" s="1" t="s">
        <v>43</v>
      </c>
      <c r="F4" s="2">
        <v>2001</v>
      </c>
      <c r="G4" s="27">
        <v>25878</v>
      </c>
    </row>
    <row r="5" spans="1:7" ht="15">
      <c r="A5" s="2" t="s">
        <v>44</v>
      </c>
      <c r="B5" s="25" t="s">
        <v>95</v>
      </c>
      <c r="D5" s="1" t="str">
        <f t="shared" si="0"/>
        <v>Arkansas2001</v>
      </c>
      <c r="E5" s="1" t="s">
        <v>44</v>
      </c>
      <c r="F5" s="2">
        <v>2001</v>
      </c>
      <c r="G5" s="27">
        <v>22750</v>
      </c>
    </row>
    <row r="6" spans="1:7" ht="15">
      <c r="A6" s="2" t="s">
        <v>45</v>
      </c>
      <c r="B6" s="25" t="s">
        <v>96</v>
      </c>
      <c r="D6" s="1" t="str">
        <f t="shared" si="0"/>
        <v>California2001</v>
      </c>
      <c r="E6" s="1" t="s">
        <v>45</v>
      </c>
      <c r="F6" s="2">
        <v>2001</v>
      </c>
      <c r="G6" s="27">
        <v>32655</v>
      </c>
    </row>
    <row r="7" spans="1:7" ht="15">
      <c r="A7" s="2" t="s">
        <v>46</v>
      </c>
      <c r="B7" s="25" t="s">
        <v>97</v>
      </c>
      <c r="D7" s="1" t="str">
        <f t="shared" si="0"/>
        <v>Colorado2001</v>
      </c>
      <c r="E7" s="1" t="s">
        <v>46</v>
      </c>
      <c r="F7" s="2">
        <v>2001</v>
      </c>
      <c r="G7" s="27">
        <v>33455</v>
      </c>
    </row>
    <row r="8" spans="1:7" ht="15">
      <c r="A8" s="2" t="s">
        <v>47</v>
      </c>
      <c r="B8" s="25" t="s">
        <v>98</v>
      </c>
      <c r="D8" s="1" t="str">
        <f t="shared" si="0"/>
        <v>D.C.2001</v>
      </c>
      <c r="E8" s="1" t="s">
        <v>48</v>
      </c>
      <c r="F8" s="2">
        <v>2001</v>
      </c>
      <c r="G8" s="27">
        <v>32166</v>
      </c>
    </row>
    <row r="9" spans="1:7" ht="15">
      <c r="A9" s="2" t="s">
        <v>48</v>
      </c>
      <c r="B9" s="25" t="s">
        <v>99</v>
      </c>
      <c r="D9" s="1" t="str">
        <f t="shared" si="0"/>
        <v>Delaware2001</v>
      </c>
      <c r="E9" s="1" t="s">
        <v>49</v>
      </c>
      <c r="F9" s="2">
        <v>2001</v>
      </c>
      <c r="G9" s="27">
        <v>40539</v>
      </c>
    </row>
    <row r="10" spans="1:7" ht="15">
      <c r="A10" s="2" t="s">
        <v>49</v>
      </c>
      <c r="B10" s="25" t="s">
        <v>100</v>
      </c>
      <c r="D10" s="1" t="str">
        <f t="shared" si="0"/>
        <v>Florida2001</v>
      </c>
      <c r="E10" s="1" t="s">
        <v>50</v>
      </c>
      <c r="F10" s="2">
        <v>2001</v>
      </c>
      <c r="G10" s="27">
        <v>29048</v>
      </c>
    </row>
    <row r="11" spans="1:7" ht="15">
      <c r="A11" s="2" t="s">
        <v>50</v>
      </c>
      <c r="B11" s="25" t="s">
        <v>101</v>
      </c>
      <c r="D11" s="1" t="str">
        <f t="shared" si="0"/>
        <v>Georgia2001</v>
      </c>
      <c r="E11" s="1" t="s">
        <v>51</v>
      </c>
      <c r="F11" s="2">
        <v>2001</v>
      </c>
      <c r="G11" s="27">
        <v>28523</v>
      </c>
    </row>
    <row r="12" spans="1:7" ht="15">
      <c r="A12" s="2" t="s">
        <v>51</v>
      </c>
      <c r="B12" s="25" t="s">
        <v>102</v>
      </c>
      <c r="D12" s="1" t="str">
        <f t="shared" si="0"/>
        <v>Hawaii2001</v>
      </c>
      <c r="E12" s="1" t="s">
        <v>52</v>
      </c>
      <c r="F12" s="2">
        <v>2001</v>
      </c>
      <c r="G12" s="27">
        <v>29034</v>
      </c>
    </row>
    <row r="13" spans="1:7" ht="15">
      <c r="A13" s="2" t="s">
        <v>52</v>
      </c>
      <c r="B13" s="25" t="s">
        <v>103</v>
      </c>
      <c r="D13" s="1" t="str">
        <f t="shared" si="0"/>
        <v>Idaho2001</v>
      </c>
      <c r="E13" s="1" t="s">
        <v>53</v>
      </c>
      <c r="F13" s="2">
        <v>2001</v>
      </c>
      <c r="G13" s="27">
        <v>24506</v>
      </c>
    </row>
    <row r="14" spans="1:7" ht="15">
      <c r="A14" s="2" t="s">
        <v>53</v>
      </c>
      <c r="B14" s="25" t="s">
        <v>104</v>
      </c>
      <c r="D14" s="1" t="str">
        <f t="shared" si="0"/>
        <v>Indiana2001</v>
      </c>
      <c r="E14" s="1" t="s">
        <v>55</v>
      </c>
      <c r="F14" s="2">
        <v>2001</v>
      </c>
      <c r="G14" s="27">
        <v>27522</v>
      </c>
    </row>
    <row r="15" spans="1:7" ht="15">
      <c r="A15" s="2" t="s">
        <v>54</v>
      </c>
      <c r="B15" s="25" t="s">
        <v>105</v>
      </c>
      <c r="D15" s="1" t="str">
        <f t="shared" si="0"/>
        <v>Iowa2001</v>
      </c>
      <c r="E15" s="1" t="s">
        <v>56</v>
      </c>
      <c r="F15" s="2">
        <v>2001</v>
      </c>
      <c r="G15" s="27">
        <v>27225</v>
      </c>
    </row>
    <row r="16" spans="1:7" ht="15">
      <c r="A16" s="2" t="s">
        <v>55</v>
      </c>
      <c r="B16" s="25" t="s">
        <v>106</v>
      </c>
      <c r="D16" s="1" t="str">
        <f t="shared" si="0"/>
        <v>Kansas2001</v>
      </c>
      <c r="E16" s="1" t="s">
        <v>57</v>
      </c>
      <c r="F16" s="2">
        <v>2001</v>
      </c>
      <c r="G16" s="27">
        <v>28432</v>
      </c>
    </row>
    <row r="17" spans="1:7" ht="15">
      <c r="A17" s="2" t="s">
        <v>56</v>
      </c>
      <c r="B17" s="25" t="s">
        <v>107</v>
      </c>
      <c r="D17" s="1" t="str">
        <f t="shared" si="0"/>
        <v>Maryland2001</v>
      </c>
      <c r="E17" s="1" t="s">
        <v>61</v>
      </c>
      <c r="F17" s="2">
        <v>2001</v>
      </c>
      <c r="G17" s="27">
        <v>35279</v>
      </c>
    </row>
    <row r="18" spans="1:7" ht="15">
      <c r="A18" s="2" t="s">
        <v>57</v>
      </c>
      <c r="B18" s="25" t="s">
        <v>108</v>
      </c>
      <c r="D18" s="1" t="str">
        <f t="shared" si="0"/>
        <v>Massachusetts2001</v>
      </c>
      <c r="E18" s="1" t="s">
        <v>62</v>
      </c>
      <c r="F18" s="2">
        <v>2001</v>
      </c>
      <c r="G18" s="27">
        <v>38864</v>
      </c>
    </row>
    <row r="19" spans="1:7" ht="15">
      <c r="A19" s="2" t="s">
        <v>58</v>
      </c>
      <c r="B19" s="25" t="s">
        <v>109</v>
      </c>
      <c r="D19" s="1" t="str">
        <f t="shared" si="0"/>
        <v>Michigan2001</v>
      </c>
      <c r="E19" s="1" t="s">
        <v>63</v>
      </c>
      <c r="F19" s="2">
        <v>2001</v>
      </c>
      <c r="G19" s="27">
        <v>29629</v>
      </c>
    </row>
    <row r="20" spans="1:7" ht="15">
      <c r="A20" s="2" t="s">
        <v>59</v>
      </c>
      <c r="B20" s="25" t="s">
        <v>110</v>
      </c>
      <c r="D20" s="1" t="str">
        <f t="shared" si="0"/>
        <v>Minnesota2001</v>
      </c>
      <c r="E20" s="1" t="s">
        <v>64</v>
      </c>
      <c r="F20" s="2">
        <v>2001</v>
      </c>
      <c r="G20" s="27">
        <v>33059</v>
      </c>
    </row>
    <row r="21" spans="1:7" ht="15">
      <c r="A21" s="2" t="s">
        <v>60</v>
      </c>
      <c r="B21" s="25" t="s">
        <v>111</v>
      </c>
      <c r="D21" s="1" t="str">
        <f t="shared" si="0"/>
        <v>Mississippi2001</v>
      </c>
      <c r="E21" s="1" t="s">
        <v>65</v>
      </c>
      <c r="F21" s="2">
        <v>2001</v>
      </c>
      <c r="G21" s="27">
        <v>21653</v>
      </c>
    </row>
    <row r="22" spans="1:7" ht="15">
      <c r="A22" s="2" t="s">
        <v>61</v>
      </c>
      <c r="B22" s="25" t="s">
        <v>112</v>
      </c>
      <c r="D22" s="1" t="str">
        <f t="shared" si="0"/>
        <v>Missouri2001</v>
      </c>
      <c r="E22" s="1" t="s">
        <v>66</v>
      </c>
      <c r="F22" s="2">
        <v>2001</v>
      </c>
      <c r="G22" s="27">
        <v>28221</v>
      </c>
    </row>
    <row r="23" spans="1:7" ht="15">
      <c r="A23" s="2" t="s">
        <v>62</v>
      </c>
      <c r="B23" s="25" t="s">
        <v>113</v>
      </c>
      <c r="D23" s="1" t="str">
        <f t="shared" si="0"/>
        <v>Montana2001</v>
      </c>
      <c r="E23" s="1" t="s">
        <v>67</v>
      </c>
      <c r="F23" s="2">
        <v>2001</v>
      </c>
      <c r="G23" s="27">
        <v>24044</v>
      </c>
    </row>
    <row r="24" spans="1:7" ht="15">
      <c r="A24" s="2" t="s">
        <v>63</v>
      </c>
      <c r="B24" s="25" t="s">
        <v>114</v>
      </c>
      <c r="D24" s="1" t="str">
        <f t="shared" si="0"/>
        <v>Nebraska2001</v>
      </c>
      <c r="E24" s="1" t="s">
        <v>68</v>
      </c>
      <c r="F24" s="2">
        <v>2001</v>
      </c>
      <c r="G24" s="27">
        <v>28861</v>
      </c>
    </row>
    <row r="25" spans="1:7" ht="15">
      <c r="A25" s="2" t="s">
        <v>64</v>
      </c>
      <c r="B25" s="25" t="s">
        <v>115</v>
      </c>
      <c r="D25" s="1" t="str">
        <f t="shared" si="0"/>
        <v>Nevada2001</v>
      </c>
      <c r="E25" s="1" t="s">
        <v>69</v>
      </c>
      <c r="F25" s="2">
        <v>2001</v>
      </c>
      <c r="G25" s="27">
        <v>30128</v>
      </c>
    </row>
    <row r="26" spans="1:7" ht="15">
      <c r="A26" s="2" t="s">
        <v>65</v>
      </c>
      <c r="B26" s="25" t="s">
        <v>116</v>
      </c>
      <c r="D26" s="1" t="str">
        <f t="shared" si="0"/>
        <v>New Hampshire2001</v>
      </c>
      <c r="E26" s="1" t="s">
        <v>70</v>
      </c>
      <c r="F26" s="2">
        <v>2001</v>
      </c>
      <c r="G26" s="27">
        <v>33969</v>
      </c>
    </row>
    <row r="27" spans="1:7" ht="15">
      <c r="A27" s="2" t="s">
        <v>66</v>
      </c>
      <c r="B27" s="25" t="s">
        <v>117</v>
      </c>
      <c r="D27" s="1" t="str">
        <f t="shared" si="0"/>
        <v>New Jersey2001</v>
      </c>
      <c r="E27" s="1" t="s">
        <v>71</v>
      </c>
      <c r="F27" s="2">
        <v>2001</v>
      </c>
      <c r="G27" s="27">
        <v>38625</v>
      </c>
    </row>
    <row r="28" spans="1:7" ht="15">
      <c r="A28" s="2" t="s">
        <v>67</v>
      </c>
      <c r="B28" s="25" t="s">
        <v>118</v>
      </c>
      <c r="D28" s="1" t="str">
        <f t="shared" si="0"/>
        <v>New Mexico2001</v>
      </c>
      <c r="E28" s="1" t="s">
        <v>72</v>
      </c>
      <c r="F28" s="2">
        <v>2001</v>
      </c>
      <c r="G28" s="27">
        <v>23081</v>
      </c>
    </row>
    <row r="29" spans="1:7" ht="15">
      <c r="A29" s="2" t="s">
        <v>68</v>
      </c>
      <c r="B29" s="25" t="s">
        <v>119</v>
      </c>
      <c r="D29" s="1" t="str">
        <f t="shared" si="0"/>
        <v>New York2001</v>
      </c>
      <c r="E29" s="1" t="s">
        <v>73</v>
      </c>
      <c r="F29" s="2">
        <v>2001</v>
      </c>
      <c r="G29" s="27">
        <v>35878</v>
      </c>
    </row>
    <row r="30" spans="1:7" ht="15">
      <c r="A30" s="2" t="s">
        <v>69</v>
      </c>
      <c r="B30" s="25" t="s">
        <v>120</v>
      </c>
      <c r="D30" s="1" t="str">
        <f t="shared" si="0"/>
        <v>North Carolina2001</v>
      </c>
      <c r="E30" s="1" t="s">
        <v>74</v>
      </c>
      <c r="F30" s="2">
        <v>2001</v>
      </c>
      <c r="G30" s="27">
        <v>27308</v>
      </c>
    </row>
    <row r="31" spans="1:7" ht="15">
      <c r="A31" s="2" t="s">
        <v>70</v>
      </c>
      <c r="B31" s="25" t="s">
        <v>121</v>
      </c>
      <c r="D31" s="1" t="str">
        <f t="shared" si="0"/>
        <v>North Dakota2001</v>
      </c>
      <c r="E31" s="1" t="s">
        <v>75</v>
      </c>
      <c r="F31" s="2">
        <v>2001</v>
      </c>
      <c r="G31" s="27">
        <v>25798</v>
      </c>
    </row>
    <row r="32" spans="1:7" ht="15">
      <c r="A32" s="2" t="s">
        <v>71</v>
      </c>
      <c r="B32" s="25" t="s">
        <v>122</v>
      </c>
      <c r="D32" s="1" t="str">
        <f t="shared" si="0"/>
        <v>Ohio2001</v>
      </c>
      <c r="E32" s="1" t="s">
        <v>76</v>
      </c>
      <c r="F32" s="2">
        <v>2001</v>
      </c>
      <c r="G32" s="27">
        <v>28699</v>
      </c>
    </row>
    <row r="33" spans="1:7" ht="15">
      <c r="A33" s="2" t="s">
        <v>72</v>
      </c>
      <c r="B33" s="25" t="s">
        <v>123</v>
      </c>
      <c r="D33" s="1" t="str">
        <f t="shared" si="0"/>
        <v>Oklahoma2001</v>
      </c>
      <c r="E33" s="1" t="s">
        <v>77</v>
      </c>
      <c r="F33" s="2">
        <v>2001</v>
      </c>
      <c r="G33" s="27">
        <v>24945</v>
      </c>
    </row>
    <row r="34" spans="1:7" ht="15">
      <c r="A34" s="2" t="s">
        <v>73</v>
      </c>
      <c r="B34" s="25" t="s">
        <v>124</v>
      </c>
      <c r="D34" s="1" t="str">
        <f t="shared" si="0"/>
        <v>Oregon2001</v>
      </c>
      <c r="E34" s="1" t="s">
        <v>78</v>
      </c>
      <c r="F34" s="2">
        <v>2001</v>
      </c>
      <c r="G34" s="27">
        <v>28222</v>
      </c>
    </row>
    <row r="35" spans="1:7" ht="15">
      <c r="A35" s="2" t="s">
        <v>74</v>
      </c>
      <c r="B35" s="25" t="s">
        <v>125</v>
      </c>
      <c r="D35" s="1" t="str">
        <f t="shared" si="0"/>
        <v>Pennsylvania2001</v>
      </c>
      <c r="E35" s="1" t="s">
        <v>79</v>
      </c>
      <c r="F35" s="2">
        <v>2001</v>
      </c>
      <c r="G35" s="27">
        <v>30752</v>
      </c>
    </row>
    <row r="36" spans="1:7" ht="15">
      <c r="A36" s="2" t="s">
        <v>75</v>
      </c>
      <c r="B36" s="25" t="s">
        <v>126</v>
      </c>
      <c r="D36" s="1" t="str">
        <f t="shared" si="0"/>
        <v>Rhode Island2001</v>
      </c>
      <c r="E36" s="1" t="s">
        <v>80</v>
      </c>
      <c r="F36" s="2">
        <v>2001</v>
      </c>
      <c r="G36" s="27">
        <v>30256</v>
      </c>
    </row>
    <row r="37" spans="1:7" ht="15">
      <c r="A37" s="2" t="s">
        <v>76</v>
      </c>
      <c r="B37" s="25" t="s">
        <v>127</v>
      </c>
      <c r="D37" s="1" t="str">
        <f t="shared" si="0"/>
        <v>South Carolina2001</v>
      </c>
      <c r="E37" s="1" t="s">
        <v>81</v>
      </c>
      <c r="F37" s="2">
        <v>2001</v>
      </c>
      <c r="G37" s="27">
        <v>24840</v>
      </c>
    </row>
    <row r="38" spans="1:7" ht="15">
      <c r="A38" s="2" t="s">
        <v>77</v>
      </c>
      <c r="B38" s="25" t="s">
        <v>128</v>
      </c>
      <c r="D38" s="1" t="str">
        <f t="shared" si="0"/>
        <v>South Dakota2001</v>
      </c>
      <c r="E38" s="1" t="s">
        <v>82</v>
      </c>
      <c r="F38" s="2">
        <v>2001</v>
      </c>
      <c r="G38" s="27">
        <v>26566</v>
      </c>
    </row>
    <row r="39" spans="1:7" ht="15">
      <c r="A39" s="2" t="s">
        <v>78</v>
      </c>
      <c r="B39" s="25" t="s">
        <v>129</v>
      </c>
      <c r="D39" s="1" t="str">
        <f t="shared" si="0"/>
        <v>Tennessee2001</v>
      </c>
      <c r="E39" s="1" t="s">
        <v>83</v>
      </c>
      <c r="F39" s="2">
        <v>2001</v>
      </c>
      <c r="G39" s="27">
        <v>26808</v>
      </c>
    </row>
    <row r="40" spans="1:7" ht="15">
      <c r="A40" s="2" t="s">
        <v>79</v>
      </c>
      <c r="B40" s="25" t="s">
        <v>130</v>
      </c>
      <c r="D40" s="1" t="str">
        <f t="shared" si="0"/>
        <v>Texas2001</v>
      </c>
      <c r="E40" s="1" t="s">
        <v>84</v>
      </c>
      <c r="F40" s="2">
        <v>2001</v>
      </c>
      <c r="G40" s="27">
        <v>28472</v>
      </c>
    </row>
    <row r="41" spans="1:7" ht="15">
      <c r="A41" s="2" t="s">
        <v>80</v>
      </c>
      <c r="B41" s="25" t="s">
        <v>131</v>
      </c>
      <c r="D41" s="1" t="str">
        <f t="shared" si="0"/>
        <v>Utah2001</v>
      </c>
      <c r="E41" s="1" t="s">
        <v>85</v>
      </c>
      <c r="F41" s="2">
        <v>2001</v>
      </c>
      <c r="G41" s="27">
        <v>24033</v>
      </c>
    </row>
    <row r="42" spans="1:7" ht="15">
      <c r="A42" s="2" t="s">
        <v>81</v>
      </c>
      <c r="B42" s="25" t="s">
        <v>132</v>
      </c>
      <c r="D42" s="1" t="str">
        <f t="shared" si="0"/>
        <v>Vermont2001</v>
      </c>
      <c r="E42" s="1" t="s">
        <v>86</v>
      </c>
      <c r="F42" s="2">
        <v>2001</v>
      </c>
      <c r="G42" s="27">
        <v>28756</v>
      </c>
    </row>
    <row r="43" spans="1:7" ht="15">
      <c r="A43" s="2" t="s">
        <v>82</v>
      </c>
      <c r="B43" s="25" t="s">
        <v>133</v>
      </c>
      <c r="D43" s="1" t="str">
        <f t="shared" si="0"/>
        <v>Virginia2001</v>
      </c>
      <c r="E43" s="1" t="s">
        <v>87</v>
      </c>
      <c r="F43" s="2">
        <v>2001</v>
      </c>
      <c r="G43" s="27">
        <v>32338</v>
      </c>
    </row>
    <row r="44" spans="1:7" ht="15">
      <c r="A44" s="2" t="s">
        <v>83</v>
      </c>
      <c r="B44" s="25" t="s">
        <v>134</v>
      </c>
      <c r="D44" s="1" t="str">
        <f t="shared" si="0"/>
        <v>Washington2001</v>
      </c>
      <c r="E44" s="1" t="s">
        <v>88</v>
      </c>
      <c r="F44" s="2">
        <v>2001</v>
      </c>
      <c r="G44" s="27">
        <v>31976</v>
      </c>
    </row>
    <row r="45" spans="1:7" ht="15">
      <c r="A45" s="2" t="s">
        <v>84</v>
      </c>
      <c r="B45" s="25" t="s">
        <v>135</v>
      </c>
      <c r="D45" s="1" t="str">
        <f t="shared" si="0"/>
        <v>West Virginia2001</v>
      </c>
      <c r="E45" s="1" t="s">
        <v>89</v>
      </c>
      <c r="F45" s="2">
        <v>2001</v>
      </c>
      <c r="G45" s="27">
        <v>22862</v>
      </c>
    </row>
    <row r="46" spans="1:7" ht="15">
      <c r="A46" s="2" t="s">
        <v>85</v>
      </c>
      <c r="B46" s="25" t="s">
        <v>136</v>
      </c>
      <c r="D46" s="1" t="str">
        <f t="shared" si="0"/>
        <v>Wisconsin2001</v>
      </c>
      <c r="E46" s="1" t="s">
        <v>90</v>
      </c>
      <c r="F46" s="2">
        <v>2001</v>
      </c>
      <c r="G46" s="27">
        <v>29196</v>
      </c>
    </row>
    <row r="47" spans="1:7" ht="15">
      <c r="A47" s="2" t="s">
        <v>86</v>
      </c>
      <c r="B47" s="25" t="s">
        <v>137</v>
      </c>
      <c r="D47" s="1" t="str">
        <f t="shared" si="0"/>
        <v>Wyoming2001</v>
      </c>
      <c r="E47" s="1" t="s">
        <v>91</v>
      </c>
      <c r="F47" s="2">
        <v>2001</v>
      </c>
      <c r="G47" s="27">
        <v>29587</v>
      </c>
    </row>
    <row r="48" spans="1:7" ht="15">
      <c r="A48" s="2" t="s">
        <v>87</v>
      </c>
      <c r="B48" s="25" t="s">
        <v>138</v>
      </c>
      <c r="D48" s="1" t="str">
        <f t="shared" si="0"/>
        <v>Alabama2002</v>
      </c>
      <c r="E48" s="1" t="s">
        <v>41</v>
      </c>
      <c r="F48" s="2">
        <v>2002</v>
      </c>
      <c r="G48" s="27">
        <v>25128</v>
      </c>
    </row>
    <row r="49" spans="1:7" ht="15">
      <c r="A49" s="2" t="s">
        <v>88</v>
      </c>
      <c r="B49" s="25" t="s">
        <v>139</v>
      </c>
      <c r="D49" s="1" t="str">
        <f t="shared" si="0"/>
        <v>Alaska2002</v>
      </c>
      <c r="E49" s="1" t="s">
        <v>42</v>
      </c>
      <c r="F49" s="2">
        <v>2002</v>
      </c>
      <c r="G49" s="27">
        <v>32151</v>
      </c>
    </row>
    <row r="50" spans="1:7" ht="15">
      <c r="A50" s="2" t="s">
        <v>89</v>
      </c>
      <c r="B50" s="25" t="s">
        <v>140</v>
      </c>
      <c r="D50" s="1" t="str">
        <f t="shared" si="0"/>
        <v>Arizona2002</v>
      </c>
      <c r="E50" s="1" t="s">
        <v>43</v>
      </c>
      <c r="F50" s="2">
        <v>2002</v>
      </c>
      <c r="G50" s="27">
        <v>26183</v>
      </c>
    </row>
    <row r="51" spans="1:7" ht="15">
      <c r="A51" s="2" t="s">
        <v>90</v>
      </c>
      <c r="B51" s="25" t="s">
        <v>141</v>
      </c>
      <c r="D51" s="1" t="str">
        <f t="shared" si="0"/>
        <v>Arkansas2002</v>
      </c>
      <c r="E51" s="1" t="s">
        <v>44</v>
      </c>
      <c r="F51" s="2">
        <v>2002</v>
      </c>
      <c r="G51" s="27">
        <v>23512</v>
      </c>
    </row>
    <row r="52" spans="1:7" ht="15">
      <c r="A52" s="2" t="s">
        <v>91</v>
      </c>
      <c r="B52" s="25" t="s">
        <v>142</v>
      </c>
      <c r="D52" s="1" t="str">
        <f t="shared" si="0"/>
        <v>California2002</v>
      </c>
      <c r="E52" s="1" t="s">
        <v>45</v>
      </c>
      <c r="F52" s="2">
        <v>2002</v>
      </c>
      <c r="G52" s="27">
        <v>32996</v>
      </c>
    </row>
    <row r="53" spans="1:7" ht="15">
      <c r="D53" s="1" t="str">
        <f t="shared" si="0"/>
        <v>Colorado2002</v>
      </c>
      <c r="E53" s="1" t="s">
        <v>46</v>
      </c>
      <c r="F53" s="2">
        <v>2002</v>
      </c>
      <c r="G53" s="27">
        <v>33276</v>
      </c>
    </row>
    <row r="54" spans="1:7" ht="15">
      <c r="D54" s="1" t="str">
        <f t="shared" si="0"/>
        <v>Connecticut2002</v>
      </c>
      <c r="E54" s="1" t="s">
        <v>47</v>
      </c>
      <c r="F54" s="2">
        <v>2002</v>
      </c>
      <c r="G54" s="27">
        <v>42706</v>
      </c>
    </row>
    <row r="55" spans="1:7" ht="15">
      <c r="D55" s="1" t="str">
        <f t="shared" si="0"/>
        <v>Delaware2002</v>
      </c>
      <c r="E55" s="1" t="s">
        <v>49</v>
      </c>
      <c r="F55" s="2">
        <v>2002</v>
      </c>
      <c r="G55" s="27">
        <v>42120</v>
      </c>
    </row>
    <row r="56" spans="1:7" ht="15">
      <c r="D56" s="1" t="str">
        <f t="shared" si="0"/>
        <v>Florida2002</v>
      </c>
      <c r="E56" s="1" t="s">
        <v>50</v>
      </c>
      <c r="F56" s="2">
        <v>2002</v>
      </c>
      <c r="G56" s="27">
        <v>29596</v>
      </c>
    </row>
    <row r="57" spans="1:7" ht="15">
      <c r="D57" s="1" t="str">
        <f t="shared" si="0"/>
        <v>Georgia2002</v>
      </c>
      <c r="E57" s="1" t="s">
        <v>51</v>
      </c>
      <c r="F57" s="2">
        <v>2002</v>
      </c>
      <c r="G57" s="27">
        <v>28821</v>
      </c>
    </row>
    <row r="58" spans="1:7" ht="15">
      <c r="D58" s="1" t="str">
        <f t="shared" si="0"/>
        <v>Hawaii2002</v>
      </c>
      <c r="E58" s="1" t="s">
        <v>52</v>
      </c>
      <c r="F58" s="2">
        <v>2002</v>
      </c>
      <c r="G58" s="27">
        <v>30001</v>
      </c>
    </row>
    <row r="59" spans="1:7" ht="15">
      <c r="D59" s="1" t="str">
        <f t="shared" si="0"/>
        <v>Idaho2002</v>
      </c>
      <c r="E59" s="1" t="s">
        <v>53</v>
      </c>
      <c r="F59" s="2">
        <v>2002</v>
      </c>
      <c r="G59" s="27">
        <v>25057</v>
      </c>
    </row>
    <row r="60" spans="1:7" ht="15">
      <c r="D60" s="1" t="str">
        <f t="shared" si="0"/>
        <v>Illinois2002</v>
      </c>
      <c r="E60" s="1" t="s">
        <v>54</v>
      </c>
      <c r="F60" s="2">
        <v>2002</v>
      </c>
      <c r="G60" s="27">
        <v>33404</v>
      </c>
    </row>
    <row r="61" spans="1:7" ht="15">
      <c r="D61" s="1" t="str">
        <f t="shared" si="0"/>
        <v>Indiana2002</v>
      </c>
      <c r="E61" s="1" t="s">
        <v>55</v>
      </c>
      <c r="F61" s="2">
        <v>2002</v>
      </c>
      <c r="G61" s="27">
        <v>28240</v>
      </c>
    </row>
    <row r="62" spans="1:7" ht="15">
      <c r="D62" s="1" t="str">
        <f t="shared" si="0"/>
        <v>Iowa2002</v>
      </c>
      <c r="E62" s="1" t="s">
        <v>56</v>
      </c>
      <c r="F62" s="2">
        <v>2002</v>
      </c>
      <c r="G62" s="27">
        <v>28280</v>
      </c>
    </row>
    <row r="63" spans="1:7" ht="15">
      <c r="D63" s="1" t="str">
        <f t="shared" si="0"/>
        <v>Kansas2002</v>
      </c>
      <c r="E63" s="1" t="s">
        <v>57</v>
      </c>
      <c r="F63" s="2">
        <v>2002</v>
      </c>
      <c r="G63" s="27">
        <v>29141</v>
      </c>
    </row>
    <row r="64" spans="1:7" ht="15">
      <c r="D64" s="1" t="str">
        <f t="shared" si="0"/>
        <v>Louisiana2002</v>
      </c>
      <c r="E64" s="1" t="s">
        <v>59</v>
      </c>
      <c r="F64" s="2">
        <v>2002</v>
      </c>
      <c r="G64" s="27">
        <v>25446</v>
      </c>
    </row>
    <row r="65" spans="4:7" ht="15">
      <c r="D65" s="1" t="str">
        <f t="shared" si="0"/>
        <v>Maine2002</v>
      </c>
      <c r="E65" s="1" t="s">
        <v>60</v>
      </c>
      <c r="F65" s="2">
        <v>2002</v>
      </c>
      <c r="G65" s="27">
        <v>27744</v>
      </c>
    </row>
    <row r="66" spans="4:7" ht="15">
      <c r="D66" s="1" t="str">
        <f t="shared" si="0"/>
        <v>Massachusetts2002</v>
      </c>
      <c r="E66" s="1" t="s">
        <v>62</v>
      </c>
      <c r="F66" s="2">
        <v>2002</v>
      </c>
      <c r="G66" s="27">
        <v>39244</v>
      </c>
    </row>
    <row r="67" spans="4:7" ht="15">
      <c r="D67" s="1" t="str">
        <f t="shared" ref="D67:D130" si="1">E67&amp;F67</f>
        <v>Michigan2002</v>
      </c>
      <c r="E67" s="1" t="s">
        <v>63</v>
      </c>
      <c r="F67" s="2">
        <v>2002</v>
      </c>
      <c r="G67" s="27">
        <v>30296</v>
      </c>
    </row>
    <row r="68" spans="4:7" ht="15">
      <c r="D68" s="1" t="str">
        <f t="shared" si="1"/>
        <v>Minnesota2002</v>
      </c>
      <c r="E68" s="1" t="s">
        <v>64</v>
      </c>
      <c r="F68" s="2">
        <v>2002</v>
      </c>
      <c r="G68" s="27">
        <v>34071</v>
      </c>
    </row>
    <row r="69" spans="4:7" ht="15">
      <c r="D69" s="1" t="str">
        <f t="shared" si="1"/>
        <v>Mississippi2002</v>
      </c>
      <c r="E69" s="1" t="s">
        <v>65</v>
      </c>
      <c r="F69" s="2">
        <v>2002</v>
      </c>
      <c r="G69" s="27">
        <v>22372</v>
      </c>
    </row>
    <row r="70" spans="4:7" ht="15">
      <c r="D70" s="1" t="str">
        <f t="shared" si="1"/>
        <v>Missouri2002</v>
      </c>
      <c r="E70" s="1" t="s">
        <v>66</v>
      </c>
      <c r="F70" s="2">
        <v>2002</v>
      </c>
      <c r="G70" s="27">
        <v>28936</v>
      </c>
    </row>
    <row r="71" spans="4:7" ht="15">
      <c r="D71" s="1" t="str">
        <f t="shared" si="1"/>
        <v>Montana2002</v>
      </c>
      <c r="E71" s="1" t="s">
        <v>67</v>
      </c>
      <c r="F71" s="2">
        <v>2002</v>
      </c>
      <c r="G71" s="27">
        <v>25020</v>
      </c>
    </row>
    <row r="72" spans="4:7" ht="15">
      <c r="D72" s="1" t="str">
        <f t="shared" si="1"/>
        <v>Nebraska2002</v>
      </c>
      <c r="E72" s="1" t="s">
        <v>68</v>
      </c>
      <c r="F72" s="2">
        <v>2002</v>
      </c>
      <c r="G72" s="27">
        <v>29771</v>
      </c>
    </row>
    <row r="73" spans="4:7" ht="15">
      <c r="D73" s="1" t="str">
        <f t="shared" si="1"/>
        <v>Nevada2002</v>
      </c>
      <c r="E73" s="1" t="s">
        <v>69</v>
      </c>
      <c r="F73" s="2">
        <v>2002</v>
      </c>
      <c r="G73" s="27">
        <v>30180</v>
      </c>
    </row>
    <row r="74" spans="4:7" ht="15">
      <c r="D74" s="1" t="str">
        <f t="shared" si="1"/>
        <v>New Hampshire2002</v>
      </c>
      <c r="E74" s="1" t="s">
        <v>70</v>
      </c>
      <c r="F74" s="2">
        <v>2002</v>
      </c>
      <c r="G74" s="27">
        <v>34334</v>
      </c>
    </row>
    <row r="75" spans="4:7" ht="15">
      <c r="D75" s="1" t="str">
        <f t="shared" si="1"/>
        <v>New Jersey2002</v>
      </c>
      <c r="E75" s="1" t="s">
        <v>71</v>
      </c>
      <c r="F75" s="2">
        <v>2002</v>
      </c>
      <c r="G75" s="27">
        <v>39453</v>
      </c>
    </row>
    <row r="76" spans="4:7" ht="15">
      <c r="D76" s="1" t="str">
        <f t="shared" si="1"/>
        <v>New Mexico2002</v>
      </c>
      <c r="E76" s="1" t="s">
        <v>72</v>
      </c>
      <c r="F76" s="2">
        <v>2002</v>
      </c>
      <c r="G76" s="27">
        <v>23941</v>
      </c>
    </row>
    <row r="77" spans="4:7" ht="15">
      <c r="D77" s="1" t="str">
        <f t="shared" si="1"/>
        <v>New York2002</v>
      </c>
      <c r="E77" s="1" t="s">
        <v>73</v>
      </c>
      <c r="F77" s="2">
        <v>2002</v>
      </c>
      <c r="G77" s="27">
        <v>36043</v>
      </c>
    </row>
    <row r="78" spans="4:7" ht="15">
      <c r="D78" s="1" t="str">
        <f t="shared" si="1"/>
        <v>North Carolina2002</v>
      </c>
      <c r="E78" s="1" t="s">
        <v>74</v>
      </c>
      <c r="F78" s="2">
        <v>2002</v>
      </c>
      <c r="G78" s="27">
        <v>27711</v>
      </c>
    </row>
    <row r="79" spans="4:7" ht="15">
      <c r="D79" s="1" t="str">
        <f t="shared" si="1"/>
        <v>North Dakota2002</v>
      </c>
      <c r="E79" s="1" t="s">
        <v>75</v>
      </c>
      <c r="F79" s="2">
        <v>2002</v>
      </c>
      <c r="G79" s="27">
        <v>26982</v>
      </c>
    </row>
    <row r="80" spans="4:7" ht="15">
      <c r="D80" s="1" t="str">
        <f t="shared" si="1"/>
        <v>Ohio2002</v>
      </c>
      <c r="E80" s="1" t="s">
        <v>76</v>
      </c>
      <c r="F80" s="2">
        <v>2002</v>
      </c>
      <c r="G80" s="27">
        <v>29405</v>
      </c>
    </row>
    <row r="81" spans="4:7" ht="15">
      <c r="D81" s="1" t="str">
        <f t="shared" si="1"/>
        <v>Oklahoma2002</v>
      </c>
      <c r="E81" s="1" t="s">
        <v>77</v>
      </c>
      <c r="F81" s="2">
        <v>2002</v>
      </c>
      <c r="G81" s="27">
        <v>25575</v>
      </c>
    </row>
    <row r="82" spans="4:7" ht="15">
      <c r="D82" s="1" t="str">
        <f t="shared" si="1"/>
        <v>Oregon2002</v>
      </c>
      <c r="E82" s="1" t="s">
        <v>78</v>
      </c>
      <c r="F82" s="2">
        <v>2002</v>
      </c>
      <c r="G82" s="27">
        <v>28731</v>
      </c>
    </row>
    <row r="83" spans="4:7" ht="15">
      <c r="D83" s="1" t="str">
        <f t="shared" si="1"/>
        <v>Pennsylvania2002</v>
      </c>
      <c r="E83" s="1" t="s">
        <v>79</v>
      </c>
      <c r="F83" s="2">
        <v>2002</v>
      </c>
      <c r="G83" s="27">
        <v>31727</v>
      </c>
    </row>
    <row r="84" spans="4:7" ht="15">
      <c r="D84" s="1" t="str">
        <f t="shared" si="1"/>
        <v>Rhode Island2002</v>
      </c>
      <c r="E84" s="1" t="s">
        <v>80</v>
      </c>
      <c r="F84" s="2">
        <v>2002</v>
      </c>
      <c r="G84" s="27">
        <v>31319</v>
      </c>
    </row>
    <row r="85" spans="4:7" ht="15">
      <c r="D85" s="1" t="str">
        <f t="shared" si="1"/>
        <v>South Carolina2002</v>
      </c>
      <c r="E85" s="1" t="s">
        <v>81</v>
      </c>
      <c r="F85" s="2">
        <v>2002</v>
      </c>
      <c r="G85" s="27">
        <v>25400</v>
      </c>
    </row>
    <row r="86" spans="4:7" ht="15">
      <c r="D86" s="1" t="str">
        <f t="shared" si="1"/>
        <v>South Dakota2002</v>
      </c>
      <c r="E86" s="1" t="s">
        <v>82</v>
      </c>
      <c r="F86" s="2">
        <v>2002</v>
      </c>
      <c r="G86" s="27">
        <v>26894</v>
      </c>
    </row>
    <row r="87" spans="4:7" ht="15">
      <c r="D87" s="1" t="str">
        <f t="shared" si="1"/>
        <v>Tennessee2002</v>
      </c>
      <c r="E87" s="1" t="s">
        <v>83</v>
      </c>
      <c r="F87" s="2">
        <v>2002</v>
      </c>
      <c r="G87" s="27">
        <v>27671</v>
      </c>
    </row>
    <row r="88" spans="4:7" ht="15">
      <c r="D88" s="1" t="str">
        <f t="shared" si="1"/>
        <v>Texas2002</v>
      </c>
      <c r="E88" s="1" t="s">
        <v>84</v>
      </c>
      <c r="F88" s="2">
        <v>2002</v>
      </c>
      <c r="G88" s="27">
        <v>28551</v>
      </c>
    </row>
    <row r="89" spans="4:7" ht="15">
      <c r="D89" s="1" t="str">
        <f t="shared" si="1"/>
        <v>Utah2002</v>
      </c>
      <c r="E89" s="1" t="s">
        <v>85</v>
      </c>
      <c r="F89" s="2">
        <v>2002</v>
      </c>
      <c r="G89" s="27">
        <v>24306</v>
      </c>
    </row>
    <row r="90" spans="4:7" ht="15">
      <c r="D90" s="1" t="str">
        <f t="shared" si="1"/>
        <v>Vermont2002</v>
      </c>
      <c r="E90" s="1" t="s">
        <v>86</v>
      </c>
      <c r="F90" s="2">
        <v>2002</v>
      </c>
      <c r="G90" s="27">
        <v>29567</v>
      </c>
    </row>
    <row r="91" spans="4:7" ht="15">
      <c r="D91" s="1" t="str">
        <f t="shared" si="1"/>
        <v>Virginia2002</v>
      </c>
      <c r="E91" s="1" t="s">
        <v>87</v>
      </c>
      <c r="F91" s="2">
        <v>2002</v>
      </c>
      <c r="G91" s="27">
        <v>32922</v>
      </c>
    </row>
    <row r="92" spans="4:7" ht="15">
      <c r="D92" s="1" t="str">
        <f t="shared" si="1"/>
        <v>Washington2002</v>
      </c>
      <c r="E92" s="1" t="s">
        <v>88</v>
      </c>
      <c r="F92" s="2">
        <v>2002</v>
      </c>
      <c r="G92" s="27">
        <v>32677</v>
      </c>
    </row>
    <row r="93" spans="4:7" ht="15">
      <c r="D93" s="1" t="str">
        <f t="shared" si="1"/>
        <v>West Virginia2002</v>
      </c>
      <c r="E93" s="1" t="s">
        <v>89</v>
      </c>
      <c r="F93" s="2">
        <v>2002</v>
      </c>
      <c r="G93" s="27">
        <v>23688</v>
      </c>
    </row>
    <row r="94" spans="4:7" ht="15">
      <c r="D94" s="1" t="str">
        <f t="shared" si="1"/>
        <v>Wisconsin2002</v>
      </c>
      <c r="E94" s="1" t="s">
        <v>90</v>
      </c>
      <c r="F94" s="2">
        <v>2002</v>
      </c>
      <c r="G94" s="27">
        <v>29923</v>
      </c>
    </row>
    <row r="95" spans="4:7" ht="15">
      <c r="D95" s="1" t="str">
        <f t="shared" si="1"/>
        <v>Wyoming2002</v>
      </c>
      <c r="E95" s="1" t="s">
        <v>91</v>
      </c>
      <c r="F95" s="2">
        <v>2002</v>
      </c>
      <c r="G95" s="27">
        <v>30578</v>
      </c>
    </row>
    <row r="96" spans="4:7" ht="15">
      <c r="D96" s="1" t="str">
        <f t="shared" si="1"/>
        <v>Alabama2003</v>
      </c>
      <c r="E96" s="1" t="s">
        <v>41</v>
      </c>
      <c r="F96" s="2">
        <v>2003</v>
      </c>
      <c r="G96" s="27">
        <v>26338</v>
      </c>
    </row>
    <row r="97" spans="4:7" ht="15">
      <c r="D97" s="1" t="str">
        <f t="shared" si="1"/>
        <v>Alaska2003</v>
      </c>
      <c r="E97" s="1" t="s">
        <v>42</v>
      </c>
      <c r="F97" s="2">
        <v>2003</v>
      </c>
      <c r="G97" s="27">
        <v>33568</v>
      </c>
    </row>
    <row r="98" spans="4:7" ht="15">
      <c r="D98" s="1" t="str">
        <f t="shared" si="1"/>
        <v>Arizona2003</v>
      </c>
      <c r="E98" s="1" t="s">
        <v>43</v>
      </c>
      <c r="F98" s="2">
        <v>2003</v>
      </c>
      <c r="G98" s="27">
        <v>26838</v>
      </c>
    </row>
    <row r="99" spans="4:7" ht="15">
      <c r="D99" s="1" t="str">
        <f t="shared" si="1"/>
        <v>Arkansas2003</v>
      </c>
      <c r="E99" s="1" t="s">
        <v>44</v>
      </c>
      <c r="F99" s="2">
        <v>2003</v>
      </c>
      <c r="G99" s="27">
        <v>24289</v>
      </c>
    </row>
    <row r="100" spans="4:7" ht="15">
      <c r="D100" s="1" t="str">
        <f t="shared" si="1"/>
        <v>California2003</v>
      </c>
      <c r="E100" s="1" t="s">
        <v>45</v>
      </c>
      <c r="F100" s="2">
        <v>2003</v>
      </c>
      <c r="G100" s="27">
        <v>33749</v>
      </c>
    </row>
    <row r="101" spans="4:7" ht="15">
      <c r="D101" s="1" t="str">
        <f t="shared" si="1"/>
        <v>Colorado2003</v>
      </c>
      <c r="E101" s="1" t="s">
        <v>46</v>
      </c>
      <c r="F101" s="2">
        <v>2003</v>
      </c>
      <c r="G101" s="27">
        <v>34283</v>
      </c>
    </row>
    <row r="102" spans="4:7" ht="15">
      <c r="D102" s="1" t="str">
        <f t="shared" si="1"/>
        <v>Connecticut2003</v>
      </c>
      <c r="E102" s="1" t="s">
        <v>47</v>
      </c>
      <c r="F102" s="2">
        <v>2003</v>
      </c>
      <c r="G102" s="27">
        <v>43173</v>
      </c>
    </row>
    <row r="103" spans="4:7" ht="15">
      <c r="D103" s="1" t="str">
        <f t="shared" si="1"/>
        <v>Delaware2003</v>
      </c>
      <c r="E103" s="1" t="s">
        <v>49</v>
      </c>
      <c r="F103" s="2">
        <v>2003</v>
      </c>
      <c r="G103" s="27">
        <v>48342</v>
      </c>
    </row>
    <row r="104" spans="4:7" ht="15">
      <c r="D104" s="1" t="str">
        <f t="shared" si="1"/>
        <v>Florida2003</v>
      </c>
      <c r="E104" s="1" t="s">
        <v>50</v>
      </c>
      <c r="F104" s="2">
        <v>2003</v>
      </c>
      <c r="G104" s="27">
        <v>30446</v>
      </c>
    </row>
    <row r="105" spans="4:7" ht="15">
      <c r="D105" s="1" t="str">
        <f t="shared" si="1"/>
        <v>Georgia2003</v>
      </c>
      <c r="E105" s="1" t="s">
        <v>51</v>
      </c>
      <c r="F105" s="2">
        <v>2003</v>
      </c>
      <c r="G105" s="27">
        <v>29442</v>
      </c>
    </row>
    <row r="106" spans="4:7" ht="15">
      <c r="D106" s="1" t="str">
        <f t="shared" si="1"/>
        <v>Hawaii2003</v>
      </c>
      <c r="E106" s="1" t="s">
        <v>52</v>
      </c>
      <c r="F106" s="2">
        <v>2003</v>
      </c>
      <c r="G106" s="27">
        <v>30913</v>
      </c>
    </row>
    <row r="107" spans="4:7" ht="15">
      <c r="D107" s="1" t="str">
        <f t="shared" si="1"/>
        <v>Indiana2003</v>
      </c>
      <c r="E107" s="1" t="s">
        <v>55</v>
      </c>
      <c r="F107" s="2">
        <v>2003</v>
      </c>
      <c r="G107" s="27">
        <v>28783</v>
      </c>
    </row>
    <row r="108" spans="4:7" ht="15">
      <c r="D108" s="1" t="str">
        <f t="shared" si="1"/>
        <v>Iowa2003</v>
      </c>
      <c r="E108" s="1" t="s">
        <v>56</v>
      </c>
      <c r="F108" s="2">
        <v>2003</v>
      </c>
      <c r="G108" s="27">
        <v>29043</v>
      </c>
    </row>
    <row r="109" spans="4:7" ht="15">
      <c r="D109" s="1" t="str">
        <f t="shared" si="1"/>
        <v>Kansas2003</v>
      </c>
      <c r="E109" s="1" t="s">
        <v>57</v>
      </c>
      <c r="F109" s="2">
        <v>2003</v>
      </c>
      <c r="G109" s="27">
        <v>29935</v>
      </c>
    </row>
    <row r="110" spans="4:7" ht="15">
      <c r="D110" s="1" t="str">
        <f t="shared" si="1"/>
        <v>Kentucky2003</v>
      </c>
      <c r="E110" s="1" t="s">
        <v>58</v>
      </c>
      <c r="F110" s="2">
        <v>2003</v>
      </c>
      <c r="G110" s="27">
        <v>26252</v>
      </c>
    </row>
    <row r="111" spans="4:7" ht="15">
      <c r="D111" s="1" t="str">
        <f t="shared" si="1"/>
        <v>Louisiana2003</v>
      </c>
      <c r="E111" s="1" t="s">
        <v>59</v>
      </c>
      <c r="F111" s="2">
        <v>2003</v>
      </c>
      <c r="G111" s="27">
        <v>26100</v>
      </c>
    </row>
    <row r="112" spans="4:7" ht="15">
      <c r="D112" s="1" t="str">
        <f t="shared" si="1"/>
        <v>Maine2003</v>
      </c>
      <c r="E112" s="1" t="s">
        <v>60</v>
      </c>
      <c r="F112" s="2">
        <v>2003</v>
      </c>
      <c r="G112" s="27">
        <v>28831</v>
      </c>
    </row>
    <row r="113" spans="4:7" ht="15">
      <c r="D113" s="1" t="str">
        <f t="shared" si="1"/>
        <v>Maryland2003</v>
      </c>
      <c r="E113" s="1" t="s">
        <v>61</v>
      </c>
      <c r="F113" s="2">
        <v>2003</v>
      </c>
      <c r="G113" s="27">
        <v>37331</v>
      </c>
    </row>
    <row r="114" spans="4:7" ht="15">
      <c r="D114" s="1" t="str">
        <f t="shared" si="1"/>
        <v>Massachusetts2003</v>
      </c>
      <c r="E114" s="1" t="s">
        <v>62</v>
      </c>
      <c r="F114" s="2">
        <v>2003</v>
      </c>
      <c r="G114" s="27">
        <v>39815</v>
      </c>
    </row>
    <row r="115" spans="4:7" ht="15">
      <c r="D115" s="1" t="str">
        <f t="shared" si="1"/>
        <v>Michigan2003</v>
      </c>
      <c r="E115" s="1" t="s">
        <v>63</v>
      </c>
      <c r="F115" s="2">
        <v>2003</v>
      </c>
      <c r="G115" s="27">
        <v>30439</v>
      </c>
    </row>
    <row r="116" spans="4:7" ht="15">
      <c r="D116" s="1" t="str">
        <f t="shared" si="1"/>
        <v>Minnesota2003</v>
      </c>
      <c r="E116" s="1" t="s">
        <v>64</v>
      </c>
      <c r="F116" s="2">
        <v>2003</v>
      </c>
      <c r="G116" s="27">
        <v>34443</v>
      </c>
    </row>
    <row r="117" spans="4:7" ht="15">
      <c r="D117" s="1" t="str">
        <f t="shared" si="1"/>
        <v>Mississippi2003</v>
      </c>
      <c r="E117" s="1" t="s">
        <v>65</v>
      </c>
      <c r="F117" s="2">
        <v>2003</v>
      </c>
      <c r="G117" s="27">
        <v>23448</v>
      </c>
    </row>
    <row r="118" spans="4:7" ht="15">
      <c r="D118" s="1" t="str">
        <f t="shared" si="1"/>
        <v>Missouri2003</v>
      </c>
      <c r="E118" s="1" t="s">
        <v>66</v>
      </c>
      <c r="F118" s="2">
        <v>2003</v>
      </c>
      <c r="G118" s="27">
        <v>29252</v>
      </c>
    </row>
    <row r="119" spans="4:7" ht="15">
      <c r="D119" s="1" t="str">
        <f t="shared" si="1"/>
        <v>Montana2003</v>
      </c>
      <c r="E119" s="1" t="s">
        <v>67</v>
      </c>
      <c r="F119" s="2">
        <v>2003</v>
      </c>
      <c r="G119" s="27">
        <v>25920</v>
      </c>
    </row>
    <row r="120" spans="4:7" ht="15">
      <c r="D120" s="1" t="str">
        <f t="shared" si="1"/>
        <v>Nebraska2003</v>
      </c>
      <c r="E120" s="1" t="s">
        <v>68</v>
      </c>
      <c r="F120" s="2">
        <v>2003</v>
      </c>
      <c r="G120" s="27">
        <v>30758</v>
      </c>
    </row>
    <row r="121" spans="4:7" ht="15">
      <c r="D121" s="1" t="str">
        <f t="shared" si="1"/>
        <v>Nevada2003</v>
      </c>
      <c r="E121" s="1" t="s">
        <v>69</v>
      </c>
      <c r="F121" s="2">
        <v>2003</v>
      </c>
      <c r="G121" s="27">
        <v>31266</v>
      </c>
    </row>
    <row r="122" spans="4:7" ht="15">
      <c r="D122" s="1" t="str">
        <f t="shared" si="1"/>
        <v>New Hampshire2003</v>
      </c>
      <c r="E122" s="1" t="s">
        <v>70</v>
      </c>
      <c r="F122" s="2">
        <v>2003</v>
      </c>
      <c r="G122" s="27">
        <v>34702</v>
      </c>
    </row>
    <row r="123" spans="4:7" ht="15">
      <c r="D123" s="1" t="str">
        <f t="shared" si="1"/>
        <v>New Jersey2003</v>
      </c>
      <c r="E123" s="1" t="s">
        <v>71</v>
      </c>
      <c r="F123" s="2">
        <v>2003</v>
      </c>
      <c r="G123" s="27">
        <v>40427</v>
      </c>
    </row>
    <row r="124" spans="4:7" ht="15">
      <c r="D124" s="1" t="str">
        <f t="shared" si="1"/>
        <v>New Mexico2003</v>
      </c>
      <c r="E124" s="1" t="s">
        <v>72</v>
      </c>
      <c r="F124" s="2">
        <v>2003</v>
      </c>
      <c r="G124" s="27">
        <v>25541</v>
      </c>
    </row>
    <row r="125" spans="4:7" ht="15">
      <c r="D125" s="1" t="str">
        <f t="shared" si="1"/>
        <v>New York2003</v>
      </c>
      <c r="E125" s="1" t="s">
        <v>73</v>
      </c>
      <c r="F125" s="2">
        <v>2003</v>
      </c>
      <c r="G125" s="27">
        <v>36574</v>
      </c>
    </row>
    <row r="126" spans="4:7" ht="15">
      <c r="D126" s="1" t="str">
        <f t="shared" si="1"/>
        <v>North Carolina2003</v>
      </c>
      <c r="E126" s="1" t="s">
        <v>74</v>
      </c>
      <c r="F126" s="2">
        <v>2003</v>
      </c>
      <c r="G126" s="27">
        <v>28235</v>
      </c>
    </row>
    <row r="127" spans="4:7" ht="15">
      <c r="D127" s="1" t="str">
        <f t="shared" si="1"/>
        <v>North Dakota2003</v>
      </c>
      <c r="E127" s="1" t="s">
        <v>75</v>
      </c>
      <c r="F127" s="2">
        <v>2003</v>
      </c>
      <c r="G127" s="27">
        <v>29204</v>
      </c>
    </row>
    <row r="128" spans="4:7" ht="15">
      <c r="D128" s="1" t="str">
        <f t="shared" si="1"/>
        <v>Ohio2003</v>
      </c>
      <c r="E128" s="1" t="s">
        <v>76</v>
      </c>
      <c r="F128" s="2">
        <v>2003</v>
      </c>
      <c r="G128" s="27">
        <v>29944</v>
      </c>
    </row>
    <row r="129" spans="4:7" ht="15">
      <c r="D129" s="1" t="str">
        <f t="shared" si="1"/>
        <v>Oklahoma2003</v>
      </c>
      <c r="E129" s="1" t="s">
        <v>77</v>
      </c>
      <c r="F129" s="2">
        <v>2003</v>
      </c>
      <c r="G129" s="27">
        <v>26656</v>
      </c>
    </row>
    <row r="130" spans="4:7" ht="15">
      <c r="D130" s="1" t="str">
        <f t="shared" si="1"/>
        <v>Oregon2003</v>
      </c>
      <c r="E130" s="1" t="s">
        <v>78</v>
      </c>
      <c r="F130" s="2">
        <v>2003</v>
      </c>
      <c r="G130" s="27">
        <v>29340</v>
      </c>
    </row>
    <row r="131" spans="4:7" ht="15">
      <c r="D131" s="1" t="str">
        <f t="shared" ref="D131:D190" si="2">E131&amp;F131</f>
        <v>Pennsylvania2003</v>
      </c>
      <c r="E131" s="1" t="s">
        <v>79</v>
      </c>
      <c r="F131" s="2">
        <v>2003</v>
      </c>
      <c r="G131" s="27">
        <v>31998</v>
      </c>
    </row>
    <row r="132" spans="4:7" ht="15">
      <c r="D132" s="1" t="str">
        <f t="shared" si="2"/>
        <v>Rhode Island2003</v>
      </c>
      <c r="E132" s="1" t="s">
        <v>80</v>
      </c>
      <c r="F132" s="2">
        <v>2003</v>
      </c>
      <c r="G132" s="27">
        <v>31916</v>
      </c>
    </row>
    <row r="133" spans="4:7" ht="15">
      <c r="D133" s="1" t="str">
        <f t="shared" si="2"/>
        <v>South Carolina2003</v>
      </c>
      <c r="E133" s="1" t="s">
        <v>81</v>
      </c>
      <c r="F133" s="2">
        <v>2003</v>
      </c>
      <c r="G133" s="27">
        <v>26132</v>
      </c>
    </row>
    <row r="134" spans="4:7" ht="15">
      <c r="D134" s="1" t="str">
        <f t="shared" si="2"/>
        <v>South Dakota2003</v>
      </c>
      <c r="E134" s="1" t="s">
        <v>82</v>
      </c>
      <c r="F134" s="2">
        <v>2003</v>
      </c>
      <c r="G134" s="27">
        <v>29234</v>
      </c>
    </row>
    <row r="135" spans="4:7" ht="15">
      <c r="D135" s="1" t="str">
        <f t="shared" si="2"/>
        <v>Tennessee2003</v>
      </c>
      <c r="E135" s="1" t="s">
        <v>83</v>
      </c>
      <c r="F135" s="2">
        <v>2003</v>
      </c>
      <c r="G135" s="27">
        <v>28455</v>
      </c>
    </row>
    <row r="136" spans="4:7" ht="15">
      <c r="D136" s="1" t="str">
        <f t="shared" si="2"/>
        <v>Texas2003</v>
      </c>
      <c r="E136" s="1" t="s">
        <v>84</v>
      </c>
      <c r="F136" s="2">
        <v>2003</v>
      </c>
      <c r="G136" s="27">
        <v>29372</v>
      </c>
    </row>
    <row r="137" spans="4:7" ht="15">
      <c r="D137" s="1" t="str">
        <f t="shared" si="2"/>
        <v>Utah2003</v>
      </c>
      <c r="E137" s="1" t="s">
        <v>85</v>
      </c>
      <c r="F137" s="2">
        <v>2003</v>
      </c>
      <c r="G137" s="27">
        <v>24977</v>
      </c>
    </row>
    <row r="138" spans="4:7" ht="15">
      <c r="D138" s="1" t="str">
        <f t="shared" si="2"/>
        <v>Vermont2003</v>
      </c>
      <c r="E138" s="1" t="s">
        <v>86</v>
      </c>
      <c r="F138" s="2">
        <v>2003</v>
      </c>
      <c r="G138" s="27">
        <v>30740</v>
      </c>
    </row>
    <row r="139" spans="4:7" ht="15">
      <c r="D139" s="1" t="str">
        <f t="shared" si="2"/>
        <v>Virginia2003</v>
      </c>
      <c r="E139" s="1" t="s">
        <v>87</v>
      </c>
      <c r="F139" s="2">
        <v>2003</v>
      </c>
      <c r="G139" s="27">
        <v>33671</v>
      </c>
    </row>
    <row r="140" spans="4:7" ht="15">
      <c r="D140" s="1" t="str">
        <f t="shared" si="2"/>
        <v>Washington2003</v>
      </c>
      <c r="E140" s="1" t="s">
        <v>88</v>
      </c>
      <c r="F140" s="2">
        <v>2003</v>
      </c>
      <c r="G140" s="27">
        <v>33332</v>
      </c>
    </row>
    <row r="141" spans="4:7" ht="15">
      <c r="D141" s="1" t="str">
        <f t="shared" si="2"/>
        <v>West Virginia2003</v>
      </c>
      <c r="E141" s="1" t="s">
        <v>89</v>
      </c>
      <c r="F141" s="2">
        <v>2003</v>
      </c>
      <c r="G141" s="27">
        <v>24379</v>
      </c>
    </row>
    <row r="142" spans="4:7" ht="15">
      <c r="D142" s="1" t="str">
        <f t="shared" si="2"/>
        <v>Wisconsin2003</v>
      </c>
      <c r="E142" s="1" t="s">
        <v>90</v>
      </c>
      <c r="F142" s="2">
        <v>2003</v>
      </c>
      <c r="G142" s="27">
        <v>30898</v>
      </c>
    </row>
    <row r="143" spans="4:7" ht="15">
      <c r="D143" s="1" t="str">
        <f t="shared" si="2"/>
        <v>Wyoming2003</v>
      </c>
      <c r="E143" s="1" t="s">
        <v>91</v>
      </c>
      <c r="F143" s="2">
        <v>2003</v>
      </c>
      <c r="G143" s="27">
        <v>32808</v>
      </c>
    </row>
    <row r="144" spans="4:7" ht="15">
      <c r="D144" s="1" t="str">
        <f t="shared" si="2"/>
        <v>Alabama2004</v>
      </c>
      <c r="E144" s="1" t="s">
        <v>41</v>
      </c>
      <c r="F144" s="2">
        <v>2004</v>
      </c>
      <c r="G144" s="27">
        <v>29136</v>
      </c>
    </row>
    <row r="145" spans="4:7" ht="15">
      <c r="D145" s="1" t="str">
        <f t="shared" si="2"/>
        <v>Alaska2004</v>
      </c>
      <c r="E145" s="1" t="s">
        <v>42</v>
      </c>
      <c r="F145" s="2">
        <v>2004</v>
      </c>
      <c r="G145" s="27">
        <v>35612</v>
      </c>
    </row>
    <row r="146" spans="4:7" ht="15">
      <c r="D146" s="1" t="str">
        <f t="shared" si="2"/>
        <v>Arizona2004</v>
      </c>
      <c r="E146" s="1" t="s">
        <v>43</v>
      </c>
      <c r="F146" s="2">
        <v>2004</v>
      </c>
      <c r="G146" s="27">
        <v>30267</v>
      </c>
    </row>
    <row r="147" spans="4:7" ht="15">
      <c r="D147" s="1" t="str">
        <f t="shared" si="2"/>
        <v>Arkansas2004</v>
      </c>
      <c r="E147" s="1" t="s">
        <v>44</v>
      </c>
      <c r="F147" s="2">
        <v>2004</v>
      </c>
      <c r="G147" s="27">
        <v>26874</v>
      </c>
    </row>
    <row r="148" spans="4:7" ht="15">
      <c r="D148" s="1" t="str">
        <f t="shared" si="2"/>
        <v>California2004</v>
      </c>
      <c r="E148" s="1" t="s">
        <v>45</v>
      </c>
      <c r="F148" s="2">
        <v>2004</v>
      </c>
      <c r="G148" s="27">
        <v>37036</v>
      </c>
    </row>
    <row r="149" spans="4:7" ht="15">
      <c r="D149" s="1" t="str">
        <f t="shared" si="2"/>
        <v>Colorado2004</v>
      </c>
      <c r="E149" s="1" t="s">
        <v>46</v>
      </c>
      <c r="F149" s="2">
        <v>2004</v>
      </c>
      <c r="G149" s="27">
        <v>37946</v>
      </c>
    </row>
    <row r="150" spans="4:7" ht="15">
      <c r="D150" s="1" t="str">
        <f t="shared" si="2"/>
        <v>Connecticut2004</v>
      </c>
      <c r="E150" s="1" t="s">
        <v>47</v>
      </c>
      <c r="F150" s="2">
        <v>2004</v>
      </c>
      <c r="G150" s="27">
        <v>47819</v>
      </c>
    </row>
    <row r="151" spans="4:7" ht="15">
      <c r="D151" s="1" t="str">
        <f t="shared" si="2"/>
        <v>D.C.2004</v>
      </c>
      <c r="E151" s="1" t="s">
        <v>48</v>
      </c>
      <c r="F151" s="2">
        <v>2004</v>
      </c>
      <c r="G151" s="27">
        <v>37065</v>
      </c>
    </row>
    <row r="152" spans="4:7" ht="15">
      <c r="D152" s="1" t="str">
        <f t="shared" si="2"/>
        <v>Delaware2004</v>
      </c>
      <c r="E152" s="1" t="s">
        <v>49</v>
      </c>
      <c r="F152" s="2">
        <v>2004</v>
      </c>
      <c r="G152" s="27">
        <v>54985</v>
      </c>
    </row>
    <row r="153" spans="4:7" ht="15">
      <c r="D153" s="1" t="str">
        <f t="shared" si="2"/>
        <v>Florida2004</v>
      </c>
      <c r="E153" s="1" t="s">
        <v>50</v>
      </c>
      <c r="F153" s="2">
        <v>2004</v>
      </c>
      <c r="G153" s="27">
        <v>33219</v>
      </c>
    </row>
    <row r="154" spans="4:7" ht="15">
      <c r="D154" s="1" t="str">
        <f t="shared" si="2"/>
        <v>Georgia2004</v>
      </c>
      <c r="E154" s="1" t="s">
        <v>51</v>
      </c>
      <c r="F154" s="2">
        <v>2004</v>
      </c>
      <c r="G154" s="27">
        <v>31121</v>
      </c>
    </row>
    <row r="155" spans="4:7" ht="15">
      <c r="D155" s="1" t="str">
        <f t="shared" si="2"/>
        <v>Hawaii2004</v>
      </c>
      <c r="E155" s="1" t="s">
        <v>52</v>
      </c>
      <c r="F155" s="2">
        <v>2004</v>
      </c>
      <c r="G155" s="27">
        <v>34539</v>
      </c>
    </row>
    <row r="156" spans="4:7" ht="15">
      <c r="D156" s="1" t="str">
        <f t="shared" si="2"/>
        <v>Idaho2004</v>
      </c>
      <c r="E156" s="1" t="s">
        <v>53</v>
      </c>
      <c r="F156" s="2">
        <v>2004</v>
      </c>
      <c r="G156" s="27">
        <v>28158</v>
      </c>
    </row>
    <row r="157" spans="4:7" ht="15">
      <c r="D157" s="1" t="str">
        <f t="shared" si="2"/>
        <v>Illinois2004</v>
      </c>
      <c r="E157" s="1" t="s">
        <v>54</v>
      </c>
      <c r="F157" s="2">
        <v>2004</v>
      </c>
      <c r="G157" s="27">
        <v>36120</v>
      </c>
    </row>
    <row r="158" spans="4:7" ht="15">
      <c r="D158" s="1" t="str">
        <f t="shared" si="2"/>
        <v>Indiana2004</v>
      </c>
      <c r="E158" s="1" t="s">
        <v>55</v>
      </c>
      <c r="F158" s="2">
        <v>2004</v>
      </c>
      <c r="G158" s="27">
        <v>31276</v>
      </c>
    </row>
    <row r="159" spans="4:7" ht="15">
      <c r="D159" s="1" t="str">
        <f t="shared" si="2"/>
        <v>Iowa2004</v>
      </c>
      <c r="E159" s="1" t="s">
        <v>56</v>
      </c>
      <c r="F159" s="2">
        <v>2004</v>
      </c>
      <c r="G159" s="27">
        <v>32315</v>
      </c>
    </row>
    <row r="160" spans="4:7" ht="15">
      <c r="D160" s="1" t="str">
        <f t="shared" si="2"/>
        <v>Kansas2004</v>
      </c>
      <c r="E160" s="1" t="s">
        <v>57</v>
      </c>
      <c r="F160" s="2">
        <v>2004</v>
      </c>
      <c r="G160" s="27">
        <v>32836</v>
      </c>
    </row>
    <row r="161" spans="4:7" ht="15">
      <c r="D161" s="1" t="str">
        <f t="shared" si="2"/>
        <v>Kentucky2004</v>
      </c>
      <c r="E161" s="1" t="s">
        <v>58</v>
      </c>
      <c r="F161" s="2">
        <v>2004</v>
      </c>
      <c r="G161" s="27">
        <v>28513</v>
      </c>
    </row>
    <row r="162" spans="4:7" ht="15">
      <c r="D162" s="1" t="str">
        <f t="shared" si="2"/>
        <v>Louisiana2004</v>
      </c>
      <c r="E162" s="1" t="s">
        <v>59</v>
      </c>
      <c r="F162" s="2">
        <v>2004</v>
      </c>
      <c r="G162" s="27">
        <v>24820</v>
      </c>
    </row>
    <row r="163" spans="4:7" ht="15">
      <c r="D163" s="1" t="str">
        <f t="shared" si="2"/>
        <v>Maine2004</v>
      </c>
      <c r="E163" s="1" t="s">
        <v>60</v>
      </c>
      <c r="F163" s="2">
        <v>2004</v>
      </c>
      <c r="G163" s="27">
        <v>31252</v>
      </c>
    </row>
    <row r="164" spans="4:7" ht="15">
      <c r="D164" s="1" t="str">
        <f t="shared" si="2"/>
        <v>Maryland2004</v>
      </c>
      <c r="E164" s="1" t="s">
        <v>61</v>
      </c>
      <c r="F164" s="2">
        <v>2004</v>
      </c>
      <c r="G164" s="27">
        <v>41760</v>
      </c>
    </row>
    <row r="165" spans="4:7" ht="15">
      <c r="D165" s="1" t="str">
        <f t="shared" si="2"/>
        <v>Massachusetts2004</v>
      </c>
      <c r="E165" s="1" t="s">
        <v>62</v>
      </c>
      <c r="F165" s="2">
        <v>2004</v>
      </c>
      <c r="G165" s="27">
        <v>44289</v>
      </c>
    </row>
    <row r="166" spans="4:7" ht="15">
      <c r="D166" s="1" t="str">
        <f t="shared" si="2"/>
        <v>Michigan2004</v>
      </c>
      <c r="E166" s="1" t="s">
        <v>63</v>
      </c>
      <c r="F166" s="2">
        <v>2004</v>
      </c>
      <c r="G166" s="27">
        <v>33116</v>
      </c>
    </row>
    <row r="167" spans="4:7" ht="15">
      <c r="D167" s="1" t="str">
        <f t="shared" si="2"/>
        <v>Minnesota2004</v>
      </c>
      <c r="E167" s="1" t="s">
        <v>64</v>
      </c>
      <c r="F167" s="2">
        <v>2004</v>
      </c>
      <c r="G167" s="27">
        <v>37373</v>
      </c>
    </row>
    <row r="168" spans="4:7" ht="15">
      <c r="D168" s="1" t="str">
        <f t="shared" si="2"/>
        <v>Mississippi2004</v>
      </c>
      <c r="E168" s="1" t="s">
        <v>65</v>
      </c>
      <c r="F168" s="2">
        <v>2004</v>
      </c>
      <c r="G168" s="27">
        <v>25318</v>
      </c>
    </row>
    <row r="169" spans="4:7" ht="15">
      <c r="D169" s="1" t="str">
        <f t="shared" si="2"/>
        <v>Missouri2004</v>
      </c>
      <c r="E169" s="1" t="s">
        <v>66</v>
      </c>
      <c r="F169" s="2">
        <v>2004</v>
      </c>
      <c r="G169" s="27">
        <v>31899</v>
      </c>
    </row>
    <row r="170" spans="4:7" ht="15">
      <c r="D170" s="1" t="str">
        <f t="shared" si="2"/>
        <v>Montana2004</v>
      </c>
      <c r="E170" s="1" t="s">
        <v>67</v>
      </c>
      <c r="F170" s="2">
        <v>2004</v>
      </c>
      <c r="G170" s="27">
        <v>29387</v>
      </c>
    </row>
    <row r="171" spans="4:7" ht="15">
      <c r="D171" s="1" t="str">
        <f t="shared" si="2"/>
        <v>Nebraska2004</v>
      </c>
      <c r="E171" s="1" t="s">
        <v>68</v>
      </c>
      <c r="F171" s="2">
        <v>2004</v>
      </c>
      <c r="G171" s="27">
        <v>33616</v>
      </c>
    </row>
    <row r="172" spans="4:7" ht="15">
      <c r="D172" s="1" t="str">
        <f t="shared" si="2"/>
        <v>New Hampshire2004</v>
      </c>
      <c r="E172" s="1" t="s">
        <v>70</v>
      </c>
      <c r="F172" s="2">
        <v>2004</v>
      </c>
      <c r="G172" s="27">
        <v>38408</v>
      </c>
    </row>
    <row r="173" spans="4:7" ht="15">
      <c r="D173" s="1" t="str">
        <f t="shared" si="2"/>
        <v>New Mexico2004</v>
      </c>
      <c r="E173" s="1" t="s">
        <v>72</v>
      </c>
      <c r="F173" s="2">
        <v>2004</v>
      </c>
      <c r="G173" s="27">
        <v>27644</v>
      </c>
    </row>
    <row r="174" spans="4:7" ht="15">
      <c r="D174" s="1" t="str">
        <f t="shared" si="2"/>
        <v>North Carolina2004</v>
      </c>
      <c r="E174" s="1" t="s">
        <v>74</v>
      </c>
      <c r="F174" s="2">
        <v>2004</v>
      </c>
      <c r="G174" s="27">
        <v>30553</v>
      </c>
    </row>
    <row r="175" spans="4:7" ht="15">
      <c r="D175" s="1" t="str">
        <f t="shared" si="2"/>
        <v>North Dakota2004</v>
      </c>
      <c r="E175" s="1" t="s">
        <v>75</v>
      </c>
      <c r="F175" s="2">
        <v>2004</v>
      </c>
      <c r="G175" s="27">
        <v>31395</v>
      </c>
    </row>
    <row r="176" spans="4:7" ht="15">
      <c r="D176" s="1" t="str">
        <f t="shared" si="2"/>
        <v>Ohio2004</v>
      </c>
      <c r="E176" s="1" t="s">
        <v>76</v>
      </c>
      <c r="F176" s="2">
        <v>2004</v>
      </c>
      <c r="G176" s="27">
        <v>32478</v>
      </c>
    </row>
    <row r="177" spans="4:7" ht="15">
      <c r="D177" s="1" t="str">
        <f t="shared" si="2"/>
        <v>Oklahoma2004</v>
      </c>
      <c r="E177" s="1" t="s">
        <v>77</v>
      </c>
      <c r="F177" s="2">
        <v>2004</v>
      </c>
      <c r="G177" s="27">
        <v>29330</v>
      </c>
    </row>
    <row r="178" spans="4:7" ht="15">
      <c r="D178" s="1" t="str">
        <f t="shared" si="2"/>
        <v>Oregon2004</v>
      </c>
      <c r="E178" s="1" t="s">
        <v>78</v>
      </c>
      <c r="F178" s="2">
        <v>2004</v>
      </c>
      <c r="G178" s="27">
        <v>32103</v>
      </c>
    </row>
    <row r="179" spans="4:7" ht="15">
      <c r="D179" s="1" t="str">
        <f t="shared" si="2"/>
        <v>Pennsylvania2004</v>
      </c>
      <c r="E179" s="1" t="s">
        <v>79</v>
      </c>
      <c r="F179" s="2">
        <v>2004</v>
      </c>
      <c r="G179" s="27">
        <v>34897</v>
      </c>
    </row>
    <row r="180" spans="4:7" ht="15">
      <c r="D180" s="1" t="str">
        <f t="shared" si="2"/>
        <v>Rhode Island2004</v>
      </c>
      <c r="E180" s="1" t="s">
        <v>80</v>
      </c>
      <c r="F180" s="2">
        <v>2004</v>
      </c>
      <c r="G180" s="27">
        <v>36153</v>
      </c>
    </row>
    <row r="181" spans="4:7" ht="15">
      <c r="D181" s="1" t="str">
        <f t="shared" si="2"/>
        <v>South Carolina2004</v>
      </c>
      <c r="E181" s="1" t="s">
        <v>81</v>
      </c>
      <c r="F181" s="2">
        <v>2004</v>
      </c>
      <c r="G181" s="27">
        <v>28352</v>
      </c>
    </row>
    <row r="182" spans="4:7" ht="15">
      <c r="D182" s="1" t="str">
        <f t="shared" si="2"/>
        <v>South Dakota2004</v>
      </c>
      <c r="E182" s="1" t="s">
        <v>82</v>
      </c>
      <c r="F182" s="2">
        <v>2004</v>
      </c>
      <c r="G182" s="27">
        <v>31614</v>
      </c>
    </row>
    <row r="183" spans="4:7" ht="15">
      <c r="D183" s="1" t="str">
        <f t="shared" si="2"/>
        <v>Tennessee2004</v>
      </c>
      <c r="E183" s="1" t="s">
        <v>83</v>
      </c>
      <c r="F183" s="2">
        <v>2004</v>
      </c>
      <c r="G183" s="27">
        <v>31107</v>
      </c>
    </row>
    <row r="184" spans="4:7" ht="15">
      <c r="D184" s="1" t="str">
        <f t="shared" si="2"/>
        <v>Texas2004</v>
      </c>
      <c r="E184" s="1" t="s">
        <v>84</v>
      </c>
      <c r="F184" s="2">
        <v>2004</v>
      </c>
      <c r="G184" s="27">
        <v>32462</v>
      </c>
    </row>
    <row r="185" spans="4:7" ht="15">
      <c r="D185" s="1" t="str">
        <f t="shared" si="2"/>
        <v>Vermont2004</v>
      </c>
      <c r="E185" s="1" t="s">
        <v>86</v>
      </c>
      <c r="F185" s="2">
        <v>2004</v>
      </c>
      <c r="G185" s="27">
        <v>33327</v>
      </c>
    </row>
    <row r="186" spans="4:7" ht="15">
      <c r="D186" s="1" t="str">
        <f t="shared" si="2"/>
        <v>Virginia2004</v>
      </c>
      <c r="E186" s="1" t="s">
        <v>87</v>
      </c>
      <c r="F186" s="2">
        <v>2004</v>
      </c>
      <c r="G186" s="27">
        <v>38390</v>
      </c>
    </row>
    <row r="187" spans="4:7" ht="15">
      <c r="D187" s="1" t="str">
        <f t="shared" si="2"/>
        <v>Washington2004</v>
      </c>
      <c r="E187" s="1" t="s">
        <v>88</v>
      </c>
      <c r="F187" s="2">
        <v>2004</v>
      </c>
      <c r="G187" s="27">
        <v>35409</v>
      </c>
    </row>
    <row r="188" spans="4:7" ht="15">
      <c r="D188" s="1" t="str">
        <f t="shared" si="2"/>
        <v>West Virginia2004</v>
      </c>
      <c r="E188" s="1" t="s">
        <v>89</v>
      </c>
      <c r="F188" s="2">
        <v>2004</v>
      </c>
      <c r="G188" s="27">
        <v>27215</v>
      </c>
    </row>
    <row r="189" spans="4:7" ht="15">
      <c r="D189" s="1" t="str">
        <f t="shared" si="2"/>
        <v>Wisconsin2004</v>
      </c>
      <c r="E189" s="1" t="s">
        <v>90</v>
      </c>
      <c r="F189" s="2">
        <v>2004</v>
      </c>
      <c r="G189" s="27">
        <v>33565</v>
      </c>
    </row>
    <row r="190" spans="4:7" ht="15">
      <c r="D190" s="1" t="str">
        <f t="shared" si="2"/>
        <v>Wyoming2004</v>
      </c>
      <c r="E190" s="1" t="s">
        <v>91</v>
      </c>
      <c r="F190" s="2">
        <v>2004</v>
      </c>
      <c r="G190" s="27">
        <v>36778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26"/>
  <sheetViews>
    <sheetView topLeftCell="D1" workbookViewId="0">
      <selection activeCell="E22" sqref="E22"/>
    </sheetView>
  </sheetViews>
  <sheetFormatPr baseColWidth="10" defaultColWidth="8.81640625" defaultRowHeight="13.8"/>
  <cols>
    <col min="1" max="1" width="15.36328125" style="36" customWidth="1"/>
    <col min="2" max="2" width="15.453125" style="36" customWidth="1"/>
    <col min="3" max="3" width="12.6328125" style="36" customWidth="1"/>
    <col min="4" max="4" width="8.81640625" style="35"/>
    <col min="5" max="6" width="16.6328125" style="35" bestFit="1" customWidth="1"/>
    <col min="7" max="7" width="11.36328125" style="35" customWidth="1"/>
    <col min="8" max="16384" width="8.81640625" style="35"/>
  </cols>
  <sheetData>
    <row r="1" spans="1:7">
      <c r="A1" s="34" t="s">
        <v>172</v>
      </c>
      <c r="B1" s="34" t="s">
        <v>171</v>
      </c>
      <c r="C1" s="34" t="s">
        <v>173</v>
      </c>
      <c r="E1" s="42" t="s">
        <v>174</v>
      </c>
      <c r="F1" s="42" t="s">
        <v>175</v>
      </c>
      <c r="G1" s="42" t="s">
        <v>176</v>
      </c>
    </row>
    <row r="2" spans="1:7" ht="14.4">
      <c r="A2" s="36">
        <v>44016</v>
      </c>
      <c r="B2" s="37">
        <v>82.68</v>
      </c>
      <c r="C2" s="43">
        <f>VLOOKUP(B2,$F$1:$G$5,2,TRUE)</f>
        <v>0.1</v>
      </c>
      <c r="E2" s="38" t="s">
        <v>167</v>
      </c>
      <c r="F2" s="39">
        <v>0</v>
      </c>
      <c r="G2" s="40">
        <v>0</v>
      </c>
    </row>
    <row r="3" spans="1:7" ht="14.4">
      <c r="A3" s="36">
        <v>24854</v>
      </c>
      <c r="B3" s="37">
        <v>4.95</v>
      </c>
      <c r="C3" s="43">
        <f t="shared" ref="C3:C26" si="0">VLOOKUP(B3,$F$1:$G$5,2,TRUE)</f>
        <v>0</v>
      </c>
      <c r="E3" s="41" t="s">
        <v>168</v>
      </c>
      <c r="F3" s="39">
        <v>25</v>
      </c>
      <c r="G3" s="40">
        <v>0.05</v>
      </c>
    </row>
    <row r="4" spans="1:7" ht="14.4">
      <c r="A4" s="36">
        <v>37210</v>
      </c>
      <c r="B4" s="37">
        <v>93.98</v>
      </c>
      <c r="C4" s="43">
        <f t="shared" si="0"/>
        <v>0.1</v>
      </c>
      <c r="E4" s="41" t="s">
        <v>169</v>
      </c>
      <c r="F4" s="39">
        <v>50</v>
      </c>
      <c r="G4" s="40">
        <v>0.1</v>
      </c>
    </row>
    <row r="5" spans="1:7" ht="14.4">
      <c r="A5" s="36">
        <v>14622</v>
      </c>
      <c r="B5" s="37">
        <v>27.88</v>
      </c>
      <c r="C5" s="43">
        <f t="shared" si="0"/>
        <v>0.05</v>
      </c>
      <c r="E5" s="41" t="s">
        <v>170</v>
      </c>
      <c r="F5" s="39">
        <v>100</v>
      </c>
      <c r="G5" s="40">
        <v>0.2</v>
      </c>
    </row>
    <row r="6" spans="1:7">
      <c r="A6" s="36">
        <v>36868</v>
      </c>
      <c r="B6" s="37">
        <v>100.29</v>
      </c>
      <c r="C6" s="43">
        <f t="shared" si="0"/>
        <v>0.2</v>
      </c>
    </row>
    <row r="7" spans="1:7">
      <c r="A7" s="36">
        <v>37375</v>
      </c>
      <c r="B7" s="37">
        <v>88.12</v>
      </c>
      <c r="C7" s="43">
        <f t="shared" si="0"/>
        <v>0.1</v>
      </c>
      <c r="E7" s="36"/>
      <c r="F7" s="36"/>
      <c r="G7" s="36"/>
    </row>
    <row r="8" spans="1:7">
      <c r="A8" s="36">
        <v>45660</v>
      </c>
      <c r="B8" s="37">
        <v>25</v>
      </c>
      <c r="C8" s="43">
        <f t="shared" si="0"/>
        <v>0.05</v>
      </c>
      <c r="E8" s="36"/>
      <c r="F8" s="36"/>
      <c r="G8" s="36"/>
    </row>
    <row r="9" spans="1:7">
      <c r="A9" s="36">
        <v>27305</v>
      </c>
      <c r="B9" s="37">
        <v>20.65</v>
      </c>
      <c r="C9" s="43">
        <f t="shared" si="0"/>
        <v>0</v>
      </c>
      <c r="E9" s="36"/>
      <c r="F9" s="36"/>
      <c r="G9" s="36"/>
    </row>
    <row r="10" spans="1:7">
      <c r="A10" s="36">
        <v>17826</v>
      </c>
      <c r="B10" s="37">
        <v>96.83</v>
      </c>
      <c r="C10" s="43">
        <f t="shared" si="0"/>
        <v>0.1</v>
      </c>
      <c r="E10" s="36"/>
      <c r="F10" s="36"/>
      <c r="G10" s="36"/>
    </row>
    <row r="11" spans="1:7">
      <c r="A11" s="36">
        <v>31194</v>
      </c>
      <c r="B11" s="37">
        <v>17.559999999999999</v>
      </c>
      <c r="C11" s="43">
        <f t="shared" si="0"/>
        <v>0</v>
      </c>
      <c r="E11" s="36"/>
      <c r="F11" s="36"/>
      <c r="G11" s="36"/>
    </row>
    <row r="12" spans="1:7">
      <c r="A12" s="36">
        <v>48711</v>
      </c>
      <c r="B12" s="37">
        <v>190.66</v>
      </c>
      <c r="C12" s="43">
        <f t="shared" si="0"/>
        <v>0.2</v>
      </c>
      <c r="E12" s="36"/>
      <c r="F12" s="36"/>
      <c r="G12" s="36"/>
    </row>
    <row r="13" spans="1:7">
      <c r="A13" s="36">
        <v>20858</v>
      </c>
      <c r="B13" s="37">
        <v>80.89</v>
      </c>
      <c r="C13" s="43">
        <f t="shared" si="0"/>
        <v>0.1</v>
      </c>
      <c r="E13" s="36"/>
      <c r="F13" s="36"/>
      <c r="G13" s="36"/>
    </row>
    <row r="14" spans="1:7">
      <c r="A14" s="36">
        <v>21517</v>
      </c>
      <c r="B14" s="37">
        <v>82.38</v>
      </c>
      <c r="C14" s="43">
        <f t="shared" si="0"/>
        <v>0.1</v>
      </c>
      <c r="E14" s="36"/>
      <c r="F14" s="36"/>
      <c r="G14" s="36"/>
    </row>
    <row r="15" spans="1:7">
      <c r="A15" s="36">
        <v>31271</v>
      </c>
      <c r="B15" s="37">
        <v>49.19</v>
      </c>
      <c r="C15" s="43">
        <f t="shared" si="0"/>
        <v>0.05</v>
      </c>
      <c r="E15" s="36"/>
      <c r="F15" s="36"/>
      <c r="G15" s="36"/>
    </row>
    <row r="16" spans="1:7">
      <c r="A16" s="36">
        <v>37455</v>
      </c>
      <c r="B16" s="37">
        <v>31.05</v>
      </c>
      <c r="C16" s="43">
        <f t="shared" si="0"/>
        <v>0.05</v>
      </c>
      <c r="E16" s="36"/>
      <c r="F16" s="36"/>
      <c r="G16" s="36"/>
    </row>
    <row r="17" spans="1:7">
      <c r="A17" s="36">
        <v>20900</v>
      </c>
      <c r="B17" s="37">
        <v>49.94</v>
      </c>
      <c r="C17" s="43">
        <f t="shared" si="0"/>
        <v>0.05</v>
      </c>
      <c r="E17" s="36"/>
      <c r="F17" s="36"/>
      <c r="G17" s="36"/>
    </row>
    <row r="18" spans="1:7">
      <c r="A18" s="36">
        <v>17275</v>
      </c>
      <c r="B18" s="37">
        <v>114.44</v>
      </c>
      <c r="C18" s="43">
        <f t="shared" si="0"/>
        <v>0.2</v>
      </c>
      <c r="E18" s="36"/>
      <c r="F18" s="36"/>
      <c r="G18" s="36"/>
    </row>
    <row r="19" spans="1:7">
      <c r="A19" s="36">
        <v>20294</v>
      </c>
      <c r="B19" s="37">
        <v>100</v>
      </c>
      <c r="C19" s="43">
        <f t="shared" si="0"/>
        <v>0.2</v>
      </c>
      <c r="E19" s="36"/>
      <c r="F19" s="36"/>
      <c r="G19" s="36"/>
    </row>
    <row r="20" spans="1:7">
      <c r="A20" s="36">
        <v>46458</v>
      </c>
      <c r="B20" s="37">
        <v>25.24</v>
      </c>
      <c r="C20" s="43">
        <f t="shared" si="0"/>
        <v>0.05</v>
      </c>
      <c r="E20" s="36"/>
      <c r="F20" s="36"/>
      <c r="G20" s="36"/>
    </row>
    <row r="21" spans="1:7">
      <c r="A21" s="36">
        <v>26196</v>
      </c>
      <c r="B21" s="37">
        <v>24.42</v>
      </c>
      <c r="C21" s="43">
        <f t="shared" si="0"/>
        <v>0</v>
      </c>
      <c r="E21" s="36"/>
      <c r="F21" s="36"/>
      <c r="G21" s="36"/>
    </row>
    <row r="22" spans="1:7">
      <c r="A22" s="36">
        <v>42833</v>
      </c>
      <c r="B22" s="37">
        <v>184.85</v>
      </c>
      <c r="C22" s="43">
        <f t="shared" si="0"/>
        <v>0.2</v>
      </c>
      <c r="E22" s="36"/>
      <c r="F22" s="36"/>
      <c r="G22" s="36"/>
    </row>
    <row r="23" spans="1:7">
      <c r="A23" s="36">
        <v>25574</v>
      </c>
      <c r="B23" s="37">
        <v>85.92</v>
      </c>
      <c r="C23" s="43">
        <f t="shared" si="0"/>
        <v>0.1</v>
      </c>
      <c r="E23" s="36"/>
      <c r="F23" s="36"/>
      <c r="G23" s="36"/>
    </row>
    <row r="24" spans="1:7">
      <c r="A24" s="36">
        <v>39469</v>
      </c>
      <c r="B24" s="37">
        <v>115.4</v>
      </c>
      <c r="C24" s="43">
        <f t="shared" si="0"/>
        <v>0.2</v>
      </c>
      <c r="E24" s="36"/>
      <c r="F24" s="36"/>
      <c r="G24" s="36"/>
    </row>
    <row r="25" spans="1:7">
      <c r="A25" s="36">
        <v>11163</v>
      </c>
      <c r="B25" s="37">
        <v>89.5</v>
      </c>
      <c r="C25" s="43">
        <f t="shared" si="0"/>
        <v>0.1</v>
      </c>
      <c r="E25" s="36"/>
      <c r="F25" s="36"/>
      <c r="G25" s="36"/>
    </row>
    <row r="26" spans="1:7">
      <c r="A26" s="36">
        <v>45925</v>
      </c>
      <c r="B26" s="37">
        <v>106.32</v>
      </c>
      <c r="C26" s="43">
        <f t="shared" si="0"/>
        <v>0.2</v>
      </c>
      <c r="E26" s="36"/>
      <c r="F26" s="36"/>
      <c r="G26" s="3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>
      <selection activeCell="H20" sqref="H20"/>
    </sheetView>
  </sheetViews>
  <sheetFormatPr baseColWidth="10" defaultColWidth="12" defaultRowHeight="15.75" customHeight="1"/>
  <cols>
    <col min="1" max="1" width="13.36328125" style="167" customWidth="1"/>
    <col min="2" max="2" width="14.6328125" style="167" customWidth="1"/>
    <col min="3" max="3" width="17.1796875" style="167" customWidth="1"/>
    <col min="4" max="4" width="21.453125" style="167" bestFit="1" customWidth="1"/>
    <col min="5" max="5" width="18.453125" style="167" bestFit="1" customWidth="1"/>
    <col min="6" max="6" width="13.1796875" style="167" customWidth="1"/>
    <col min="7" max="26" width="7.36328125" style="167" customWidth="1"/>
    <col min="27" max="16384" width="12" style="167"/>
  </cols>
  <sheetData>
    <row r="1" spans="1:26">
      <c r="A1" s="165" t="s">
        <v>13957</v>
      </c>
      <c r="B1" s="165" t="s">
        <v>13958</v>
      </c>
      <c r="C1" s="165" t="s">
        <v>13959</v>
      </c>
      <c r="D1" s="165" t="s">
        <v>13960</v>
      </c>
      <c r="E1" s="165" t="s">
        <v>13961</v>
      </c>
      <c r="F1" s="165" t="s">
        <v>13962</v>
      </c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>
      <c r="A2" s="166">
        <v>10029367401</v>
      </c>
      <c r="B2" s="166">
        <v>105</v>
      </c>
      <c r="C2" s="166" t="s">
        <v>13963</v>
      </c>
      <c r="D2" s="168">
        <f>VLOOKUP('BUSCARV - repaso'!B2,'BUSCARV-Referencia'!A:C,3,0)</f>
        <v>10.95</v>
      </c>
      <c r="E2" s="168">
        <f>VLOOKUP(C2,'BUSCARV-Referencia'!$E$1:$F$5,2,0)</f>
        <v>0.5</v>
      </c>
      <c r="F2" s="168">
        <f>D2+E2</f>
        <v>11.45</v>
      </c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>
      <c r="A3" s="166">
        <v>10029367401</v>
      </c>
      <c r="B3" s="166">
        <v>200</v>
      </c>
      <c r="C3" s="166" t="s">
        <v>13964</v>
      </c>
      <c r="D3" s="168">
        <f>VLOOKUP('BUSCARV - repaso'!B3,'BUSCARV-Referencia'!A:C,3,0)</f>
        <v>15.99</v>
      </c>
      <c r="E3" s="168">
        <f>VLOOKUP(C3,'BUSCARV-Referencia'!$E$1:$F$5,2,0)</f>
        <v>5</v>
      </c>
      <c r="F3" s="168">
        <f t="shared" ref="F3:F29" si="0">D3+E3</f>
        <v>20.990000000000002</v>
      </c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>
      <c r="A4" s="166">
        <v>10029367401</v>
      </c>
      <c r="B4" s="166">
        <v>105</v>
      </c>
      <c r="C4" s="166" t="s">
        <v>13965</v>
      </c>
      <c r="D4" s="168">
        <f>VLOOKUP('BUSCARV - repaso'!B4,'BUSCARV-Referencia'!A:C,3,0)</f>
        <v>10.95</v>
      </c>
      <c r="E4" s="168">
        <f>VLOOKUP(C4,'BUSCARV-Referencia'!$E$1:$F$5,2,0)</f>
        <v>7.25</v>
      </c>
      <c r="F4" s="168">
        <f t="shared" si="0"/>
        <v>18.2</v>
      </c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>
      <c r="A5" s="166">
        <v>10029367401</v>
      </c>
      <c r="B5" s="166">
        <v>106</v>
      </c>
      <c r="C5" s="166" t="s">
        <v>13966</v>
      </c>
      <c r="D5" s="168">
        <f>VLOOKUP('BUSCARV - repaso'!B5,'BUSCARV-Referencia'!A:C,3,0)</f>
        <v>3.99</v>
      </c>
      <c r="E5" s="168">
        <f>VLOOKUP(C5,'BUSCARV-Referencia'!$E$1:$F$5,2,0)</f>
        <v>2.75</v>
      </c>
      <c r="F5" s="168">
        <f t="shared" si="0"/>
        <v>6.74</v>
      </c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>
      <c r="A6" s="166">
        <v>10029367402</v>
      </c>
      <c r="B6" s="166">
        <v>108</v>
      </c>
      <c r="C6" s="166" t="s">
        <v>13965</v>
      </c>
      <c r="D6" s="168">
        <f>VLOOKUP('BUSCARV - repaso'!B6,'BUSCARV-Referencia'!A:C,3,0)</f>
        <v>7.95</v>
      </c>
      <c r="E6" s="168">
        <f>VLOOKUP(C6,'BUSCARV-Referencia'!$E$1:$F$5,2,0)</f>
        <v>7.25</v>
      </c>
      <c r="F6" s="168">
        <f t="shared" si="0"/>
        <v>15.2</v>
      </c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>
      <c r="A7" s="166">
        <v>10029367402</v>
      </c>
      <c r="B7" s="166">
        <v>107</v>
      </c>
      <c r="C7" s="166" t="s">
        <v>13966</v>
      </c>
      <c r="D7" s="168">
        <f>VLOOKUP('BUSCARV - repaso'!B7,'BUSCARV-Referencia'!A:C,3,0)</f>
        <v>7.75</v>
      </c>
      <c r="E7" s="168">
        <f>VLOOKUP(C7,'BUSCARV-Referencia'!$E$1:$F$5,2,0)</f>
        <v>2.75</v>
      </c>
      <c r="F7" s="168">
        <f t="shared" si="0"/>
        <v>10.5</v>
      </c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>
      <c r="A8" s="166">
        <v>10029367402</v>
      </c>
      <c r="B8" s="166">
        <v>100</v>
      </c>
      <c r="C8" s="166" t="s">
        <v>13964</v>
      </c>
      <c r="D8" s="168">
        <f>VLOOKUP('BUSCARV - repaso'!B8,'BUSCARV-Referencia'!A:C,3,0)</f>
        <v>19.96</v>
      </c>
      <c r="E8" s="168">
        <f>VLOOKUP(C8,'BUSCARV-Referencia'!$E$1:$F$5,2,0)</f>
        <v>5</v>
      </c>
      <c r="F8" s="168">
        <f t="shared" si="0"/>
        <v>24.96</v>
      </c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>
      <c r="A9" s="166">
        <v>10029367403</v>
      </c>
      <c r="B9" s="166">
        <v>202</v>
      </c>
      <c r="C9" s="166" t="s">
        <v>13964</v>
      </c>
      <c r="D9" s="168">
        <f>VLOOKUP('BUSCARV - repaso'!B9,'BUSCARV-Referencia'!A:C,3,0)</f>
        <v>6.76</v>
      </c>
      <c r="E9" s="168">
        <f>VLOOKUP(C9,'BUSCARV-Referencia'!$E$1:$F$5,2,0)</f>
        <v>5</v>
      </c>
      <c r="F9" s="168">
        <f t="shared" si="0"/>
        <v>11.76</v>
      </c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>
      <c r="A10" s="166">
        <v>10029367403</v>
      </c>
      <c r="B10" s="166">
        <v>105</v>
      </c>
      <c r="C10" s="166" t="s">
        <v>13965</v>
      </c>
      <c r="D10" s="168">
        <f>VLOOKUP('BUSCARV - repaso'!B10,'BUSCARV-Referencia'!A:C,3,0)</f>
        <v>10.95</v>
      </c>
      <c r="E10" s="168">
        <f>VLOOKUP(C10,'BUSCARV-Referencia'!$E$1:$F$5,2,0)</f>
        <v>7.25</v>
      </c>
      <c r="F10" s="168">
        <f t="shared" si="0"/>
        <v>18.2</v>
      </c>
      <c r="G10" s="169"/>
      <c r="H10" s="169"/>
      <c r="I10" s="169"/>
      <c r="J10" s="169"/>
      <c r="K10" s="169"/>
      <c r="L10" s="169"/>
      <c r="M10" s="169"/>
      <c r="N10" s="169"/>
      <c r="O10" s="169"/>
      <c r="P10" s="169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>
      <c r="A11" s="166">
        <v>10029367403</v>
      </c>
      <c r="B11" s="166">
        <v>106</v>
      </c>
      <c r="C11" s="166" t="s">
        <v>13964</v>
      </c>
      <c r="D11" s="168">
        <f>VLOOKUP('BUSCARV - repaso'!B11,'BUSCARV-Referencia'!A:C,3,0)</f>
        <v>3.99</v>
      </c>
      <c r="E11" s="168">
        <f>VLOOKUP(C11,'BUSCARV-Referencia'!$E$1:$F$5,2,0)</f>
        <v>5</v>
      </c>
      <c r="F11" s="168">
        <f t="shared" si="0"/>
        <v>8.99</v>
      </c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>
      <c r="A12" s="166">
        <v>10029367403</v>
      </c>
      <c r="B12" s="166">
        <v>106</v>
      </c>
      <c r="C12" s="166" t="s">
        <v>13964</v>
      </c>
      <c r="D12" s="168">
        <f>VLOOKUP('BUSCARV - repaso'!B12,'BUSCARV-Referencia'!A:C,3,0)</f>
        <v>3.99</v>
      </c>
      <c r="E12" s="168">
        <f>VLOOKUP(C12,'BUSCARV-Referencia'!$E$1:$F$5,2,0)</f>
        <v>5</v>
      </c>
      <c r="F12" s="168">
        <f t="shared" si="0"/>
        <v>8.99</v>
      </c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>
      <c r="A13" s="166">
        <v>10029367403</v>
      </c>
      <c r="B13" s="166">
        <v>201</v>
      </c>
      <c r="C13" s="166" t="s">
        <v>13963</v>
      </c>
      <c r="D13" s="168">
        <f>VLOOKUP('BUSCARV - repaso'!B13,'BUSCARV-Referencia'!A:C,3,0)</f>
        <v>31.99</v>
      </c>
      <c r="E13" s="168">
        <f>VLOOKUP(C13,'BUSCARV-Referencia'!$E$1:$F$5,2,0)</f>
        <v>0.5</v>
      </c>
      <c r="F13" s="168">
        <f t="shared" si="0"/>
        <v>32.489999999999995</v>
      </c>
      <c r="G13" s="169"/>
      <c r="H13" s="169"/>
      <c r="I13" s="169"/>
      <c r="J13" s="169"/>
      <c r="K13" s="169"/>
      <c r="L13" s="169"/>
      <c r="M13" s="169"/>
      <c r="N13" s="169"/>
      <c r="O13" s="169"/>
      <c r="P13" s="169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>
      <c r="A14" s="166">
        <v>10029367403</v>
      </c>
      <c r="B14" s="166">
        <v>100</v>
      </c>
      <c r="C14" s="166" t="s">
        <v>13966</v>
      </c>
      <c r="D14" s="168">
        <f>VLOOKUP('BUSCARV - repaso'!B14,'BUSCARV-Referencia'!A:C,3,0)</f>
        <v>19.96</v>
      </c>
      <c r="E14" s="168">
        <f>VLOOKUP(C14,'BUSCARV-Referencia'!$E$1:$F$5,2,0)</f>
        <v>2.75</v>
      </c>
      <c r="F14" s="168">
        <f t="shared" si="0"/>
        <v>22.71</v>
      </c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>
      <c r="A15" s="166">
        <v>10029367403</v>
      </c>
      <c r="B15" s="166">
        <v>201</v>
      </c>
      <c r="C15" s="166" t="s">
        <v>13963</v>
      </c>
      <c r="D15" s="168">
        <f>VLOOKUP('BUSCARV - repaso'!B15,'BUSCARV-Referencia'!A:C,3,0)</f>
        <v>31.99</v>
      </c>
      <c r="E15" s="168">
        <f>VLOOKUP(C15,'BUSCARV-Referencia'!$E$1:$F$5,2,0)</f>
        <v>0.5</v>
      </c>
      <c r="F15" s="168">
        <f t="shared" si="0"/>
        <v>32.489999999999995</v>
      </c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>
      <c r="A16" s="166">
        <v>10029367403</v>
      </c>
      <c r="B16" s="166">
        <v>101</v>
      </c>
      <c r="C16" s="166" t="s">
        <v>13965</v>
      </c>
      <c r="D16" s="168">
        <f>VLOOKUP('BUSCARV - repaso'!B16,'BUSCARV-Referencia'!A:C,3,0)</f>
        <v>14.96</v>
      </c>
      <c r="E16" s="168">
        <f>VLOOKUP(C16,'BUSCARV-Referencia'!$E$1:$F$5,2,0)</f>
        <v>7.25</v>
      </c>
      <c r="F16" s="168">
        <f t="shared" si="0"/>
        <v>22.21</v>
      </c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>
      <c r="A17" s="166">
        <v>10029367404</v>
      </c>
      <c r="B17" s="166">
        <v>106</v>
      </c>
      <c r="C17" s="166" t="s">
        <v>13966</v>
      </c>
      <c r="D17" s="168">
        <f>VLOOKUP('BUSCARV - repaso'!B17,'BUSCARV-Referencia'!A:C,3,0)</f>
        <v>3.99</v>
      </c>
      <c r="E17" s="168">
        <f>VLOOKUP(C17,'BUSCARV-Referencia'!$E$1:$F$5,2,0)</f>
        <v>2.75</v>
      </c>
      <c r="F17" s="168">
        <f t="shared" si="0"/>
        <v>6.74</v>
      </c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>
      <c r="A18" s="166">
        <v>10029367404</v>
      </c>
      <c r="B18" s="166">
        <v>202</v>
      </c>
      <c r="C18" s="166" t="s">
        <v>13966</v>
      </c>
      <c r="D18" s="168">
        <f>VLOOKUP('BUSCARV - repaso'!B18,'BUSCARV-Referencia'!A:C,3,0)</f>
        <v>6.76</v>
      </c>
      <c r="E18" s="168">
        <f>VLOOKUP(C18,'BUSCARV-Referencia'!$E$1:$F$5,2,0)</f>
        <v>2.75</v>
      </c>
      <c r="F18" s="168">
        <f t="shared" si="0"/>
        <v>9.51</v>
      </c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>
      <c r="A19" s="166">
        <v>10029367404</v>
      </c>
      <c r="B19" s="166">
        <v>105</v>
      </c>
      <c r="C19" s="166" t="s">
        <v>13964</v>
      </c>
      <c r="D19" s="168">
        <f>VLOOKUP('BUSCARV - repaso'!B19,'BUSCARV-Referencia'!A:C,3,0)</f>
        <v>10.95</v>
      </c>
      <c r="E19" s="168">
        <f>VLOOKUP(C19,'BUSCARV-Referencia'!$E$1:$F$5,2,0)</f>
        <v>5</v>
      </c>
      <c r="F19" s="168">
        <f t="shared" si="0"/>
        <v>15.95</v>
      </c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>
      <c r="A20" s="166">
        <v>10029367404</v>
      </c>
      <c r="B20" s="166">
        <v>200</v>
      </c>
      <c r="C20" s="166" t="s">
        <v>13964</v>
      </c>
      <c r="D20" s="168">
        <f>VLOOKUP('BUSCARV - repaso'!B20,'BUSCARV-Referencia'!A:C,3,0)</f>
        <v>15.99</v>
      </c>
      <c r="E20" s="168">
        <f>VLOOKUP(C20,'BUSCARV-Referencia'!$E$1:$F$5,2,0)</f>
        <v>5</v>
      </c>
      <c r="F20" s="168">
        <f t="shared" si="0"/>
        <v>20.990000000000002</v>
      </c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>
      <c r="A21" s="166">
        <v>10029367405</v>
      </c>
      <c r="B21" s="166">
        <v>106</v>
      </c>
      <c r="C21" s="166" t="s">
        <v>13964</v>
      </c>
      <c r="D21" s="168">
        <f>VLOOKUP('BUSCARV - repaso'!B21,'BUSCARV-Referencia'!A:C,3,0)</f>
        <v>3.99</v>
      </c>
      <c r="E21" s="168">
        <f>VLOOKUP(C21,'BUSCARV-Referencia'!$E$1:$F$5,2,0)</f>
        <v>5</v>
      </c>
      <c r="F21" s="168">
        <f t="shared" si="0"/>
        <v>8.99</v>
      </c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>
      <c r="A22" s="166">
        <v>10029367406</v>
      </c>
      <c r="B22" s="166">
        <v>103</v>
      </c>
      <c r="C22" s="166" t="s">
        <v>13966</v>
      </c>
      <c r="D22" s="168">
        <f>VLOOKUP('BUSCARV - repaso'!B22,'BUSCARV-Referencia'!A:C,3,0)</f>
        <v>4.42</v>
      </c>
      <c r="E22" s="168">
        <f>VLOOKUP(C22,'BUSCARV-Referencia'!$E$1:$F$5,2,0)</f>
        <v>2.75</v>
      </c>
      <c r="F22" s="168">
        <f t="shared" si="0"/>
        <v>7.17</v>
      </c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>
      <c r="A23" s="166">
        <v>10029367406</v>
      </c>
      <c r="B23" s="166">
        <v>206</v>
      </c>
      <c r="C23" s="166" t="s">
        <v>13964</v>
      </c>
      <c r="D23" s="168">
        <f>VLOOKUP('BUSCARV - repaso'!B23,'BUSCARV-Referencia'!A:C,3,0)</f>
        <v>109.99</v>
      </c>
      <c r="E23" s="168">
        <f>VLOOKUP(C23,'BUSCARV-Referencia'!$E$1:$F$5,2,0)</f>
        <v>5</v>
      </c>
      <c r="F23" s="168">
        <f t="shared" si="0"/>
        <v>114.99</v>
      </c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>
      <c r="A24" s="166">
        <v>10029367406</v>
      </c>
      <c r="B24" s="166">
        <v>206</v>
      </c>
      <c r="C24" s="166" t="s">
        <v>13965</v>
      </c>
      <c r="D24" s="168">
        <f>VLOOKUP('BUSCARV - repaso'!B24,'BUSCARV-Referencia'!A:C,3,0)</f>
        <v>109.99</v>
      </c>
      <c r="E24" s="168">
        <f>VLOOKUP(C24,'BUSCARV-Referencia'!$E$1:$F$5,2,0)</f>
        <v>7.25</v>
      </c>
      <c r="F24" s="168">
        <f t="shared" si="0"/>
        <v>117.24</v>
      </c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>
      <c r="A25" s="166">
        <v>10029367406</v>
      </c>
      <c r="B25" s="166">
        <v>103</v>
      </c>
      <c r="C25" s="166" t="s">
        <v>13964</v>
      </c>
      <c r="D25" s="168">
        <f>VLOOKUP('BUSCARV - repaso'!B25,'BUSCARV-Referencia'!A:C,3,0)</f>
        <v>4.42</v>
      </c>
      <c r="E25" s="168">
        <f>VLOOKUP(C25,'BUSCARV-Referencia'!$E$1:$F$5,2,0)</f>
        <v>5</v>
      </c>
      <c r="F25" s="168">
        <f t="shared" si="0"/>
        <v>9.42</v>
      </c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>
      <c r="A26" s="166">
        <v>10029367406</v>
      </c>
      <c r="B26" s="166">
        <v>100</v>
      </c>
      <c r="C26" s="166" t="s">
        <v>13966</v>
      </c>
      <c r="D26" s="168">
        <f>VLOOKUP('BUSCARV - repaso'!B26,'BUSCARV-Referencia'!A:C,3,0)</f>
        <v>19.96</v>
      </c>
      <c r="E26" s="168">
        <f>VLOOKUP(C26,'BUSCARV-Referencia'!$E$1:$F$5,2,0)</f>
        <v>2.75</v>
      </c>
      <c r="F26" s="168">
        <f t="shared" si="0"/>
        <v>22.71</v>
      </c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>
      <c r="A27" s="166">
        <v>10029367406</v>
      </c>
      <c r="B27" s="166">
        <v>102</v>
      </c>
      <c r="C27" s="166" t="s">
        <v>13965</v>
      </c>
      <c r="D27" s="168">
        <f>VLOOKUP('BUSCARV - repaso'!B27,'BUSCARV-Referencia'!A:C,3,0)</f>
        <v>3.99</v>
      </c>
      <c r="E27" s="168">
        <f>VLOOKUP(C27,'BUSCARV-Referencia'!$E$1:$F$5,2,0)</f>
        <v>7.25</v>
      </c>
      <c r="F27" s="168">
        <f t="shared" si="0"/>
        <v>11.24</v>
      </c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>
      <c r="A28" s="166">
        <v>10029367406</v>
      </c>
      <c r="B28" s="166">
        <v>100</v>
      </c>
      <c r="C28" s="166" t="s">
        <v>13963</v>
      </c>
      <c r="D28" s="168">
        <f>VLOOKUP('BUSCARV - repaso'!B28,'BUSCARV-Referencia'!A:C,3,0)</f>
        <v>19.96</v>
      </c>
      <c r="E28" s="168">
        <f>VLOOKUP(C28,'BUSCARV-Referencia'!$E$1:$F$5,2,0)</f>
        <v>0.5</v>
      </c>
      <c r="F28" s="168">
        <f t="shared" si="0"/>
        <v>20.46</v>
      </c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>
      <c r="A29" s="166">
        <v>10029367406</v>
      </c>
      <c r="B29" s="166">
        <v>109</v>
      </c>
      <c r="C29" s="166" t="s">
        <v>13965</v>
      </c>
      <c r="D29" s="168">
        <f>VLOOKUP('BUSCARV - repaso'!B29,'BUSCARV-Referencia'!A:C,3,0)</f>
        <v>9.99</v>
      </c>
      <c r="E29" s="168">
        <f>VLOOKUP(C29,'BUSCARV-Referencia'!$E$1:$F$5,2,0)</f>
        <v>7.25</v>
      </c>
      <c r="F29" s="168">
        <f t="shared" si="0"/>
        <v>17.240000000000002</v>
      </c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>
      <c r="A30" s="166"/>
      <c r="B30" s="166"/>
      <c r="C30" s="166"/>
      <c r="D30" s="166"/>
      <c r="E30" s="170"/>
      <c r="F30" s="170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>
      <selection activeCell="F2" sqref="F2"/>
    </sheetView>
  </sheetViews>
  <sheetFormatPr baseColWidth="10" defaultColWidth="12" defaultRowHeight="15.75" customHeight="1"/>
  <cols>
    <col min="1" max="1" width="12.36328125" style="174" customWidth="1"/>
    <col min="2" max="2" width="21.453125" style="174" customWidth="1"/>
    <col min="3" max="3" width="15.1796875" style="174" bestFit="1" customWidth="1"/>
    <col min="4" max="4" width="9" style="174" customWidth="1"/>
    <col min="5" max="5" width="15.6328125" style="174" bestFit="1" customWidth="1"/>
    <col min="6" max="6" width="13.453125" style="174" bestFit="1" customWidth="1"/>
    <col min="7" max="26" width="7.36328125" style="174" customWidth="1"/>
    <col min="27" max="16384" width="12" style="174"/>
  </cols>
  <sheetData>
    <row r="1" spans="1:26">
      <c r="A1" s="171" t="s">
        <v>13958</v>
      </c>
      <c r="B1" s="171" t="s">
        <v>13967</v>
      </c>
      <c r="C1" s="171" t="s">
        <v>13968</v>
      </c>
      <c r="D1" s="172"/>
      <c r="E1" s="171" t="s">
        <v>13959</v>
      </c>
      <c r="F1" s="171" t="s">
        <v>13961</v>
      </c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</row>
    <row r="2" spans="1:26">
      <c r="A2" s="175">
        <v>100</v>
      </c>
      <c r="B2" s="176" t="s">
        <v>13969</v>
      </c>
      <c r="C2" s="177">
        <v>19.96</v>
      </c>
      <c r="D2" s="173"/>
      <c r="E2" s="175" t="s">
        <v>13963</v>
      </c>
      <c r="F2" s="177">
        <v>0.5</v>
      </c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</row>
    <row r="3" spans="1:26">
      <c r="A3" s="175">
        <f t="shared" ref="A3:A11" si="0">100+ROW()-2</f>
        <v>101</v>
      </c>
      <c r="B3" s="176" t="s">
        <v>13970</v>
      </c>
      <c r="C3" s="177">
        <v>14.96</v>
      </c>
      <c r="D3" s="173"/>
      <c r="E3" s="175" t="s">
        <v>13966</v>
      </c>
      <c r="F3" s="177">
        <v>2.75</v>
      </c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</row>
    <row r="4" spans="1:26">
      <c r="A4" s="175">
        <f t="shared" si="0"/>
        <v>102</v>
      </c>
      <c r="B4" s="176" t="s">
        <v>13971</v>
      </c>
      <c r="C4" s="177">
        <v>3.99</v>
      </c>
      <c r="D4" s="173"/>
      <c r="E4" s="175" t="s">
        <v>13964</v>
      </c>
      <c r="F4" s="177">
        <v>5</v>
      </c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1:26">
      <c r="A5" s="175">
        <f t="shared" si="0"/>
        <v>103</v>
      </c>
      <c r="B5" s="176" t="s">
        <v>13972</v>
      </c>
      <c r="C5" s="177">
        <v>4.42</v>
      </c>
      <c r="D5" s="173"/>
      <c r="E5" s="175" t="s">
        <v>13965</v>
      </c>
      <c r="F5" s="177">
        <v>7.25</v>
      </c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6" spans="1:26">
      <c r="A6" s="175">
        <f t="shared" si="0"/>
        <v>104</v>
      </c>
      <c r="B6" s="176" t="s">
        <v>13973</v>
      </c>
      <c r="C6" s="177">
        <v>7.99</v>
      </c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</row>
    <row r="7" spans="1:26">
      <c r="A7" s="175">
        <f t="shared" si="0"/>
        <v>105</v>
      </c>
      <c r="B7" s="176" t="s">
        <v>13974</v>
      </c>
      <c r="C7" s="177">
        <v>10.95</v>
      </c>
      <c r="D7" s="173"/>
      <c r="E7" s="173"/>
      <c r="F7" s="173"/>
      <c r="G7" s="173"/>
      <c r="H7" s="173"/>
      <c r="I7" s="173"/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</row>
    <row r="8" spans="1:26">
      <c r="A8" s="175">
        <f t="shared" si="0"/>
        <v>106</v>
      </c>
      <c r="B8" s="176" t="s">
        <v>13975</v>
      </c>
      <c r="C8" s="177">
        <v>3.99</v>
      </c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</row>
    <row r="9" spans="1:26">
      <c r="A9" s="175">
        <f t="shared" si="0"/>
        <v>107</v>
      </c>
      <c r="B9" s="176" t="s">
        <v>13976</v>
      </c>
      <c r="C9" s="177">
        <v>7.75</v>
      </c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</row>
    <row r="10" spans="1:26">
      <c r="A10" s="175">
        <f t="shared" si="0"/>
        <v>108</v>
      </c>
      <c r="B10" s="176" t="s">
        <v>13977</v>
      </c>
      <c r="C10" s="177">
        <v>7.95</v>
      </c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3"/>
      <c r="Y10" s="173"/>
      <c r="Z10" s="173"/>
    </row>
    <row r="11" spans="1:26">
      <c r="A11" s="175">
        <f t="shared" si="0"/>
        <v>109</v>
      </c>
      <c r="B11" s="176" t="s">
        <v>13978</v>
      </c>
      <c r="C11" s="177">
        <v>9.99</v>
      </c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73"/>
      <c r="P11" s="173"/>
      <c r="Q11" s="173"/>
      <c r="R11" s="173"/>
      <c r="S11" s="173"/>
      <c r="T11" s="173"/>
      <c r="U11" s="173"/>
      <c r="V11" s="173"/>
      <c r="W11" s="173"/>
      <c r="X11" s="173"/>
      <c r="Y11" s="173"/>
      <c r="Z11" s="173"/>
    </row>
    <row r="12" spans="1:26">
      <c r="A12" s="175">
        <v>200</v>
      </c>
      <c r="B12" s="176" t="s">
        <v>13979</v>
      </c>
      <c r="C12" s="177">
        <v>15.99</v>
      </c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3"/>
      <c r="Y12" s="173"/>
      <c r="Z12" s="173"/>
    </row>
    <row r="13" spans="1:26">
      <c r="A13" s="175">
        <f t="shared" ref="A13:A18" si="1">A12+1</f>
        <v>201</v>
      </c>
      <c r="B13" s="176" t="s">
        <v>13980</v>
      </c>
      <c r="C13" s="177">
        <v>31.99</v>
      </c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</row>
    <row r="14" spans="1:26">
      <c r="A14" s="175">
        <f t="shared" si="1"/>
        <v>202</v>
      </c>
      <c r="B14" s="176" t="s">
        <v>13981</v>
      </c>
      <c r="C14" s="177">
        <v>6.76</v>
      </c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</row>
    <row r="15" spans="1:26">
      <c r="A15" s="175">
        <f t="shared" si="1"/>
        <v>203</v>
      </c>
      <c r="B15" s="176" t="s">
        <v>13982</v>
      </c>
      <c r="C15" s="177">
        <v>19.989999999999998</v>
      </c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</row>
    <row r="16" spans="1:26">
      <c r="A16" s="175">
        <f t="shared" si="1"/>
        <v>204</v>
      </c>
      <c r="B16" s="176" t="s">
        <v>13983</v>
      </c>
      <c r="C16" s="177">
        <v>13.28</v>
      </c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</row>
    <row r="17" spans="1:26">
      <c r="A17" s="175">
        <f t="shared" si="1"/>
        <v>205</v>
      </c>
      <c r="B17" s="176" t="s">
        <v>13984</v>
      </c>
      <c r="C17" s="177">
        <v>21.99</v>
      </c>
      <c r="D17" s="173"/>
      <c r="E17" s="173"/>
      <c r="F17" s="173"/>
      <c r="G17" s="173"/>
      <c r="H17" s="173"/>
      <c r="I17" s="173"/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/>
      <c r="Y17" s="173"/>
      <c r="Z17" s="173"/>
    </row>
    <row r="18" spans="1:26">
      <c r="A18" s="175">
        <f t="shared" si="1"/>
        <v>206</v>
      </c>
      <c r="B18" s="176" t="s">
        <v>13985</v>
      </c>
      <c r="C18" s="177">
        <v>109.99</v>
      </c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</row>
    <row r="19" spans="1:26">
      <c r="A19" s="173"/>
      <c r="B19" s="178"/>
      <c r="C19" s="173"/>
      <c r="D19" s="173"/>
      <c r="E19" s="173"/>
      <c r="F19" s="173"/>
      <c r="G19" s="173"/>
      <c r="H19" s="173"/>
      <c r="I19" s="173"/>
      <c r="J19" s="173"/>
      <c r="K19" s="173"/>
      <c r="L19" s="173"/>
      <c r="M19" s="173"/>
      <c r="N19" s="173"/>
      <c r="O19" s="173"/>
      <c r="P19" s="173"/>
      <c r="Q19" s="173"/>
      <c r="R19" s="173"/>
      <c r="S19" s="173"/>
      <c r="T19" s="173"/>
      <c r="U19" s="173"/>
      <c r="V19" s="173"/>
      <c r="W19" s="173"/>
      <c r="X19" s="173"/>
      <c r="Y19" s="173"/>
      <c r="Z19" s="173"/>
    </row>
    <row r="20" spans="1:26">
      <c r="A20" s="173"/>
      <c r="B20" s="178"/>
      <c r="C20" s="173"/>
      <c r="D20" s="173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</row>
    <row r="21" spans="1:26">
      <c r="A21" s="173"/>
      <c r="B21" s="173"/>
      <c r="C21" s="173"/>
      <c r="D21" s="173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/>
      <c r="Y21" s="173"/>
      <c r="Z21" s="173"/>
    </row>
    <row r="22" spans="1:26">
      <c r="A22" s="173"/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</row>
    <row r="23" spans="1:26">
      <c r="A23" s="173"/>
      <c r="B23" s="173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</row>
    <row r="24" spans="1:26">
      <c r="A24" s="173"/>
      <c r="B24" s="173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</row>
    <row r="25" spans="1:26">
      <c r="A25" s="173"/>
      <c r="B25" s="173"/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</row>
    <row r="26" spans="1:26">
      <c r="A26" s="173"/>
      <c r="B26" s="173"/>
      <c r="C26" s="173"/>
      <c r="D26" s="173"/>
      <c r="E26" s="173"/>
      <c r="F26" s="173"/>
      <c r="G26" s="173"/>
      <c r="H26" s="173"/>
      <c r="I26" s="173"/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</row>
    <row r="27" spans="1:26">
      <c r="A27" s="173"/>
      <c r="B27" s="173"/>
      <c r="C27" s="173"/>
      <c r="D27" s="173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</row>
    <row r="28" spans="1:26">
      <c r="A28" s="173"/>
      <c r="B28" s="173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</row>
    <row r="29" spans="1:26">
      <c r="A29" s="173"/>
      <c r="B29" s="173"/>
      <c r="C29" s="173"/>
      <c r="D29" s="173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</row>
    <row r="30" spans="1:26">
      <c r="A30" s="173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</row>
    <row r="31" spans="1:26">
      <c r="A31" s="173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</row>
    <row r="32" spans="1:26">
      <c r="A32" s="173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</row>
    <row r="33" spans="1:26">
      <c r="A33" s="173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</row>
    <row r="34" spans="1:26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</row>
    <row r="35" spans="1:26">
      <c r="A35" s="173"/>
      <c r="B35" s="173"/>
      <c r="C35" s="173"/>
      <c r="D35" s="173"/>
      <c r="E35" s="173"/>
      <c r="F35" s="173"/>
      <c r="G35" s="173"/>
      <c r="H35" s="173"/>
      <c r="I35" s="173"/>
      <c r="J35" s="173"/>
      <c r="K35" s="173"/>
      <c r="L35" s="173"/>
      <c r="M35" s="173"/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/>
      <c r="Y35" s="173"/>
      <c r="Z35" s="173"/>
    </row>
    <row r="36" spans="1:26">
      <c r="A36" s="173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/>
      <c r="Y36" s="173"/>
      <c r="Z36" s="173"/>
    </row>
    <row r="37" spans="1:26">
      <c r="A37" s="173"/>
      <c r="B37" s="173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</row>
    <row r="38" spans="1:26">
      <c r="A38" s="173"/>
      <c r="B38" s="173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</row>
    <row r="39" spans="1:26">
      <c r="A39" s="173"/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</row>
    <row r="40" spans="1:26">
      <c r="A40" s="173"/>
      <c r="B40" s="173"/>
      <c r="C40" s="173"/>
      <c r="D40" s="173"/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</row>
    <row r="41" spans="1:26">
      <c r="A41" s="173"/>
      <c r="B41" s="173"/>
      <c r="C41" s="173"/>
      <c r="D41" s="173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</row>
    <row r="42" spans="1:26">
      <c r="A42" s="173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</row>
    <row r="43" spans="1:26">
      <c r="A43" s="173"/>
      <c r="B43" s="173"/>
      <c r="C43" s="173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</row>
    <row r="44" spans="1:26">
      <c r="A44" s="173"/>
      <c r="B44" s="173"/>
      <c r="C44" s="173"/>
      <c r="D44" s="173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</row>
    <row r="45" spans="1:26">
      <c r="A45" s="173"/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</row>
    <row r="46" spans="1:26">
      <c r="A46" s="173"/>
      <c r="B46" s="173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</row>
    <row r="47" spans="1:26">
      <c r="A47" s="173"/>
      <c r="B47" s="173"/>
      <c r="C47" s="173"/>
      <c r="D47" s="173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</row>
    <row r="48" spans="1:26">
      <c r="A48" s="173"/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</row>
    <row r="49" spans="1:26">
      <c r="A49" s="173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</row>
    <row r="50" spans="1:26">
      <c r="A50" s="173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</row>
    <row r="51" spans="1:26">
      <c r="A51" s="173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</row>
    <row r="52" spans="1:26">
      <c r="A52" s="173"/>
      <c r="B52" s="173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</row>
    <row r="53" spans="1:26">
      <c r="A53" s="173"/>
      <c r="B53" s="173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</row>
    <row r="54" spans="1:26">
      <c r="A54" s="173"/>
      <c r="B54" s="173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</row>
    <row r="55" spans="1:26">
      <c r="A55" s="173"/>
      <c r="B55" s="173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</row>
    <row r="56" spans="1:26">
      <c r="A56" s="173"/>
      <c r="B56" s="173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</row>
    <row r="57" spans="1:26">
      <c r="A57" s="173"/>
      <c r="B57" s="173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</row>
    <row r="58" spans="1:26">
      <c r="A58" s="173"/>
      <c r="B58" s="173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</row>
    <row r="59" spans="1:26">
      <c r="A59" s="173"/>
      <c r="B59" s="173"/>
      <c r="C59" s="173"/>
      <c r="D59" s="173"/>
      <c r="E59" s="173"/>
      <c r="F59" s="173"/>
      <c r="G59" s="173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/>
      <c r="Y59" s="173"/>
      <c r="Z59" s="173"/>
    </row>
    <row r="60" spans="1:26">
      <c r="A60" s="173"/>
      <c r="B60" s="173"/>
      <c r="C60" s="173"/>
      <c r="D60" s="173"/>
      <c r="E60" s="173"/>
      <c r="F60" s="173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</row>
    <row r="61" spans="1:26">
      <c r="A61" s="173"/>
      <c r="B61" s="173"/>
      <c r="C61" s="173"/>
      <c r="D61" s="173"/>
      <c r="E61" s="173"/>
      <c r="F61" s="173"/>
      <c r="G61" s="173"/>
      <c r="H61" s="173"/>
      <c r="I61" s="173"/>
      <c r="J61" s="173"/>
      <c r="K61" s="173"/>
      <c r="L61" s="173"/>
      <c r="M61" s="173"/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</row>
    <row r="62" spans="1:26">
      <c r="A62" s="173"/>
      <c r="B62" s="173"/>
      <c r="C62" s="173"/>
      <c r="D62" s="173"/>
      <c r="E62" s="173"/>
      <c r="F62" s="173"/>
      <c r="G62" s="173"/>
      <c r="H62" s="173"/>
      <c r="I62" s="173"/>
      <c r="J62" s="173"/>
      <c r="K62" s="173"/>
      <c r="L62" s="173"/>
      <c r="M62" s="173"/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/>
      <c r="Y62" s="173"/>
      <c r="Z62" s="173"/>
    </row>
    <row r="63" spans="1:26">
      <c r="A63" s="173"/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/>
      <c r="Y63" s="173"/>
      <c r="Z63" s="173"/>
    </row>
    <row r="64" spans="1:26">
      <c r="A64" s="173"/>
      <c r="B64" s="173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/>
      <c r="Y64" s="173"/>
      <c r="Z64" s="173"/>
    </row>
    <row r="65" spans="1:26">
      <c r="A65" s="173"/>
      <c r="B65" s="173"/>
      <c r="C65" s="173"/>
      <c r="D65" s="173"/>
      <c r="E65" s="173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/>
      <c r="Y65" s="173"/>
      <c r="Z65" s="173"/>
    </row>
    <row r="66" spans="1:26">
      <c r="A66" s="173"/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</row>
    <row r="67" spans="1:26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</row>
    <row r="68" spans="1:26">
      <c r="A68" s="173"/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</row>
    <row r="69" spans="1:26">
      <c r="A69" s="173"/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</row>
    <row r="70" spans="1:26">
      <c r="A70" s="173"/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</row>
    <row r="71" spans="1:26">
      <c r="A71" s="173"/>
      <c r="B71" s="173"/>
      <c r="C71" s="173"/>
      <c r="D71" s="173"/>
      <c r="E71" s="173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/>
      <c r="Y71" s="173"/>
      <c r="Z71" s="173"/>
    </row>
    <row r="72" spans="1:26">
      <c r="A72" s="173"/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/>
      <c r="Y72" s="173"/>
      <c r="Z72" s="173"/>
    </row>
    <row r="73" spans="1:26">
      <c r="A73" s="173"/>
      <c r="B73" s="173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/>
      <c r="Y73" s="173"/>
      <c r="Z73" s="173"/>
    </row>
    <row r="74" spans="1:26">
      <c r="A74" s="173"/>
      <c r="B74" s="173"/>
      <c r="C74" s="173"/>
      <c r="D74" s="173"/>
      <c r="E74" s="173"/>
      <c r="F74" s="173"/>
      <c r="G74" s="173"/>
      <c r="H74" s="173"/>
      <c r="I74" s="173"/>
      <c r="J74" s="173"/>
      <c r="K74" s="173"/>
      <c r="L74" s="173"/>
      <c r="M74" s="173"/>
      <c r="N74" s="173"/>
      <c r="O74" s="173"/>
      <c r="P74" s="173"/>
      <c r="Q74" s="173"/>
      <c r="R74" s="173"/>
      <c r="S74" s="173"/>
      <c r="T74" s="173"/>
      <c r="U74" s="173"/>
      <c r="V74" s="173"/>
      <c r="W74" s="173"/>
      <c r="X74" s="173"/>
      <c r="Y74" s="173"/>
      <c r="Z74" s="173"/>
    </row>
    <row r="75" spans="1:26">
      <c r="A75" s="173"/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</row>
    <row r="76" spans="1:26">
      <c r="A76" s="173"/>
      <c r="B76" s="173"/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/>
      <c r="V76" s="173"/>
      <c r="W76" s="173"/>
      <c r="X76" s="173"/>
      <c r="Y76" s="173"/>
      <c r="Z76" s="173"/>
    </row>
    <row r="77" spans="1:26">
      <c r="A77" s="173"/>
      <c r="B77" s="173"/>
      <c r="C77" s="173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</row>
    <row r="78" spans="1:26">
      <c r="A78" s="173"/>
      <c r="B78" s="173"/>
      <c r="C78" s="173"/>
      <c r="D78" s="173"/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/>
      <c r="Y78" s="173"/>
      <c r="Z78" s="173"/>
    </row>
    <row r="79" spans="1:26">
      <c r="A79" s="173"/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  <c r="X79" s="173"/>
      <c r="Y79" s="173"/>
      <c r="Z79" s="173"/>
    </row>
    <row r="80" spans="1:26">
      <c r="A80" s="173"/>
      <c r="B80" s="173"/>
      <c r="C80" s="173"/>
      <c r="D80" s="173"/>
      <c r="E80" s="173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</row>
    <row r="81" spans="1:26">
      <c r="A81" s="173"/>
      <c r="B81" s="173"/>
      <c r="C81" s="173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</row>
    <row r="82" spans="1:26">
      <c r="A82" s="173"/>
      <c r="B82" s="173"/>
      <c r="C82" s="173"/>
      <c r="D82" s="173"/>
      <c r="E82" s="173"/>
      <c r="F82" s="173"/>
      <c r="G82" s="173"/>
      <c r="H82" s="173"/>
      <c r="I82" s="173"/>
      <c r="J82" s="173"/>
      <c r="K82" s="173"/>
      <c r="L82" s="173"/>
      <c r="M82" s="173"/>
      <c r="N82" s="173"/>
      <c r="O82" s="173"/>
      <c r="P82" s="173"/>
      <c r="Q82" s="173"/>
      <c r="R82" s="173"/>
      <c r="S82" s="173"/>
      <c r="T82" s="173"/>
      <c r="U82" s="173"/>
      <c r="V82" s="173"/>
      <c r="W82" s="173"/>
      <c r="X82" s="173"/>
      <c r="Y82" s="173"/>
      <c r="Z82" s="173"/>
    </row>
    <row r="83" spans="1:26">
      <c r="A83" s="173"/>
      <c r="B83" s="173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  <c r="O83" s="173"/>
      <c r="P83" s="173"/>
      <c r="Q83" s="173"/>
      <c r="R83" s="173"/>
      <c r="S83" s="173"/>
      <c r="T83" s="173"/>
      <c r="U83" s="173"/>
      <c r="V83" s="173"/>
      <c r="W83" s="173"/>
      <c r="X83" s="173"/>
      <c r="Y83" s="173"/>
      <c r="Z83" s="173"/>
    </row>
    <row r="84" spans="1:26">
      <c r="A84" s="173"/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</row>
    <row r="85" spans="1:26">
      <c r="A85" s="173"/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173"/>
      <c r="P85" s="173"/>
      <c r="Q85" s="173"/>
      <c r="R85" s="173"/>
      <c r="S85" s="173"/>
      <c r="T85" s="173"/>
      <c r="U85" s="173"/>
      <c r="V85" s="173"/>
      <c r="W85" s="173"/>
      <c r="X85" s="173"/>
      <c r="Y85" s="173"/>
      <c r="Z85" s="173"/>
    </row>
    <row r="86" spans="1:26">
      <c r="A86" s="173"/>
      <c r="B86" s="173"/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</row>
    <row r="87" spans="1:26">
      <c r="A87" s="173"/>
      <c r="B87" s="173"/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/>
      <c r="Y87" s="173"/>
      <c r="Z87" s="173"/>
    </row>
    <row r="88" spans="1:26">
      <c r="A88" s="173"/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/>
      <c r="V88" s="173"/>
      <c r="W88" s="173"/>
      <c r="X88" s="173"/>
      <c r="Y88" s="173"/>
      <c r="Z88" s="173"/>
    </row>
    <row r="89" spans="1:26">
      <c r="A89" s="173"/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</row>
    <row r="90" spans="1:26">
      <c r="A90" s="173"/>
      <c r="B90" s="173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</row>
    <row r="91" spans="1:26">
      <c r="A91" s="173"/>
      <c r="B91" s="173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</row>
    <row r="92" spans="1:26">
      <c r="A92" s="173"/>
      <c r="B92" s="173"/>
      <c r="C92" s="173"/>
      <c r="D92" s="173"/>
      <c r="E92" s="173"/>
      <c r="F92" s="173"/>
      <c r="G92" s="173"/>
      <c r="H92" s="173"/>
      <c r="I92" s="173"/>
      <c r="J92" s="173"/>
      <c r="K92" s="173"/>
      <c r="L92" s="173"/>
      <c r="M92" s="173"/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</row>
    <row r="93" spans="1:26">
      <c r="A93" s="173"/>
      <c r="B93" s="173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/>
      <c r="Y93" s="173"/>
      <c r="Z93" s="173"/>
    </row>
    <row r="94" spans="1:26">
      <c r="A94" s="173"/>
      <c r="B94" s="173"/>
      <c r="C94" s="173"/>
      <c r="D94" s="173"/>
      <c r="E94" s="173"/>
      <c r="F94" s="173"/>
      <c r="G94" s="173"/>
      <c r="H94" s="173"/>
      <c r="I94" s="173"/>
      <c r="J94" s="173"/>
      <c r="K94" s="173"/>
      <c r="L94" s="173"/>
      <c r="M94" s="173"/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/>
      <c r="Z94" s="173"/>
    </row>
    <row r="95" spans="1:26">
      <c r="A95" s="173"/>
      <c r="B95" s="173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/>
      <c r="Y95" s="173"/>
      <c r="Z95" s="173"/>
    </row>
    <row r="96" spans="1:26">
      <c r="A96" s="173"/>
      <c r="B96" s="173"/>
      <c r="C96" s="173"/>
      <c r="D96" s="173"/>
      <c r="E96" s="173"/>
      <c r="F96" s="173"/>
      <c r="G96" s="173"/>
      <c r="H96" s="173"/>
      <c r="I96" s="173"/>
      <c r="J96" s="173"/>
      <c r="K96" s="173"/>
      <c r="L96" s="173"/>
      <c r="M96" s="173"/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/>
      <c r="Y96" s="173"/>
      <c r="Z96" s="173"/>
    </row>
    <row r="97" spans="1:26">
      <c r="A97" s="173"/>
      <c r="B97" s="173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</row>
    <row r="98" spans="1:26">
      <c r="A98" s="173"/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/>
      <c r="Y98" s="173"/>
      <c r="Z98" s="173"/>
    </row>
    <row r="99" spans="1:26">
      <c r="A99" s="173"/>
      <c r="B99" s="173"/>
      <c r="C99" s="173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</row>
    <row r="100" spans="1:26">
      <c r="A100" s="173"/>
      <c r="B100" s="173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</row>
    <row r="101" spans="1:26">
      <c r="A101" s="173"/>
      <c r="B101" s="173"/>
      <c r="C101" s="173"/>
      <c r="D101" s="173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/>
    </row>
    <row r="102" spans="1:26">
      <c r="A102" s="173"/>
      <c r="B102" s="173"/>
      <c r="C102" s="173"/>
      <c r="D102" s="173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</row>
    <row r="103" spans="1:26">
      <c r="A103" s="173"/>
      <c r="B103" s="173"/>
      <c r="C103" s="173"/>
      <c r="D103" s="173"/>
      <c r="E103" s="173"/>
      <c r="F103" s="173"/>
      <c r="G103" s="173"/>
      <c r="H103" s="173"/>
      <c r="I103" s="173"/>
      <c r="J103" s="173"/>
      <c r="K103" s="173"/>
      <c r="L103" s="173"/>
      <c r="M103" s="173"/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/>
      <c r="Y103" s="173"/>
      <c r="Z103" s="173"/>
    </row>
    <row r="104" spans="1:26">
      <c r="A104" s="173"/>
      <c r="B104" s="173"/>
      <c r="C104" s="173"/>
      <c r="D104" s="173"/>
      <c r="E104" s="173"/>
      <c r="F104" s="173"/>
      <c r="G104" s="173"/>
      <c r="H104" s="173"/>
      <c r="I104" s="173"/>
      <c r="J104" s="173"/>
      <c r="K104" s="173"/>
      <c r="L104" s="173"/>
      <c r="M104" s="173"/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/>
      <c r="Y104" s="173"/>
      <c r="Z104" s="173"/>
    </row>
    <row r="105" spans="1:26">
      <c r="A105" s="173"/>
      <c r="B105" s="173"/>
      <c r="C105" s="173"/>
      <c r="D105" s="173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/>
      <c r="Y105" s="173"/>
      <c r="Z105" s="173"/>
    </row>
    <row r="106" spans="1:26">
      <c r="A106" s="173"/>
      <c r="B106" s="173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/>
      <c r="Y106" s="173"/>
      <c r="Z106" s="173"/>
    </row>
    <row r="107" spans="1:26">
      <c r="A107" s="173"/>
      <c r="B107" s="173"/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</row>
    <row r="108" spans="1:26">
      <c r="A108" s="173"/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/>
      <c r="Y108" s="173"/>
      <c r="Z108" s="173"/>
    </row>
    <row r="109" spans="1:26">
      <c r="A109" s="173"/>
      <c r="B109" s="173"/>
      <c r="C109" s="173"/>
      <c r="D109" s="173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/>
      <c r="Y109" s="173"/>
      <c r="Z109" s="173"/>
    </row>
    <row r="110" spans="1:26">
      <c r="A110" s="173"/>
      <c r="B110" s="173"/>
      <c r="C110" s="173"/>
      <c r="D110" s="173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</row>
    <row r="111" spans="1:26">
      <c r="A111" s="173"/>
      <c r="B111" s="173"/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/>
      <c r="Y111" s="173"/>
      <c r="Z111" s="173"/>
    </row>
    <row r="112" spans="1:26">
      <c r="A112" s="173"/>
      <c r="B112" s="173"/>
      <c r="C112" s="173"/>
      <c r="D112" s="173"/>
      <c r="E112" s="173"/>
      <c r="F112" s="173"/>
      <c r="G112" s="173"/>
      <c r="H112" s="173"/>
      <c r="I112" s="173"/>
      <c r="J112" s="173"/>
      <c r="K112" s="173"/>
      <c r="L112" s="173"/>
      <c r="M112" s="173"/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/>
      <c r="Y112" s="173"/>
      <c r="Z112" s="173"/>
    </row>
    <row r="113" spans="1:26">
      <c r="A113" s="173"/>
      <c r="B113" s="173"/>
      <c r="C113" s="173"/>
      <c r="D113" s="173"/>
      <c r="E113" s="173"/>
      <c r="F113" s="173"/>
      <c r="G113" s="173"/>
      <c r="H113" s="173"/>
      <c r="I113" s="173"/>
      <c r="J113" s="173"/>
      <c r="K113" s="173"/>
      <c r="L113" s="173"/>
      <c r="M113" s="173"/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/>
      <c r="Y113" s="173"/>
      <c r="Z113" s="173"/>
    </row>
    <row r="114" spans="1:26">
      <c r="A114" s="173"/>
      <c r="B114" s="173"/>
      <c r="C114" s="173"/>
      <c r="D114" s="173"/>
      <c r="E114" s="173"/>
      <c r="F114" s="173"/>
      <c r="G114" s="173"/>
      <c r="H114" s="173"/>
      <c r="I114" s="173"/>
      <c r="J114" s="173"/>
      <c r="K114" s="173"/>
      <c r="L114" s="173"/>
      <c r="M114" s="173"/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/>
      <c r="Y114" s="173"/>
      <c r="Z114" s="173"/>
    </row>
    <row r="115" spans="1:26">
      <c r="A115" s="173"/>
      <c r="B115" s="173"/>
      <c r="C115" s="173"/>
      <c r="D115" s="173"/>
      <c r="E115" s="173"/>
      <c r="F115" s="173"/>
      <c r="G115" s="173"/>
      <c r="H115" s="173"/>
      <c r="I115" s="173"/>
      <c r="J115" s="173"/>
      <c r="K115" s="173"/>
      <c r="L115" s="173"/>
      <c r="M115" s="173"/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/>
      <c r="Y115" s="173"/>
      <c r="Z115" s="173"/>
    </row>
    <row r="116" spans="1:26">
      <c r="A116" s="173"/>
      <c r="B116" s="173"/>
      <c r="C116" s="173"/>
      <c r="D116" s="173"/>
      <c r="E116" s="173"/>
      <c r="F116" s="173"/>
      <c r="G116" s="173"/>
      <c r="H116" s="173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/>
      <c r="Y116" s="173"/>
      <c r="Z116" s="173"/>
    </row>
    <row r="117" spans="1:26">
      <c r="A117" s="173"/>
      <c r="B117" s="173"/>
      <c r="C117" s="173"/>
      <c r="D117" s="173"/>
      <c r="E117" s="173"/>
      <c r="F117" s="173"/>
      <c r="G117" s="173"/>
      <c r="H117" s="173"/>
      <c r="I117" s="17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</row>
    <row r="118" spans="1:26">
      <c r="A118" s="173"/>
      <c r="B118" s="173"/>
      <c r="C118" s="173"/>
      <c r="D118" s="173"/>
      <c r="E118" s="173"/>
      <c r="F118" s="173"/>
      <c r="G118" s="173"/>
      <c r="H118" s="173"/>
      <c r="I118" s="173"/>
      <c r="J118" s="173"/>
      <c r="K118" s="173"/>
      <c r="L118" s="173"/>
      <c r="M118" s="173"/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/>
      <c r="Y118" s="173"/>
      <c r="Z118" s="173"/>
    </row>
    <row r="119" spans="1:26">
      <c r="A119" s="173"/>
      <c r="B119" s="173"/>
      <c r="C119" s="173"/>
      <c r="D119" s="173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/>
      <c r="Y119" s="173"/>
      <c r="Z119" s="173"/>
    </row>
    <row r="120" spans="1:26">
      <c r="A120" s="173"/>
      <c r="B120" s="173"/>
      <c r="C120" s="173"/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/>
      <c r="Y120" s="173"/>
      <c r="Z120" s="173"/>
    </row>
    <row r="121" spans="1:26">
      <c r="A121" s="173"/>
      <c r="B121" s="173"/>
      <c r="C121" s="173"/>
      <c r="D121" s="173"/>
      <c r="E121" s="173"/>
      <c r="F121" s="173"/>
      <c r="G121" s="173"/>
      <c r="H121" s="173"/>
      <c r="I121" s="173"/>
      <c r="J121" s="173"/>
      <c r="K121" s="173"/>
      <c r="L121" s="173"/>
      <c r="M121" s="173"/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/>
      <c r="Y121" s="173"/>
      <c r="Z121" s="173"/>
    </row>
    <row r="122" spans="1:26">
      <c r="A122" s="173"/>
      <c r="B122" s="173"/>
      <c r="C122" s="173"/>
      <c r="D122" s="173"/>
      <c r="E122" s="173"/>
      <c r="F122" s="173"/>
      <c r="G122" s="173"/>
      <c r="H122" s="173"/>
      <c r="I122" s="173"/>
      <c r="J122" s="173"/>
      <c r="K122" s="173"/>
      <c r="L122" s="173"/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</row>
    <row r="123" spans="1:26">
      <c r="A123" s="173"/>
      <c r="B123" s="173"/>
      <c r="C123" s="173"/>
      <c r="D123" s="173"/>
      <c r="E123" s="173"/>
      <c r="F123" s="173"/>
      <c r="G123" s="173"/>
      <c r="H123" s="173"/>
      <c r="I123" s="173"/>
      <c r="J123" s="173"/>
      <c r="K123" s="173"/>
      <c r="L123" s="173"/>
      <c r="M123" s="173"/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/>
      <c r="Y123" s="173"/>
      <c r="Z123" s="173"/>
    </row>
    <row r="124" spans="1:26">
      <c r="A124" s="173"/>
      <c r="B124" s="173"/>
      <c r="C124" s="173"/>
      <c r="D124" s="173"/>
      <c r="E124" s="173"/>
      <c r="F124" s="173"/>
      <c r="G124" s="173"/>
      <c r="H124" s="173"/>
      <c r="I124" s="173"/>
      <c r="J124" s="173"/>
      <c r="K124" s="173"/>
      <c r="L124" s="173"/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</row>
    <row r="125" spans="1:26">
      <c r="A125" s="173"/>
      <c r="B125" s="173"/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</row>
    <row r="126" spans="1:26">
      <c r="A126" s="173"/>
      <c r="B126" s="173"/>
      <c r="C126" s="173"/>
      <c r="D126" s="173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</row>
    <row r="127" spans="1:26">
      <c r="A127" s="173"/>
      <c r="B127" s="173"/>
      <c r="C127" s="173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</row>
    <row r="128" spans="1:26">
      <c r="A128" s="173"/>
      <c r="B128" s="173"/>
      <c r="C128" s="173"/>
      <c r="D128" s="173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</row>
    <row r="129" spans="1:26">
      <c r="A129" s="173"/>
      <c r="B129" s="173"/>
      <c r="C129" s="173"/>
      <c r="D129" s="173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</row>
    <row r="130" spans="1:26">
      <c r="A130" s="173"/>
      <c r="B130" s="173"/>
      <c r="C130" s="173"/>
      <c r="D130" s="173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</row>
    <row r="131" spans="1:26">
      <c r="A131" s="173"/>
      <c r="B131" s="173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</row>
    <row r="132" spans="1:26">
      <c r="A132" s="173"/>
      <c r="B132" s="173"/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/>
      <c r="Y132" s="173"/>
      <c r="Z132" s="173"/>
    </row>
    <row r="133" spans="1:26">
      <c r="A133" s="173"/>
      <c r="B133" s="173"/>
      <c r="C133" s="173"/>
      <c r="D133" s="173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</row>
    <row r="134" spans="1:26">
      <c r="A134" s="173"/>
      <c r="B134" s="173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</row>
    <row r="135" spans="1:26">
      <c r="A135" s="173"/>
      <c r="B135" s="173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</row>
    <row r="136" spans="1:26">
      <c r="A136" s="173"/>
      <c r="B136" s="173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</row>
    <row r="137" spans="1:26">
      <c r="A137" s="173"/>
      <c r="B137" s="173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</row>
    <row r="138" spans="1:26">
      <c r="A138" s="173"/>
      <c r="B138" s="173"/>
      <c r="C138" s="173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</row>
    <row r="139" spans="1:26">
      <c r="A139" s="173"/>
      <c r="B139" s="173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</row>
    <row r="140" spans="1:26">
      <c r="A140" s="173"/>
      <c r="B140" s="173"/>
      <c r="C140" s="173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</row>
    <row r="141" spans="1:26">
      <c r="A141" s="173"/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</row>
    <row r="142" spans="1:26">
      <c r="A142" s="173"/>
      <c r="B142" s="173"/>
      <c r="C142" s="173"/>
      <c r="D142" s="173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</row>
    <row r="143" spans="1:26">
      <c r="A143" s="173"/>
      <c r="B143" s="173"/>
      <c r="C143" s="173"/>
      <c r="D143" s="173"/>
      <c r="E143" s="173"/>
      <c r="F143" s="173"/>
      <c r="G143" s="173"/>
      <c r="H143" s="173"/>
      <c r="I143" s="173"/>
      <c r="J143" s="173"/>
      <c r="K143" s="173"/>
      <c r="L143" s="173"/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/>
      <c r="Y143" s="173"/>
      <c r="Z143" s="173"/>
    </row>
    <row r="144" spans="1:26">
      <c r="A144" s="173"/>
      <c r="B144" s="173"/>
      <c r="C144" s="173"/>
      <c r="D144" s="173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</row>
    <row r="145" spans="1:26">
      <c r="A145" s="173"/>
      <c r="B145" s="173"/>
      <c r="C145" s="173"/>
      <c r="D145" s="173"/>
      <c r="E145" s="173"/>
      <c r="F145" s="173"/>
      <c r="G145" s="173"/>
      <c r="H145" s="173"/>
      <c r="I145" s="173"/>
      <c r="J145" s="173"/>
      <c r="K145" s="173"/>
      <c r="L145" s="173"/>
      <c r="M145" s="173"/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</row>
    <row r="146" spans="1:26">
      <c r="A146" s="173"/>
      <c r="B146" s="173"/>
      <c r="C146" s="173"/>
      <c r="D146" s="173"/>
      <c r="E146" s="173"/>
      <c r="F146" s="173"/>
      <c r="G146" s="173"/>
      <c r="H146" s="173"/>
      <c r="I146" s="173"/>
      <c r="J146" s="173"/>
      <c r="K146" s="173"/>
      <c r="L146" s="173"/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</row>
    <row r="147" spans="1:26">
      <c r="A147" s="173"/>
      <c r="B147" s="173"/>
      <c r="C147" s="173"/>
      <c r="D147" s="173"/>
      <c r="E147" s="173"/>
      <c r="F147" s="173"/>
      <c r="G147" s="173"/>
      <c r="H147" s="173"/>
      <c r="I147" s="173"/>
      <c r="J147" s="173"/>
      <c r="K147" s="173"/>
      <c r="L147" s="173"/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</row>
    <row r="148" spans="1:26">
      <c r="A148" s="173"/>
      <c r="B148" s="173"/>
      <c r="C148" s="173"/>
      <c r="D148" s="173"/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</row>
    <row r="149" spans="1:26">
      <c r="A149" s="173"/>
      <c r="B149" s="173"/>
      <c r="C149" s="173"/>
      <c r="D149" s="173"/>
      <c r="E149" s="173"/>
      <c r="F149" s="173"/>
      <c r="G149" s="173"/>
      <c r="H149" s="173"/>
      <c r="I149" s="17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</row>
    <row r="150" spans="1:26">
      <c r="A150" s="173"/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173"/>
      <c r="Y150" s="173"/>
      <c r="Z150" s="173"/>
    </row>
    <row r="151" spans="1:26">
      <c r="A151" s="173"/>
      <c r="B151" s="173"/>
      <c r="C151" s="173"/>
      <c r="D151" s="173"/>
      <c r="E151" s="173"/>
      <c r="F151" s="173"/>
      <c r="G151" s="173"/>
      <c r="H151" s="173"/>
      <c r="I151" s="173"/>
      <c r="J151" s="173"/>
      <c r="K151" s="173"/>
      <c r="L151" s="173"/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</row>
    <row r="152" spans="1:26">
      <c r="A152" s="173"/>
      <c r="B152" s="173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</row>
    <row r="153" spans="1:26">
      <c r="A153" s="173"/>
      <c r="B153" s="173"/>
      <c r="C153" s="173"/>
      <c r="D153" s="173"/>
      <c r="E153" s="173"/>
      <c r="F153" s="173"/>
      <c r="G153" s="173"/>
      <c r="H153" s="173"/>
      <c r="I153" s="173"/>
      <c r="J153" s="173"/>
      <c r="K153" s="173"/>
      <c r="L153" s="173"/>
      <c r="M153" s="173"/>
      <c r="N153" s="173"/>
      <c r="O153" s="173"/>
      <c r="P153" s="173"/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</row>
    <row r="154" spans="1:26">
      <c r="A154" s="173"/>
      <c r="B154" s="173"/>
      <c r="C154" s="173"/>
      <c r="D154" s="173"/>
      <c r="E154" s="173"/>
      <c r="F154" s="173"/>
      <c r="G154" s="173"/>
      <c r="H154" s="173"/>
      <c r="I154" s="173"/>
      <c r="J154" s="173"/>
      <c r="K154" s="173"/>
      <c r="L154" s="173"/>
      <c r="M154" s="173"/>
      <c r="N154" s="173"/>
      <c r="O154" s="173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</row>
    <row r="155" spans="1:26">
      <c r="A155" s="173"/>
      <c r="B155" s="173"/>
      <c r="C155" s="173"/>
      <c r="D155" s="173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</row>
    <row r="156" spans="1:26">
      <c r="A156" s="173"/>
      <c r="B156" s="173"/>
      <c r="C156" s="173"/>
      <c r="D156" s="173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</row>
    <row r="157" spans="1:26">
      <c r="A157" s="173"/>
      <c r="B157" s="173"/>
      <c r="C157" s="173"/>
      <c r="D157" s="173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</row>
    <row r="158" spans="1:26">
      <c r="A158" s="173"/>
      <c r="B158" s="173"/>
      <c r="C158" s="173"/>
      <c r="D158" s="173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</row>
    <row r="159" spans="1:26">
      <c r="A159" s="173"/>
      <c r="B159" s="173"/>
      <c r="C159" s="173"/>
      <c r="D159" s="173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</row>
    <row r="160" spans="1:26">
      <c r="A160" s="173"/>
      <c r="B160" s="173"/>
      <c r="C160" s="173"/>
      <c r="D160" s="173"/>
      <c r="E160" s="173"/>
      <c r="F160" s="173"/>
      <c r="G160" s="173"/>
      <c r="H160" s="173"/>
      <c r="I160" s="173"/>
      <c r="J160" s="173"/>
      <c r="K160" s="173"/>
      <c r="L160" s="173"/>
      <c r="M160" s="173"/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</row>
    <row r="161" spans="1:26">
      <c r="A161" s="173"/>
      <c r="B161" s="173"/>
      <c r="C161" s="173"/>
      <c r="D161" s="173"/>
      <c r="E161" s="173"/>
      <c r="F161" s="173"/>
      <c r="G161" s="173"/>
      <c r="H161" s="173"/>
      <c r="I161" s="173"/>
      <c r="J161" s="173"/>
      <c r="K161" s="173"/>
      <c r="L161" s="173"/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</row>
    <row r="162" spans="1:26">
      <c r="A162" s="173"/>
      <c r="B162" s="173"/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</row>
    <row r="163" spans="1:26">
      <c r="A163" s="173"/>
      <c r="B163" s="173"/>
      <c r="C163" s="173"/>
      <c r="D163" s="173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</row>
    <row r="164" spans="1:26">
      <c r="A164" s="173"/>
      <c r="B164" s="173"/>
      <c r="C164" s="173"/>
      <c r="D164" s="173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</row>
    <row r="165" spans="1:26">
      <c r="A165" s="173"/>
      <c r="B165" s="173"/>
      <c r="C165" s="173"/>
      <c r="D165" s="173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</row>
    <row r="166" spans="1:26">
      <c r="A166" s="173"/>
      <c r="B166" s="173"/>
      <c r="C166" s="173"/>
      <c r="D166" s="173"/>
      <c r="E166" s="173"/>
      <c r="F166" s="173"/>
      <c r="G166" s="173"/>
      <c r="H166" s="173"/>
      <c r="I166" s="173"/>
      <c r="J166" s="173"/>
      <c r="K166" s="173"/>
      <c r="L166" s="173"/>
      <c r="M166" s="173"/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</row>
    <row r="167" spans="1:26">
      <c r="A167" s="173"/>
      <c r="B167" s="173"/>
      <c r="C167" s="173"/>
      <c r="D167" s="173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</row>
    <row r="168" spans="1:26">
      <c r="A168" s="173"/>
      <c r="B168" s="173"/>
      <c r="C168" s="173"/>
      <c r="D168" s="173"/>
      <c r="E168" s="173"/>
      <c r="F168" s="173"/>
      <c r="G168" s="173"/>
      <c r="H168" s="173"/>
      <c r="I168" s="173"/>
      <c r="J168" s="173"/>
      <c r="K168" s="173"/>
      <c r="L168" s="173"/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</row>
    <row r="169" spans="1:26">
      <c r="A169" s="173"/>
      <c r="B169" s="173"/>
      <c r="C169" s="173"/>
      <c r="D169" s="173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</row>
    <row r="170" spans="1:26">
      <c r="A170" s="173"/>
      <c r="B170" s="173"/>
      <c r="C170" s="173"/>
      <c r="D170" s="173"/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</row>
    <row r="171" spans="1:26">
      <c r="A171" s="173"/>
      <c r="B171" s="173"/>
      <c r="C171" s="173"/>
      <c r="D171" s="173"/>
      <c r="E171" s="173"/>
      <c r="F171" s="173"/>
      <c r="G171" s="173"/>
      <c r="H171" s="173"/>
      <c r="I171" s="173"/>
      <c r="J171" s="173"/>
      <c r="K171" s="173"/>
      <c r="L171" s="173"/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</row>
    <row r="172" spans="1:26">
      <c r="A172" s="173"/>
      <c r="B172" s="173"/>
      <c r="C172" s="173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</row>
    <row r="173" spans="1:26">
      <c r="A173" s="173"/>
      <c r="B173" s="173"/>
      <c r="C173" s="173"/>
      <c r="D173" s="173"/>
      <c r="E173" s="173"/>
      <c r="F173" s="173"/>
      <c r="G173" s="173"/>
      <c r="H173" s="173"/>
      <c r="I173" s="173"/>
      <c r="J173" s="173"/>
      <c r="K173" s="173"/>
      <c r="L173" s="173"/>
      <c r="M173" s="173"/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</row>
    <row r="174" spans="1:26">
      <c r="A174" s="173"/>
      <c r="B174" s="173"/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</row>
    <row r="175" spans="1:26">
      <c r="A175" s="173"/>
      <c r="B175" s="173"/>
      <c r="C175" s="173"/>
      <c r="D175" s="173"/>
      <c r="E175" s="173"/>
      <c r="F175" s="173"/>
      <c r="G175" s="173"/>
      <c r="H175" s="173"/>
      <c r="I175" s="17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</row>
    <row r="176" spans="1:26">
      <c r="A176" s="173"/>
      <c r="B176" s="173"/>
      <c r="C176" s="173"/>
      <c r="D176" s="173"/>
      <c r="E176" s="173"/>
      <c r="F176" s="173"/>
      <c r="G176" s="173"/>
      <c r="H176" s="173"/>
      <c r="I176" s="173"/>
      <c r="J176" s="173"/>
      <c r="K176" s="173"/>
      <c r="L176" s="173"/>
      <c r="M176" s="173"/>
      <c r="N176" s="173"/>
      <c r="O176" s="173"/>
      <c r="P176" s="173"/>
      <c r="Q176" s="173"/>
      <c r="R176" s="173"/>
      <c r="S176" s="173"/>
      <c r="T176" s="173"/>
      <c r="U176" s="173"/>
      <c r="V176" s="173"/>
      <c r="W176" s="173"/>
      <c r="X176" s="173"/>
      <c r="Y176" s="173"/>
      <c r="Z176" s="173"/>
    </row>
    <row r="177" spans="1:26">
      <c r="A177" s="173"/>
      <c r="B177" s="173"/>
      <c r="C177" s="173"/>
      <c r="D177" s="173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</row>
    <row r="178" spans="1:26">
      <c r="A178" s="173"/>
      <c r="B178" s="173"/>
      <c r="C178" s="173"/>
      <c r="D178" s="173"/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/>
      <c r="Y178" s="173"/>
      <c r="Z178" s="173"/>
    </row>
    <row r="179" spans="1:26">
      <c r="A179" s="173"/>
      <c r="B179" s="173"/>
      <c r="C179" s="173"/>
      <c r="D179" s="173"/>
      <c r="E179" s="173"/>
      <c r="F179" s="173"/>
      <c r="G179" s="173"/>
      <c r="H179" s="173"/>
      <c r="I179" s="173"/>
      <c r="J179" s="173"/>
      <c r="K179" s="173"/>
      <c r="L179" s="173"/>
      <c r="M179" s="173"/>
      <c r="N179" s="173"/>
      <c r="O179" s="173"/>
      <c r="P179" s="173"/>
      <c r="Q179" s="173"/>
      <c r="R179" s="173"/>
      <c r="S179" s="173"/>
      <c r="T179" s="173"/>
      <c r="U179" s="173"/>
      <c r="V179" s="173"/>
      <c r="W179" s="173"/>
      <c r="X179" s="173"/>
      <c r="Y179" s="173"/>
      <c r="Z179" s="173"/>
    </row>
    <row r="180" spans="1:26">
      <c r="A180" s="173"/>
      <c r="B180" s="173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</row>
    <row r="181" spans="1:26">
      <c r="A181" s="173"/>
      <c r="B181" s="173"/>
      <c r="C181" s="173"/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173"/>
      <c r="Q181" s="173"/>
      <c r="R181" s="173"/>
      <c r="S181" s="173"/>
      <c r="T181" s="173"/>
      <c r="U181" s="173"/>
      <c r="V181" s="173"/>
      <c r="W181" s="173"/>
      <c r="X181" s="173"/>
      <c r="Y181" s="173"/>
      <c r="Z181" s="173"/>
    </row>
    <row r="182" spans="1:26">
      <c r="A182" s="173"/>
      <c r="B182" s="173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</row>
    <row r="183" spans="1:26">
      <c r="A183" s="173"/>
      <c r="B183" s="173"/>
      <c r="C183" s="173"/>
      <c r="D183" s="173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</row>
    <row r="184" spans="1:26">
      <c r="A184" s="173"/>
      <c r="B184" s="173"/>
      <c r="C184" s="173"/>
      <c r="D184" s="173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</row>
    <row r="185" spans="1:26">
      <c r="A185" s="173"/>
      <c r="B185" s="173"/>
      <c r="C185" s="173"/>
      <c r="D185" s="173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3"/>
      <c r="P185" s="173"/>
      <c r="Q185" s="173"/>
      <c r="R185" s="173"/>
      <c r="S185" s="173"/>
      <c r="T185" s="173"/>
      <c r="U185" s="173"/>
      <c r="V185" s="173"/>
      <c r="W185" s="173"/>
      <c r="X185" s="173"/>
      <c r="Y185" s="173"/>
      <c r="Z185" s="173"/>
    </row>
    <row r="186" spans="1:26">
      <c r="A186" s="173"/>
      <c r="B186" s="173"/>
      <c r="C186" s="173"/>
      <c r="D186" s="173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3"/>
      <c r="P186" s="173"/>
      <c r="Q186" s="173"/>
      <c r="R186" s="173"/>
      <c r="S186" s="173"/>
      <c r="T186" s="173"/>
      <c r="U186" s="173"/>
      <c r="V186" s="173"/>
      <c r="W186" s="173"/>
      <c r="X186" s="173"/>
      <c r="Y186" s="173"/>
      <c r="Z186" s="173"/>
    </row>
    <row r="187" spans="1:26">
      <c r="A187" s="173"/>
      <c r="B187" s="173"/>
      <c r="C187" s="173"/>
      <c r="D187" s="173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3"/>
      <c r="P187" s="173"/>
      <c r="Q187" s="173"/>
      <c r="R187" s="173"/>
      <c r="S187" s="173"/>
      <c r="T187" s="173"/>
      <c r="U187" s="173"/>
      <c r="V187" s="173"/>
      <c r="W187" s="173"/>
      <c r="X187" s="173"/>
      <c r="Y187" s="173"/>
      <c r="Z187" s="173"/>
    </row>
    <row r="188" spans="1:26">
      <c r="A188" s="173"/>
      <c r="B188" s="173"/>
      <c r="C188" s="173"/>
      <c r="D188" s="173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3"/>
      <c r="P188" s="173"/>
      <c r="Q188" s="173"/>
      <c r="R188" s="173"/>
      <c r="S188" s="173"/>
      <c r="T188" s="173"/>
      <c r="U188" s="173"/>
      <c r="V188" s="173"/>
      <c r="W188" s="173"/>
      <c r="X188" s="173"/>
      <c r="Y188" s="173"/>
      <c r="Z188" s="173"/>
    </row>
    <row r="189" spans="1:26">
      <c r="A189" s="173"/>
      <c r="B189" s="173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</row>
    <row r="190" spans="1:26">
      <c r="A190" s="173"/>
      <c r="B190" s="173"/>
      <c r="C190" s="173"/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</row>
    <row r="191" spans="1:26">
      <c r="A191" s="173"/>
      <c r="B191" s="173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3"/>
      <c r="P191" s="173"/>
      <c r="Q191" s="173"/>
      <c r="R191" s="173"/>
      <c r="S191" s="173"/>
      <c r="T191" s="173"/>
      <c r="U191" s="173"/>
      <c r="V191" s="173"/>
      <c r="W191" s="173"/>
      <c r="X191" s="173"/>
      <c r="Y191" s="173"/>
      <c r="Z191" s="173"/>
    </row>
    <row r="192" spans="1:26">
      <c r="A192" s="173"/>
      <c r="B192" s="173"/>
      <c r="C192" s="173"/>
      <c r="D192" s="173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3"/>
      <c r="P192" s="173"/>
      <c r="Q192" s="173"/>
      <c r="R192" s="173"/>
      <c r="S192" s="173"/>
      <c r="T192" s="173"/>
      <c r="U192" s="173"/>
      <c r="V192" s="173"/>
      <c r="W192" s="173"/>
      <c r="X192" s="173"/>
      <c r="Y192" s="173"/>
      <c r="Z192" s="173"/>
    </row>
    <row r="193" spans="1:26">
      <c r="A193" s="173"/>
      <c r="B193" s="173"/>
      <c r="C193" s="173"/>
      <c r="D193" s="173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3"/>
      <c r="P193" s="173"/>
      <c r="Q193" s="173"/>
      <c r="R193" s="173"/>
      <c r="S193" s="173"/>
      <c r="T193" s="173"/>
      <c r="U193" s="173"/>
      <c r="V193" s="173"/>
      <c r="W193" s="173"/>
      <c r="X193" s="173"/>
      <c r="Y193" s="173"/>
      <c r="Z193" s="173"/>
    </row>
    <row r="194" spans="1:26">
      <c r="A194" s="173"/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3"/>
    </row>
    <row r="195" spans="1:26">
      <c r="A195" s="173"/>
      <c r="B195" s="173"/>
      <c r="C195" s="173"/>
      <c r="D195" s="173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3"/>
      <c r="P195" s="173"/>
      <c r="Q195" s="173"/>
      <c r="R195" s="173"/>
      <c r="S195" s="173"/>
      <c r="T195" s="173"/>
      <c r="U195" s="173"/>
      <c r="V195" s="173"/>
      <c r="W195" s="173"/>
      <c r="X195" s="173"/>
      <c r="Y195" s="173"/>
      <c r="Z195" s="173"/>
    </row>
    <row r="196" spans="1:26">
      <c r="A196" s="173"/>
      <c r="B196" s="173"/>
      <c r="C196" s="173"/>
      <c r="D196" s="173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</row>
    <row r="197" spans="1:26">
      <c r="A197" s="173"/>
      <c r="B197" s="173"/>
      <c r="C197" s="173"/>
      <c r="D197" s="173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3"/>
      <c r="P197" s="173"/>
      <c r="Q197" s="173"/>
      <c r="R197" s="173"/>
      <c r="S197" s="173"/>
      <c r="T197" s="173"/>
      <c r="U197" s="173"/>
      <c r="V197" s="173"/>
      <c r="W197" s="173"/>
      <c r="X197" s="173"/>
      <c r="Y197" s="173"/>
      <c r="Z197" s="173"/>
    </row>
    <row r="198" spans="1:26">
      <c r="A198" s="173"/>
      <c r="B198" s="173"/>
      <c r="C198" s="173"/>
      <c r="D198" s="173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3"/>
      <c r="P198" s="173"/>
      <c r="Q198" s="173"/>
      <c r="R198" s="173"/>
      <c r="S198" s="173"/>
      <c r="T198" s="173"/>
      <c r="U198" s="173"/>
      <c r="V198" s="173"/>
      <c r="W198" s="173"/>
      <c r="X198" s="173"/>
      <c r="Y198" s="173"/>
      <c r="Z198" s="173"/>
    </row>
    <row r="199" spans="1:26">
      <c r="A199" s="173"/>
      <c r="B199" s="173"/>
      <c r="C199" s="173"/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3"/>
      <c r="P199" s="173"/>
      <c r="Q199" s="173"/>
      <c r="R199" s="173"/>
      <c r="S199" s="173"/>
      <c r="T199" s="173"/>
      <c r="U199" s="173"/>
      <c r="V199" s="173"/>
      <c r="W199" s="173"/>
      <c r="X199" s="173"/>
      <c r="Y199" s="173"/>
      <c r="Z199" s="173"/>
    </row>
    <row r="200" spans="1:26">
      <c r="A200" s="173"/>
      <c r="B200" s="173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173"/>
      <c r="Q200" s="173"/>
      <c r="R200" s="173"/>
      <c r="S200" s="173"/>
      <c r="T200" s="173"/>
      <c r="U200" s="173"/>
      <c r="V200" s="173"/>
      <c r="W200" s="173"/>
      <c r="X200" s="173"/>
      <c r="Y200" s="173"/>
      <c r="Z200" s="173"/>
    </row>
    <row r="201" spans="1:26">
      <c r="A201" s="173"/>
      <c r="B201" s="173"/>
      <c r="C201" s="173"/>
      <c r="D201" s="173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3"/>
      <c r="P201" s="173"/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</row>
    <row r="202" spans="1:26">
      <c r="A202" s="173"/>
      <c r="B202" s="173"/>
      <c r="C202" s="173"/>
      <c r="D202" s="173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3"/>
      <c r="P202" s="173"/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</row>
    <row r="203" spans="1:26">
      <c r="A203" s="173"/>
      <c r="B203" s="173"/>
      <c r="C203" s="173"/>
      <c r="D203" s="173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3"/>
      <c r="P203" s="173"/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</row>
    <row r="204" spans="1:26">
      <c r="A204" s="173"/>
      <c r="B204" s="173"/>
      <c r="C204" s="173"/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3"/>
      <c r="P204" s="173"/>
      <c r="Q204" s="173"/>
      <c r="R204" s="173"/>
      <c r="S204" s="173"/>
      <c r="T204" s="173"/>
      <c r="U204" s="173"/>
      <c r="V204" s="173"/>
      <c r="W204" s="173"/>
      <c r="X204" s="173"/>
      <c r="Y204" s="173"/>
      <c r="Z204" s="173"/>
    </row>
    <row r="205" spans="1:26">
      <c r="A205" s="173"/>
      <c r="B205" s="173"/>
      <c r="C205" s="173"/>
      <c r="D205" s="173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3"/>
      <c r="P205" s="173"/>
      <c r="Q205" s="173"/>
      <c r="R205" s="173"/>
      <c r="S205" s="173"/>
      <c r="T205" s="173"/>
      <c r="U205" s="173"/>
      <c r="V205" s="173"/>
      <c r="W205" s="173"/>
      <c r="X205" s="173"/>
      <c r="Y205" s="173"/>
      <c r="Z205" s="173"/>
    </row>
    <row r="206" spans="1:26">
      <c r="A206" s="173"/>
      <c r="B206" s="173"/>
      <c r="C206" s="173"/>
      <c r="D206" s="173"/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173"/>
      <c r="P206" s="173"/>
      <c r="Q206" s="173"/>
      <c r="R206" s="173"/>
      <c r="S206" s="173"/>
      <c r="T206" s="173"/>
      <c r="U206" s="173"/>
      <c r="V206" s="173"/>
      <c r="W206" s="173"/>
      <c r="X206" s="173"/>
      <c r="Y206" s="173"/>
      <c r="Z206" s="173"/>
    </row>
    <row r="207" spans="1:26">
      <c r="A207" s="173"/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</row>
    <row r="208" spans="1:26">
      <c r="A208" s="173"/>
      <c r="B208" s="173"/>
      <c r="C208" s="173"/>
      <c r="D208" s="173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173"/>
      <c r="Q208" s="173"/>
      <c r="R208" s="173"/>
      <c r="S208" s="173"/>
      <c r="T208" s="173"/>
      <c r="U208" s="173"/>
      <c r="V208" s="173"/>
      <c r="W208" s="173"/>
      <c r="X208" s="173"/>
      <c r="Y208" s="173"/>
      <c r="Z208" s="173"/>
    </row>
    <row r="209" spans="1:26">
      <c r="A209" s="173"/>
      <c r="B209" s="173"/>
      <c r="C209" s="173"/>
      <c r="D209" s="173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173"/>
      <c r="Q209" s="173"/>
      <c r="R209" s="173"/>
      <c r="S209" s="173"/>
      <c r="T209" s="173"/>
      <c r="U209" s="173"/>
      <c r="V209" s="173"/>
      <c r="W209" s="173"/>
      <c r="X209" s="173"/>
      <c r="Y209" s="173"/>
      <c r="Z209" s="173"/>
    </row>
    <row r="210" spans="1:26">
      <c r="A210" s="173"/>
      <c r="B210" s="173"/>
      <c r="C210" s="173"/>
      <c r="D210" s="173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173"/>
      <c r="Q210" s="173"/>
      <c r="R210" s="173"/>
      <c r="S210" s="173"/>
      <c r="T210" s="173"/>
      <c r="U210" s="173"/>
      <c r="V210" s="173"/>
      <c r="W210" s="173"/>
      <c r="X210" s="173"/>
      <c r="Y210" s="173"/>
      <c r="Z210" s="173"/>
    </row>
    <row r="211" spans="1:26">
      <c r="A211" s="173"/>
      <c r="B211" s="173"/>
      <c r="C211" s="173"/>
      <c r="D211" s="173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173"/>
      <c r="Q211" s="173"/>
      <c r="R211" s="173"/>
      <c r="S211" s="173"/>
      <c r="T211" s="173"/>
      <c r="U211" s="173"/>
      <c r="V211" s="173"/>
      <c r="W211" s="173"/>
      <c r="X211" s="173"/>
      <c r="Y211" s="173"/>
      <c r="Z211" s="173"/>
    </row>
    <row r="212" spans="1:26">
      <c r="A212" s="173"/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3"/>
      <c r="Q212" s="173"/>
      <c r="R212" s="173"/>
      <c r="S212" s="173"/>
      <c r="T212" s="173"/>
      <c r="U212" s="173"/>
      <c r="V212" s="173"/>
      <c r="W212" s="173"/>
      <c r="X212" s="173"/>
      <c r="Y212" s="173"/>
      <c r="Z212" s="173"/>
    </row>
    <row r="213" spans="1:26">
      <c r="A213" s="173"/>
      <c r="B213" s="173"/>
      <c r="C213" s="173"/>
      <c r="D213" s="173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</row>
    <row r="214" spans="1:26">
      <c r="A214" s="173"/>
      <c r="B214" s="173"/>
      <c r="C214" s="173"/>
      <c r="D214" s="173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173"/>
      <c r="Q214" s="173"/>
      <c r="R214" s="173"/>
      <c r="S214" s="173"/>
      <c r="T214" s="173"/>
      <c r="U214" s="173"/>
      <c r="V214" s="173"/>
      <c r="W214" s="173"/>
      <c r="X214" s="173"/>
      <c r="Y214" s="173"/>
      <c r="Z214" s="173"/>
    </row>
    <row r="215" spans="1:26">
      <c r="A215" s="173"/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</row>
    <row r="216" spans="1:26">
      <c r="A216" s="173"/>
      <c r="B216" s="173"/>
      <c r="C216" s="173"/>
      <c r="D216" s="173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173"/>
      <c r="Q216" s="173"/>
      <c r="R216" s="173"/>
      <c r="S216" s="173"/>
      <c r="T216" s="173"/>
      <c r="U216" s="173"/>
      <c r="V216" s="173"/>
      <c r="W216" s="173"/>
      <c r="X216" s="173"/>
      <c r="Y216" s="173"/>
      <c r="Z216" s="173"/>
    </row>
    <row r="217" spans="1:26">
      <c r="A217" s="173"/>
      <c r="B217" s="173"/>
      <c r="C217" s="173"/>
      <c r="D217" s="173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173"/>
      <c r="Q217" s="173"/>
      <c r="R217" s="173"/>
      <c r="S217" s="173"/>
      <c r="T217" s="173"/>
      <c r="U217" s="173"/>
      <c r="V217" s="173"/>
      <c r="W217" s="173"/>
      <c r="X217" s="173"/>
      <c r="Y217" s="173"/>
      <c r="Z217" s="173"/>
    </row>
    <row r="218" spans="1:26">
      <c r="A218" s="173"/>
      <c r="B218" s="173"/>
      <c r="C218" s="173"/>
      <c r="D218" s="173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173"/>
      <c r="Q218" s="173"/>
      <c r="R218" s="173"/>
      <c r="S218" s="173"/>
      <c r="T218" s="173"/>
      <c r="U218" s="173"/>
      <c r="V218" s="173"/>
      <c r="W218" s="173"/>
      <c r="X218" s="173"/>
      <c r="Y218" s="173"/>
      <c r="Z218" s="173"/>
    </row>
    <row r="219" spans="1:26">
      <c r="A219" s="173"/>
      <c r="B219" s="173"/>
      <c r="C219" s="173"/>
      <c r="D219" s="173"/>
      <c r="E219" s="173"/>
      <c r="F219" s="173"/>
      <c r="G219" s="173"/>
      <c r="H219" s="173"/>
      <c r="I219" s="173"/>
      <c r="J219" s="173"/>
      <c r="K219" s="173"/>
      <c r="L219" s="173"/>
      <c r="M219" s="173"/>
      <c r="N219" s="173"/>
      <c r="O219" s="173"/>
      <c r="P219" s="173"/>
      <c r="Q219" s="173"/>
      <c r="R219" s="173"/>
      <c r="S219" s="173"/>
      <c r="T219" s="173"/>
      <c r="U219" s="173"/>
      <c r="V219" s="173"/>
      <c r="W219" s="173"/>
      <c r="X219" s="173"/>
      <c r="Y219" s="173"/>
      <c r="Z219" s="173"/>
    </row>
    <row r="220" spans="1:26">
      <c r="A220" s="173"/>
      <c r="B220" s="173"/>
      <c r="C220" s="173"/>
      <c r="D220" s="173"/>
      <c r="E220" s="173"/>
      <c r="F220" s="173"/>
      <c r="G220" s="173"/>
      <c r="H220" s="173"/>
      <c r="I220" s="173"/>
      <c r="J220" s="173"/>
      <c r="K220" s="173"/>
      <c r="L220" s="173"/>
      <c r="M220" s="173"/>
      <c r="N220" s="173"/>
      <c r="O220" s="173"/>
      <c r="P220" s="173"/>
      <c r="Q220" s="173"/>
      <c r="R220" s="173"/>
      <c r="S220" s="173"/>
      <c r="T220" s="173"/>
      <c r="U220" s="173"/>
      <c r="V220" s="173"/>
      <c r="W220" s="173"/>
      <c r="X220" s="173"/>
      <c r="Y220" s="173"/>
      <c r="Z220" s="173"/>
    </row>
    <row r="221" spans="1:26">
      <c r="A221" s="173"/>
      <c r="B221" s="173"/>
      <c r="C221" s="173"/>
      <c r="D221" s="173"/>
      <c r="E221" s="173"/>
      <c r="F221" s="173"/>
      <c r="G221" s="173"/>
      <c r="H221" s="173"/>
      <c r="I221" s="173"/>
      <c r="J221" s="173"/>
      <c r="K221" s="173"/>
      <c r="L221" s="173"/>
      <c r="M221" s="173"/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</row>
    <row r="222" spans="1:26">
      <c r="A222" s="173"/>
      <c r="B222" s="173"/>
      <c r="C222" s="173"/>
      <c r="D222" s="173"/>
      <c r="E222" s="173"/>
      <c r="F222" s="173"/>
      <c r="G222" s="173"/>
      <c r="H222" s="173"/>
      <c r="I222" s="173"/>
      <c r="J222" s="173"/>
      <c r="K222" s="173"/>
      <c r="L222" s="173"/>
      <c r="M222" s="173"/>
      <c r="N222" s="173"/>
      <c r="O222" s="173"/>
      <c r="P222" s="173"/>
      <c r="Q222" s="173"/>
      <c r="R222" s="173"/>
      <c r="S222" s="173"/>
      <c r="T222" s="173"/>
      <c r="U222" s="173"/>
      <c r="V222" s="173"/>
      <c r="W222" s="173"/>
      <c r="X222" s="173"/>
      <c r="Y222" s="173"/>
      <c r="Z222" s="173"/>
    </row>
    <row r="223" spans="1:26">
      <c r="A223" s="173"/>
      <c r="B223" s="173"/>
      <c r="C223" s="173"/>
      <c r="D223" s="173"/>
      <c r="E223" s="173"/>
      <c r="F223" s="173"/>
      <c r="G223" s="173"/>
      <c r="H223" s="173"/>
      <c r="I223" s="173"/>
      <c r="J223" s="173"/>
      <c r="K223" s="173"/>
      <c r="L223" s="173"/>
      <c r="M223" s="173"/>
      <c r="N223" s="173"/>
      <c r="O223" s="173"/>
      <c r="P223" s="173"/>
      <c r="Q223" s="173"/>
      <c r="R223" s="173"/>
      <c r="S223" s="173"/>
      <c r="T223" s="173"/>
      <c r="U223" s="173"/>
      <c r="V223" s="173"/>
      <c r="W223" s="173"/>
      <c r="X223" s="173"/>
      <c r="Y223" s="173"/>
      <c r="Z223" s="173"/>
    </row>
    <row r="224" spans="1:26">
      <c r="A224" s="173"/>
      <c r="B224" s="173"/>
      <c r="C224" s="173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</row>
    <row r="225" spans="1:26">
      <c r="A225" s="173"/>
      <c r="B225" s="173"/>
      <c r="C225" s="173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</row>
    <row r="226" spans="1:26">
      <c r="A226" s="173"/>
      <c r="B226" s="173"/>
      <c r="C226" s="173"/>
      <c r="D226" s="173"/>
      <c r="E226" s="173"/>
      <c r="F226" s="173"/>
      <c r="G226" s="173"/>
      <c r="H226" s="173"/>
      <c r="I226" s="173"/>
      <c r="J226" s="173"/>
      <c r="K226" s="173"/>
      <c r="L226" s="173"/>
      <c r="M226" s="173"/>
      <c r="N226" s="173"/>
      <c r="O226" s="173"/>
      <c r="P226" s="173"/>
      <c r="Q226" s="173"/>
      <c r="R226" s="173"/>
      <c r="S226" s="173"/>
      <c r="T226" s="173"/>
      <c r="U226" s="173"/>
      <c r="V226" s="173"/>
      <c r="W226" s="173"/>
      <c r="X226" s="173"/>
      <c r="Y226" s="173"/>
      <c r="Z226" s="173"/>
    </row>
    <row r="227" spans="1:26">
      <c r="A227" s="173"/>
      <c r="B227" s="173"/>
      <c r="C227" s="173"/>
      <c r="D227" s="173"/>
      <c r="E227" s="173"/>
      <c r="F227" s="173"/>
      <c r="G227" s="173"/>
      <c r="H227" s="173"/>
      <c r="I227" s="173"/>
      <c r="J227" s="173"/>
      <c r="K227" s="173"/>
      <c r="L227" s="173"/>
      <c r="M227" s="173"/>
      <c r="N227" s="173"/>
      <c r="O227" s="173"/>
      <c r="P227" s="173"/>
      <c r="Q227" s="173"/>
      <c r="R227" s="173"/>
      <c r="S227" s="173"/>
      <c r="T227" s="173"/>
      <c r="U227" s="173"/>
      <c r="V227" s="173"/>
      <c r="W227" s="173"/>
      <c r="X227" s="173"/>
      <c r="Y227" s="173"/>
      <c r="Z227" s="173"/>
    </row>
    <row r="228" spans="1:26">
      <c r="A228" s="173"/>
      <c r="B228" s="173"/>
      <c r="C228" s="173"/>
      <c r="D228" s="173"/>
      <c r="E228" s="173"/>
      <c r="F228" s="173"/>
      <c r="G228" s="173"/>
      <c r="H228" s="173"/>
      <c r="I228" s="173"/>
      <c r="J228" s="173"/>
      <c r="K228" s="173"/>
      <c r="L228" s="173"/>
      <c r="M228" s="173"/>
      <c r="N228" s="173"/>
      <c r="O228" s="173"/>
      <c r="P228" s="173"/>
      <c r="Q228" s="173"/>
      <c r="R228" s="173"/>
      <c r="S228" s="173"/>
      <c r="T228" s="173"/>
      <c r="U228" s="173"/>
      <c r="V228" s="173"/>
      <c r="W228" s="173"/>
      <c r="X228" s="173"/>
      <c r="Y228" s="173"/>
      <c r="Z228" s="173"/>
    </row>
    <row r="229" spans="1:26">
      <c r="A229" s="173"/>
      <c r="B229" s="173"/>
      <c r="C229" s="173"/>
      <c r="D229" s="173"/>
      <c r="E229" s="173"/>
      <c r="F229" s="173"/>
      <c r="G229" s="173"/>
      <c r="H229" s="173"/>
      <c r="I229" s="173"/>
      <c r="J229" s="173"/>
      <c r="K229" s="173"/>
      <c r="L229" s="173"/>
      <c r="M229" s="173"/>
      <c r="N229" s="173"/>
      <c r="O229" s="173"/>
      <c r="P229" s="173"/>
      <c r="Q229" s="173"/>
      <c r="R229" s="173"/>
      <c r="S229" s="173"/>
      <c r="T229" s="173"/>
      <c r="U229" s="173"/>
      <c r="V229" s="173"/>
      <c r="W229" s="173"/>
      <c r="X229" s="173"/>
      <c r="Y229" s="173"/>
      <c r="Z229" s="173"/>
    </row>
    <row r="230" spans="1:26">
      <c r="A230" s="173"/>
      <c r="B230" s="173"/>
      <c r="C230" s="173"/>
      <c r="D230" s="173"/>
      <c r="E230" s="173"/>
      <c r="F230" s="173"/>
      <c r="G230" s="173"/>
      <c r="H230" s="173"/>
      <c r="I230" s="173"/>
      <c r="J230" s="173"/>
      <c r="K230" s="173"/>
      <c r="L230" s="173"/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</row>
    <row r="231" spans="1:26">
      <c r="A231" s="173"/>
      <c r="B231" s="173"/>
      <c r="C231" s="173"/>
      <c r="D231" s="173"/>
      <c r="E231" s="173"/>
      <c r="F231" s="173"/>
      <c r="G231" s="173"/>
      <c r="H231" s="173"/>
      <c r="I231" s="173"/>
      <c r="J231" s="173"/>
      <c r="K231" s="173"/>
      <c r="L231" s="173"/>
      <c r="M231" s="173"/>
      <c r="N231" s="173"/>
      <c r="O231" s="173"/>
      <c r="P231" s="173"/>
      <c r="Q231" s="173"/>
      <c r="R231" s="173"/>
      <c r="S231" s="173"/>
      <c r="T231" s="173"/>
      <c r="U231" s="173"/>
      <c r="V231" s="173"/>
      <c r="W231" s="173"/>
      <c r="X231" s="173"/>
      <c r="Y231" s="173"/>
      <c r="Z231" s="173"/>
    </row>
    <row r="232" spans="1:26">
      <c r="A232" s="173"/>
      <c r="B232" s="173"/>
      <c r="C232" s="173"/>
      <c r="D232" s="173"/>
      <c r="E232" s="173"/>
      <c r="F232" s="173"/>
      <c r="G232" s="173"/>
      <c r="H232" s="173"/>
      <c r="I232" s="173"/>
      <c r="J232" s="173"/>
      <c r="K232" s="173"/>
      <c r="L232" s="173"/>
      <c r="M232" s="173"/>
      <c r="N232" s="173"/>
      <c r="O232" s="173"/>
      <c r="P232" s="173"/>
      <c r="Q232" s="173"/>
      <c r="R232" s="173"/>
      <c r="S232" s="173"/>
      <c r="T232" s="173"/>
      <c r="U232" s="173"/>
      <c r="V232" s="173"/>
      <c r="W232" s="173"/>
      <c r="X232" s="173"/>
      <c r="Y232" s="173"/>
      <c r="Z232" s="173"/>
    </row>
    <row r="233" spans="1:26">
      <c r="A233" s="173"/>
      <c r="B233" s="173"/>
      <c r="C233" s="173"/>
      <c r="D233" s="173"/>
      <c r="E233" s="173"/>
      <c r="F233" s="173"/>
      <c r="G233" s="173"/>
      <c r="H233" s="173"/>
      <c r="I233" s="173"/>
      <c r="J233" s="173"/>
      <c r="K233" s="173"/>
      <c r="L233" s="173"/>
      <c r="M233" s="173"/>
      <c r="N233" s="173"/>
      <c r="O233" s="173"/>
      <c r="P233" s="173"/>
      <c r="Q233" s="173"/>
      <c r="R233" s="173"/>
      <c r="S233" s="173"/>
      <c r="T233" s="173"/>
      <c r="U233" s="173"/>
      <c r="V233" s="173"/>
      <c r="W233" s="173"/>
      <c r="X233" s="173"/>
      <c r="Y233" s="173"/>
      <c r="Z233" s="173"/>
    </row>
    <row r="234" spans="1:26">
      <c r="A234" s="173"/>
      <c r="B234" s="173"/>
      <c r="C234" s="173"/>
      <c r="D234" s="173"/>
      <c r="E234" s="173"/>
      <c r="F234" s="173"/>
      <c r="G234" s="173"/>
      <c r="H234" s="173"/>
      <c r="I234" s="173"/>
      <c r="J234" s="173"/>
      <c r="K234" s="173"/>
      <c r="L234" s="173"/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</row>
    <row r="235" spans="1:26">
      <c r="A235" s="173"/>
      <c r="B235" s="173"/>
      <c r="C235" s="173"/>
      <c r="D235" s="173"/>
      <c r="E235" s="173"/>
      <c r="F235" s="173"/>
      <c r="G235" s="173"/>
      <c r="H235" s="173"/>
      <c r="I235" s="173"/>
      <c r="J235" s="173"/>
      <c r="K235" s="173"/>
      <c r="L235" s="173"/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</row>
    <row r="236" spans="1:26">
      <c r="A236" s="173"/>
      <c r="B236" s="173"/>
      <c r="C236" s="173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</row>
    <row r="237" spans="1:26">
      <c r="A237" s="173"/>
      <c r="B237" s="173"/>
      <c r="C237" s="173"/>
      <c r="D237" s="173"/>
      <c r="E237" s="173"/>
      <c r="F237" s="173"/>
      <c r="G237" s="173"/>
      <c r="H237" s="173"/>
      <c r="I237" s="173"/>
      <c r="J237" s="173"/>
      <c r="K237" s="173"/>
      <c r="L237" s="173"/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</row>
    <row r="238" spans="1:26">
      <c r="A238" s="173"/>
      <c r="B238" s="173"/>
      <c r="C238" s="173"/>
      <c r="D238" s="173"/>
      <c r="E238" s="173"/>
      <c r="F238" s="173"/>
      <c r="G238" s="173"/>
      <c r="H238" s="173"/>
      <c r="I238" s="173"/>
      <c r="J238" s="173"/>
      <c r="K238" s="173"/>
      <c r="L238" s="173"/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</row>
    <row r="239" spans="1:26">
      <c r="A239" s="173"/>
      <c r="B239" s="173"/>
      <c r="C239" s="173"/>
      <c r="D239" s="173"/>
      <c r="E239" s="173"/>
      <c r="F239" s="173"/>
      <c r="G239" s="173"/>
      <c r="H239" s="173"/>
      <c r="I239" s="173"/>
      <c r="J239" s="173"/>
      <c r="K239" s="173"/>
      <c r="L239" s="173"/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</row>
    <row r="240" spans="1:26">
      <c r="A240" s="173"/>
      <c r="B240" s="173"/>
      <c r="C240" s="173"/>
      <c r="D240" s="173"/>
      <c r="E240" s="173"/>
      <c r="F240" s="173"/>
      <c r="G240" s="173"/>
      <c r="H240" s="173"/>
      <c r="I240" s="173"/>
      <c r="J240" s="173"/>
      <c r="K240" s="173"/>
      <c r="L240" s="173"/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</row>
    <row r="241" spans="1:26">
      <c r="A241" s="173"/>
      <c r="B241" s="173"/>
      <c r="C241" s="173"/>
      <c r="D241" s="173"/>
      <c r="E241" s="173"/>
      <c r="F241" s="173"/>
      <c r="G241" s="173"/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</row>
    <row r="242" spans="1:26">
      <c r="A242" s="173"/>
      <c r="B242" s="173"/>
      <c r="C242" s="173"/>
      <c r="D242" s="173"/>
      <c r="E242" s="173"/>
      <c r="F242" s="173"/>
      <c r="G242" s="173"/>
      <c r="H242" s="173"/>
      <c r="I242" s="173"/>
      <c r="J242" s="173"/>
      <c r="K242" s="173"/>
      <c r="L242" s="173"/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</row>
    <row r="243" spans="1:26">
      <c r="A243" s="173"/>
      <c r="B243" s="173"/>
      <c r="C243" s="173"/>
      <c r="D243" s="173"/>
      <c r="E243" s="173"/>
      <c r="F243" s="173"/>
      <c r="G243" s="173"/>
      <c r="H243" s="173"/>
      <c r="I243" s="173"/>
      <c r="J243" s="173"/>
      <c r="K243" s="173"/>
      <c r="L243" s="173"/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</row>
    <row r="244" spans="1:26">
      <c r="A244" s="173"/>
      <c r="B244" s="173"/>
      <c r="C244" s="173"/>
      <c r="D244" s="173"/>
      <c r="E244" s="173"/>
      <c r="F244" s="173"/>
      <c r="G244" s="173"/>
      <c r="H244" s="173"/>
      <c r="I244" s="173"/>
      <c r="J244" s="173"/>
      <c r="K244" s="173"/>
      <c r="L244" s="173"/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</row>
    <row r="245" spans="1:26">
      <c r="A245" s="173"/>
      <c r="B245" s="173"/>
      <c r="C245" s="173"/>
      <c r="D245" s="173"/>
      <c r="E245" s="173"/>
      <c r="F245" s="173"/>
      <c r="G245" s="173"/>
      <c r="H245" s="173"/>
      <c r="I245" s="173"/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</row>
    <row r="246" spans="1:26">
      <c r="A246" s="173"/>
      <c r="B246" s="173"/>
      <c r="C246" s="173"/>
      <c r="D246" s="173"/>
      <c r="E246" s="173"/>
      <c r="F246" s="173"/>
      <c r="G246" s="173"/>
      <c r="H246" s="173"/>
      <c r="I246" s="173"/>
      <c r="J246" s="173"/>
      <c r="K246" s="173"/>
      <c r="L246" s="173"/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</row>
    <row r="247" spans="1:26">
      <c r="A247" s="173"/>
      <c r="B247" s="173"/>
      <c r="C247" s="173"/>
      <c r="D247" s="173"/>
      <c r="E247" s="173"/>
      <c r="F247" s="173"/>
      <c r="G247" s="173"/>
      <c r="H247" s="173"/>
      <c r="I247" s="173"/>
      <c r="J247" s="173"/>
      <c r="K247" s="173"/>
      <c r="L247" s="173"/>
      <c r="M247" s="173"/>
      <c r="N247" s="173"/>
      <c r="O247" s="173"/>
      <c r="P247" s="173"/>
      <c r="Q247" s="173"/>
      <c r="R247" s="173"/>
      <c r="S247" s="173"/>
      <c r="T247" s="173"/>
      <c r="U247" s="173"/>
      <c r="V247" s="173"/>
      <c r="W247" s="173"/>
      <c r="X247" s="173"/>
      <c r="Y247" s="173"/>
      <c r="Z247" s="173"/>
    </row>
    <row r="248" spans="1:26">
      <c r="A248" s="173"/>
      <c r="B248" s="173"/>
      <c r="C248" s="173"/>
      <c r="D248" s="173"/>
      <c r="E248" s="173"/>
      <c r="F248" s="173"/>
      <c r="G248" s="173"/>
      <c r="H248" s="173"/>
      <c r="I248" s="173"/>
      <c r="J248" s="173"/>
      <c r="K248" s="173"/>
      <c r="L248" s="173"/>
      <c r="M248" s="173"/>
      <c r="N248" s="173"/>
      <c r="O248" s="173"/>
      <c r="P248" s="173"/>
      <c r="Q248" s="173"/>
      <c r="R248" s="173"/>
      <c r="S248" s="173"/>
      <c r="T248" s="173"/>
      <c r="U248" s="173"/>
      <c r="V248" s="173"/>
      <c r="W248" s="173"/>
      <c r="X248" s="173"/>
      <c r="Y248" s="173"/>
      <c r="Z248" s="173"/>
    </row>
    <row r="249" spans="1:26">
      <c r="A249" s="173"/>
      <c r="B249" s="173"/>
      <c r="C249" s="173"/>
      <c r="D249" s="173"/>
      <c r="E249" s="173"/>
      <c r="F249" s="173"/>
      <c r="G249" s="173"/>
      <c r="H249" s="173"/>
      <c r="I249" s="173"/>
      <c r="J249" s="173"/>
      <c r="K249" s="173"/>
      <c r="L249" s="173"/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</row>
    <row r="250" spans="1:26">
      <c r="A250" s="173"/>
      <c r="B250" s="173"/>
      <c r="C250" s="173"/>
      <c r="D250" s="173"/>
      <c r="E250" s="173"/>
      <c r="F250" s="173"/>
      <c r="G250" s="173"/>
      <c r="H250" s="173"/>
      <c r="I250" s="173"/>
      <c r="J250" s="173"/>
      <c r="K250" s="173"/>
      <c r="L250" s="173"/>
      <c r="M250" s="173"/>
      <c r="N250" s="173"/>
      <c r="O250" s="173"/>
      <c r="P250" s="173"/>
      <c r="Q250" s="173"/>
      <c r="R250" s="173"/>
      <c r="S250" s="173"/>
      <c r="T250" s="173"/>
      <c r="U250" s="173"/>
      <c r="V250" s="173"/>
      <c r="W250" s="173"/>
      <c r="X250" s="173"/>
      <c r="Y250" s="173"/>
      <c r="Z250" s="173"/>
    </row>
    <row r="251" spans="1:26">
      <c r="A251" s="173"/>
      <c r="B251" s="173"/>
      <c r="C251" s="173"/>
      <c r="D251" s="173"/>
      <c r="E251" s="173"/>
      <c r="F251" s="173"/>
      <c r="G251" s="173"/>
      <c r="H251" s="173"/>
      <c r="I251" s="173"/>
      <c r="J251" s="173"/>
      <c r="K251" s="173"/>
      <c r="L251" s="173"/>
      <c r="M251" s="173"/>
      <c r="N251" s="173"/>
      <c r="O251" s="173"/>
      <c r="P251" s="173"/>
      <c r="Q251" s="173"/>
      <c r="R251" s="173"/>
      <c r="S251" s="173"/>
      <c r="T251" s="173"/>
      <c r="U251" s="173"/>
      <c r="V251" s="173"/>
      <c r="W251" s="173"/>
      <c r="X251" s="173"/>
      <c r="Y251" s="173"/>
      <c r="Z251" s="173"/>
    </row>
    <row r="252" spans="1:26">
      <c r="A252" s="173"/>
      <c r="B252" s="173"/>
      <c r="C252" s="173"/>
      <c r="D252" s="173"/>
      <c r="E252" s="173"/>
      <c r="F252" s="173"/>
      <c r="G252" s="173"/>
      <c r="H252" s="173"/>
      <c r="I252" s="173"/>
      <c r="J252" s="173"/>
      <c r="K252" s="173"/>
      <c r="L252" s="173"/>
      <c r="M252" s="173"/>
      <c r="N252" s="173"/>
      <c r="O252" s="173"/>
      <c r="P252" s="173"/>
      <c r="Q252" s="173"/>
      <c r="R252" s="173"/>
      <c r="S252" s="173"/>
      <c r="T252" s="173"/>
      <c r="U252" s="173"/>
      <c r="V252" s="173"/>
      <c r="W252" s="173"/>
      <c r="X252" s="173"/>
      <c r="Y252" s="173"/>
      <c r="Z252" s="173"/>
    </row>
    <row r="253" spans="1:26">
      <c r="A253" s="173"/>
      <c r="B253" s="173"/>
      <c r="C253" s="173"/>
      <c r="D253" s="173"/>
      <c r="E253" s="173"/>
      <c r="F253" s="173"/>
      <c r="G253" s="173"/>
      <c r="H253" s="173"/>
      <c r="I253" s="173"/>
      <c r="J253" s="173"/>
      <c r="K253" s="173"/>
      <c r="L253" s="173"/>
      <c r="M253" s="173"/>
      <c r="N253" s="173"/>
      <c r="O253" s="173"/>
      <c r="P253" s="173"/>
      <c r="Q253" s="173"/>
      <c r="R253" s="173"/>
      <c r="S253" s="173"/>
      <c r="T253" s="173"/>
      <c r="U253" s="173"/>
      <c r="V253" s="173"/>
      <c r="W253" s="173"/>
      <c r="X253" s="173"/>
      <c r="Y253" s="173"/>
      <c r="Z253" s="173"/>
    </row>
    <row r="254" spans="1:26">
      <c r="A254" s="173"/>
      <c r="B254" s="173"/>
      <c r="C254" s="173"/>
      <c r="D254" s="173"/>
      <c r="E254" s="173"/>
      <c r="F254" s="173"/>
      <c r="G254" s="173"/>
      <c r="H254" s="173"/>
      <c r="I254" s="173"/>
      <c r="J254" s="173"/>
      <c r="K254" s="173"/>
      <c r="L254" s="173"/>
      <c r="M254" s="173"/>
      <c r="N254" s="173"/>
      <c r="O254" s="173"/>
      <c r="P254" s="173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</row>
    <row r="255" spans="1:26">
      <c r="A255" s="173"/>
      <c r="B255" s="173"/>
      <c r="C255" s="173"/>
      <c r="D255" s="173"/>
      <c r="E255" s="173"/>
      <c r="F255" s="173"/>
      <c r="G255" s="173"/>
      <c r="H255" s="173"/>
      <c r="I255" s="173"/>
      <c r="J255" s="173"/>
      <c r="K255" s="173"/>
      <c r="L255" s="173"/>
      <c r="M255" s="173"/>
      <c r="N255" s="173"/>
      <c r="O255" s="173"/>
      <c r="P255" s="173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</row>
    <row r="256" spans="1:26">
      <c r="A256" s="173"/>
      <c r="B256" s="173"/>
      <c r="C256" s="173"/>
      <c r="D256" s="173"/>
      <c r="E256" s="173"/>
      <c r="F256" s="173"/>
      <c r="G256" s="173"/>
      <c r="H256" s="173"/>
      <c r="I256" s="173"/>
      <c r="J256" s="173"/>
      <c r="K256" s="173"/>
      <c r="L256" s="173"/>
      <c r="M256" s="173"/>
      <c r="N256" s="173"/>
      <c r="O256" s="173"/>
      <c r="P256" s="173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</row>
    <row r="257" spans="1:26">
      <c r="A257" s="173"/>
      <c r="B257" s="173"/>
      <c r="C257" s="173"/>
      <c r="D257" s="173"/>
      <c r="E257" s="173"/>
      <c r="F257" s="173"/>
      <c r="G257" s="173"/>
      <c r="H257" s="173"/>
      <c r="I257" s="173"/>
      <c r="J257" s="173"/>
      <c r="K257" s="173"/>
      <c r="L257" s="173"/>
      <c r="M257" s="173"/>
      <c r="N257" s="173"/>
      <c r="O257" s="173"/>
      <c r="P257" s="173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</row>
    <row r="258" spans="1:26">
      <c r="A258" s="173"/>
      <c r="B258" s="173"/>
      <c r="C258" s="173"/>
      <c r="D258" s="173"/>
      <c r="E258" s="173"/>
      <c r="F258" s="173"/>
      <c r="G258" s="173"/>
      <c r="H258" s="173"/>
      <c r="I258" s="173"/>
      <c r="J258" s="173"/>
      <c r="K258" s="173"/>
      <c r="L258" s="173"/>
      <c r="M258" s="173"/>
      <c r="N258" s="173"/>
      <c r="O258" s="173"/>
      <c r="P258" s="173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</row>
    <row r="259" spans="1:26">
      <c r="A259" s="173"/>
      <c r="B259" s="173"/>
      <c r="C259" s="173"/>
      <c r="D259" s="173"/>
      <c r="E259" s="173"/>
      <c r="F259" s="173"/>
      <c r="G259" s="173"/>
      <c r="H259" s="173"/>
      <c r="I259" s="173"/>
      <c r="J259" s="173"/>
      <c r="K259" s="173"/>
      <c r="L259" s="173"/>
      <c r="M259" s="173"/>
      <c r="N259" s="173"/>
      <c r="O259" s="173"/>
      <c r="P259" s="173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</row>
    <row r="260" spans="1:26">
      <c r="A260" s="173"/>
      <c r="B260" s="173"/>
      <c r="C260" s="173"/>
      <c r="D260" s="173"/>
      <c r="E260" s="173"/>
      <c r="F260" s="173"/>
      <c r="G260" s="173"/>
      <c r="H260" s="173"/>
      <c r="I260" s="173"/>
      <c r="J260" s="173"/>
      <c r="K260" s="173"/>
      <c r="L260" s="173"/>
      <c r="M260" s="173"/>
      <c r="N260" s="173"/>
      <c r="O260" s="173"/>
      <c r="P260" s="173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</row>
    <row r="261" spans="1:26">
      <c r="A261" s="173"/>
      <c r="B261" s="173"/>
      <c r="C261" s="173"/>
      <c r="D261" s="173"/>
      <c r="E261" s="173"/>
      <c r="F261" s="173"/>
      <c r="G261" s="173"/>
      <c r="H261" s="173"/>
      <c r="I261" s="173"/>
      <c r="J261" s="173"/>
      <c r="K261" s="173"/>
      <c r="L261" s="173"/>
      <c r="M261" s="173"/>
      <c r="N261" s="173"/>
      <c r="O261" s="173"/>
      <c r="P261" s="173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</row>
    <row r="262" spans="1:26">
      <c r="A262" s="173"/>
      <c r="B262" s="173"/>
      <c r="C262" s="173"/>
      <c r="D262" s="173"/>
      <c r="E262" s="173"/>
      <c r="F262" s="173"/>
      <c r="G262" s="173"/>
      <c r="H262" s="173"/>
      <c r="I262" s="173"/>
      <c r="J262" s="173"/>
      <c r="K262" s="173"/>
      <c r="L262" s="173"/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</row>
    <row r="263" spans="1:26">
      <c r="A263" s="173"/>
      <c r="B263" s="173"/>
      <c r="C263" s="173"/>
      <c r="D263" s="173"/>
      <c r="E263" s="173"/>
      <c r="F263" s="173"/>
      <c r="G263" s="173"/>
      <c r="H263" s="173"/>
      <c r="I263" s="173"/>
      <c r="J263" s="173"/>
      <c r="K263" s="173"/>
      <c r="L263" s="173"/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</row>
    <row r="264" spans="1:26">
      <c r="A264" s="173"/>
      <c r="B264" s="173"/>
      <c r="C264" s="173"/>
      <c r="D264" s="173"/>
      <c r="E264" s="173"/>
      <c r="F264" s="173"/>
      <c r="G264" s="173"/>
      <c r="H264" s="173"/>
      <c r="I264" s="173"/>
      <c r="J264" s="173"/>
      <c r="K264" s="173"/>
      <c r="L264" s="173"/>
      <c r="M264" s="173"/>
      <c r="N264" s="173"/>
      <c r="O264" s="173"/>
      <c r="P264" s="173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</row>
    <row r="265" spans="1:26">
      <c r="A265" s="173"/>
      <c r="B265" s="173"/>
      <c r="C265" s="173"/>
      <c r="D265" s="173"/>
      <c r="E265" s="173"/>
      <c r="F265" s="173"/>
      <c r="G265" s="173"/>
      <c r="H265" s="173"/>
      <c r="I265" s="173"/>
      <c r="J265" s="173"/>
      <c r="K265" s="173"/>
      <c r="L265" s="173"/>
      <c r="M265" s="173"/>
      <c r="N265" s="173"/>
      <c r="O265" s="173"/>
      <c r="P265" s="173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</row>
    <row r="266" spans="1:26">
      <c r="A266" s="173"/>
      <c r="B266" s="173"/>
      <c r="C266" s="173"/>
      <c r="D266" s="173"/>
      <c r="E266" s="173"/>
      <c r="F266" s="173"/>
      <c r="G266" s="173"/>
      <c r="H266" s="173"/>
      <c r="I266" s="173"/>
      <c r="J266" s="173"/>
      <c r="K266" s="173"/>
      <c r="L266" s="173"/>
      <c r="M266" s="173"/>
      <c r="N266" s="173"/>
      <c r="O266" s="173"/>
      <c r="P266" s="173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</row>
    <row r="267" spans="1:26">
      <c r="A267" s="173"/>
      <c r="B267" s="173"/>
      <c r="C267" s="173"/>
      <c r="D267" s="173"/>
      <c r="E267" s="173"/>
      <c r="F267" s="173"/>
      <c r="G267" s="173"/>
      <c r="H267" s="173"/>
      <c r="I267" s="173"/>
      <c r="J267" s="173"/>
      <c r="K267" s="173"/>
      <c r="L267" s="173"/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</row>
    <row r="268" spans="1:26">
      <c r="A268" s="173"/>
      <c r="B268" s="173"/>
      <c r="C268" s="173"/>
      <c r="D268" s="173"/>
      <c r="E268" s="173"/>
      <c r="F268" s="173"/>
      <c r="G268" s="173"/>
      <c r="H268" s="173"/>
      <c r="I268" s="173"/>
      <c r="J268" s="173"/>
      <c r="K268" s="173"/>
      <c r="L268" s="173"/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</row>
    <row r="269" spans="1:26">
      <c r="A269" s="173"/>
      <c r="B269" s="173"/>
      <c r="C269" s="173"/>
      <c r="D269" s="173"/>
      <c r="E269" s="173"/>
      <c r="F269" s="173"/>
      <c r="G269" s="173"/>
      <c r="H269" s="173"/>
      <c r="I269" s="173"/>
      <c r="J269" s="173"/>
      <c r="K269" s="173"/>
      <c r="L269" s="173"/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</row>
    <row r="270" spans="1:26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</row>
    <row r="271" spans="1:26">
      <c r="A271" s="173"/>
      <c r="B271" s="173"/>
      <c r="C271" s="173"/>
      <c r="D271" s="173"/>
      <c r="E271" s="173"/>
      <c r="F271" s="173"/>
      <c r="G271" s="173"/>
      <c r="H271" s="173"/>
      <c r="I271" s="173"/>
      <c r="J271" s="173"/>
      <c r="K271" s="173"/>
      <c r="L271" s="173"/>
      <c r="M271" s="173"/>
      <c r="N271" s="173"/>
      <c r="O271" s="173"/>
      <c r="P271" s="173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</row>
    <row r="272" spans="1:26">
      <c r="A272" s="173"/>
      <c r="B272" s="173"/>
      <c r="C272" s="173"/>
      <c r="D272" s="173"/>
      <c r="E272" s="173"/>
      <c r="F272" s="173"/>
      <c r="G272" s="173"/>
      <c r="H272" s="173"/>
      <c r="I272" s="173"/>
      <c r="J272" s="173"/>
      <c r="K272" s="173"/>
      <c r="L272" s="173"/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</row>
    <row r="273" spans="1:26">
      <c r="A273" s="173"/>
      <c r="B273" s="173"/>
      <c r="C273" s="173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</row>
    <row r="274" spans="1:26">
      <c r="A274" s="173"/>
      <c r="B274" s="173"/>
      <c r="C274" s="173"/>
      <c r="D274" s="173"/>
      <c r="E274" s="173"/>
      <c r="F274" s="173"/>
      <c r="G274" s="173"/>
      <c r="H274" s="173"/>
      <c r="I274" s="173"/>
      <c r="J274" s="173"/>
      <c r="K274" s="173"/>
      <c r="L274" s="173"/>
      <c r="M274" s="173"/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</row>
    <row r="275" spans="1:26">
      <c r="A275" s="173"/>
      <c r="B275" s="173"/>
      <c r="C275" s="173"/>
      <c r="D275" s="173"/>
      <c r="E275" s="173"/>
      <c r="F275" s="173"/>
      <c r="G275" s="173"/>
      <c r="H275" s="173"/>
      <c r="I275" s="173"/>
      <c r="J275" s="173"/>
      <c r="K275" s="173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</row>
    <row r="276" spans="1:26">
      <c r="A276" s="173"/>
      <c r="B276" s="173"/>
      <c r="C276" s="173"/>
      <c r="D276" s="173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</row>
    <row r="277" spans="1:26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</row>
    <row r="278" spans="1:26">
      <c r="A278" s="173"/>
      <c r="B278" s="173"/>
      <c r="C278" s="173"/>
      <c r="D278" s="173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</row>
    <row r="279" spans="1:26">
      <c r="A279" s="173"/>
      <c r="B279" s="173"/>
      <c r="C279" s="173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</row>
    <row r="280" spans="1:26">
      <c r="A280" s="173"/>
      <c r="B280" s="173"/>
      <c r="C280" s="173"/>
      <c r="D280" s="173"/>
      <c r="E280" s="173"/>
      <c r="F280" s="173"/>
      <c r="G280" s="173"/>
      <c r="H280" s="173"/>
      <c r="I280" s="173"/>
      <c r="J280" s="173"/>
      <c r="K280" s="173"/>
      <c r="L280" s="173"/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</row>
    <row r="281" spans="1:26">
      <c r="A281" s="173"/>
      <c r="B281" s="173"/>
      <c r="C281" s="173"/>
      <c r="D281" s="173"/>
      <c r="E281" s="173"/>
      <c r="F281" s="173"/>
      <c r="G281" s="173"/>
      <c r="H281" s="173"/>
      <c r="I281" s="173"/>
      <c r="J281" s="173"/>
      <c r="K281" s="173"/>
      <c r="L281" s="173"/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</row>
    <row r="282" spans="1:26">
      <c r="A282" s="173"/>
      <c r="B282" s="173"/>
      <c r="C282" s="173"/>
      <c r="D282" s="173"/>
      <c r="E282" s="173"/>
      <c r="F282" s="173"/>
      <c r="G282" s="173"/>
      <c r="H282" s="173"/>
      <c r="I282" s="173"/>
      <c r="J282" s="173"/>
      <c r="K282" s="173"/>
      <c r="L282" s="173"/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</row>
    <row r="283" spans="1:26">
      <c r="A283" s="173"/>
      <c r="B283" s="173"/>
      <c r="C283" s="173"/>
      <c r="D283" s="173"/>
      <c r="E283" s="173"/>
      <c r="F283" s="173"/>
      <c r="G283" s="173"/>
      <c r="H283" s="173"/>
      <c r="I283" s="173"/>
      <c r="J283" s="173"/>
      <c r="K283" s="173"/>
      <c r="L283" s="173"/>
      <c r="M283" s="173"/>
      <c r="N283" s="173"/>
      <c r="O283" s="173"/>
      <c r="P283" s="173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</row>
    <row r="284" spans="1:26">
      <c r="A284" s="173"/>
      <c r="B284" s="173"/>
      <c r="C284" s="173"/>
      <c r="D284" s="173"/>
      <c r="E284" s="173"/>
      <c r="F284" s="173"/>
      <c r="G284" s="173"/>
      <c r="H284" s="173"/>
      <c r="I284" s="173"/>
      <c r="J284" s="173"/>
      <c r="K284" s="173"/>
      <c r="L284" s="173"/>
      <c r="M284" s="173"/>
      <c r="N284" s="173"/>
      <c r="O284" s="173"/>
      <c r="P284" s="173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</row>
    <row r="285" spans="1:26">
      <c r="A285" s="173"/>
      <c r="B285" s="173"/>
      <c r="C285" s="173"/>
      <c r="D285" s="173"/>
      <c r="E285" s="173"/>
      <c r="F285" s="173"/>
      <c r="G285" s="173"/>
      <c r="H285" s="173"/>
      <c r="I285" s="173"/>
      <c r="J285" s="173"/>
      <c r="K285" s="173"/>
      <c r="L285" s="173"/>
      <c r="M285" s="173"/>
      <c r="N285" s="173"/>
      <c r="O285" s="173"/>
      <c r="P285" s="173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</row>
    <row r="286" spans="1:26">
      <c r="A286" s="173"/>
      <c r="B286" s="173"/>
      <c r="C286" s="173"/>
      <c r="D286" s="173"/>
      <c r="E286" s="173"/>
      <c r="F286" s="173"/>
      <c r="G286" s="173"/>
      <c r="H286" s="173"/>
      <c r="I286" s="173"/>
      <c r="J286" s="173"/>
      <c r="K286" s="173"/>
      <c r="L286" s="173"/>
      <c r="M286" s="173"/>
      <c r="N286" s="173"/>
      <c r="O286" s="173"/>
      <c r="P286" s="173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</row>
    <row r="287" spans="1:26">
      <c r="A287" s="173"/>
      <c r="B287" s="173"/>
      <c r="C287" s="173"/>
      <c r="D287" s="173"/>
      <c r="E287" s="173"/>
      <c r="F287" s="173"/>
      <c r="G287" s="173"/>
      <c r="H287" s="173"/>
      <c r="I287" s="173"/>
      <c r="J287" s="173"/>
      <c r="K287" s="173"/>
      <c r="L287" s="173"/>
      <c r="M287" s="173"/>
      <c r="N287" s="173"/>
      <c r="O287" s="173"/>
      <c r="P287" s="173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</row>
    <row r="288" spans="1:26">
      <c r="A288" s="173"/>
      <c r="B288" s="173"/>
      <c r="C288" s="173"/>
      <c r="D288" s="173"/>
      <c r="E288" s="173"/>
      <c r="F288" s="173"/>
      <c r="G288" s="173"/>
      <c r="H288" s="173"/>
      <c r="I288" s="173"/>
      <c r="J288" s="173"/>
      <c r="K288" s="173"/>
      <c r="L288" s="173"/>
      <c r="M288" s="173"/>
      <c r="N288" s="173"/>
      <c r="O288" s="173"/>
      <c r="P288" s="173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</row>
    <row r="289" spans="1:26">
      <c r="A289" s="173"/>
      <c r="B289" s="173"/>
      <c r="C289" s="173"/>
      <c r="D289" s="173"/>
      <c r="E289" s="173"/>
      <c r="F289" s="173"/>
      <c r="G289" s="173"/>
      <c r="H289" s="173"/>
      <c r="I289" s="173"/>
      <c r="J289" s="173"/>
      <c r="K289" s="173"/>
      <c r="L289" s="173"/>
      <c r="M289" s="173"/>
      <c r="N289" s="173"/>
      <c r="O289" s="173"/>
      <c r="P289" s="173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</row>
    <row r="290" spans="1:26">
      <c r="A290" s="173"/>
      <c r="B290" s="173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</row>
    <row r="291" spans="1:26">
      <c r="A291" s="173"/>
      <c r="B291" s="173"/>
      <c r="C291" s="173"/>
      <c r="D291" s="173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</row>
    <row r="292" spans="1:26">
      <c r="A292" s="173"/>
      <c r="B292" s="173"/>
      <c r="C292" s="173"/>
      <c r="D292" s="173"/>
      <c r="E292" s="173"/>
      <c r="F292" s="173"/>
      <c r="G292" s="173"/>
      <c r="H292" s="173"/>
      <c r="I292" s="173"/>
      <c r="J292" s="173"/>
      <c r="K292" s="173"/>
      <c r="L292" s="173"/>
      <c r="M292" s="173"/>
      <c r="N292" s="173"/>
      <c r="O292" s="173"/>
      <c r="P292" s="173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</row>
    <row r="293" spans="1:26">
      <c r="A293" s="173"/>
      <c r="B293" s="173"/>
      <c r="C293" s="173"/>
      <c r="D293" s="173"/>
      <c r="E293" s="173"/>
      <c r="F293" s="173"/>
      <c r="G293" s="173"/>
      <c r="H293" s="173"/>
      <c r="I293" s="173"/>
      <c r="J293" s="173"/>
      <c r="K293" s="173"/>
      <c r="L293" s="173"/>
      <c r="M293" s="173"/>
      <c r="N293" s="173"/>
      <c r="O293" s="173"/>
      <c r="P293" s="173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</row>
    <row r="294" spans="1:26">
      <c r="A294" s="173"/>
      <c r="B294" s="173"/>
      <c r="C294" s="173"/>
      <c r="D294" s="173"/>
      <c r="E294" s="173"/>
      <c r="F294" s="173"/>
      <c r="G294" s="173"/>
      <c r="H294" s="173"/>
      <c r="I294" s="173"/>
      <c r="J294" s="173"/>
      <c r="K294" s="173"/>
      <c r="L294" s="173"/>
      <c r="M294" s="173"/>
      <c r="N294" s="173"/>
      <c r="O294" s="173"/>
      <c r="P294" s="173"/>
      <c r="Q294" s="173"/>
      <c r="R294" s="173"/>
      <c r="S294" s="173"/>
      <c r="T294" s="173"/>
      <c r="U294" s="173"/>
      <c r="V294" s="173"/>
      <c r="W294" s="173"/>
      <c r="X294" s="173"/>
      <c r="Y294" s="173"/>
      <c r="Z294" s="173"/>
    </row>
    <row r="295" spans="1:26">
      <c r="A295" s="173"/>
      <c r="B295" s="173"/>
      <c r="C295" s="173"/>
      <c r="D295" s="173"/>
      <c r="E295" s="173"/>
      <c r="F295" s="173"/>
      <c r="G295" s="173"/>
      <c r="H295" s="173"/>
      <c r="I295" s="173"/>
      <c r="J295" s="173"/>
      <c r="K295" s="173"/>
      <c r="L295" s="173"/>
      <c r="M295" s="173"/>
      <c r="N295" s="173"/>
      <c r="O295" s="173"/>
      <c r="P295" s="173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</row>
    <row r="296" spans="1:26">
      <c r="A296" s="173"/>
      <c r="B296" s="173"/>
      <c r="C296" s="173"/>
      <c r="D296" s="173"/>
      <c r="E296" s="173"/>
      <c r="F296" s="173"/>
      <c r="G296" s="173"/>
      <c r="H296" s="173"/>
      <c r="I296" s="173"/>
      <c r="J296" s="173"/>
      <c r="K296" s="173"/>
      <c r="L296" s="173"/>
      <c r="M296" s="173"/>
      <c r="N296" s="173"/>
      <c r="O296" s="173"/>
      <c r="P296" s="173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</row>
    <row r="297" spans="1:26">
      <c r="A297" s="173"/>
      <c r="B297" s="173"/>
      <c r="C297" s="173"/>
      <c r="D297" s="173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3"/>
      <c r="P297" s="173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</row>
    <row r="298" spans="1:26">
      <c r="A298" s="173"/>
      <c r="B298" s="173"/>
      <c r="C298" s="173"/>
      <c r="D298" s="173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</row>
    <row r="299" spans="1:26">
      <c r="A299" s="173"/>
      <c r="B299" s="173"/>
      <c r="C299" s="173"/>
      <c r="D299" s="173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3"/>
      <c r="P299" s="173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</row>
    <row r="300" spans="1:26">
      <c r="A300" s="173"/>
      <c r="B300" s="173"/>
      <c r="C300" s="173"/>
      <c r="D300" s="173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</row>
    <row r="301" spans="1:26">
      <c r="A301" s="173"/>
      <c r="B301" s="173"/>
      <c r="C301" s="173"/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</row>
    <row r="302" spans="1:26">
      <c r="A302" s="173"/>
      <c r="B302" s="173"/>
      <c r="C302" s="173"/>
      <c r="D302" s="173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3"/>
      <c r="P302" s="173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</row>
    <row r="303" spans="1:26">
      <c r="A303" s="173"/>
      <c r="B303" s="173"/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</row>
    <row r="304" spans="1:26">
      <c r="A304" s="173"/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</row>
    <row r="305" spans="1:26">
      <c r="A305" s="173"/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</row>
    <row r="306" spans="1:26">
      <c r="A306" s="173"/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3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</row>
    <row r="307" spans="1:26">
      <c r="A307" s="173"/>
      <c r="B307" s="173"/>
      <c r="C307" s="173"/>
      <c r="D307" s="173"/>
      <c r="E307" s="173"/>
      <c r="F307" s="173"/>
      <c r="G307" s="173"/>
      <c r="H307" s="173"/>
      <c r="I307" s="173"/>
      <c r="J307" s="173"/>
      <c r="K307" s="173"/>
      <c r="L307" s="173"/>
      <c r="M307" s="173"/>
      <c r="N307" s="173"/>
      <c r="O307" s="173"/>
      <c r="P307" s="173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</row>
    <row r="308" spans="1:26">
      <c r="A308" s="173"/>
      <c r="B308" s="173"/>
      <c r="C308" s="173"/>
      <c r="D308" s="173"/>
      <c r="E308" s="173"/>
      <c r="F308" s="173"/>
      <c r="G308" s="173"/>
      <c r="H308" s="173"/>
      <c r="I308" s="173"/>
      <c r="J308" s="173"/>
      <c r="K308" s="173"/>
      <c r="L308" s="173"/>
      <c r="M308" s="173"/>
      <c r="N308" s="173"/>
      <c r="O308" s="173"/>
      <c r="P308" s="173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</row>
    <row r="309" spans="1:26">
      <c r="A309" s="173"/>
      <c r="B309" s="173"/>
      <c r="C309" s="173"/>
      <c r="D309" s="173"/>
      <c r="E309" s="173"/>
      <c r="F309" s="173"/>
      <c r="G309" s="173"/>
      <c r="H309" s="173"/>
      <c r="I309" s="173"/>
      <c r="J309" s="173"/>
      <c r="K309" s="173"/>
      <c r="L309" s="173"/>
      <c r="M309" s="173"/>
      <c r="N309" s="173"/>
      <c r="O309" s="173"/>
      <c r="P309" s="173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</row>
    <row r="310" spans="1:26">
      <c r="A310" s="173"/>
      <c r="B310" s="173"/>
      <c r="C310" s="173"/>
      <c r="D310" s="173"/>
      <c r="E310" s="173"/>
      <c r="F310" s="173"/>
      <c r="G310" s="173"/>
      <c r="H310" s="173"/>
      <c r="I310" s="173"/>
      <c r="J310" s="173"/>
      <c r="K310" s="173"/>
      <c r="L310" s="173"/>
      <c r="M310" s="173"/>
      <c r="N310" s="173"/>
      <c r="O310" s="173"/>
      <c r="P310" s="173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</row>
    <row r="311" spans="1:26">
      <c r="A311" s="173"/>
      <c r="B311" s="173"/>
      <c r="C311" s="173"/>
      <c r="D311" s="173"/>
      <c r="E311" s="173"/>
      <c r="F311" s="173"/>
      <c r="G311" s="173"/>
      <c r="H311" s="173"/>
      <c r="I311" s="173"/>
      <c r="J311" s="173"/>
      <c r="K311" s="173"/>
      <c r="L311" s="173"/>
      <c r="M311" s="173"/>
      <c r="N311" s="173"/>
      <c r="O311" s="173"/>
      <c r="P311" s="173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</row>
    <row r="312" spans="1:26">
      <c r="A312" s="173"/>
      <c r="B312" s="173"/>
      <c r="C312" s="173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</row>
    <row r="313" spans="1:26">
      <c r="A313" s="173"/>
      <c r="B313" s="173"/>
      <c r="C313" s="173"/>
      <c r="D313" s="173"/>
      <c r="E313" s="173"/>
      <c r="F313" s="173"/>
      <c r="G313" s="173"/>
      <c r="H313" s="173"/>
      <c r="I313" s="173"/>
      <c r="J313" s="173"/>
      <c r="K313" s="173"/>
      <c r="L313" s="173"/>
      <c r="M313" s="173"/>
      <c r="N313" s="173"/>
      <c r="O313" s="173"/>
      <c r="P313" s="173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</row>
    <row r="314" spans="1:26">
      <c r="A314" s="173"/>
      <c r="B314" s="173"/>
      <c r="C314" s="173"/>
      <c r="D314" s="173"/>
      <c r="E314" s="173"/>
      <c r="F314" s="173"/>
      <c r="G314" s="173"/>
      <c r="H314" s="173"/>
      <c r="I314" s="173"/>
      <c r="J314" s="173"/>
      <c r="K314" s="173"/>
      <c r="L314" s="173"/>
      <c r="M314" s="173"/>
      <c r="N314" s="173"/>
      <c r="O314" s="173"/>
      <c r="P314" s="173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</row>
    <row r="315" spans="1:26">
      <c r="A315" s="173"/>
      <c r="B315" s="173"/>
      <c r="C315" s="173"/>
      <c r="D315" s="173"/>
      <c r="E315" s="173"/>
      <c r="F315" s="173"/>
      <c r="G315" s="173"/>
      <c r="H315" s="173"/>
      <c r="I315" s="173"/>
      <c r="J315" s="173"/>
      <c r="K315" s="173"/>
      <c r="L315" s="173"/>
      <c r="M315" s="173"/>
      <c r="N315" s="173"/>
      <c r="O315" s="173"/>
      <c r="P315" s="173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</row>
    <row r="316" spans="1:26">
      <c r="A316" s="173"/>
      <c r="B316" s="173"/>
      <c r="C316" s="173"/>
      <c r="D316" s="173"/>
      <c r="E316" s="173"/>
      <c r="F316" s="173"/>
      <c r="G316" s="173"/>
      <c r="H316" s="173"/>
      <c r="I316" s="173"/>
      <c r="J316" s="173"/>
      <c r="K316" s="173"/>
      <c r="L316" s="173"/>
      <c r="M316" s="173"/>
      <c r="N316" s="173"/>
      <c r="O316" s="173"/>
      <c r="P316" s="173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</row>
    <row r="317" spans="1:26">
      <c r="A317" s="173"/>
      <c r="B317" s="173"/>
      <c r="C317" s="173"/>
      <c r="D317" s="173"/>
      <c r="E317" s="173"/>
      <c r="F317" s="173"/>
      <c r="G317" s="173"/>
      <c r="H317" s="173"/>
      <c r="I317" s="173"/>
      <c r="J317" s="173"/>
      <c r="K317" s="173"/>
      <c r="L317" s="173"/>
      <c r="M317" s="173"/>
      <c r="N317" s="173"/>
      <c r="O317" s="173"/>
      <c r="P317" s="173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</row>
    <row r="318" spans="1:26">
      <c r="A318" s="173"/>
      <c r="B318" s="173"/>
      <c r="C318" s="173"/>
      <c r="D318" s="173"/>
      <c r="E318" s="173"/>
      <c r="F318" s="173"/>
      <c r="G318" s="173"/>
      <c r="H318" s="173"/>
      <c r="I318" s="173"/>
      <c r="J318" s="173"/>
      <c r="K318" s="173"/>
      <c r="L318" s="173"/>
      <c r="M318" s="173"/>
      <c r="N318" s="173"/>
      <c r="O318" s="173"/>
      <c r="P318" s="173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</row>
    <row r="319" spans="1:26">
      <c r="A319" s="173"/>
      <c r="B319" s="173"/>
      <c r="C319" s="173"/>
      <c r="D319" s="173"/>
      <c r="E319" s="173"/>
      <c r="F319" s="173"/>
      <c r="G319" s="173"/>
      <c r="H319" s="173"/>
      <c r="I319" s="173"/>
      <c r="J319" s="173"/>
      <c r="K319" s="173"/>
      <c r="L319" s="173"/>
      <c r="M319" s="173"/>
      <c r="N319" s="173"/>
      <c r="O319" s="173"/>
      <c r="P319" s="173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</row>
    <row r="320" spans="1:26">
      <c r="A320" s="173"/>
      <c r="B320" s="173"/>
      <c r="C320" s="173"/>
      <c r="D320" s="173"/>
      <c r="E320" s="173"/>
      <c r="F320" s="173"/>
      <c r="G320" s="173"/>
      <c r="H320" s="173"/>
      <c r="I320" s="173"/>
      <c r="J320" s="173"/>
      <c r="K320" s="173"/>
      <c r="L320" s="173"/>
      <c r="M320" s="173"/>
      <c r="N320" s="173"/>
      <c r="O320" s="173"/>
      <c r="P320" s="173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</row>
    <row r="321" spans="1:26">
      <c r="A321" s="173"/>
      <c r="B321" s="173"/>
      <c r="C321" s="173"/>
      <c r="D321" s="173"/>
      <c r="E321" s="173"/>
      <c r="F321" s="173"/>
      <c r="G321" s="173"/>
      <c r="H321" s="173"/>
      <c r="I321" s="173"/>
      <c r="J321" s="173"/>
      <c r="K321" s="173"/>
      <c r="L321" s="173"/>
      <c r="M321" s="173"/>
      <c r="N321" s="173"/>
      <c r="O321" s="173"/>
      <c r="P321" s="173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</row>
    <row r="322" spans="1:26">
      <c r="A322" s="173"/>
      <c r="B322" s="173"/>
      <c r="C322" s="173"/>
      <c r="D322" s="173"/>
      <c r="E322" s="173"/>
      <c r="F322" s="173"/>
      <c r="G322" s="173"/>
      <c r="H322" s="173"/>
      <c r="I322" s="173"/>
      <c r="J322" s="173"/>
      <c r="K322" s="173"/>
      <c r="L322" s="173"/>
      <c r="M322" s="173"/>
      <c r="N322" s="173"/>
      <c r="O322" s="173"/>
      <c r="P322" s="173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</row>
    <row r="323" spans="1:26">
      <c r="A323" s="173"/>
      <c r="B323" s="173"/>
      <c r="C323" s="173"/>
      <c r="D323" s="173"/>
      <c r="E323" s="173"/>
      <c r="F323" s="173"/>
      <c r="G323" s="173"/>
      <c r="H323" s="173"/>
      <c r="I323" s="173"/>
      <c r="J323" s="173"/>
      <c r="K323" s="173"/>
      <c r="L323" s="173"/>
      <c r="M323" s="173"/>
      <c r="N323" s="173"/>
      <c r="O323" s="173"/>
      <c r="P323" s="173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</row>
    <row r="324" spans="1:26">
      <c r="A324" s="173"/>
      <c r="B324" s="173"/>
      <c r="C324" s="173"/>
      <c r="D324" s="173"/>
      <c r="E324" s="173"/>
      <c r="F324" s="173"/>
      <c r="G324" s="173"/>
      <c r="H324" s="173"/>
      <c r="I324" s="173"/>
      <c r="J324" s="173"/>
      <c r="K324" s="173"/>
      <c r="L324" s="173"/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</row>
    <row r="325" spans="1:26">
      <c r="A325" s="173"/>
      <c r="B325" s="173"/>
      <c r="C325" s="173"/>
      <c r="D325" s="173"/>
      <c r="E325" s="173"/>
      <c r="F325" s="173"/>
      <c r="G325" s="173"/>
      <c r="H325" s="173"/>
      <c r="I325" s="173"/>
      <c r="J325" s="173"/>
      <c r="K325" s="173"/>
      <c r="L325" s="173"/>
      <c r="M325" s="173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</row>
    <row r="326" spans="1:26">
      <c r="A326" s="173"/>
      <c r="B326" s="173"/>
      <c r="C326" s="173"/>
      <c r="D326" s="173"/>
      <c r="E326" s="173"/>
      <c r="F326" s="173"/>
      <c r="G326" s="173"/>
      <c r="H326" s="173"/>
      <c r="I326" s="173"/>
      <c r="J326" s="173"/>
      <c r="K326" s="173"/>
      <c r="L326" s="173"/>
      <c r="M326" s="173"/>
      <c r="N326" s="173"/>
      <c r="O326" s="173"/>
      <c r="P326" s="173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</row>
    <row r="327" spans="1:26">
      <c r="A327" s="173"/>
      <c r="B327" s="173"/>
      <c r="C327" s="173"/>
      <c r="D327" s="173"/>
      <c r="E327" s="173"/>
      <c r="F327" s="173"/>
      <c r="G327" s="173"/>
      <c r="H327" s="173"/>
      <c r="I327" s="173"/>
      <c r="J327" s="173"/>
      <c r="K327" s="173"/>
      <c r="L327" s="173"/>
      <c r="M327" s="173"/>
      <c r="N327" s="173"/>
      <c r="O327" s="173"/>
      <c r="P327" s="173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</row>
    <row r="328" spans="1:26">
      <c r="A328" s="173"/>
      <c r="B328" s="173"/>
      <c r="C328" s="173"/>
      <c r="D328" s="173"/>
      <c r="E328" s="173"/>
      <c r="F328" s="173"/>
      <c r="G328" s="173"/>
      <c r="H328" s="173"/>
      <c r="I328" s="173"/>
      <c r="J328" s="173"/>
      <c r="K328" s="173"/>
      <c r="L328" s="173"/>
      <c r="M328" s="173"/>
      <c r="N328" s="173"/>
      <c r="O328" s="173"/>
      <c r="P328" s="173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</row>
    <row r="329" spans="1:26">
      <c r="A329" s="173"/>
      <c r="B329" s="173"/>
      <c r="C329" s="173"/>
      <c r="D329" s="173"/>
      <c r="E329" s="173"/>
      <c r="F329" s="173"/>
      <c r="G329" s="173"/>
      <c r="H329" s="173"/>
      <c r="I329" s="173"/>
      <c r="J329" s="173"/>
      <c r="K329" s="173"/>
      <c r="L329" s="173"/>
      <c r="M329" s="173"/>
      <c r="N329" s="173"/>
      <c r="O329" s="173"/>
      <c r="P329" s="173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</row>
    <row r="330" spans="1:26">
      <c r="A330" s="173"/>
      <c r="B330" s="173"/>
      <c r="C330" s="173"/>
      <c r="D330" s="173"/>
      <c r="E330" s="173"/>
      <c r="F330" s="173"/>
      <c r="G330" s="173"/>
      <c r="H330" s="173"/>
      <c r="I330" s="173"/>
      <c r="J330" s="173"/>
      <c r="K330" s="173"/>
      <c r="L330" s="173"/>
      <c r="M330" s="173"/>
      <c r="N330" s="173"/>
      <c r="O330" s="173"/>
      <c r="P330" s="173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</row>
    <row r="331" spans="1:26">
      <c r="A331" s="173"/>
      <c r="B331" s="173"/>
      <c r="C331" s="173"/>
      <c r="D331" s="173"/>
      <c r="E331" s="173"/>
      <c r="F331" s="173"/>
      <c r="G331" s="173"/>
      <c r="H331" s="173"/>
      <c r="I331" s="173"/>
      <c r="J331" s="173"/>
      <c r="K331" s="173"/>
      <c r="L331" s="173"/>
      <c r="M331" s="173"/>
      <c r="N331" s="173"/>
      <c r="O331" s="173"/>
      <c r="P331" s="173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</row>
    <row r="332" spans="1:26">
      <c r="A332" s="173"/>
      <c r="B332" s="173"/>
      <c r="C332" s="173"/>
      <c r="D332" s="173"/>
      <c r="E332" s="173"/>
      <c r="F332" s="173"/>
      <c r="G332" s="173"/>
      <c r="H332" s="173"/>
      <c r="I332" s="173"/>
      <c r="J332" s="173"/>
      <c r="K332" s="173"/>
      <c r="L332" s="173"/>
      <c r="M332" s="173"/>
      <c r="N332" s="173"/>
      <c r="O332" s="173"/>
      <c r="P332" s="173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</row>
    <row r="333" spans="1:26">
      <c r="A333" s="173"/>
      <c r="B333" s="173"/>
      <c r="C333" s="173"/>
      <c r="D333" s="173"/>
      <c r="E333" s="173"/>
      <c r="F333" s="173"/>
      <c r="G333" s="173"/>
      <c r="H333" s="173"/>
      <c r="I333" s="173"/>
      <c r="J333" s="173"/>
      <c r="K333" s="173"/>
      <c r="L333" s="173"/>
      <c r="M333" s="173"/>
      <c r="N333" s="173"/>
      <c r="O333" s="173"/>
      <c r="P333" s="173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</row>
    <row r="334" spans="1:26">
      <c r="A334" s="173"/>
      <c r="B334" s="173"/>
      <c r="C334" s="173"/>
      <c r="D334" s="173"/>
      <c r="E334" s="173"/>
      <c r="F334" s="173"/>
      <c r="G334" s="173"/>
      <c r="H334" s="173"/>
      <c r="I334" s="173"/>
      <c r="J334" s="173"/>
      <c r="K334" s="173"/>
      <c r="L334" s="173"/>
      <c r="M334" s="173"/>
      <c r="N334" s="173"/>
      <c r="O334" s="173"/>
      <c r="P334" s="173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</row>
    <row r="335" spans="1:26">
      <c r="A335" s="173"/>
      <c r="B335" s="173"/>
      <c r="C335" s="173"/>
      <c r="D335" s="173"/>
      <c r="E335" s="173"/>
      <c r="F335" s="173"/>
      <c r="G335" s="173"/>
      <c r="H335" s="173"/>
      <c r="I335" s="173"/>
      <c r="J335" s="173"/>
      <c r="K335" s="173"/>
      <c r="L335" s="173"/>
      <c r="M335" s="173"/>
      <c r="N335" s="173"/>
      <c r="O335" s="173"/>
      <c r="P335" s="173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</row>
    <row r="336" spans="1:26">
      <c r="A336" s="173"/>
      <c r="B336" s="173"/>
      <c r="C336" s="173"/>
      <c r="D336" s="173"/>
      <c r="E336" s="173"/>
      <c r="F336" s="173"/>
      <c r="G336" s="173"/>
      <c r="H336" s="173"/>
      <c r="I336" s="173"/>
      <c r="J336" s="173"/>
      <c r="K336" s="173"/>
      <c r="L336" s="173"/>
      <c r="M336" s="173"/>
      <c r="N336" s="173"/>
      <c r="O336" s="173"/>
      <c r="P336" s="173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</row>
    <row r="337" spans="1:26">
      <c r="A337" s="173"/>
      <c r="B337" s="173"/>
      <c r="C337" s="173"/>
      <c r="D337" s="173"/>
      <c r="E337" s="173"/>
      <c r="F337" s="173"/>
      <c r="G337" s="173"/>
      <c r="H337" s="173"/>
      <c r="I337" s="173"/>
      <c r="J337" s="173"/>
      <c r="K337" s="173"/>
      <c r="L337" s="173"/>
      <c r="M337" s="173"/>
      <c r="N337" s="173"/>
      <c r="O337" s="173"/>
      <c r="P337" s="173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</row>
    <row r="338" spans="1:26">
      <c r="A338" s="173"/>
      <c r="B338" s="173"/>
      <c r="C338" s="173"/>
      <c r="D338" s="173"/>
      <c r="E338" s="173"/>
      <c r="F338" s="173"/>
      <c r="G338" s="173"/>
      <c r="H338" s="173"/>
      <c r="I338" s="173"/>
      <c r="J338" s="173"/>
      <c r="K338" s="173"/>
      <c r="L338" s="173"/>
      <c r="M338" s="173"/>
      <c r="N338" s="173"/>
      <c r="O338" s="173"/>
      <c r="P338" s="173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</row>
    <row r="339" spans="1:26">
      <c r="A339" s="173"/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</row>
    <row r="340" spans="1:26">
      <c r="A340" s="173"/>
      <c r="B340" s="173"/>
      <c r="C340" s="173"/>
      <c r="D340" s="173"/>
      <c r="E340" s="173"/>
      <c r="F340" s="173"/>
      <c r="G340" s="173"/>
      <c r="H340" s="173"/>
      <c r="I340" s="173"/>
      <c r="J340" s="173"/>
      <c r="K340" s="173"/>
      <c r="L340" s="173"/>
      <c r="M340" s="173"/>
      <c r="N340" s="173"/>
      <c r="O340" s="173"/>
      <c r="P340" s="173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</row>
    <row r="341" spans="1:26">
      <c r="A341" s="173"/>
      <c r="B341" s="173"/>
      <c r="C341" s="173"/>
      <c r="D341" s="173"/>
      <c r="E341" s="173"/>
      <c r="F341" s="173"/>
      <c r="G341" s="173"/>
      <c r="H341" s="173"/>
      <c r="I341" s="173"/>
      <c r="J341" s="173"/>
      <c r="K341" s="173"/>
      <c r="L341" s="173"/>
      <c r="M341" s="173"/>
      <c r="N341" s="173"/>
      <c r="O341" s="173"/>
      <c r="P341" s="173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</row>
    <row r="342" spans="1:26">
      <c r="A342" s="173"/>
      <c r="B342" s="173"/>
      <c r="C342" s="173"/>
      <c r="D342" s="173"/>
      <c r="E342" s="173"/>
      <c r="F342" s="173"/>
      <c r="G342" s="173"/>
      <c r="H342" s="173"/>
      <c r="I342" s="173"/>
      <c r="J342" s="173"/>
      <c r="K342" s="173"/>
      <c r="L342" s="173"/>
      <c r="M342" s="173"/>
      <c r="N342" s="173"/>
      <c r="O342" s="173"/>
      <c r="P342" s="173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</row>
    <row r="343" spans="1:26">
      <c r="A343" s="173"/>
      <c r="B343" s="173"/>
      <c r="C343" s="173"/>
      <c r="D343" s="173"/>
      <c r="E343" s="173"/>
      <c r="F343" s="173"/>
      <c r="G343" s="173"/>
      <c r="H343" s="173"/>
      <c r="I343" s="173"/>
      <c r="J343" s="173"/>
      <c r="K343" s="173"/>
      <c r="L343" s="173"/>
      <c r="M343" s="173"/>
      <c r="N343" s="173"/>
      <c r="O343" s="173"/>
      <c r="P343" s="173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</row>
    <row r="344" spans="1:26">
      <c r="A344" s="173"/>
      <c r="B344" s="173"/>
      <c r="C344" s="173"/>
      <c r="D344" s="173"/>
      <c r="E344" s="173"/>
      <c r="F344" s="173"/>
      <c r="G344" s="173"/>
      <c r="H344" s="173"/>
      <c r="I344" s="173"/>
      <c r="J344" s="173"/>
      <c r="K344" s="173"/>
      <c r="L344" s="173"/>
      <c r="M344" s="173"/>
      <c r="N344" s="173"/>
      <c r="O344" s="173"/>
      <c r="P344" s="173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</row>
    <row r="345" spans="1:26">
      <c r="A345" s="173"/>
      <c r="B345" s="173"/>
      <c r="C345" s="173"/>
      <c r="D345" s="173"/>
      <c r="E345" s="173"/>
      <c r="F345" s="173"/>
      <c r="G345" s="173"/>
      <c r="H345" s="173"/>
      <c r="I345" s="173"/>
      <c r="J345" s="173"/>
      <c r="K345" s="173"/>
      <c r="L345" s="173"/>
      <c r="M345" s="173"/>
      <c r="N345" s="173"/>
      <c r="O345" s="173"/>
      <c r="P345" s="173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</row>
    <row r="346" spans="1:26">
      <c r="A346" s="173"/>
      <c r="B346" s="173"/>
      <c r="C346" s="173"/>
      <c r="D346" s="173"/>
      <c r="E346" s="173"/>
      <c r="F346" s="173"/>
      <c r="G346" s="173"/>
      <c r="H346" s="173"/>
      <c r="I346" s="173"/>
      <c r="J346" s="173"/>
      <c r="K346" s="173"/>
      <c r="L346" s="173"/>
      <c r="M346" s="173"/>
      <c r="N346" s="173"/>
      <c r="O346" s="173"/>
      <c r="P346" s="173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</row>
    <row r="347" spans="1:26">
      <c r="A347" s="173"/>
      <c r="B347" s="173"/>
      <c r="C347" s="173"/>
      <c r="D347" s="173"/>
      <c r="E347" s="173"/>
      <c r="F347" s="173"/>
      <c r="G347" s="173"/>
      <c r="H347" s="173"/>
      <c r="I347" s="173"/>
      <c r="J347" s="173"/>
      <c r="K347" s="173"/>
      <c r="L347" s="173"/>
      <c r="M347" s="173"/>
      <c r="N347" s="173"/>
      <c r="O347" s="173"/>
      <c r="P347" s="173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</row>
    <row r="348" spans="1:26">
      <c r="A348" s="173"/>
      <c r="B348" s="173"/>
      <c r="C348" s="173"/>
      <c r="D348" s="173"/>
      <c r="E348" s="173"/>
      <c r="F348" s="173"/>
      <c r="G348" s="173"/>
      <c r="H348" s="173"/>
      <c r="I348" s="173"/>
      <c r="J348" s="173"/>
      <c r="K348" s="173"/>
      <c r="L348" s="173"/>
      <c r="M348" s="173"/>
      <c r="N348" s="173"/>
      <c r="O348" s="173"/>
      <c r="P348" s="173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</row>
    <row r="349" spans="1:26">
      <c r="A349" s="173"/>
      <c r="B349" s="173"/>
      <c r="C349" s="173"/>
      <c r="D349" s="173"/>
      <c r="E349" s="173"/>
      <c r="F349" s="173"/>
      <c r="G349" s="173"/>
      <c r="H349" s="173"/>
      <c r="I349" s="173"/>
      <c r="J349" s="173"/>
      <c r="K349" s="173"/>
      <c r="L349" s="173"/>
      <c r="M349" s="173"/>
      <c r="N349" s="173"/>
      <c r="O349" s="173"/>
      <c r="P349" s="173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</row>
    <row r="350" spans="1:26">
      <c r="A350" s="173"/>
      <c r="B350" s="173"/>
      <c r="C350" s="173"/>
      <c r="D350" s="173"/>
      <c r="E350" s="173"/>
      <c r="F350" s="173"/>
      <c r="G350" s="173"/>
      <c r="H350" s="173"/>
      <c r="I350" s="173"/>
      <c r="J350" s="173"/>
      <c r="K350" s="173"/>
      <c r="L350" s="173"/>
      <c r="M350" s="173"/>
      <c r="N350" s="173"/>
      <c r="O350" s="173"/>
      <c r="P350" s="173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</row>
    <row r="351" spans="1:26">
      <c r="A351" s="173"/>
      <c r="B351" s="173"/>
      <c r="C351" s="173"/>
      <c r="D351" s="173"/>
      <c r="E351" s="173"/>
      <c r="F351" s="173"/>
      <c r="G351" s="173"/>
      <c r="H351" s="173"/>
      <c r="I351" s="173"/>
      <c r="J351" s="173"/>
      <c r="K351" s="173"/>
      <c r="L351" s="173"/>
      <c r="M351" s="173"/>
      <c r="N351" s="173"/>
      <c r="O351" s="173"/>
      <c r="P351" s="173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</row>
    <row r="352" spans="1:26">
      <c r="A352" s="173"/>
      <c r="B352" s="173"/>
      <c r="C352" s="173"/>
      <c r="D352" s="173"/>
      <c r="E352" s="173"/>
      <c r="F352" s="173"/>
      <c r="G352" s="173"/>
      <c r="H352" s="173"/>
      <c r="I352" s="173"/>
      <c r="J352" s="173"/>
      <c r="K352" s="173"/>
      <c r="L352" s="173"/>
      <c r="M352" s="173"/>
      <c r="N352" s="173"/>
      <c r="O352" s="173"/>
      <c r="P352" s="173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</row>
    <row r="353" spans="1:26">
      <c r="A353" s="173"/>
      <c r="B353" s="173"/>
      <c r="C353" s="173"/>
      <c r="D353" s="173"/>
      <c r="E353" s="173"/>
      <c r="F353" s="173"/>
      <c r="G353" s="173"/>
      <c r="H353" s="173"/>
      <c r="I353" s="173"/>
      <c r="J353" s="173"/>
      <c r="K353" s="173"/>
      <c r="L353" s="173"/>
      <c r="M353" s="173"/>
      <c r="N353" s="173"/>
      <c r="O353" s="173"/>
      <c r="P353" s="173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</row>
    <row r="354" spans="1:26">
      <c r="A354" s="173"/>
      <c r="B354" s="173"/>
      <c r="C354" s="173"/>
      <c r="D354" s="173"/>
      <c r="E354" s="173"/>
      <c r="F354" s="173"/>
      <c r="G354" s="173"/>
      <c r="H354" s="173"/>
      <c r="I354" s="173"/>
      <c r="J354" s="173"/>
      <c r="K354" s="173"/>
      <c r="L354" s="173"/>
      <c r="M354" s="173"/>
      <c r="N354" s="173"/>
      <c r="O354" s="173"/>
      <c r="P354" s="173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</row>
    <row r="355" spans="1:26">
      <c r="A355" s="173"/>
      <c r="B355" s="173"/>
      <c r="C355" s="173"/>
      <c r="D355" s="173"/>
      <c r="E355" s="173"/>
      <c r="F355" s="173"/>
      <c r="G355" s="173"/>
      <c r="H355" s="173"/>
      <c r="I355" s="173"/>
      <c r="J355" s="173"/>
      <c r="K355" s="173"/>
      <c r="L355" s="173"/>
      <c r="M355" s="173"/>
      <c r="N355" s="173"/>
      <c r="O355" s="173"/>
      <c r="P355" s="173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</row>
    <row r="356" spans="1:26">
      <c r="A356" s="173"/>
      <c r="B356" s="173"/>
      <c r="C356" s="173"/>
      <c r="D356" s="173"/>
      <c r="E356" s="173"/>
      <c r="F356" s="173"/>
      <c r="G356" s="173"/>
      <c r="H356" s="173"/>
      <c r="I356" s="173"/>
      <c r="J356" s="173"/>
      <c r="K356" s="173"/>
      <c r="L356" s="173"/>
      <c r="M356" s="173"/>
      <c r="N356" s="173"/>
      <c r="O356" s="173"/>
      <c r="P356" s="173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</row>
    <row r="357" spans="1:26">
      <c r="A357" s="173"/>
      <c r="B357" s="173"/>
      <c r="C357" s="173"/>
      <c r="D357" s="173"/>
      <c r="E357" s="173"/>
      <c r="F357" s="173"/>
      <c r="G357" s="173"/>
      <c r="H357" s="173"/>
      <c r="I357" s="173"/>
      <c r="J357" s="173"/>
      <c r="K357" s="173"/>
      <c r="L357" s="173"/>
      <c r="M357" s="173"/>
      <c r="N357" s="173"/>
      <c r="O357" s="173"/>
      <c r="P357" s="173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</row>
    <row r="358" spans="1:26">
      <c r="A358" s="173"/>
      <c r="B358" s="173"/>
      <c r="C358" s="173"/>
      <c r="D358" s="173"/>
      <c r="E358" s="173"/>
      <c r="F358" s="173"/>
      <c r="G358" s="173"/>
      <c r="H358" s="173"/>
      <c r="I358" s="173"/>
      <c r="J358" s="173"/>
      <c r="K358" s="173"/>
      <c r="L358" s="173"/>
      <c r="M358" s="173"/>
      <c r="N358" s="173"/>
      <c r="O358" s="173"/>
      <c r="P358" s="173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</row>
    <row r="359" spans="1:26">
      <c r="A359" s="173"/>
      <c r="B359" s="173"/>
      <c r="C359" s="173"/>
      <c r="D359" s="173"/>
      <c r="E359" s="173"/>
      <c r="F359" s="173"/>
      <c r="G359" s="173"/>
      <c r="H359" s="173"/>
      <c r="I359" s="173"/>
      <c r="J359" s="173"/>
      <c r="K359" s="173"/>
      <c r="L359" s="173"/>
      <c r="M359" s="173"/>
      <c r="N359" s="173"/>
      <c r="O359" s="173"/>
      <c r="P359" s="173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</row>
    <row r="360" spans="1:26">
      <c r="A360" s="173"/>
      <c r="B360" s="173"/>
      <c r="C360" s="173"/>
      <c r="D360" s="173"/>
      <c r="E360" s="173"/>
      <c r="F360" s="173"/>
      <c r="G360" s="173"/>
      <c r="H360" s="173"/>
      <c r="I360" s="173"/>
      <c r="J360" s="173"/>
      <c r="K360" s="173"/>
      <c r="L360" s="173"/>
      <c r="M360" s="173"/>
      <c r="N360" s="173"/>
      <c r="O360" s="173"/>
      <c r="P360" s="173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</row>
    <row r="361" spans="1:26">
      <c r="A361" s="173"/>
      <c r="B361" s="173"/>
      <c r="C361" s="173"/>
      <c r="D361" s="173"/>
      <c r="E361" s="173"/>
      <c r="F361" s="173"/>
      <c r="G361" s="173"/>
      <c r="H361" s="173"/>
      <c r="I361" s="173"/>
      <c r="J361" s="173"/>
      <c r="K361" s="173"/>
      <c r="L361" s="173"/>
      <c r="M361" s="173"/>
      <c r="N361" s="173"/>
      <c r="O361" s="173"/>
      <c r="P361" s="173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</row>
    <row r="362" spans="1:26">
      <c r="A362" s="173"/>
      <c r="B362" s="173"/>
      <c r="C362" s="173"/>
      <c r="D362" s="173"/>
      <c r="E362" s="173"/>
      <c r="F362" s="173"/>
      <c r="G362" s="173"/>
      <c r="H362" s="173"/>
      <c r="I362" s="173"/>
      <c r="J362" s="173"/>
      <c r="K362" s="173"/>
      <c r="L362" s="173"/>
      <c r="M362" s="173"/>
      <c r="N362" s="173"/>
      <c r="O362" s="173"/>
      <c r="P362" s="173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</row>
    <row r="363" spans="1:26">
      <c r="A363" s="173"/>
      <c r="B363" s="173"/>
      <c r="C363" s="173"/>
      <c r="D363" s="173"/>
      <c r="E363" s="173"/>
      <c r="F363" s="173"/>
      <c r="G363" s="173"/>
      <c r="H363" s="173"/>
      <c r="I363" s="173"/>
      <c r="J363" s="173"/>
      <c r="K363" s="173"/>
      <c r="L363" s="173"/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</row>
    <row r="364" spans="1:26">
      <c r="A364" s="173"/>
      <c r="B364" s="173"/>
      <c r="C364" s="173"/>
      <c r="D364" s="173"/>
      <c r="E364" s="173"/>
      <c r="F364" s="173"/>
      <c r="G364" s="173"/>
      <c r="H364" s="173"/>
      <c r="I364" s="173"/>
      <c r="J364" s="173"/>
      <c r="K364" s="173"/>
      <c r="L364" s="173"/>
      <c r="M364" s="173"/>
      <c r="N364" s="173"/>
      <c r="O364" s="173"/>
      <c r="P364" s="173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</row>
    <row r="365" spans="1:26">
      <c r="A365" s="173"/>
      <c r="B365" s="173"/>
      <c r="C365" s="173"/>
      <c r="D365" s="173"/>
      <c r="E365" s="173"/>
      <c r="F365" s="173"/>
      <c r="G365" s="173"/>
      <c r="H365" s="173"/>
      <c r="I365" s="173"/>
      <c r="J365" s="173"/>
      <c r="K365" s="173"/>
      <c r="L365" s="173"/>
      <c r="M365" s="173"/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</row>
    <row r="366" spans="1:26">
      <c r="A366" s="173"/>
      <c r="B366" s="173"/>
      <c r="C366" s="173"/>
      <c r="D366" s="173"/>
      <c r="E366" s="173"/>
      <c r="F366" s="173"/>
      <c r="G366" s="173"/>
      <c r="H366" s="173"/>
      <c r="I366" s="173"/>
      <c r="J366" s="173"/>
      <c r="K366" s="173"/>
      <c r="L366" s="173"/>
      <c r="M366" s="173"/>
      <c r="N366" s="173"/>
      <c r="O366" s="173"/>
      <c r="P366" s="173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</row>
    <row r="367" spans="1:26">
      <c r="A367" s="173"/>
      <c r="B367" s="173"/>
      <c r="C367" s="173"/>
      <c r="D367" s="173"/>
      <c r="E367" s="173"/>
      <c r="F367" s="173"/>
      <c r="G367" s="173"/>
      <c r="H367" s="173"/>
      <c r="I367" s="173"/>
      <c r="J367" s="173"/>
      <c r="K367" s="173"/>
      <c r="L367" s="173"/>
      <c r="M367" s="173"/>
      <c r="N367" s="173"/>
      <c r="O367" s="173"/>
      <c r="P367" s="173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</row>
    <row r="368" spans="1:26">
      <c r="A368" s="173"/>
      <c r="B368" s="173"/>
      <c r="C368" s="173"/>
      <c r="D368" s="173"/>
      <c r="E368" s="173"/>
      <c r="F368" s="173"/>
      <c r="G368" s="173"/>
      <c r="H368" s="173"/>
      <c r="I368" s="173"/>
      <c r="J368" s="173"/>
      <c r="K368" s="173"/>
      <c r="L368" s="173"/>
      <c r="M368" s="173"/>
      <c r="N368" s="173"/>
      <c r="O368" s="173"/>
      <c r="P368" s="173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</row>
    <row r="369" spans="1:26">
      <c r="A369" s="173"/>
      <c r="B369" s="173"/>
      <c r="C369" s="173"/>
      <c r="D369" s="173"/>
      <c r="E369" s="173"/>
      <c r="F369" s="173"/>
      <c r="G369" s="173"/>
      <c r="H369" s="173"/>
      <c r="I369" s="173"/>
      <c r="J369" s="173"/>
      <c r="K369" s="173"/>
      <c r="L369" s="173"/>
      <c r="M369" s="173"/>
      <c r="N369" s="173"/>
      <c r="O369" s="173"/>
      <c r="P369" s="173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</row>
    <row r="370" spans="1:26">
      <c r="A370" s="173"/>
      <c r="B370" s="173"/>
      <c r="C370" s="173"/>
      <c r="D370" s="173"/>
      <c r="E370" s="173"/>
      <c r="F370" s="173"/>
      <c r="G370" s="173"/>
      <c r="H370" s="173"/>
      <c r="I370" s="173"/>
      <c r="J370" s="173"/>
      <c r="K370" s="173"/>
      <c r="L370" s="173"/>
      <c r="M370" s="173"/>
      <c r="N370" s="173"/>
      <c r="O370" s="173"/>
      <c r="P370" s="173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</row>
    <row r="371" spans="1:26">
      <c r="A371" s="173"/>
      <c r="B371" s="173"/>
      <c r="C371" s="173"/>
      <c r="D371" s="173"/>
      <c r="E371" s="173"/>
      <c r="F371" s="173"/>
      <c r="G371" s="173"/>
      <c r="H371" s="173"/>
      <c r="I371" s="173"/>
      <c r="J371" s="173"/>
      <c r="K371" s="173"/>
      <c r="L371" s="173"/>
      <c r="M371" s="173"/>
      <c r="N371" s="173"/>
      <c r="O371" s="173"/>
      <c r="P371" s="173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</row>
    <row r="372" spans="1:26">
      <c r="A372" s="173"/>
      <c r="B372" s="173"/>
      <c r="C372" s="173"/>
      <c r="D372" s="173"/>
      <c r="E372" s="173"/>
      <c r="F372" s="173"/>
      <c r="G372" s="173"/>
      <c r="H372" s="173"/>
      <c r="I372" s="173"/>
      <c r="J372" s="173"/>
      <c r="K372" s="173"/>
      <c r="L372" s="173"/>
      <c r="M372" s="173"/>
      <c r="N372" s="173"/>
      <c r="O372" s="173"/>
      <c r="P372" s="173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</row>
    <row r="373" spans="1:26">
      <c r="A373" s="173"/>
      <c r="B373" s="173"/>
      <c r="C373" s="173"/>
      <c r="D373" s="173"/>
      <c r="E373" s="173"/>
      <c r="F373" s="173"/>
      <c r="G373" s="173"/>
      <c r="H373" s="173"/>
      <c r="I373" s="173"/>
      <c r="J373" s="173"/>
      <c r="K373" s="173"/>
      <c r="L373" s="173"/>
      <c r="M373" s="173"/>
      <c r="N373" s="173"/>
      <c r="O373" s="173"/>
      <c r="P373" s="173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</row>
    <row r="374" spans="1:26">
      <c r="A374" s="173"/>
      <c r="B374" s="173"/>
      <c r="C374" s="173"/>
      <c r="D374" s="173"/>
      <c r="E374" s="173"/>
      <c r="F374" s="173"/>
      <c r="G374" s="173"/>
      <c r="H374" s="173"/>
      <c r="I374" s="173"/>
      <c r="J374" s="173"/>
      <c r="K374" s="173"/>
      <c r="L374" s="173"/>
      <c r="M374" s="173"/>
      <c r="N374" s="173"/>
      <c r="O374" s="173"/>
      <c r="P374" s="173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</row>
    <row r="375" spans="1:26">
      <c r="A375" s="173"/>
      <c r="B375" s="173"/>
      <c r="C375" s="173"/>
      <c r="D375" s="173"/>
      <c r="E375" s="173"/>
      <c r="F375" s="173"/>
      <c r="G375" s="173"/>
      <c r="H375" s="173"/>
      <c r="I375" s="173"/>
      <c r="J375" s="173"/>
      <c r="K375" s="173"/>
      <c r="L375" s="173"/>
      <c r="M375" s="173"/>
      <c r="N375" s="173"/>
      <c r="O375" s="173"/>
      <c r="P375" s="173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</row>
    <row r="376" spans="1:26">
      <c r="A376" s="173"/>
      <c r="B376" s="173"/>
      <c r="C376" s="173"/>
      <c r="D376" s="173"/>
      <c r="E376" s="173"/>
      <c r="F376" s="173"/>
      <c r="G376" s="173"/>
      <c r="H376" s="173"/>
      <c r="I376" s="173"/>
      <c r="J376" s="173"/>
      <c r="K376" s="173"/>
      <c r="L376" s="173"/>
      <c r="M376" s="173"/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</row>
    <row r="377" spans="1:26">
      <c r="A377" s="173"/>
      <c r="B377" s="173"/>
      <c r="C377" s="173"/>
      <c r="D377" s="173"/>
      <c r="E377" s="173"/>
      <c r="F377" s="173"/>
      <c r="G377" s="173"/>
      <c r="H377" s="173"/>
      <c r="I377" s="173"/>
      <c r="J377" s="173"/>
      <c r="K377" s="173"/>
      <c r="L377" s="173"/>
      <c r="M377" s="173"/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</row>
    <row r="378" spans="1:26">
      <c r="A378" s="173"/>
      <c r="B378" s="173"/>
      <c r="C378" s="173"/>
      <c r="D378" s="173"/>
      <c r="E378" s="173"/>
      <c r="F378" s="173"/>
      <c r="G378" s="173"/>
      <c r="H378" s="173"/>
      <c r="I378" s="173"/>
      <c r="J378" s="173"/>
      <c r="K378" s="173"/>
      <c r="L378" s="173"/>
      <c r="M378" s="173"/>
      <c r="N378" s="173"/>
      <c r="O378" s="173"/>
      <c r="P378" s="173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</row>
    <row r="379" spans="1:26">
      <c r="A379" s="173"/>
      <c r="B379" s="173"/>
      <c r="C379" s="173"/>
      <c r="D379" s="173"/>
      <c r="E379" s="173"/>
      <c r="F379" s="173"/>
      <c r="G379" s="173"/>
      <c r="H379" s="173"/>
      <c r="I379" s="173"/>
      <c r="J379" s="173"/>
      <c r="K379" s="173"/>
      <c r="L379" s="173"/>
      <c r="M379" s="173"/>
      <c r="N379" s="173"/>
      <c r="O379" s="173"/>
      <c r="P379" s="173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</row>
    <row r="380" spans="1:26">
      <c r="A380" s="173"/>
      <c r="B380" s="173"/>
      <c r="C380" s="173"/>
      <c r="D380" s="173"/>
      <c r="E380" s="173"/>
      <c r="F380" s="173"/>
      <c r="G380" s="173"/>
      <c r="H380" s="173"/>
      <c r="I380" s="173"/>
      <c r="J380" s="173"/>
      <c r="K380" s="173"/>
      <c r="L380" s="173"/>
      <c r="M380" s="173"/>
      <c r="N380" s="173"/>
      <c r="O380" s="173"/>
      <c r="P380" s="173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</row>
    <row r="381" spans="1:26">
      <c r="A381" s="173"/>
      <c r="B381" s="173"/>
      <c r="C381" s="173"/>
      <c r="D381" s="173"/>
      <c r="E381" s="173"/>
      <c r="F381" s="173"/>
      <c r="G381" s="173"/>
      <c r="H381" s="173"/>
      <c r="I381" s="173"/>
      <c r="J381" s="173"/>
      <c r="K381" s="173"/>
      <c r="L381" s="173"/>
      <c r="M381" s="173"/>
      <c r="N381" s="173"/>
      <c r="O381" s="173"/>
      <c r="P381" s="173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</row>
    <row r="382" spans="1:26">
      <c r="A382" s="173"/>
      <c r="B382" s="173"/>
      <c r="C382" s="173"/>
      <c r="D382" s="173"/>
      <c r="E382" s="173"/>
      <c r="F382" s="173"/>
      <c r="G382" s="173"/>
      <c r="H382" s="173"/>
      <c r="I382" s="17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</row>
    <row r="383" spans="1:26">
      <c r="A383" s="173"/>
      <c r="B383" s="173"/>
      <c r="C383" s="173"/>
      <c r="D383" s="173"/>
      <c r="E383" s="173"/>
      <c r="F383" s="173"/>
      <c r="G383" s="173"/>
      <c r="H383" s="173"/>
      <c r="I383" s="173"/>
      <c r="J383" s="173"/>
      <c r="K383" s="173"/>
      <c r="L383" s="173"/>
      <c r="M383" s="173"/>
      <c r="N383" s="173"/>
      <c r="O383" s="173"/>
      <c r="P383" s="173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</row>
    <row r="384" spans="1:26">
      <c r="A384" s="173"/>
      <c r="B384" s="173"/>
      <c r="C384" s="173"/>
      <c r="D384" s="173"/>
      <c r="E384" s="173"/>
      <c r="F384" s="173"/>
      <c r="G384" s="173"/>
      <c r="H384" s="173"/>
      <c r="I384" s="173"/>
      <c r="J384" s="173"/>
      <c r="K384" s="173"/>
      <c r="L384" s="173"/>
      <c r="M384" s="173"/>
      <c r="N384" s="173"/>
      <c r="O384" s="173"/>
      <c r="P384" s="173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</row>
    <row r="385" spans="1:26">
      <c r="A385" s="173"/>
      <c r="B385" s="173"/>
      <c r="C385" s="173"/>
      <c r="D385" s="173"/>
      <c r="E385" s="173"/>
      <c r="F385" s="173"/>
      <c r="G385" s="173"/>
      <c r="H385" s="173"/>
      <c r="I385" s="173"/>
      <c r="J385" s="173"/>
      <c r="K385" s="173"/>
      <c r="L385" s="173"/>
      <c r="M385" s="173"/>
      <c r="N385" s="173"/>
      <c r="O385" s="173"/>
      <c r="P385" s="173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</row>
    <row r="386" spans="1:26">
      <c r="A386" s="173"/>
      <c r="B386" s="173"/>
      <c r="C386" s="173"/>
      <c r="D386" s="173"/>
      <c r="E386" s="173"/>
      <c r="F386" s="173"/>
      <c r="G386" s="173"/>
      <c r="H386" s="173"/>
      <c r="I386" s="173"/>
      <c r="J386" s="173"/>
      <c r="K386" s="173"/>
      <c r="L386" s="173"/>
      <c r="M386" s="173"/>
      <c r="N386" s="173"/>
      <c r="O386" s="173"/>
      <c r="P386" s="173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</row>
    <row r="387" spans="1:26">
      <c r="A387" s="173"/>
      <c r="B387" s="173"/>
      <c r="C387" s="173"/>
      <c r="D387" s="173"/>
      <c r="E387" s="173"/>
      <c r="F387" s="173"/>
      <c r="G387" s="173"/>
      <c r="H387" s="173"/>
      <c r="I387" s="173"/>
      <c r="J387" s="173"/>
      <c r="K387" s="173"/>
      <c r="L387" s="173"/>
      <c r="M387" s="173"/>
      <c r="N387" s="173"/>
      <c r="O387" s="173"/>
      <c r="P387" s="173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</row>
    <row r="388" spans="1:26">
      <c r="A388" s="173"/>
      <c r="B388" s="173"/>
      <c r="C388" s="173"/>
      <c r="D388" s="173"/>
      <c r="E388" s="173"/>
      <c r="F388" s="173"/>
      <c r="G388" s="173"/>
      <c r="H388" s="173"/>
      <c r="I388" s="173"/>
      <c r="J388" s="173"/>
      <c r="K388" s="173"/>
      <c r="L388" s="173"/>
      <c r="M388" s="173"/>
      <c r="N388" s="173"/>
      <c r="O388" s="173"/>
      <c r="P388" s="173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</row>
    <row r="389" spans="1:26">
      <c r="A389" s="173"/>
      <c r="B389" s="173"/>
      <c r="C389" s="173"/>
      <c r="D389" s="173"/>
      <c r="E389" s="173"/>
      <c r="F389" s="173"/>
      <c r="G389" s="173"/>
      <c r="H389" s="173"/>
      <c r="I389" s="173"/>
      <c r="J389" s="173"/>
      <c r="K389" s="173"/>
      <c r="L389" s="173"/>
      <c r="M389" s="173"/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</row>
    <row r="390" spans="1:26">
      <c r="A390" s="173"/>
      <c r="B390" s="173"/>
      <c r="C390" s="173"/>
      <c r="D390" s="173"/>
      <c r="E390" s="173"/>
      <c r="F390" s="173"/>
      <c r="G390" s="173"/>
      <c r="H390" s="173"/>
      <c r="I390" s="173"/>
      <c r="J390" s="173"/>
      <c r="K390" s="173"/>
      <c r="L390" s="173"/>
      <c r="M390" s="173"/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</row>
    <row r="391" spans="1:26">
      <c r="A391" s="173"/>
      <c r="B391" s="173"/>
      <c r="C391" s="173"/>
      <c r="D391" s="173"/>
      <c r="E391" s="173"/>
      <c r="F391" s="173"/>
      <c r="G391" s="173"/>
      <c r="H391" s="173"/>
      <c r="I391" s="173"/>
      <c r="J391" s="173"/>
      <c r="K391" s="173"/>
      <c r="L391" s="173"/>
      <c r="M391" s="173"/>
      <c r="N391" s="173"/>
      <c r="O391" s="173"/>
      <c r="P391" s="173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</row>
    <row r="392" spans="1:26">
      <c r="A392" s="173"/>
      <c r="B392" s="173"/>
      <c r="C392" s="173"/>
      <c r="D392" s="173"/>
      <c r="E392" s="173"/>
      <c r="F392" s="173"/>
      <c r="G392" s="173"/>
      <c r="H392" s="173"/>
      <c r="I392" s="173"/>
      <c r="J392" s="173"/>
      <c r="K392" s="173"/>
      <c r="L392" s="173"/>
      <c r="M392" s="173"/>
      <c r="N392" s="173"/>
      <c r="O392" s="173"/>
      <c r="P392" s="173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</row>
    <row r="393" spans="1:26">
      <c r="A393" s="173"/>
      <c r="B393" s="173"/>
      <c r="C393" s="173"/>
      <c r="D393" s="173"/>
      <c r="E393" s="173"/>
      <c r="F393" s="173"/>
      <c r="G393" s="173"/>
      <c r="H393" s="173"/>
      <c r="I393" s="173"/>
      <c r="J393" s="173"/>
      <c r="K393" s="173"/>
      <c r="L393" s="173"/>
      <c r="M393" s="173"/>
      <c r="N393" s="173"/>
      <c r="O393" s="173"/>
      <c r="P393" s="173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</row>
    <row r="394" spans="1:26">
      <c r="A394" s="173"/>
      <c r="B394" s="173"/>
      <c r="C394" s="173"/>
      <c r="D394" s="173"/>
      <c r="E394" s="173"/>
      <c r="F394" s="173"/>
      <c r="G394" s="173"/>
      <c r="H394" s="173"/>
      <c r="I394" s="173"/>
      <c r="J394" s="173"/>
      <c r="K394" s="173"/>
      <c r="L394" s="173"/>
      <c r="M394" s="173"/>
      <c r="N394" s="173"/>
      <c r="O394" s="173"/>
      <c r="P394" s="173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</row>
    <row r="395" spans="1:26">
      <c r="A395" s="173"/>
      <c r="B395" s="173"/>
      <c r="C395" s="173"/>
      <c r="D395" s="173"/>
      <c r="E395" s="173"/>
      <c r="F395" s="173"/>
      <c r="G395" s="173"/>
      <c r="H395" s="173"/>
      <c r="I395" s="173"/>
      <c r="J395" s="173"/>
      <c r="K395" s="173"/>
      <c r="L395" s="173"/>
      <c r="M395" s="173"/>
      <c r="N395" s="173"/>
      <c r="O395" s="173"/>
      <c r="P395" s="173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</row>
    <row r="396" spans="1:26">
      <c r="A396" s="173"/>
      <c r="B396" s="173"/>
      <c r="C396" s="173"/>
      <c r="D396" s="173"/>
      <c r="E396" s="173"/>
      <c r="F396" s="173"/>
      <c r="G396" s="173"/>
      <c r="H396" s="173"/>
      <c r="I396" s="173"/>
      <c r="J396" s="173"/>
      <c r="K396" s="173"/>
      <c r="L396" s="173"/>
      <c r="M396" s="173"/>
      <c r="N396" s="173"/>
      <c r="O396" s="173"/>
      <c r="P396" s="173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</row>
    <row r="397" spans="1:26">
      <c r="A397" s="173"/>
      <c r="B397" s="173"/>
      <c r="C397" s="173"/>
      <c r="D397" s="173"/>
      <c r="E397" s="173"/>
      <c r="F397" s="173"/>
      <c r="G397" s="173"/>
      <c r="H397" s="173"/>
      <c r="I397" s="173"/>
      <c r="J397" s="173"/>
      <c r="K397" s="173"/>
      <c r="L397" s="173"/>
      <c r="M397" s="173"/>
      <c r="N397" s="173"/>
      <c r="O397" s="173"/>
      <c r="P397" s="173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</row>
    <row r="398" spans="1:26">
      <c r="A398" s="173"/>
      <c r="B398" s="173"/>
      <c r="C398" s="173"/>
      <c r="D398" s="173"/>
      <c r="E398" s="173"/>
      <c r="F398" s="173"/>
      <c r="G398" s="173"/>
      <c r="H398" s="173"/>
      <c r="I398" s="173"/>
      <c r="J398" s="173"/>
      <c r="K398" s="173"/>
      <c r="L398" s="173"/>
      <c r="M398" s="173"/>
      <c r="N398" s="173"/>
      <c r="O398" s="173"/>
      <c r="P398" s="173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</row>
    <row r="399" spans="1:26">
      <c r="A399" s="173"/>
      <c r="B399" s="173"/>
      <c r="C399" s="173"/>
      <c r="D399" s="173"/>
      <c r="E399" s="173"/>
      <c r="F399" s="173"/>
      <c r="G399" s="173"/>
      <c r="H399" s="173"/>
      <c r="I399" s="173"/>
      <c r="J399" s="173"/>
      <c r="K399" s="173"/>
      <c r="L399" s="173"/>
      <c r="M399" s="173"/>
      <c r="N399" s="173"/>
      <c r="O399" s="173"/>
      <c r="P399" s="173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</row>
    <row r="400" spans="1:26">
      <c r="A400" s="173"/>
      <c r="B400" s="173"/>
      <c r="C400" s="173"/>
      <c r="D400" s="173"/>
      <c r="E400" s="173"/>
      <c r="F400" s="173"/>
      <c r="G400" s="173"/>
      <c r="H400" s="173"/>
      <c r="I400" s="173"/>
      <c r="J400" s="173"/>
      <c r="K400" s="173"/>
      <c r="L400" s="173"/>
      <c r="M400" s="173"/>
      <c r="N400" s="173"/>
      <c r="O400" s="173"/>
      <c r="P400" s="173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</row>
    <row r="401" spans="1:26">
      <c r="A401" s="173"/>
      <c r="B401" s="173"/>
      <c r="C401" s="173"/>
      <c r="D401" s="173"/>
      <c r="E401" s="173"/>
      <c r="F401" s="173"/>
      <c r="G401" s="173"/>
      <c r="H401" s="173"/>
      <c r="I401" s="173"/>
      <c r="J401" s="173"/>
      <c r="K401" s="173"/>
      <c r="L401" s="173"/>
      <c r="M401" s="173"/>
      <c r="N401" s="173"/>
      <c r="O401" s="173"/>
      <c r="P401" s="173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</row>
    <row r="402" spans="1:26">
      <c r="A402" s="173"/>
      <c r="B402" s="173"/>
      <c r="C402" s="173"/>
      <c r="D402" s="173"/>
      <c r="E402" s="173"/>
      <c r="F402" s="173"/>
      <c r="G402" s="173"/>
      <c r="H402" s="173"/>
      <c r="I402" s="173"/>
      <c r="J402" s="173"/>
      <c r="K402" s="173"/>
      <c r="L402" s="173"/>
      <c r="M402" s="173"/>
      <c r="N402" s="173"/>
      <c r="O402" s="173"/>
      <c r="P402" s="173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</row>
    <row r="403" spans="1:26">
      <c r="A403" s="173"/>
      <c r="B403" s="173"/>
      <c r="C403" s="173"/>
      <c r="D403" s="173"/>
      <c r="E403" s="173"/>
      <c r="F403" s="173"/>
      <c r="G403" s="173"/>
      <c r="H403" s="173"/>
      <c r="I403" s="173"/>
      <c r="J403" s="173"/>
      <c r="K403" s="173"/>
      <c r="L403" s="173"/>
      <c r="M403" s="173"/>
      <c r="N403" s="173"/>
      <c r="O403" s="173"/>
      <c r="P403" s="173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</row>
    <row r="404" spans="1:26">
      <c r="A404" s="173"/>
      <c r="B404" s="173"/>
      <c r="C404" s="173"/>
      <c r="D404" s="173"/>
      <c r="E404" s="173"/>
      <c r="F404" s="173"/>
      <c r="G404" s="173"/>
      <c r="H404" s="173"/>
      <c r="I404" s="173"/>
      <c r="J404" s="173"/>
      <c r="K404" s="173"/>
      <c r="L404" s="173"/>
      <c r="M404" s="173"/>
      <c r="N404" s="173"/>
      <c r="O404" s="173"/>
      <c r="P404" s="173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</row>
    <row r="405" spans="1:26">
      <c r="A405" s="173"/>
      <c r="B405" s="173"/>
      <c r="C405" s="173"/>
      <c r="D405" s="173"/>
      <c r="E405" s="173"/>
      <c r="F405" s="173"/>
      <c r="G405" s="173"/>
      <c r="H405" s="173"/>
      <c r="I405" s="173"/>
      <c r="J405" s="173"/>
      <c r="K405" s="173"/>
      <c r="L405" s="173"/>
      <c r="M405" s="173"/>
      <c r="N405" s="173"/>
      <c r="O405" s="173"/>
      <c r="P405" s="173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</row>
    <row r="406" spans="1:26">
      <c r="A406" s="173"/>
      <c r="B406" s="173"/>
      <c r="C406" s="173"/>
      <c r="D406" s="173"/>
      <c r="E406" s="173"/>
      <c r="F406" s="173"/>
      <c r="G406" s="173"/>
      <c r="H406" s="173"/>
      <c r="I406" s="17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</row>
    <row r="407" spans="1:26">
      <c r="A407" s="173"/>
      <c r="B407" s="173"/>
      <c r="C407" s="173"/>
      <c r="D407" s="173"/>
      <c r="E407" s="173"/>
      <c r="F407" s="173"/>
      <c r="G407" s="173"/>
      <c r="H407" s="173"/>
      <c r="I407" s="173"/>
      <c r="J407" s="173"/>
      <c r="K407" s="173"/>
      <c r="L407" s="173"/>
      <c r="M407" s="173"/>
      <c r="N407" s="173"/>
      <c r="O407" s="173"/>
      <c r="P407" s="173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</row>
    <row r="408" spans="1:26">
      <c r="A408" s="173"/>
      <c r="B408" s="173"/>
      <c r="C408" s="173"/>
      <c r="D408" s="173"/>
      <c r="E408" s="173"/>
      <c r="F408" s="173"/>
      <c r="G408" s="173"/>
      <c r="H408" s="173"/>
      <c r="I408" s="17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</row>
    <row r="409" spans="1:26">
      <c r="A409" s="173"/>
      <c r="B409" s="173"/>
      <c r="C409" s="173"/>
      <c r="D409" s="173"/>
      <c r="E409" s="173"/>
      <c r="F409" s="173"/>
      <c r="G409" s="173"/>
      <c r="H409" s="173"/>
      <c r="I409" s="17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</row>
    <row r="410" spans="1:26">
      <c r="A410" s="173"/>
      <c r="B410" s="173"/>
      <c r="C410" s="173"/>
      <c r="D410" s="173"/>
      <c r="E410" s="173"/>
      <c r="F410" s="173"/>
      <c r="G410" s="173"/>
      <c r="H410" s="173"/>
      <c r="I410" s="173"/>
      <c r="J410" s="173"/>
      <c r="K410" s="173"/>
      <c r="L410" s="173"/>
      <c r="M410" s="173"/>
      <c r="N410" s="173"/>
      <c r="O410" s="173"/>
      <c r="P410" s="173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</row>
    <row r="411" spans="1:26">
      <c r="A411" s="173"/>
      <c r="B411" s="173"/>
      <c r="C411" s="173"/>
      <c r="D411" s="173"/>
      <c r="E411" s="173"/>
      <c r="F411" s="173"/>
      <c r="G411" s="173"/>
      <c r="H411" s="173"/>
      <c r="I411" s="173"/>
      <c r="J411" s="173"/>
      <c r="K411" s="173"/>
      <c r="L411" s="173"/>
      <c r="M411" s="173"/>
      <c r="N411" s="173"/>
      <c r="O411" s="173"/>
      <c r="P411" s="173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</row>
    <row r="412" spans="1:26">
      <c r="A412" s="173"/>
      <c r="B412" s="173"/>
      <c r="C412" s="173"/>
      <c r="D412" s="173"/>
      <c r="E412" s="173"/>
      <c r="F412" s="173"/>
      <c r="G412" s="173"/>
      <c r="H412" s="173"/>
      <c r="I412" s="173"/>
      <c r="J412" s="173"/>
      <c r="K412" s="173"/>
      <c r="L412" s="173"/>
      <c r="M412" s="173"/>
      <c r="N412" s="173"/>
      <c r="O412" s="173"/>
      <c r="P412" s="173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</row>
    <row r="413" spans="1:26">
      <c r="A413" s="173"/>
      <c r="B413" s="173"/>
      <c r="C413" s="173"/>
      <c r="D413" s="173"/>
      <c r="E413" s="173"/>
      <c r="F413" s="173"/>
      <c r="G413" s="173"/>
      <c r="H413" s="173"/>
      <c r="I413" s="173"/>
      <c r="J413" s="173"/>
      <c r="K413" s="173"/>
      <c r="L413" s="173"/>
      <c r="M413" s="173"/>
      <c r="N413" s="173"/>
      <c r="O413" s="173"/>
      <c r="P413" s="173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</row>
    <row r="414" spans="1:26">
      <c r="A414" s="173"/>
      <c r="B414" s="173"/>
      <c r="C414" s="173"/>
      <c r="D414" s="173"/>
      <c r="E414" s="173"/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73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</row>
    <row r="415" spans="1:26">
      <c r="A415" s="173"/>
      <c r="B415" s="173"/>
      <c r="C415" s="173"/>
      <c r="D415" s="173"/>
      <c r="E415" s="173"/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73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</row>
    <row r="416" spans="1:26">
      <c r="A416" s="173"/>
      <c r="B416" s="173"/>
      <c r="C416" s="173"/>
      <c r="D416" s="173"/>
      <c r="E416" s="173"/>
      <c r="F416" s="173"/>
      <c r="G416" s="173"/>
      <c r="H416" s="173"/>
      <c r="I416" s="173"/>
      <c r="J416" s="173"/>
      <c r="K416" s="173"/>
      <c r="L416" s="173"/>
      <c r="M416" s="173"/>
      <c r="N416" s="173"/>
      <c r="O416" s="173"/>
      <c r="P416" s="173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</row>
    <row r="417" spans="1:26">
      <c r="A417" s="173"/>
      <c r="B417" s="173"/>
      <c r="C417" s="173"/>
      <c r="D417" s="173"/>
      <c r="E417" s="173"/>
      <c r="F417" s="173"/>
      <c r="G417" s="173"/>
      <c r="H417" s="173"/>
      <c r="I417" s="173"/>
      <c r="J417" s="173"/>
      <c r="K417" s="173"/>
      <c r="L417" s="173"/>
      <c r="M417" s="173"/>
      <c r="N417" s="173"/>
      <c r="O417" s="173"/>
      <c r="P417" s="173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</row>
    <row r="418" spans="1:26">
      <c r="A418" s="173"/>
      <c r="B418" s="173"/>
      <c r="C418" s="173"/>
      <c r="D418" s="173"/>
      <c r="E418" s="173"/>
      <c r="F418" s="173"/>
      <c r="G418" s="173"/>
      <c r="H418" s="173"/>
      <c r="I418" s="173"/>
      <c r="J418" s="173"/>
      <c r="K418" s="173"/>
      <c r="L418" s="173"/>
      <c r="M418" s="173"/>
      <c r="N418" s="173"/>
      <c r="O418" s="173"/>
      <c r="P418" s="173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</row>
    <row r="419" spans="1:26">
      <c r="A419" s="173"/>
      <c r="B419" s="173"/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</row>
    <row r="420" spans="1:26">
      <c r="A420" s="173"/>
      <c r="B420" s="173"/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</row>
    <row r="421" spans="1:26">
      <c r="A421" s="173"/>
      <c r="B421" s="173"/>
      <c r="C421" s="173"/>
      <c r="D421" s="173"/>
      <c r="E421" s="173"/>
      <c r="F421" s="173"/>
      <c r="G421" s="173"/>
      <c r="H421" s="173"/>
      <c r="I421" s="173"/>
      <c r="J421" s="173"/>
      <c r="K421" s="173"/>
      <c r="L421" s="173"/>
      <c r="M421" s="173"/>
      <c r="N421" s="173"/>
      <c r="O421" s="173"/>
      <c r="P421" s="173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</row>
    <row r="422" spans="1:26">
      <c r="A422" s="173"/>
      <c r="B422" s="173"/>
      <c r="C422" s="173"/>
      <c r="D422" s="173"/>
      <c r="E422" s="173"/>
      <c r="F422" s="173"/>
      <c r="G422" s="173"/>
      <c r="H422" s="173"/>
      <c r="I422" s="173"/>
      <c r="J422" s="173"/>
      <c r="K422" s="173"/>
      <c r="L422" s="173"/>
      <c r="M422" s="173"/>
      <c r="N422" s="173"/>
      <c r="O422" s="173"/>
      <c r="P422" s="173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</row>
    <row r="423" spans="1:26">
      <c r="A423" s="173"/>
      <c r="B423" s="173"/>
      <c r="C423" s="173"/>
      <c r="D423" s="173"/>
      <c r="E423" s="173"/>
      <c r="F423" s="173"/>
      <c r="G423" s="173"/>
      <c r="H423" s="173"/>
      <c r="I423" s="173"/>
      <c r="J423" s="173"/>
      <c r="K423" s="173"/>
      <c r="L423" s="173"/>
      <c r="M423" s="173"/>
      <c r="N423" s="173"/>
      <c r="O423" s="173"/>
      <c r="P423" s="173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</row>
    <row r="424" spans="1:26">
      <c r="A424" s="173"/>
      <c r="B424" s="173"/>
      <c r="C424" s="173"/>
      <c r="D424" s="173"/>
      <c r="E424" s="173"/>
      <c r="F424" s="173"/>
      <c r="G424" s="173"/>
      <c r="H424" s="173"/>
      <c r="I424" s="173"/>
      <c r="J424" s="173"/>
      <c r="K424" s="173"/>
      <c r="L424" s="173"/>
      <c r="M424" s="173"/>
      <c r="N424" s="173"/>
      <c r="O424" s="173"/>
      <c r="P424" s="173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</row>
    <row r="425" spans="1:26">
      <c r="A425" s="173"/>
      <c r="B425" s="173"/>
      <c r="C425" s="173"/>
      <c r="D425" s="173"/>
      <c r="E425" s="173"/>
      <c r="F425" s="173"/>
      <c r="G425" s="173"/>
      <c r="H425" s="173"/>
      <c r="I425" s="173"/>
      <c r="J425" s="173"/>
      <c r="K425" s="173"/>
      <c r="L425" s="173"/>
      <c r="M425" s="173"/>
      <c r="N425" s="173"/>
      <c r="O425" s="173"/>
      <c r="P425" s="173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</row>
    <row r="426" spans="1:26">
      <c r="A426" s="173"/>
      <c r="B426" s="173"/>
      <c r="C426" s="173"/>
      <c r="D426" s="173"/>
      <c r="E426" s="173"/>
      <c r="F426" s="173"/>
      <c r="G426" s="173"/>
      <c r="H426" s="173"/>
      <c r="I426" s="173"/>
      <c r="J426" s="173"/>
      <c r="K426" s="173"/>
      <c r="L426" s="173"/>
      <c r="M426" s="173"/>
      <c r="N426" s="173"/>
      <c r="O426" s="173"/>
      <c r="P426" s="173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</row>
    <row r="427" spans="1:26">
      <c r="A427" s="173"/>
      <c r="B427" s="173"/>
      <c r="C427" s="173"/>
      <c r="D427" s="173"/>
      <c r="E427" s="173"/>
      <c r="F427" s="173"/>
      <c r="G427" s="173"/>
      <c r="H427" s="173"/>
      <c r="I427" s="173"/>
      <c r="J427" s="173"/>
      <c r="K427" s="173"/>
      <c r="L427" s="173"/>
      <c r="M427" s="173"/>
      <c r="N427" s="173"/>
      <c r="O427" s="173"/>
      <c r="P427" s="173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</row>
    <row r="428" spans="1:26">
      <c r="A428" s="173"/>
      <c r="B428" s="173"/>
      <c r="C428" s="173"/>
      <c r="D428" s="173"/>
      <c r="E428" s="173"/>
      <c r="F428" s="173"/>
      <c r="G428" s="173"/>
      <c r="H428" s="173"/>
      <c r="I428" s="173"/>
      <c r="J428" s="173"/>
      <c r="K428" s="173"/>
      <c r="L428" s="173"/>
      <c r="M428" s="173"/>
      <c r="N428" s="173"/>
      <c r="O428" s="173"/>
      <c r="P428" s="173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</row>
    <row r="429" spans="1:26">
      <c r="A429" s="173"/>
      <c r="B429" s="173"/>
      <c r="C429" s="173"/>
      <c r="D429" s="173"/>
      <c r="E429" s="173"/>
      <c r="F429" s="173"/>
      <c r="G429" s="173"/>
      <c r="H429" s="173"/>
      <c r="I429" s="173"/>
      <c r="J429" s="173"/>
      <c r="K429" s="173"/>
      <c r="L429" s="173"/>
      <c r="M429" s="173"/>
      <c r="N429" s="173"/>
      <c r="O429" s="173"/>
      <c r="P429" s="173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</row>
    <row r="430" spans="1:26">
      <c r="A430" s="173"/>
      <c r="B430" s="173"/>
      <c r="C430" s="173"/>
      <c r="D430" s="173"/>
      <c r="E430" s="173"/>
      <c r="F430" s="173"/>
      <c r="G430" s="173"/>
      <c r="H430" s="173"/>
      <c r="I430" s="173"/>
      <c r="J430" s="173"/>
      <c r="K430" s="173"/>
      <c r="L430" s="173"/>
      <c r="M430" s="173"/>
      <c r="N430" s="173"/>
      <c r="O430" s="173"/>
      <c r="P430" s="173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</row>
    <row r="431" spans="1:26">
      <c r="A431" s="173"/>
      <c r="B431" s="173"/>
      <c r="C431" s="173"/>
      <c r="D431" s="173"/>
      <c r="E431" s="173"/>
      <c r="F431" s="173"/>
      <c r="G431" s="173"/>
      <c r="H431" s="173"/>
      <c r="I431" s="173"/>
      <c r="J431" s="173"/>
      <c r="K431" s="173"/>
      <c r="L431" s="173"/>
      <c r="M431" s="173"/>
      <c r="N431" s="173"/>
      <c r="O431" s="173"/>
      <c r="P431" s="173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</row>
    <row r="432" spans="1:26">
      <c r="A432" s="173"/>
      <c r="B432" s="173"/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</row>
    <row r="433" spans="1:26">
      <c r="A433" s="173"/>
      <c r="B433" s="173"/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</row>
    <row r="434" spans="1:26">
      <c r="A434" s="173"/>
      <c r="B434" s="173"/>
      <c r="C434" s="173"/>
      <c r="D434" s="173"/>
      <c r="E434" s="173"/>
      <c r="F434" s="173"/>
      <c r="G434" s="173"/>
      <c r="H434" s="173"/>
      <c r="I434" s="173"/>
      <c r="J434" s="173"/>
      <c r="K434" s="173"/>
      <c r="L434" s="173"/>
      <c r="M434" s="173"/>
      <c r="N434" s="173"/>
      <c r="O434" s="173"/>
      <c r="P434" s="173"/>
      <c r="Q434" s="173"/>
      <c r="R434" s="173"/>
      <c r="S434" s="173"/>
      <c r="T434" s="173"/>
      <c r="U434" s="173"/>
      <c r="V434" s="173"/>
      <c r="W434" s="173"/>
      <c r="X434" s="173"/>
      <c r="Y434" s="173"/>
      <c r="Z434" s="173"/>
    </row>
    <row r="435" spans="1:26">
      <c r="A435" s="173"/>
      <c r="B435" s="173"/>
      <c r="C435" s="173"/>
      <c r="D435" s="173"/>
      <c r="E435" s="173"/>
      <c r="F435" s="173"/>
      <c r="G435" s="173"/>
      <c r="H435" s="173"/>
      <c r="I435" s="173"/>
      <c r="J435" s="173"/>
      <c r="K435" s="173"/>
      <c r="L435" s="173"/>
      <c r="M435" s="173"/>
      <c r="N435" s="173"/>
      <c r="O435" s="173"/>
      <c r="P435" s="173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</row>
    <row r="436" spans="1:26">
      <c r="A436" s="173"/>
      <c r="B436" s="173"/>
      <c r="C436" s="173"/>
      <c r="D436" s="173"/>
      <c r="E436" s="173"/>
      <c r="F436" s="173"/>
      <c r="G436" s="173"/>
      <c r="H436" s="173"/>
      <c r="I436" s="173"/>
      <c r="J436" s="173"/>
      <c r="K436" s="173"/>
      <c r="L436" s="173"/>
      <c r="M436" s="173"/>
      <c r="N436" s="173"/>
      <c r="O436" s="173"/>
      <c r="P436" s="173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</row>
    <row r="437" spans="1:26">
      <c r="A437" s="173"/>
      <c r="B437" s="173"/>
      <c r="C437" s="173"/>
      <c r="D437" s="173"/>
      <c r="E437" s="173"/>
      <c r="F437" s="173"/>
      <c r="G437" s="173"/>
      <c r="H437" s="173"/>
      <c r="I437" s="173"/>
      <c r="J437" s="173"/>
      <c r="K437" s="173"/>
      <c r="L437" s="173"/>
      <c r="M437" s="173"/>
      <c r="N437" s="173"/>
      <c r="O437" s="173"/>
      <c r="P437" s="173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</row>
    <row r="438" spans="1:26">
      <c r="A438" s="173"/>
      <c r="B438" s="173"/>
      <c r="C438" s="173"/>
      <c r="D438" s="173"/>
      <c r="E438" s="173"/>
      <c r="F438" s="173"/>
      <c r="G438" s="173"/>
      <c r="H438" s="173"/>
      <c r="I438" s="173"/>
      <c r="J438" s="173"/>
      <c r="K438" s="173"/>
      <c r="L438" s="173"/>
      <c r="M438" s="173"/>
      <c r="N438" s="173"/>
      <c r="O438" s="173"/>
      <c r="P438" s="173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</row>
    <row r="439" spans="1:26">
      <c r="A439" s="173"/>
      <c r="B439" s="173"/>
      <c r="C439" s="173"/>
      <c r="D439" s="173"/>
      <c r="E439" s="173"/>
      <c r="F439" s="173"/>
      <c r="G439" s="173"/>
      <c r="H439" s="173"/>
      <c r="I439" s="173"/>
      <c r="J439" s="173"/>
      <c r="K439" s="173"/>
      <c r="L439" s="173"/>
      <c r="M439" s="173"/>
      <c r="N439" s="173"/>
      <c r="O439" s="173"/>
      <c r="P439" s="173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</row>
    <row r="440" spans="1:26">
      <c r="A440" s="173"/>
      <c r="B440" s="173"/>
      <c r="C440" s="173"/>
      <c r="D440" s="173"/>
      <c r="E440" s="173"/>
      <c r="F440" s="173"/>
      <c r="G440" s="173"/>
      <c r="H440" s="173"/>
      <c r="I440" s="173"/>
      <c r="J440" s="173"/>
      <c r="K440" s="173"/>
      <c r="L440" s="173"/>
      <c r="M440" s="173"/>
      <c r="N440" s="173"/>
      <c r="O440" s="173"/>
      <c r="P440" s="173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</row>
    <row r="441" spans="1:26">
      <c r="A441" s="173"/>
      <c r="B441" s="173"/>
      <c r="C441" s="173"/>
      <c r="D441" s="173"/>
      <c r="E441" s="173"/>
      <c r="F441" s="173"/>
      <c r="G441" s="173"/>
      <c r="H441" s="173"/>
      <c r="I441" s="173"/>
      <c r="J441" s="173"/>
      <c r="K441" s="173"/>
      <c r="L441" s="173"/>
      <c r="M441" s="173"/>
      <c r="N441" s="173"/>
      <c r="O441" s="173"/>
      <c r="P441" s="173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</row>
    <row r="442" spans="1:26">
      <c r="A442" s="173"/>
      <c r="B442" s="173"/>
      <c r="C442" s="173"/>
      <c r="D442" s="173"/>
      <c r="E442" s="173"/>
      <c r="F442" s="173"/>
      <c r="G442" s="173"/>
      <c r="H442" s="173"/>
      <c r="I442" s="173"/>
      <c r="J442" s="173"/>
      <c r="K442" s="173"/>
      <c r="L442" s="173"/>
      <c r="M442" s="173"/>
      <c r="N442" s="173"/>
      <c r="O442" s="173"/>
      <c r="P442" s="173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</row>
    <row r="443" spans="1:26">
      <c r="A443" s="173"/>
      <c r="B443" s="173"/>
      <c r="C443" s="173"/>
      <c r="D443" s="173"/>
      <c r="E443" s="173"/>
      <c r="F443" s="173"/>
      <c r="G443" s="173"/>
      <c r="H443" s="173"/>
      <c r="I443" s="173"/>
      <c r="J443" s="173"/>
      <c r="K443" s="173"/>
      <c r="L443" s="173"/>
      <c r="M443" s="173"/>
      <c r="N443" s="173"/>
      <c r="O443" s="173"/>
      <c r="P443" s="173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</row>
    <row r="444" spans="1:26">
      <c r="A444" s="173"/>
      <c r="B444" s="173"/>
      <c r="C444" s="173"/>
      <c r="D444" s="173"/>
      <c r="E444" s="173"/>
      <c r="F444" s="173"/>
      <c r="G444" s="173"/>
      <c r="H444" s="173"/>
      <c r="I444" s="173"/>
      <c r="J444" s="173"/>
      <c r="K444" s="173"/>
      <c r="L444" s="173"/>
      <c r="M444" s="173"/>
      <c r="N444" s="173"/>
      <c r="O444" s="173"/>
      <c r="P444" s="173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</row>
    <row r="445" spans="1:26">
      <c r="A445" s="173"/>
      <c r="B445" s="173"/>
      <c r="C445" s="173"/>
      <c r="D445" s="173"/>
      <c r="E445" s="173"/>
      <c r="F445" s="173"/>
      <c r="G445" s="173"/>
      <c r="H445" s="173"/>
      <c r="I445" s="173"/>
      <c r="J445" s="173"/>
      <c r="K445" s="173"/>
      <c r="L445" s="173"/>
      <c r="M445" s="173"/>
      <c r="N445" s="173"/>
      <c r="O445" s="173"/>
      <c r="P445" s="173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</row>
    <row r="446" spans="1:26">
      <c r="A446" s="173"/>
      <c r="B446" s="173"/>
      <c r="C446" s="173"/>
      <c r="D446" s="173"/>
      <c r="E446" s="173"/>
      <c r="F446" s="173"/>
      <c r="G446" s="173"/>
      <c r="H446" s="173"/>
      <c r="I446" s="173"/>
      <c r="J446" s="173"/>
      <c r="K446" s="173"/>
      <c r="L446" s="173"/>
      <c r="M446" s="173"/>
      <c r="N446" s="173"/>
      <c r="O446" s="173"/>
      <c r="P446" s="173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</row>
    <row r="447" spans="1:26">
      <c r="A447" s="173"/>
      <c r="B447" s="173"/>
      <c r="C447" s="173"/>
      <c r="D447" s="173"/>
      <c r="E447" s="173"/>
      <c r="F447" s="173"/>
      <c r="G447" s="173"/>
      <c r="H447" s="173"/>
      <c r="I447" s="173"/>
      <c r="J447" s="173"/>
      <c r="K447" s="173"/>
      <c r="L447" s="173"/>
      <c r="M447" s="173"/>
      <c r="N447" s="173"/>
      <c r="O447" s="173"/>
      <c r="P447" s="173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</row>
    <row r="448" spans="1:26">
      <c r="A448" s="173"/>
      <c r="B448" s="173"/>
      <c r="C448" s="173"/>
      <c r="D448" s="173"/>
      <c r="E448" s="173"/>
      <c r="F448" s="173"/>
      <c r="G448" s="173"/>
      <c r="H448" s="173"/>
      <c r="I448" s="173"/>
      <c r="J448" s="173"/>
      <c r="K448" s="173"/>
      <c r="L448" s="173"/>
      <c r="M448" s="173"/>
      <c r="N448" s="173"/>
      <c r="O448" s="173"/>
      <c r="P448" s="173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</row>
    <row r="449" spans="1:26">
      <c r="A449" s="173"/>
      <c r="B449" s="173"/>
      <c r="C449" s="173"/>
      <c r="D449" s="173"/>
      <c r="E449" s="173"/>
      <c r="F449" s="173"/>
      <c r="G449" s="173"/>
      <c r="H449" s="173"/>
      <c r="I449" s="173"/>
      <c r="J449" s="173"/>
      <c r="K449" s="173"/>
      <c r="L449" s="173"/>
      <c r="M449" s="173"/>
      <c r="N449" s="173"/>
      <c r="O449" s="173"/>
      <c r="P449" s="173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</row>
    <row r="450" spans="1:26">
      <c r="A450" s="173"/>
      <c r="B450" s="173"/>
      <c r="C450" s="173"/>
      <c r="D450" s="173"/>
      <c r="E450" s="173"/>
      <c r="F450" s="173"/>
      <c r="G450" s="173"/>
      <c r="H450" s="173"/>
      <c r="I450" s="173"/>
      <c r="J450" s="173"/>
      <c r="K450" s="173"/>
      <c r="L450" s="173"/>
      <c r="M450" s="173"/>
      <c r="N450" s="173"/>
      <c r="O450" s="173"/>
      <c r="P450" s="173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</row>
    <row r="451" spans="1:26">
      <c r="A451" s="173"/>
      <c r="B451" s="173"/>
      <c r="C451" s="173"/>
      <c r="D451" s="173"/>
      <c r="E451" s="173"/>
      <c r="F451" s="173"/>
      <c r="G451" s="173"/>
      <c r="H451" s="173"/>
      <c r="I451" s="17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</row>
    <row r="452" spans="1:26">
      <c r="A452" s="173"/>
      <c r="B452" s="173"/>
      <c r="C452" s="173"/>
      <c r="D452" s="173"/>
      <c r="E452" s="173"/>
      <c r="F452" s="173"/>
      <c r="G452" s="173"/>
      <c r="H452" s="173"/>
      <c r="I452" s="173"/>
      <c r="J452" s="173"/>
      <c r="K452" s="173"/>
      <c r="L452" s="173"/>
      <c r="M452" s="173"/>
      <c r="N452" s="173"/>
      <c r="O452" s="173"/>
      <c r="P452" s="173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</row>
    <row r="453" spans="1:26">
      <c r="A453" s="173"/>
      <c r="B453" s="173"/>
      <c r="C453" s="173"/>
      <c r="D453" s="173"/>
      <c r="E453" s="173"/>
      <c r="F453" s="173"/>
      <c r="G453" s="173"/>
      <c r="H453" s="173"/>
      <c r="I453" s="173"/>
      <c r="J453" s="173"/>
      <c r="K453" s="173"/>
      <c r="L453" s="173"/>
      <c r="M453" s="173"/>
      <c r="N453" s="173"/>
      <c r="O453" s="173"/>
      <c r="P453" s="173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</row>
    <row r="454" spans="1:26">
      <c r="A454" s="173"/>
      <c r="B454" s="173"/>
      <c r="C454" s="173"/>
      <c r="D454" s="173"/>
      <c r="E454" s="173"/>
      <c r="F454" s="173"/>
      <c r="G454" s="173"/>
      <c r="H454" s="173"/>
      <c r="I454" s="173"/>
      <c r="J454" s="173"/>
      <c r="K454" s="173"/>
      <c r="L454" s="173"/>
      <c r="M454" s="173"/>
      <c r="N454" s="173"/>
      <c r="O454" s="173"/>
      <c r="P454" s="173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</row>
    <row r="455" spans="1:26">
      <c r="A455" s="173"/>
      <c r="B455" s="173"/>
      <c r="C455" s="173"/>
      <c r="D455" s="173"/>
      <c r="E455" s="173"/>
      <c r="F455" s="173"/>
      <c r="G455" s="173"/>
      <c r="H455" s="173"/>
      <c r="I455" s="173"/>
      <c r="J455" s="173"/>
      <c r="K455" s="173"/>
      <c r="L455" s="173"/>
      <c r="M455" s="173"/>
      <c r="N455" s="173"/>
      <c r="O455" s="173"/>
      <c r="P455" s="173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</row>
    <row r="456" spans="1:26">
      <c r="A456" s="173"/>
      <c r="B456" s="173"/>
      <c r="C456" s="173"/>
      <c r="D456" s="173"/>
      <c r="E456" s="173"/>
      <c r="F456" s="173"/>
      <c r="G456" s="173"/>
      <c r="H456" s="173"/>
      <c r="I456" s="173"/>
      <c r="J456" s="173"/>
      <c r="K456" s="173"/>
      <c r="L456" s="173"/>
      <c r="M456" s="173"/>
      <c r="N456" s="173"/>
      <c r="O456" s="173"/>
      <c r="P456" s="173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</row>
    <row r="457" spans="1:26">
      <c r="A457" s="173"/>
      <c r="B457" s="173"/>
      <c r="C457" s="173"/>
      <c r="D457" s="173"/>
      <c r="E457" s="173"/>
      <c r="F457" s="173"/>
      <c r="G457" s="173"/>
      <c r="H457" s="173"/>
      <c r="I457" s="173"/>
      <c r="J457" s="173"/>
      <c r="K457" s="173"/>
      <c r="L457" s="173"/>
      <c r="M457" s="173"/>
      <c r="N457" s="173"/>
      <c r="O457" s="173"/>
      <c r="P457" s="173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</row>
    <row r="458" spans="1:26">
      <c r="A458" s="173"/>
      <c r="B458" s="173"/>
      <c r="C458" s="173"/>
      <c r="D458" s="173"/>
      <c r="E458" s="173"/>
      <c r="F458" s="173"/>
      <c r="G458" s="173"/>
      <c r="H458" s="173"/>
      <c r="I458" s="173"/>
      <c r="J458" s="173"/>
      <c r="K458" s="173"/>
      <c r="L458" s="173"/>
      <c r="M458" s="173"/>
      <c r="N458" s="173"/>
      <c r="O458" s="173"/>
      <c r="P458" s="173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</row>
    <row r="459" spans="1:26">
      <c r="A459" s="173"/>
      <c r="B459" s="173"/>
      <c r="C459" s="173"/>
      <c r="D459" s="173"/>
      <c r="E459" s="173"/>
      <c r="F459" s="173"/>
      <c r="G459" s="173"/>
      <c r="H459" s="173"/>
      <c r="I459" s="173"/>
      <c r="J459" s="173"/>
      <c r="K459" s="173"/>
      <c r="L459" s="173"/>
      <c r="M459" s="173"/>
      <c r="N459" s="173"/>
      <c r="O459" s="173"/>
      <c r="P459" s="173"/>
      <c r="Q459" s="173"/>
      <c r="R459" s="173"/>
      <c r="S459" s="173"/>
      <c r="T459" s="173"/>
      <c r="U459" s="173"/>
      <c r="V459" s="173"/>
      <c r="W459" s="173"/>
      <c r="X459" s="173"/>
      <c r="Y459" s="173"/>
      <c r="Z459" s="173"/>
    </row>
    <row r="460" spans="1:26">
      <c r="A460" s="173"/>
      <c r="B460" s="173"/>
      <c r="C460" s="173"/>
      <c r="D460" s="173"/>
      <c r="E460" s="173"/>
      <c r="F460" s="173"/>
      <c r="G460" s="173"/>
      <c r="H460" s="173"/>
      <c r="I460" s="173"/>
      <c r="J460" s="173"/>
      <c r="K460" s="173"/>
      <c r="L460" s="173"/>
      <c r="M460" s="173"/>
      <c r="N460" s="173"/>
      <c r="O460" s="173"/>
      <c r="P460" s="173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</row>
    <row r="461" spans="1:26">
      <c r="A461" s="173"/>
      <c r="B461" s="173"/>
      <c r="C461" s="173"/>
      <c r="D461" s="173"/>
      <c r="E461" s="173"/>
      <c r="F461" s="173"/>
      <c r="G461" s="173"/>
      <c r="H461" s="173"/>
      <c r="I461" s="173"/>
      <c r="J461" s="173"/>
      <c r="K461" s="173"/>
      <c r="L461" s="173"/>
      <c r="M461" s="173"/>
      <c r="N461" s="173"/>
      <c r="O461" s="173"/>
      <c r="P461" s="173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</row>
    <row r="462" spans="1:26">
      <c r="A462" s="173"/>
      <c r="B462" s="173"/>
      <c r="C462" s="173"/>
      <c r="D462" s="173"/>
      <c r="E462" s="173"/>
      <c r="F462" s="173"/>
      <c r="G462" s="173"/>
      <c r="H462" s="173"/>
      <c r="I462" s="17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</row>
    <row r="463" spans="1:26">
      <c r="A463" s="173"/>
      <c r="B463" s="173"/>
      <c r="C463" s="173"/>
      <c r="D463" s="173"/>
      <c r="E463" s="173"/>
      <c r="F463" s="173"/>
      <c r="G463" s="173"/>
      <c r="H463" s="173"/>
      <c r="I463" s="17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</row>
    <row r="464" spans="1:26">
      <c r="A464" s="173"/>
      <c r="B464" s="173"/>
      <c r="C464" s="173"/>
      <c r="D464" s="173"/>
      <c r="E464" s="173"/>
      <c r="F464" s="173"/>
      <c r="G464" s="173"/>
      <c r="H464" s="173"/>
      <c r="I464" s="173"/>
      <c r="J464" s="173"/>
      <c r="K464" s="173"/>
      <c r="L464" s="173"/>
      <c r="M464" s="173"/>
      <c r="N464" s="173"/>
      <c r="O464" s="173"/>
      <c r="P464" s="173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</row>
    <row r="465" spans="1:26">
      <c r="A465" s="173"/>
      <c r="B465" s="173"/>
      <c r="C465" s="173"/>
      <c r="D465" s="173"/>
      <c r="E465" s="173"/>
      <c r="F465" s="173"/>
      <c r="G465" s="173"/>
      <c r="H465" s="173"/>
      <c r="I465" s="173"/>
      <c r="J465" s="173"/>
      <c r="K465" s="173"/>
      <c r="L465" s="173"/>
      <c r="M465" s="173"/>
      <c r="N465" s="173"/>
      <c r="O465" s="173"/>
      <c r="P465" s="173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</row>
    <row r="466" spans="1:26">
      <c r="A466" s="173"/>
      <c r="B466" s="173"/>
      <c r="C466" s="173"/>
      <c r="D466" s="173"/>
      <c r="E466" s="173"/>
      <c r="F466" s="173"/>
      <c r="G466" s="173"/>
      <c r="H466" s="173"/>
      <c r="I466" s="173"/>
      <c r="J466" s="173"/>
      <c r="K466" s="173"/>
      <c r="L466" s="173"/>
      <c r="M466" s="173"/>
      <c r="N466" s="173"/>
      <c r="O466" s="173"/>
      <c r="P466" s="173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</row>
    <row r="467" spans="1:26">
      <c r="A467" s="173"/>
      <c r="B467" s="173"/>
      <c r="C467" s="173"/>
      <c r="D467" s="173"/>
      <c r="E467" s="173"/>
      <c r="F467" s="173"/>
      <c r="G467" s="173"/>
      <c r="H467" s="173"/>
      <c r="I467" s="173"/>
      <c r="J467" s="173"/>
      <c r="K467" s="173"/>
      <c r="L467" s="173"/>
      <c r="M467" s="173"/>
      <c r="N467" s="173"/>
      <c r="O467" s="173"/>
      <c r="P467" s="173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</row>
    <row r="468" spans="1:26">
      <c r="A468" s="173"/>
      <c r="B468" s="173"/>
      <c r="C468" s="173"/>
      <c r="D468" s="173"/>
      <c r="E468" s="173"/>
      <c r="F468" s="173"/>
      <c r="G468" s="173"/>
      <c r="H468" s="173"/>
      <c r="I468" s="173"/>
      <c r="J468" s="173"/>
      <c r="K468" s="173"/>
      <c r="L468" s="173"/>
      <c r="M468" s="173"/>
      <c r="N468" s="173"/>
      <c r="O468" s="173"/>
      <c r="P468" s="173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</row>
    <row r="469" spans="1:26">
      <c r="A469" s="173"/>
      <c r="B469" s="173"/>
      <c r="C469" s="173"/>
      <c r="D469" s="173"/>
      <c r="E469" s="173"/>
      <c r="F469" s="173"/>
      <c r="G469" s="173"/>
      <c r="H469" s="173"/>
      <c r="I469" s="173"/>
      <c r="J469" s="173"/>
      <c r="K469" s="173"/>
      <c r="L469" s="173"/>
      <c r="M469" s="173"/>
      <c r="N469" s="173"/>
      <c r="O469" s="173"/>
      <c r="P469" s="173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</row>
    <row r="470" spans="1:26">
      <c r="A470" s="173"/>
      <c r="B470" s="173"/>
      <c r="C470" s="173"/>
      <c r="D470" s="173"/>
      <c r="E470" s="173"/>
      <c r="F470" s="173"/>
      <c r="G470" s="173"/>
      <c r="H470" s="173"/>
      <c r="I470" s="173"/>
      <c r="J470" s="173"/>
      <c r="K470" s="173"/>
      <c r="L470" s="173"/>
      <c r="M470" s="173"/>
      <c r="N470" s="173"/>
      <c r="O470" s="173"/>
      <c r="P470" s="173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</row>
    <row r="471" spans="1:26">
      <c r="A471" s="173"/>
      <c r="B471" s="173"/>
      <c r="C471" s="173"/>
      <c r="D471" s="173"/>
      <c r="E471" s="173"/>
      <c r="F471" s="173"/>
      <c r="G471" s="173"/>
      <c r="H471" s="173"/>
      <c r="I471" s="173"/>
      <c r="J471" s="173"/>
      <c r="K471" s="173"/>
      <c r="L471" s="173"/>
      <c r="M471" s="173"/>
      <c r="N471" s="173"/>
      <c r="O471" s="173"/>
      <c r="P471" s="173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</row>
    <row r="472" spans="1:26">
      <c r="A472" s="173"/>
      <c r="B472" s="173"/>
      <c r="C472" s="173"/>
      <c r="D472" s="173"/>
      <c r="E472" s="173"/>
      <c r="F472" s="173"/>
      <c r="G472" s="173"/>
      <c r="H472" s="173"/>
      <c r="I472" s="173"/>
      <c r="J472" s="173"/>
      <c r="K472" s="173"/>
      <c r="L472" s="173"/>
      <c r="M472" s="173"/>
      <c r="N472" s="173"/>
      <c r="O472" s="173"/>
      <c r="P472" s="173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</row>
    <row r="473" spans="1:26">
      <c r="A473" s="173"/>
      <c r="B473" s="173"/>
      <c r="C473" s="173"/>
      <c r="D473" s="173"/>
      <c r="E473" s="173"/>
      <c r="F473" s="173"/>
      <c r="G473" s="173"/>
      <c r="H473" s="173"/>
      <c r="I473" s="173"/>
      <c r="J473" s="173"/>
      <c r="K473" s="173"/>
      <c r="L473" s="173"/>
      <c r="M473" s="173"/>
      <c r="N473" s="173"/>
      <c r="O473" s="173"/>
      <c r="P473" s="173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</row>
    <row r="474" spans="1:26">
      <c r="A474" s="173"/>
      <c r="B474" s="173"/>
      <c r="C474" s="173"/>
      <c r="D474" s="173"/>
      <c r="E474" s="173"/>
      <c r="F474" s="173"/>
      <c r="G474" s="173"/>
      <c r="H474" s="173"/>
      <c r="I474" s="173"/>
      <c r="J474" s="173"/>
      <c r="K474" s="173"/>
      <c r="L474" s="173"/>
      <c r="M474" s="173"/>
      <c r="N474" s="173"/>
      <c r="O474" s="173"/>
      <c r="P474" s="173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</row>
    <row r="475" spans="1:26">
      <c r="A475" s="173"/>
      <c r="B475" s="173"/>
      <c r="C475" s="173"/>
      <c r="D475" s="173"/>
      <c r="E475" s="173"/>
      <c r="F475" s="173"/>
      <c r="G475" s="173"/>
      <c r="H475" s="173"/>
      <c r="I475" s="17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</row>
    <row r="476" spans="1:26">
      <c r="A476" s="173"/>
      <c r="B476" s="173"/>
      <c r="C476" s="173"/>
      <c r="D476" s="173"/>
      <c r="E476" s="173"/>
      <c r="F476" s="173"/>
      <c r="G476" s="173"/>
      <c r="H476" s="173"/>
      <c r="I476" s="17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</row>
    <row r="477" spans="1:26">
      <c r="A477" s="173"/>
      <c r="B477" s="173"/>
      <c r="C477" s="173"/>
      <c r="D477" s="173"/>
      <c r="E477" s="173"/>
      <c r="F477" s="173"/>
      <c r="G477" s="173"/>
      <c r="H477" s="173"/>
      <c r="I477" s="173"/>
      <c r="J477" s="173"/>
      <c r="K477" s="173"/>
      <c r="L477" s="173"/>
      <c r="M477" s="173"/>
      <c r="N477" s="173"/>
      <c r="O477" s="173"/>
      <c r="P477" s="173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</row>
    <row r="478" spans="1:26">
      <c r="A478" s="173"/>
      <c r="B478" s="173"/>
      <c r="C478" s="173"/>
      <c r="D478" s="173"/>
      <c r="E478" s="173"/>
      <c r="F478" s="173"/>
      <c r="G478" s="173"/>
      <c r="H478" s="173"/>
      <c r="I478" s="173"/>
      <c r="J478" s="173"/>
      <c r="K478" s="173"/>
      <c r="L478" s="173"/>
      <c r="M478" s="173"/>
      <c r="N478" s="173"/>
      <c r="O478" s="173"/>
      <c r="P478" s="173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</row>
    <row r="479" spans="1:26">
      <c r="A479" s="173"/>
      <c r="B479" s="173"/>
      <c r="C479" s="173"/>
      <c r="D479" s="173"/>
      <c r="E479" s="173"/>
      <c r="F479" s="173"/>
      <c r="G479" s="173"/>
      <c r="H479" s="173"/>
      <c r="I479" s="173"/>
      <c r="J479" s="173"/>
      <c r="K479" s="173"/>
      <c r="L479" s="173"/>
      <c r="M479" s="173"/>
      <c r="N479" s="173"/>
      <c r="O479" s="173"/>
      <c r="P479" s="173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</row>
    <row r="480" spans="1:26">
      <c r="A480" s="173"/>
      <c r="B480" s="173"/>
      <c r="C480" s="173"/>
      <c r="D480" s="173"/>
      <c r="E480" s="173"/>
      <c r="F480" s="173"/>
      <c r="G480" s="173"/>
      <c r="H480" s="173"/>
      <c r="I480" s="173"/>
      <c r="J480" s="173"/>
      <c r="K480" s="173"/>
      <c r="L480" s="173"/>
      <c r="M480" s="173"/>
      <c r="N480" s="173"/>
      <c r="O480" s="173"/>
      <c r="P480" s="173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</row>
    <row r="481" spans="1:26">
      <c r="A481" s="173"/>
      <c r="B481" s="173"/>
      <c r="C481" s="173"/>
      <c r="D481" s="173"/>
      <c r="E481" s="173"/>
      <c r="F481" s="173"/>
      <c r="G481" s="173"/>
      <c r="H481" s="173"/>
      <c r="I481" s="173"/>
      <c r="J481" s="173"/>
      <c r="K481" s="173"/>
      <c r="L481" s="173"/>
      <c r="M481" s="173"/>
      <c r="N481" s="173"/>
      <c r="O481" s="173"/>
      <c r="P481" s="173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</row>
    <row r="482" spans="1:26">
      <c r="A482" s="173"/>
      <c r="B482" s="173"/>
      <c r="C482" s="173"/>
      <c r="D482" s="173"/>
      <c r="E482" s="173"/>
      <c r="F482" s="173"/>
      <c r="G482" s="173"/>
      <c r="H482" s="173"/>
      <c r="I482" s="173"/>
      <c r="J482" s="173"/>
      <c r="K482" s="173"/>
      <c r="L482" s="173"/>
      <c r="M482" s="173"/>
      <c r="N482" s="173"/>
      <c r="O482" s="173"/>
      <c r="P482" s="173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</row>
    <row r="483" spans="1:26">
      <c r="A483" s="173"/>
      <c r="B483" s="173"/>
      <c r="C483" s="173"/>
      <c r="D483" s="173"/>
      <c r="E483" s="173"/>
      <c r="F483" s="173"/>
      <c r="G483" s="173"/>
      <c r="H483" s="173"/>
      <c r="I483" s="173"/>
      <c r="J483" s="173"/>
      <c r="K483" s="173"/>
      <c r="L483" s="173"/>
      <c r="M483" s="173"/>
      <c r="N483" s="173"/>
      <c r="O483" s="173"/>
      <c r="P483" s="173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</row>
    <row r="484" spans="1:26">
      <c r="A484" s="173"/>
      <c r="B484" s="173"/>
      <c r="C484" s="173"/>
      <c r="D484" s="173"/>
      <c r="E484" s="173"/>
      <c r="F484" s="173"/>
      <c r="G484" s="173"/>
      <c r="H484" s="173"/>
      <c r="I484" s="173"/>
      <c r="J484" s="173"/>
      <c r="K484" s="173"/>
      <c r="L484" s="173"/>
      <c r="M484" s="173"/>
      <c r="N484" s="173"/>
      <c r="O484" s="173"/>
      <c r="P484" s="173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</row>
    <row r="485" spans="1:26">
      <c r="A485" s="173"/>
      <c r="B485" s="173"/>
      <c r="C485" s="173"/>
      <c r="D485" s="173"/>
      <c r="E485" s="173"/>
      <c r="F485" s="173"/>
      <c r="G485" s="173"/>
      <c r="H485" s="173"/>
      <c r="I485" s="173"/>
      <c r="J485" s="173"/>
      <c r="K485" s="173"/>
      <c r="L485" s="173"/>
      <c r="M485" s="173"/>
      <c r="N485" s="173"/>
      <c r="O485" s="173"/>
      <c r="P485" s="173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</row>
    <row r="486" spans="1:26">
      <c r="A486" s="173"/>
      <c r="B486" s="173"/>
      <c r="C486" s="173"/>
      <c r="D486" s="173"/>
      <c r="E486" s="173"/>
      <c r="F486" s="173"/>
      <c r="G486" s="173"/>
      <c r="H486" s="173"/>
      <c r="I486" s="173"/>
      <c r="J486" s="173"/>
      <c r="K486" s="173"/>
      <c r="L486" s="173"/>
      <c r="M486" s="173"/>
      <c r="N486" s="173"/>
      <c r="O486" s="173"/>
      <c r="P486" s="173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</row>
    <row r="487" spans="1:26">
      <c r="A487" s="173"/>
      <c r="B487" s="173"/>
      <c r="C487" s="173"/>
      <c r="D487" s="173"/>
      <c r="E487" s="173"/>
      <c r="F487" s="173"/>
      <c r="G487" s="173"/>
      <c r="H487" s="173"/>
      <c r="I487" s="173"/>
      <c r="J487" s="173"/>
      <c r="K487" s="173"/>
      <c r="L487" s="173"/>
      <c r="M487" s="173"/>
      <c r="N487" s="173"/>
      <c r="O487" s="173"/>
      <c r="P487" s="173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</row>
    <row r="488" spans="1:26">
      <c r="A488" s="173"/>
      <c r="B488" s="173"/>
      <c r="C488" s="173"/>
      <c r="D488" s="173"/>
      <c r="E488" s="173"/>
      <c r="F488" s="173"/>
      <c r="G488" s="173"/>
      <c r="H488" s="173"/>
      <c r="I488" s="173"/>
      <c r="J488" s="173"/>
      <c r="K488" s="173"/>
      <c r="L488" s="173"/>
      <c r="M488" s="173"/>
      <c r="N488" s="173"/>
      <c r="O488" s="173"/>
      <c r="P488" s="173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</row>
    <row r="489" spans="1:26">
      <c r="A489" s="173"/>
      <c r="B489" s="173"/>
      <c r="C489" s="173"/>
      <c r="D489" s="173"/>
      <c r="E489" s="173"/>
      <c r="F489" s="173"/>
      <c r="G489" s="173"/>
      <c r="H489" s="173"/>
      <c r="I489" s="173"/>
      <c r="J489" s="173"/>
      <c r="K489" s="173"/>
      <c r="L489" s="173"/>
      <c r="M489" s="173"/>
      <c r="N489" s="173"/>
      <c r="O489" s="173"/>
      <c r="P489" s="173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</row>
    <row r="490" spans="1:26">
      <c r="A490" s="173"/>
      <c r="B490" s="173"/>
      <c r="C490" s="173"/>
      <c r="D490" s="173"/>
      <c r="E490" s="173"/>
      <c r="F490" s="173"/>
      <c r="G490" s="173"/>
      <c r="H490" s="173"/>
      <c r="I490" s="173"/>
      <c r="J490" s="173"/>
      <c r="K490" s="173"/>
      <c r="L490" s="173"/>
      <c r="M490" s="173"/>
      <c r="N490" s="173"/>
      <c r="O490" s="173"/>
      <c r="P490" s="173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</row>
    <row r="491" spans="1:26">
      <c r="A491" s="173"/>
      <c r="B491" s="173"/>
      <c r="C491" s="173"/>
      <c r="D491" s="173"/>
      <c r="E491" s="173"/>
      <c r="F491" s="173"/>
      <c r="G491" s="173"/>
      <c r="H491" s="173"/>
      <c r="I491" s="173"/>
      <c r="J491" s="173"/>
      <c r="K491" s="173"/>
      <c r="L491" s="173"/>
      <c r="M491" s="173"/>
      <c r="N491" s="173"/>
      <c r="O491" s="173"/>
      <c r="P491" s="173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</row>
    <row r="492" spans="1:26">
      <c r="A492" s="173"/>
      <c r="B492" s="173"/>
      <c r="C492" s="173"/>
      <c r="D492" s="173"/>
      <c r="E492" s="173"/>
      <c r="F492" s="173"/>
      <c r="G492" s="173"/>
      <c r="H492" s="173"/>
      <c r="I492" s="173"/>
      <c r="J492" s="173"/>
      <c r="K492" s="173"/>
      <c r="L492" s="173"/>
      <c r="M492" s="173"/>
      <c r="N492" s="173"/>
      <c r="O492" s="173"/>
      <c r="P492" s="173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</row>
    <row r="493" spans="1:26">
      <c r="A493" s="173"/>
      <c r="B493" s="173"/>
      <c r="C493" s="173"/>
      <c r="D493" s="173"/>
      <c r="E493" s="173"/>
      <c r="F493" s="173"/>
      <c r="G493" s="173"/>
      <c r="H493" s="173"/>
      <c r="I493" s="173"/>
      <c r="J493" s="173"/>
      <c r="K493" s="173"/>
      <c r="L493" s="173"/>
      <c r="M493" s="173"/>
      <c r="N493" s="173"/>
      <c r="O493" s="173"/>
      <c r="P493" s="173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</row>
    <row r="494" spans="1:26">
      <c r="A494" s="173"/>
      <c r="B494" s="173"/>
      <c r="C494" s="173"/>
      <c r="D494" s="173"/>
      <c r="E494" s="173"/>
      <c r="F494" s="173"/>
      <c r="G494" s="173"/>
      <c r="H494" s="173"/>
      <c r="I494" s="17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</row>
    <row r="495" spans="1:26">
      <c r="A495" s="173"/>
      <c r="B495" s="173"/>
      <c r="C495" s="173"/>
      <c r="D495" s="173"/>
      <c r="E495" s="173"/>
      <c r="F495" s="173"/>
      <c r="G495" s="173"/>
      <c r="H495" s="173"/>
      <c r="I495" s="173"/>
      <c r="J495" s="173"/>
      <c r="K495" s="173"/>
      <c r="L495" s="173"/>
      <c r="M495" s="173"/>
      <c r="N495" s="173"/>
      <c r="O495" s="173"/>
      <c r="P495" s="173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</row>
    <row r="496" spans="1:26">
      <c r="A496" s="173"/>
      <c r="B496" s="173"/>
      <c r="C496" s="173"/>
      <c r="D496" s="173"/>
      <c r="E496" s="173"/>
      <c r="F496" s="173"/>
      <c r="G496" s="173"/>
      <c r="H496" s="173"/>
      <c r="I496" s="173"/>
      <c r="J496" s="173"/>
      <c r="K496" s="173"/>
      <c r="L496" s="173"/>
      <c r="M496" s="173"/>
      <c r="N496" s="173"/>
      <c r="O496" s="173"/>
      <c r="P496" s="173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</row>
    <row r="497" spans="1:26">
      <c r="A497" s="173"/>
      <c r="B497" s="173"/>
      <c r="C497" s="173"/>
      <c r="D497" s="173"/>
      <c r="E497" s="173"/>
      <c r="F497" s="173"/>
      <c r="G497" s="173"/>
      <c r="H497" s="173"/>
      <c r="I497" s="173"/>
      <c r="J497" s="173"/>
      <c r="K497" s="173"/>
      <c r="L497" s="173"/>
      <c r="M497" s="173"/>
      <c r="N497" s="173"/>
      <c r="O497" s="173"/>
      <c r="P497" s="173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</row>
    <row r="498" spans="1:26">
      <c r="A498" s="173"/>
      <c r="B498" s="173"/>
      <c r="C498" s="173"/>
      <c r="D498" s="173"/>
      <c r="E498" s="173"/>
      <c r="F498" s="173"/>
      <c r="G498" s="173"/>
      <c r="H498" s="173"/>
      <c r="I498" s="173"/>
      <c r="J498" s="173"/>
      <c r="K498" s="173"/>
      <c r="L498" s="173"/>
      <c r="M498" s="173"/>
      <c r="N498" s="173"/>
      <c r="O498" s="173"/>
      <c r="P498" s="173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</row>
    <row r="499" spans="1:26">
      <c r="A499" s="173"/>
      <c r="B499" s="173"/>
      <c r="C499" s="173"/>
      <c r="D499" s="173"/>
      <c r="E499" s="173"/>
      <c r="F499" s="173"/>
      <c r="G499" s="173"/>
      <c r="H499" s="173"/>
      <c r="I499" s="173"/>
      <c r="J499" s="173"/>
      <c r="K499" s="173"/>
      <c r="L499" s="173"/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</row>
    <row r="500" spans="1:26">
      <c r="A500" s="173"/>
      <c r="B500" s="173"/>
      <c r="C500" s="173"/>
      <c r="D500" s="173"/>
      <c r="E500" s="173"/>
      <c r="F500" s="173"/>
      <c r="G500" s="173"/>
      <c r="H500" s="173"/>
      <c r="I500" s="173"/>
      <c r="J500" s="173"/>
      <c r="K500" s="173"/>
      <c r="L500" s="173"/>
      <c r="M500" s="173"/>
      <c r="N500" s="173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</row>
    <row r="501" spans="1:26">
      <c r="A501" s="173"/>
      <c r="B501" s="173"/>
      <c r="C501" s="173"/>
      <c r="D501" s="173"/>
      <c r="E501" s="173"/>
      <c r="F501" s="173"/>
      <c r="G501" s="173"/>
      <c r="H501" s="173"/>
      <c r="I501" s="173"/>
      <c r="J501" s="173"/>
      <c r="K501" s="173"/>
      <c r="L501" s="173"/>
      <c r="M501" s="173"/>
      <c r="N501" s="173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</row>
    <row r="502" spans="1:26">
      <c r="A502" s="173"/>
      <c r="B502" s="173"/>
      <c r="C502" s="173"/>
      <c r="D502" s="173"/>
      <c r="E502" s="173"/>
      <c r="F502" s="173"/>
      <c r="G502" s="173"/>
      <c r="H502" s="173"/>
      <c r="I502" s="173"/>
      <c r="J502" s="173"/>
      <c r="K502" s="173"/>
      <c r="L502" s="173"/>
      <c r="M502" s="173"/>
      <c r="N502" s="173"/>
      <c r="O502" s="173"/>
      <c r="P502" s="173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</row>
    <row r="503" spans="1:26">
      <c r="A503" s="173"/>
      <c r="B503" s="173"/>
      <c r="C503" s="173"/>
      <c r="D503" s="173"/>
      <c r="E503" s="173"/>
      <c r="F503" s="173"/>
      <c r="G503" s="173"/>
      <c r="H503" s="173"/>
      <c r="I503" s="173"/>
      <c r="J503" s="173"/>
      <c r="K503" s="173"/>
      <c r="L503" s="173"/>
      <c r="M503" s="173"/>
      <c r="N503" s="173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</row>
    <row r="504" spans="1:26">
      <c r="A504" s="173"/>
      <c r="B504" s="173"/>
      <c r="C504" s="173"/>
      <c r="D504" s="173"/>
      <c r="E504" s="173"/>
      <c r="F504" s="173"/>
      <c r="G504" s="173"/>
      <c r="H504" s="173"/>
      <c r="I504" s="173"/>
      <c r="J504" s="173"/>
      <c r="K504" s="173"/>
      <c r="L504" s="173"/>
      <c r="M504" s="173"/>
      <c r="N504" s="173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</row>
    <row r="505" spans="1:26">
      <c r="A505" s="173"/>
      <c r="B505" s="173"/>
      <c r="C505" s="173"/>
      <c r="D505" s="173"/>
      <c r="E505" s="173"/>
      <c r="F505" s="173"/>
      <c r="G505" s="173"/>
      <c r="H505" s="173"/>
      <c r="I505" s="17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</row>
    <row r="506" spans="1:26">
      <c r="A506" s="173"/>
      <c r="B506" s="173"/>
      <c r="C506" s="173"/>
      <c r="D506" s="173"/>
      <c r="E506" s="173"/>
      <c r="F506" s="173"/>
      <c r="G506" s="173"/>
      <c r="H506" s="173"/>
      <c r="I506" s="17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</row>
    <row r="507" spans="1:26">
      <c r="A507" s="173"/>
      <c r="B507" s="173"/>
      <c r="C507" s="173"/>
      <c r="D507" s="173"/>
      <c r="E507" s="173"/>
      <c r="F507" s="173"/>
      <c r="G507" s="173"/>
      <c r="H507" s="173"/>
      <c r="I507" s="173"/>
      <c r="J507" s="173"/>
      <c r="K507" s="173"/>
      <c r="L507" s="173"/>
      <c r="M507" s="173"/>
      <c r="N507" s="173"/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</row>
    <row r="508" spans="1:26">
      <c r="A508" s="173"/>
      <c r="B508" s="173"/>
      <c r="C508" s="173"/>
      <c r="D508" s="173"/>
      <c r="E508" s="173"/>
      <c r="F508" s="173"/>
      <c r="G508" s="173"/>
      <c r="H508" s="173"/>
      <c r="I508" s="173"/>
      <c r="J508" s="173"/>
      <c r="K508" s="173"/>
      <c r="L508" s="173"/>
      <c r="M508" s="173"/>
      <c r="N508" s="173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</row>
    <row r="509" spans="1:26">
      <c r="A509" s="173"/>
      <c r="B509" s="173"/>
      <c r="C509" s="173"/>
      <c r="D509" s="173"/>
      <c r="E509" s="173"/>
      <c r="F509" s="173"/>
      <c r="G509" s="173"/>
      <c r="H509" s="173"/>
      <c r="I509" s="173"/>
      <c r="J509" s="173"/>
      <c r="K509" s="173"/>
      <c r="L509" s="173"/>
      <c r="M509" s="173"/>
      <c r="N509" s="173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</row>
    <row r="510" spans="1:26">
      <c r="A510" s="173"/>
      <c r="B510" s="173"/>
      <c r="C510" s="173"/>
      <c r="D510" s="173"/>
      <c r="E510" s="173"/>
      <c r="F510" s="173"/>
      <c r="G510" s="173"/>
      <c r="H510" s="173"/>
      <c r="I510" s="173"/>
      <c r="J510" s="173"/>
      <c r="K510" s="173"/>
      <c r="L510" s="173"/>
      <c r="M510" s="173"/>
      <c r="N510" s="173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</row>
    <row r="511" spans="1:26">
      <c r="A511" s="173"/>
      <c r="B511" s="173"/>
      <c r="C511" s="173"/>
      <c r="D511" s="173"/>
      <c r="E511" s="173"/>
      <c r="F511" s="173"/>
      <c r="G511" s="173"/>
      <c r="H511" s="173"/>
      <c r="I511" s="173"/>
      <c r="J511" s="173"/>
      <c r="K511" s="173"/>
      <c r="L511" s="173"/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</row>
    <row r="512" spans="1:26">
      <c r="A512" s="173"/>
      <c r="B512" s="173"/>
      <c r="C512" s="173"/>
      <c r="D512" s="173"/>
      <c r="E512" s="173"/>
      <c r="F512" s="173"/>
      <c r="G512" s="173"/>
      <c r="H512" s="173"/>
      <c r="I512" s="173"/>
      <c r="J512" s="173"/>
      <c r="K512" s="173"/>
      <c r="L512" s="173"/>
      <c r="M512" s="173"/>
      <c r="N512" s="173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</row>
    <row r="513" spans="1:26">
      <c r="A513" s="173"/>
      <c r="B513" s="173"/>
      <c r="C513" s="173"/>
      <c r="D513" s="173"/>
      <c r="E513" s="173"/>
      <c r="F513" s="173"/>
      <c r="G513" s="173"/>
      <c r="H513" s="173"/>
      <c r="I513" s="173"/>
      <c r="J513" s="173"/>
      <c r="K513" s="173"/>
      <c r="L513" s="173"/>
      <c r="M513" s="173"/>
      <c r="N513" s="173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</row>
    <row r="514" spans="1:26">
      <c r="A514" s="173"/>
      <c r="B514" s="173"/>
      <c r="C514" s="173"/>
      <c r="D514" s="173"/>
      <c r="E514" s="173"/>
      <c r="F514" s="173"/>
      <c r="G514" s="173"/>
      <c r="H514" s="173"/>
      <c r="I514" s="173"/>
      <c r="J514" s="173"/>
      <c r="K514" s="173"/>
      <c r="L514" s="173"/>
      <c r="M514" s="173"/>
      <c r="N514" s="173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</row>
    <row r="515" spans="1:26">
      <c r="A515" s="173"/>
      <c r="B515" s="173"/>
      <c r="C515" s="173"/>
      <c r="D515" s="173"/>
      <c r="E515" s="173"/>
      <c r="F515" s="173"/>
      <c r="G515" s="173"/>
      <c r="H515" s="173"/>
      <c r="I515" s="173"/>
      <c r="J515" s="173"/>
      <c r="K515" s="173"/>
      <c r="L515" s="173"/>
      <c r="M515" s="173"/>
      <c r="N515" s="173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</row>
    <row r="516" spans="1:26">
      <c r="A516" s="173"/>
      <c r="B516" s="173"/>
      <c r="C516" s="173"/>
      <c r="D516" s="173"/>
      <c r="E516" s="173"/>
      <c r="F516" s="173"/>
      <c r="G516" s="173"/>
      <c r="H516" s="173"/>
      <c r="I516" s="173"/>
      <c r="J516" s="173"/>
      <c r="K516" s="173"/>
      <c r="L516" s="173"/>
      <c r="M516" s="173"/>
      <c r="N516" s="173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</row>
    <row r="517" spans="1:26">
      <c r="A517" s="173"/>
      <c r="B517" s="173"/>
      <c r="C517" s="173"/>
      <c r="D517" s="173"/>
      <c r="E517" s="173"/>
      <c r="F517" s="173"/>
      <c r="G517" s="173"/>
      <c r="H517" s="173"/>
      <c r="I517" s="173"/>
      <c r="J517" s="173"/>
      <c r="K517" s="173"/>
      <c r="L517" s="173"/>
      <c r="M517" s="173"/>
      <c r="N517" s="173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</row>
    <row r="518" spans="1:26">
      <c r="A518" s="173"/>
      <c r="B518" s="173"/>
      <c r="C518" s="173"/>
      <c r="D518" s="173"/>
      <c r="E518" s="173"/>
      <c r="F518" s="173"/>
      <c r="G518" s="173"/>
      <c r="H518" s="173"/>
      <c r="I518" s="17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</row>
    <row r="519" spans="1:26">
      <c r="A519" s="173"/>
      <c r="B519" s="173"/>
      <c r="C519" s="173"/>
      <c r="D519" s="173"/>
      <c r="E519" s="173"/>
      <c r="F519" s="173"/>
      <c r="G519" s="173"/>
      <c r="H519" s="173"/>
      <c r="I519" s="17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</row>
    <row r="520" spans="1:26">
      <c r="A520" s="173"/>
      <c r="B520" s="173"/>
      <c r="C520" s="173"/>
      <c r="D520" s="173"/>
      <c r="E520" s="173"/>
      <c r="F520" s="173"/>
      <c r="G520" s="173"/>
      <c r="H520" s="173"/>
      <c r="I520" s="173"/>
      <c r="J520" s="173"/>
      <c r="K520" s="173"/>
      <c r="L520" s="173"/>
      <c r="M520" s="173"/>
      <c r="N520" s="173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</row>
    <row r="521" spans="1:26">
      <c r="A521" s="173"/>
      <c r="B521" s="173"/>
      <c r="C521" s="173"/>
      <c r="D521" s="173"/>
      <c r="E521" s="173"/>
      <c r="F521" s="173"/>
      <c r="G521" s="173"/>
      <c r="H521" s="173"/>
      <c r="I521" s="173"/>
      <c r="J521" s="173"/>
      <c r="K521" s="173"/>
      <c r="L521" s="173"/>
      <c r="M521" s="173"/>
      <c r="N521" s="173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</row>
    <row r="522" spans="1:26">
      <c r="A522" s="173"/>
      <c r="B522" s="173"/>
      <c r="C522" s="173"/>
      <c r="D522" s="173"/>
      <c r="E522" s="173"/>
      <c r="F522" s="173"/>
      <c r="G522" s="173"/>
      <c r="H522" s="173"/>
      <c r="I522" s="173"/>
      <c r="J522" s="173"/>
      <c r="K522" s="173"/>
      <c r="L522" s="173"/>
      <c r="M522" s="173"/>
      <c r="N522" s="173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</row>
    <row r="523" spans="1:26">
      <c r="A523" s="173"/>
      <c r="B523" s="173"/>
      <c r="C523" s="173"/>
      <c r="D523" s="173"/>
      <c r="E523" s="173"/>
      <c r="F523" s="173"/>
      <c r="G523" s="173"/>
      <c r="H523" s="173"/>
      <c r="I523" s="173"/>
      <c r="J523" s="173"/>
      <c r="K523" s="173"/>
      <c r="L523" s="173"/>
      <c r="M523" s="173"/>
      <c r="N523" s="173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</row>
    <row r="524" spans="1:26">
      <c r="A524" s="173"/>
      <c r="B524" s="173"/>
      <c r="C524" s="173"/>
      <c r="D524" s="173"/>
      <c r="E524" s="173"/>
      <c r="F524" s="173"/>
      <c r="G524" s="173"/>
      <c r="H524" s="173"/>
      <c r="I524" s="173"/>
      <c r="J524" s="173"/>
      <c r="K524" s="173"/>
      <c r="L524" s="173"/>
      <c r="M524" s="173"/>
      <c r="N524" s="173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</row>
    <row r="525" spans="1:26">
      <c r="A525" s="173"/>
      <c r="B525" s="173"/>
      <c r="C525" s="173"/>
      <c r="D525" s="173"/>
      <c r="E525" s="173"/>
      <c r="F525" s="173"/>
      <c r="G525" s="173"/>
      <c r="H525" s="173"/>
      <c r="I525" s="173"/>
      <c r="J525" s="173"/>
      <c r="K525" s="173"/>
      <c r="L525" s="173"/>
      <c r="M525" s="173"/>
      <c r="N525" s="173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</row>
    <row r="526" spans="1:26">
      <c r="A526" s="173"/>
      <c r="B526" s="173"/>
      <c r="C526" s="173"/>
      <c r="D526" s="173"/>
      <c r="E526" s="173"/>
      <c r="F526" s="173"/>
      <c r="G526" s="173"/>
      <c r="H526" s="173"/>
      <c r="I526" s="173"/>
      <c r="J526" s="173"/>
      <c r="K526" s="173"/>
      <c r="L526" s="173"/>
      <c r="M526" s="173"/>
      <c r="N526" s="173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</row>
    <row r="527" spans="1:26">
      <c r="A527" s="173"/>
      <c r="B527" s="173"/>
      <c r="C527" s="173"/>
      <c r="D527" s="173"/>
      <c r="E527" s="173"/>
      <c r="F527" s="173"/>
      <c r="G527" s="173"/>
      <c r="H527" s="173"/>
      <c r="I527" s="173"/>
      <c r="J527" s="173"/>
      <c r="K527" s="173"/>
      <c r="L527" s="173"/>
      <c r="M527" s="173"/>
      <c r="N527" s="173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</row>
    <row r="528" spans="1:26">
      <c r="A528" s="173"/>
      <c r="B528" s="173"/>
      <c r="C528" s="173"/>
      <c r="D528" s="173"/>
      <c r="E528" s="173"/>
      <c r="F528" s="173"/>
      <c r="G528" s="173"/>
      <c r="H528" s="173"/>
      <c r="I528" s="173"/>
      <c r="J528" s="173"/>
      <c r="K528" s="173"/>
      <c r="L528" s="173"/>
      <c r="M528" s="173"/>
      <c r="N528" s="173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</row>
    <row r="529" spans="1:26">
      <c r="A529" s="173"/>
      <c r="B529" s="173"/>
      <c r="C529" s="173"/>
      <c r="D529" s="173"/>
      <c r="E529" s="173"/>
      <c r="F529" s="173"/>
      <c r="G529" s="173"/>
      <c r="H529" s="173"/>
      <c r="I529" s="173"/>
      <c r="J529" s="173"/>
      <c r="K529" s="173"/>
      <c r="L529" s="173"/>
      <c r="M529" s="173"/>
      <c r="N529" s="173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</row>
    <row r="530" spans="1:26">
      <c r="A530" s="173"/>
      <c r="B530" s="173"/>
      <c r="C530" s="173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</row>
    <row r="531" spans="1:26">
      <c r="A531" s="173"/>
      <c r="B531" s="173"/>
      <c r="C531" s="173"/>
      <c r="D531" s="173"/>
      <c r="E531" s="173"/>
      <c r="F531" s="173"/>
      <c r="G531" s="173"/>
      <c r="H531" s="173"/>
      <c r="I531" s="173"/>
      <c r="J531" s="173"/>
      <c r="K531" s="173"/>
      <c r="L531" s="173"/>
      <c r="M531" s="173"/>
      <c r="N531" s="173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</row>
    <row r="532" spans="1:26">
      <c r="A532" s="173"/>
      <c r="B532" s="173"/>
      <c r="C532" s="173"/>
      <c r="D532" s="173"/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</row>
    <row r="533" spans="1:26">
      <c r="A533" s="173"/>
      <c r="B533" s="173"/>
      <c r="C533" s="173"/>
      <c r="D533" s="173"/>
      <c r="E533" s="173"/>
      <c r="F533" s="173"/>
      <c r="G533" s="173"/>
      <c r="H533" s="173"/>
      <c r="I533" s="173"/>
      <c r="J533" s="173"/>
      <c r="K533" s="173"/>
      <c r="L533" s="173"/>
      <c r="M533" s="173"/>
      <c r="N533" s="173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</row>
    <row r="534" spans="1:26">
      <c r="A534" s="173"/>
      <c r="B534" s="173"/>
      <c r="C534" s="173"/>
      <c r="D534" s="173"/>
      <c r="E534" s="173"/>
      <c r="F534" s="173"/>
      <c r="G534" s="173"/>
      <c r="H534" s="173"/>
      <c r="I534" s="173"/>
      <c r="J534" s="173"/>
      <c r="K534" s="173"/>
      <c r="L534" s="173"/>
      <c r="M534" s="173"/>
      <c r="N534" s="173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</row>
    <row r="535" spans="1:26">
      <c r="A535" s="173"/>
      <c r="B535" s="173"/>
      <c r="C535" s="173"/>
      <c r="D535" s="173"/>
      <c r="E535" s="173"/>
      <c r="F535" s="173"/>
      <c r="G535" s="173"/>
      <c r="H535" s="173"/>
      <c r="I535" s="173"/>
      <c r="J535" s="173"/>
      <c r="K535" s="173"/>
      <c r="L535" s="173"/>
      <c r="M535" s="173"/>
      <c r="N535" s="173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</row>
    <row r="536" spans="1:26">
      <c r="A536" s="173"/>
      <c r="B536" s="173"/>
      <c r="C536" s="173"/>
      <c r="D536" s="173"/>
      <c r="E536" s="173"/>
      <c r="F536" s="173"/>
      <c r="G536" s="173"/>
      <c r="H536" s="173"/>
      <c r="I536" s="173"/>
      <c r="J536" s="173"/>
      <c r="K536" s="173"/>
      <c r="L536" s="173"/>
      <c r="M536" s="173"/>
      <c r="N536" s="173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</row>
    <row r="537" spans="1:26">
      <c r="A537" s="173"/>
      <c r="B537" s="173"/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</row>
    <row r="538" spans="1:26">
      <c r="A538" s="173"/>
      <c r="B538" s="173"/>
      <c r="C538" s="173"/>
      <c r="D538" s="173"/>
      <c r="E538" s="173"/>
      <c r="F538" s="173"/>
      <c r="G538" s="173"/>
      <c r="H538" s="173"/>
      <c r="I538" s="173"/>
      <c r="J538" s="173"/>
      <c r="K538" s="173"/>
      <c r="L538" s="173"/>
      <c r="M538" s="173"/>
      <c r="N538" s="173"/>
      <c r="O538" s="173"/>
      <c r="P538" s="173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</row>
    <row r="539" spans="1:26">
      <c r="A539" s="173"/>
      <c r="B539" s="173"/>
      <c r="C539" s="173"/>
      <c r="D539" s="173"/>
      <c r="E539" s="173"/>
      <c r="F539" s="173"/>
      <c r="G539" s="173"/>
      <c r="H539" s="173"/>
      <c r="I539" s="173"/>
      <c r="J539" s="173"/>
      <c r="K539" s="173"/>
      <c r="L539" s="173"/>
      <c r="M539" s="173"/>
      <c r="N539" s="173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</row>
    <row r="540" spans="1:26">
      <c r="A540" s="173"/>
      <c r="B540" s="173"/>
      <c r="C540" s="173"/>
      <c r="D540" s="173"/>
      <c r="E540" s="173"/>
      <c r="F540" s="173"/>
      <c r="G540" s="173"/>
      <c r="H540" s="173"/>
      <c r="I540" s="173"/>
      <c r="J540" s="173"/>
      <c r="K540" s="173"/>
      <c r="L540" s="173"/>
      <c r="M540" s="173"/>
      <c r="N540" s="173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</row>
    <row r="541" spans="1:26">
      <c r="A541" s="173"/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</row>
    <row r="542" spans="1:26">
      <c r="A542" s="173"/>
      <c r="B542" s="173"/>
      <c r="C542" s="173"/>
      <c r="D542" s="173"/>
      <c r="E542" s="173"/>
      <c r="F542" s="173"/>
      <c r="G542" s="173"/>
      <c r="H542" s="173"/>
      <c r="I542" s="173"/>
      <c r="J542" s="173"/>
      <c r="K542" s="173"/>
      <c r="L542" s="173"/>
      <c r="M542" s="173"/>
      <c r="N542" s="173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</row>
    <row r="543" spans="1:26">
      <c r="A543" s="173"/>
      <c r="B543" s="173"/>
      <c r="C543" s="173"/>
      <c r="D543" s="173"/>
      <c r="E543" s="173"/>
      <c r="F543" s="173"/>
      <c r="G543" s="173"/>
      <c r="H543" s="173"/>
      <c r="I543" s="173"/>
      <c r="J543" s="173"/>
      <c r="K543" s="173"/>
      <c r="L543" s="173"/>
      <c r="M543" s="173"/>
      <c r="N543" s="173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</row>
    <row r="544" spans="1:26">
      <c r="A544" s="173"/>
      <c r="B544" s="173"/>
      <c r="C544" s="173"/>
      <c r="D544" s="173"/>
      <c r="E544" s="173"/>
      <c r="F544" s="173"/>
      <c r="G544" s="173"/>
      <c r="H544" s="173"/>
      <c r="I544" s="173"/>
      <c r="J544" s="173"/>
      <c r="K544" s="173"/>
      <c r="L544" s="173"/>
      <c r="M544" s="173"/>
      <c r="N544" s="173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</row>
    <row r="545" spans="1:26">
      <c r="A545" s="173"/>
      <c r="B545" s="173"/>
      <c r="C545" s="173"/>
      <c r="D545" s="173"/>
      <c r="E545" s="173"/>
      <c r="F545" s="173"/>
      <c r="G545" s="173"/>
      <c r="H545" s="173"/>
      <c r="I545" s="173"/>
      <c r="J545" s="173"/>
      <c r="K545" s="173"/>
      <c r="L545" s="173"/>
      <c r="M545" s="173"/>
      <c r="N545" s="173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</row>
    <row r="546" spans="1:26">
      <c r="A546" s="173"/>
      <c r="B546" s="173"/>
      <c r="C546" s="173"/>
      <c r="D546" s="173"/>
      <c r="E546" s="173"/>
      <c r="F546" s="173"/>
      <c r="G546" s="173"/>
      <c r="H546" s="173"/>
      <c r="I546" s="173"/>
      <c r="J546" s="173"/>
      <c r="K546" s="173"/>
      <c r="L546" s="173"/>
      <c r="M546" s="173"/>
      <c r="N546" s="173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</row>
    <row r="547" spans="1:26">
      <c r="A547" s="173"/>
      <c r="B547" s="173"/>
      <c r="C547" s="173"/>
      <c r="D547" s="173"/>
      <c r="E547" s="173"/>
      <c r="F547" s="173"/>
      <c r="G547" s="173"/>
      <c r="H547" s="173"/>
      <c r="I547" s="173"/>
      <c r="J547" s="173"/>
      <c r="K547" s="173"/>
      <c r="L547" s="173"/>
      <c r="M547" s="173"/>
      <c r="N547" s="173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</row>
    <row r="548" spans="1:26">
      <c r="A548" s="173"/>
      <c r="B548" s="173"/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</row>
    <row r="549" spans="1:26">
      <c r="A549" s="173"/>
      <c r="B549" s="173"/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</row>
    <row r="550" spans="1:26">
      <c r="A550" s="173"/>
      <c r="B550" s="173"/>
      <c r="C550" s="173"/>
      <c r="D550" s="173"/>
      <c r="E550" s="173"/>
      <c r="F550" s="173"/>
      <c r="G550" s="173"/>
      <c r="H550" s="173"/>
      <c r="I550" s="173"/>
      <c r="J550" s="173"/>
      <c r="K550" s="173"/>
      <c r="L550" s="173"/>
      <c r="M550" s="173"/>
      <c r="N550" s="173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</row>
    <row r="551" spans="1:26">
      <c r="A551" s="173"/>
      <c r="B551" s="173"/>
      <c r="C551" s="173"/>
      <c r="D551" s="173"/>
      <c r="E551" s="173"/>
      <c r="F551" s="173"/>
      <c r="G551" s="173"/>
      <c r="H551" s="173"/>
      <c r="I551" s="173"/>
      <c r="J551" s="173"/>
      <c r="K551" s="173"/>
      <c r="L551" s="173"/>
      <c r="M551" s="173"/>
      <c r="N551" s="173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</row>
    <row r="552" spans="1:26">
      <c r="A552" s="173"/>
      <c r="B552" s="173"/>
      <c r="C552" s="173"/>
      <c r="D552" s="173"/>
      <c r="E552" s="173"/>
      <c r="F552" s="173"/>
      <c r="G552" s="173"/>
      <c r="H552" s="173"/>
      <c r="I552" s="173"/>
      <c r="J552" s="173"/>
      <c r="K552" s="173"/>
      <c r="L552" s="173"/>
      <c r="M552" s="173"/>
      <c r="N552" s="173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</row>
    <row r="553" spans="1:26">
      <c r="A553" s="173"/>
      <c r="B553" s="173"/>
      <c r="C553" s="173"/>
      <c r="D553" s="173"/>
      <c r="E553" s="173"/>
      <c r="F553" s="173"/>
      <c r="G553" s="173"/>
      <c r="H553" s="173"/>
      <c r="I553" s="173"/>
      <c r="J553" s="173"/>
      <c r="K553" s="173"/>
      <c r="L553" s="173"/>
      <c r="M553" s="173"/>
      <c r="N553" s="173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</row>
    <row r="554" spans="1:26">
      <c r="A554" s="173"/>
      <c r="B554" s="173"/>
      <c r="C554" s="173"/>
      <c r="D554" s="173"/>
      <c r="E554" s="173"/>
      <c r="F554" s="173"/>
      <c r="G554" s="173"/>
      <c r="H554" s="173"/>
      <c r="I554" s="173"/>
      <c r="J554" s="173"/>
      <c r="K554" s="173"/>
      <c r="L554" s="173"/>
      <c r="M554" s="173"/>
      <c r="N554" s="173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</row>
    <row r="555" spans="1:26">
      <c r="A555" s="173"/>
      <c r="B555" s="173"/>
      <c r="C555" s="173"/>
      <c r="D555" s="173"/>
      <c r="E555" s="173"/>
      <c r="F555" s="173"/>
      <c r="G555" s="173"/>
      <c r="H555" s="173"/>
      <c r="I555" s="173"/>
      <c r="J555" s="173"/>
      <c r="K555" s="173"/>
      <c r="L555" s="173"/>
      <c r="M555" s="173"/>
      <c r="N555" s="173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</row>
    <row r="556" spans="1:26">
      <c r="A556" s="173"/>
      <c r="B556" s="173"/>
      <c r="C556" s="173"/>
      <c r="D556" s="173"/>
      <c r="E556" s="173"/>
      <c r="F556" s="173"/>
      <c r="G556" s="173"/>
      <c r="H556" s="173"/>
      <c r="I556" s="173"/>
      <c r="J556" s="173"/>
      <c r="K556" s="173"/>
      <c r="L556" s="173"/>
      <c r="M556" s="173"/>
      <c r="N556" s="173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</row>
    <row r="557" spans="1:26">
      <c r="A557" s="173"/>
      <c r="B557" s="173"/>
      <c r="C557" s="173"/>
      <c r="D557" s="173"/>
      <c r="E557" s="173"/>
      <c r="F557" s="173"/>
      <c r="G557" s="173"/>
      <c r="H557" s="173"/>
      <c r="I557" s="173"/>
      <c r="J557" s="173"/>
      <c r="K557" s="173"/>
      <c r="L557" s="173"/>
      <c r="M557" s="173"/>
      <c r="N557" s="173"/>
      <c r="O557" s="173"/>
      <c r="P557" s="173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</row>
    <row r="558" spans="1:26">
      <c r="A558" s="173"/>
      <c r="B558" s="173"/>
      <c r="C558" s="173"/>
      <c r="D558" s="173"/>
      <c r="E558" s="173"/>
      <c r="F558" s="173"/>
      <c r="G558" s="173"/>
      <c r="H558" s="173"/>
      <c r="I558" s="173"/>
      <c r="J558" s="173"/>
      <c r="K558" s="173"/>
      <c r="L558" s="173"/>
      <c r="M558" s="173"/>
      <c r="N558" s="173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</row>
    <row r="559" spans="1:26">
      <c r="A559" s="173"/>
      <c r="B559" s="173"/>
      <c r="C559" s="173"/>
      <c r="D559" s="173"/>
      <c r="E559" s="173"/>
      <c r="F559" s="173"/>
      <c r="G559" s="173"/>
      <c r="H559" s="173"/>
      <c r="I559" s="173"/>
      <c r="J559" s="173"/>
      <c r="K559" s="173"/>
      <c r="L559" s="173"/>
      <c r="M559" s="173"/>
      <c r="N559" s="173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</row>
    <row r="560" spans="1:26">
      <c r="A560" s="173"/>
      <c r="B560" s="173"/>
      <c r="C560" s="173"/>
      <c r="D560" s="173"/>
      <c r="E560" s="173"/>
      <c r="F560" s="173"/>
      <c r="G560" s="173"/>
      <c r="H560" s="173"/>
      <c r="I560" s="173"/>
      <c r="J560" s="173"/>
      <c r="K560" s="173"/>
      <c r="L560" s="173"/>
      <c r="M560" s="173"/>
      <c r="N560" s="173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</row>
    <row r="561" spans="1:26">
      <c r="A561" s="173"/>
      <c r="B561" s="173"/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</row>
    <row r="562" spans="1:26">
      <c r="A562" s="173"/>
      <c r="B562" s="173"/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</row>
    <row r="563" spans="1:26">
      <c r="A563" s="173"/>
      <c r="B563" s="173"/>
      <c r="C563" s="173"/>
      <c r="D563" s="173"/>
      <c r="E563" s="173"/>
      <c r="F563" s="173"/>
      <c r="G563" s="173"/>
      <c r="H563" s="173"/>
      <c r="I563" s="173"/>
      <c r="J563" s="173"/>
      <c r="K563" s="173"/>
      <c r="L563" s="173"/>
      <c r="M563" s="173"/>
      <c r="N563" s="173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</row>
    <row r="564" spans="1:26">
      <c r="A564" s="173"/>
      <c r="B564" s="173"/>
      <c r="C564" s="173"/>
      <c r="D564" s="173"/>
      <c r="E564" s="173"/>
      <c r="F564" s="173"/>
      <c r="G564" s="173"/>
      <c r="H564" s="173"/>
      <c r="I564" s="173"/>
      <c r="J564" s="173"/>
      <c r="K564" s="173"/>
      <c r="L564" s="173"/>
      <c r="M564" s="173"/>
      <c r="N564" s="173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</row>
    <row r="565" spans="1:26">
      <c r="A565" s="173"/>
      <c r="B565" s="173"/>
      <c r="C565" s="173"/>
      <c r="D565" s="173"/>
      <c r="E565" s="173"/>
      <c r="F565" s="173"/>
      <c r="G565" s="173"/>
      <c r="H565" s="173"/>
      <c r="I565" s="173"/>
      <c r="J565" s="173"/>
      <c r="K565" s="173"/>
      <c r="L565" s="173"/>
      <c r="M565" s="173"/>
      <c r="N565" s="173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</row>
    <row r="566" spans="1:26">
      <c r="A566" s="173"/>
      <c r="B566" s="173"/>
      <c r="C566" s="173"/>
      <c r="D566" s="173"/>
      <c r="E566" s="173"/>
      <c r="F566" s="173"/>
      <c r="G566" s="173"/>
      <c r="H566" s="173"/>
      <c r="I566" s="173"/>
      <c r="J566" s="173"/>
      <c r="K566" s="173"/>
      <c r="L566" s="173"/>
      <c r="M566" s="173"/>
      <c r="N566" s="173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</row>
    <row r="567" spans="1:26">
      <c r="A567" s="173"/>
      <c r="B567" s="173"/>
      <c r="C567" s="173"/>
      <c r="D567" s="173"/>
      <c r="E567" s="173"/>
      <c r="F567" s="173"/>
      <c r="G567" s="173"/>
      <c r="H567" s="173"/>
      <c r="I567" s="173"/>
      <c r="J567" s="173"/>
      <c r="K567" s="173"/>
      <c r="L567" s="173"/>
      <c r="M567" s="173"/>
      <c r="N567" s="173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</row>
    <row r="568" spans="1:26">
      <c r="A568" s="173"/>
      <c r="B568" s="173"/>
      <c r="C568" s="173"/>
      <c r="D568" s="173"/>
      <c r="E568" s="173"/>
      <c r="F568" s="173"/>
      <c r="G568" s="173"/>
      <c r="H568" s="173"/>
      <c r="I568" s="173"/>
      <c r="J568" s="173"/>
      <c r="K568" s="173"/>
      <c r="L568" s="173"/>
      <c r="M568" s="173"/>
      <c r="N568" s="173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</row>
    <row r="569" spans="1:26">
      <c r="A569" s="173"/>
      <c r="B569" s="173"/>
      <c r="C569" s="173"/>
      <c r="D569" s="173"/>
      <c r="E569" s="173"/>
      <c r="F569" s="173"/>
      <c r="G569" s="173"/>
      <c r="H569" s="173"/>
      <c r="I569" s="173"/>
      <c r="J569" s="173"/>
      <c r="K569" s="173"/>
      <c r="L569" s="173"/>
      <c r="M569" s="173"/>
      <c r="N569" s="173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</row>
    <row r="570" spans="1:26">
      <c r="A570" s="173"/>
      <c r="B570" s="173"/>
      <c r="C570" s="173"/>
      <c r="D570" s="173"/>
      <c r="E570" s="173"/>
      <c r="F570" s="173"/>
      <c r="G570" s="173"/>
      <c r="H570" s="173"/>
      <c r="I570" s="173"/>
      <c r="J570" s="173"/>
      <c r="K570" s="173"/>
      <c r="L570" s="173"/>
      <c r="M570" s="173"/>
      <c r="N570" s="173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</row>
    <row r="571" spans="1:26">
      <c r="A571" s="173"/>
      <c r="B571" s="173"/>
      <c r="C571" s="173"/>
      <c r="D571" s="173"/>
      <c r="E571" s="173"/>
      <c r="F571" s="173"/>
      <c r="G571" s="173"/>
      <c r="H571" s="173"/>
      <c r="I571" s="173"/>
      <c r="J571" s="173"/>
      <c r="K571" s="173"/>
      <c r="L571" s="173"/>
      <c r="M571" s="173"/>
      <c r="N571" s="173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</row>
    <row r="572" spans="1:26">
      <c r="A572" s="173"/>
      <c r="B572" s="173"/>
      <c r="C572" s="173"/>
      <c r="D572" s="173"/>
      <c r="E572" s="173"/>
      <c r="F572" s="173"/>
      <c r="G572" s="173"/>
      <c r="H572" s="173"/>
      <c r="I572" s="173"/>
      <c r="J572" s="173"/>
      <c r="K572" s="173"/>
      <c r="L572" s="173"/>
      <c r="M572" s="173"/>
      <c r="N572" s="173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</row>
    <row r="573" spans="1:26">
      <c r="A573" s="173"/>
      <c r="B573" s="173"/>
      <c r="C573" s="173"/>
      <c r="D573" s="173"/>
      <c r="E573" s="173"/>
      <c r="F573" s="173"/>
      <c r="G573" s="173"/>
      <c r="H573" s="173"/>
      <c r="I573" s="173"/>
      <c r="J573" s="173"/>
      <c r="K573" s="173"/>
      <c r="L573" s="173"/>
      <c r="M573" s="173"/>
      <c r="N573" s="173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</row>
    <row r="574" spans="1:26">
      <c r="A574" s="173"/>
      <c r="B574" s="173"/>
      <c r="C574" s="173"/>
      <c r="D574" s="173"/>
      <c r="E574" s="173"/>
      <c r="F574" s="173"/>
      <c r="G574" s="173"/>
      <c r="H574" s="173"/>
      <c r="I574" s="173"/>
      <c r="J574" s="173"/>
      <c r="K574" s="173"/>
      <c r="L574" s="173"/>
      <c r="M574" s="173"/>
      <c r="N574" s="173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</row>
    <row r="575" spans="1:26">
      <c r="A575" s="173"/>
      <c r="B575" s="173"/>
      <c r="C575" s="173"/>
      <c r="D575" s="173"/>
      <c r="E575" s="173"/>
      <c r="F575" s="173"/>
      <c r="G575" s="173"/>
      <c r="H575" s="173"/>
      <c r="I575" s="173"/>
      <c r="J575" s="173"/>
      <c r="K575" s="173"/>
      <c r="L575" s="173"/>
      <c r="M575" s="173"/>
      <c r="N575" s="173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</row>
    <row r="576" spans="1:26">
      <c r="A576" s="173"/>
      <c r="B576" s="173"/>
      <c r="C576" s="173"/>
      <c r="D576" s="173"/>
      <c r="E576" s="173"/>
      <c r="F576" s="173"/>
      <c r="G576" s="173"/>
      <c r="H576" s="173"/>
      <c r="I576" s="173"/>
      <c r="J576" s="173"/>
      <c r="K576" s="173"/>
      <c r="L576" s="173"/>
      <c r="M576" s="173"/>
      <c r="N576" s="173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</row>
    <row r="577" spans="1:26">
      <c r="A577" s="173"/>
      <c r="B577" s="173"/>
      <c r="C577" s="173"/>
      <c r="D577" s="173"/>
      <c r="E577" s="173"/>
      <c r="F577" s="173"/>
      <c r="G577" s="173"/>
      <c r="H577" s="173"/>
      <c r="I577" s="173"/>
      <c r="J577" s="173"/>
      <c r="K577" s="173"/>
      <c r="L577" s="173"/>
      <c r="M577" s="173"/>
      <c r="N577" s="173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</row>
    <row r="578" spans="1:26">
      <c r="A578" s="173"/>
      <c r="B578" s="173"/>
      <c r="C578" s="173"/>
      <c r="D578" s="173"/>
      <c r="E578" s="173"/>
      <c r="F578" s="173"/>
      <c r="G578" s="173"/>
      <c r="H578" s="173"/>
      <c r="I578" s="173"/>
      <c r="J578" s="173"/>
      <c r="K578" s="173"/>
      <c r="L578" s="173"/>
      <c r="M578" s="173"/>
      <c r="N578" s="173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</row>
    <row r="579" spans="1:26">
      <c r="A579" s="173"/>
      <c r="B579" s="173"/>
      <c r="C579" s="173"/>
      <c r="D579" s="173"/>
      <c r="E579" s="173"/>
      <c r="F579" s="173"/>
      <c r="G579" s="173"/>
      <c r="H579" s="173"/>
      <c r="I579" s="173"/>
      <c r="J579" s="173"/>
      <c r="K579" s="173"/>
      <c r="L579" s="173"/>
      <c r="M579" s="173"/>
      <c r="N579" s="173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</row>
    <row r="580" spans="1:26">
      <c r="A580" s="173"/>
      <c r="B580" s="173"/>
      <c r="C580" s="173"/>
      <c r="D580" s="173"/>
      <c r="E580" s="173"/>
      <c r="F580" s="173"/>
      <c r="G580" s="173"/>
      <c r="H580" s="173"/>
      <c r="I580" s="17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</row>
    <row r="581" spans="1:26">
      <c r="A581" s="173"/>
      <c r="B581" s="173"/>
      <c r="C581" s="173"/>
      <c r="D581" s="173"/>
      <c r="E581" s="173"/>
      <c r="F581" s="173"/>
      <c r="G581" s="173"/>
      <c r="H581" s="173"/>
      <c r="I581" s="173"/>
      <c r="J581" s="173"/>
      <c r="K581" s="173"/>
      <c r="L581" s="173"/>
      <c r="M581" s="173"/>
      <c r="N581" s="173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</row>
    <row r="582" spans="1:26">
      <c r="A582" s="173"/>
      <c r="B582" s="173"/>
      <c r="C582" s="173"/>
      <c r="D582" s="173"/>
      <c r="E582" s="173"/>
      <c r="F582" s="173"/>
      <c r="G582" s="173"/>
      <c r="H582" s="173"/>
      <c r="I582" s="173"/>
      <c r="J582" s="173"/>
      <c r="K582" s="173"/>
      <c r="L582" s="173"/>
      <c r="M582" s="173"/>
      <c r="N582" s="173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</row>
    <row r="583" spans="1:26">
      <c r="A583" s="173"/>
      <c r="B583" s="173"/>
      <c r="C583" s="173"/>
      <c r="D583" s="173"/>
      <c r="E583" s="173"/>
      <c r="F583" s="173"/>
      <c r="G583" s="173"/>
      <c r="H583" s="173"/>
      <c r="I583" s="173"/>
      <c r="J583" s="173"/>
      <c r="K583" s="173"/>
      <c r="L583" s="173"/>
      <c r="M583" s="173"/>
      <c r="N583" s="173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</row>
    <row r="584" spans="1:26">
      <c r="A584" s="173"/>
      <c r="B584" s="173"/>
      <c r="C584" s="173"/>
      <c r="D584" s="173"/>
      <c r="E584" s="173"/>
      <c r="F584" s="173"/>
      <c r="G584" s="173"/>
      <c r="H584" s="173"/>
      <c r="I584" s="173"/>
      <c r="J584" s="173"/>
      <c r="K584" s="173"/>
      <c r="L584" s="173"/>
      <c r="M584" s="173"/>
      <c r="N584" s="173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</row>
    <row r="585" spans="1:26">
      <c r="A585" s="173"/>
      <c r="B585" s="173"/>
      <c r="C585" s="173"/>
      <c r="D585" s="173"/>
      <c r="E585" s="173"/>
      <c r="F585" s="173"/>
      <c r="G585" s="173"/>
      <c r="H585" s="173"/>
      <c r="I585" s="173"/>
      <c r="J585" s="173"/>
      <c r="K585" s="173"/>
      <c r="L585" s="173"/>
      <c r="M585" s="173"/>
      <c r="N585" s="173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</row>
    <row r="586" spans="1:26">
      <c r="A586" s="173"/>
      <c r="B586" s="173"/>
      <c r="C586" s="173"/>
      <c r="D586" s="173"/>
      <c r="E586" s="173"/>
      <c r="F586" s="173"/>
      <c r="G586" s="173"/>
      <c r="H586" s="173"/>
      <c r="I586" s="173"/>
      <c r="J586" s="173"/>
      <c r="K586" s="173"/>
      <c r="L586" s="173"/>
      <c r="M586" s="173"/>
      <c r="N586" s="173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</row>
    <row r="587" spans="1:26">
      <c r="A587" s="173"/>
      <c r="B587" s="173"/>
      <c r="C587" s="173"/>
      <c r="D587" s="173"/>
      <c r="E587" s="173"/>
      <c r="F587" s="173"/>
      <c r="G587" s="173"/>
      <c r="H587" s="173"/>
      <c r="I587" s="173"/>
      <c r="J587" s="173"/>
      <c r="K587" s="173"/>
      <c r="L587" s="173"/>
      <c r="M587" s="173"/>
      <c r="N587" s="173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</row>
    <row r="588" spans="1:26">
      <c r="A588" s="173"/>
      <c r="B588" s="173"/>
      <c r="C588" s="173"/>
      <c r="D588" s="173"/>
      <c r="E588" s="173"/>
      <c r="F588" s="173"/>
      <c r="G588" s="173"/>
      <c r="H588" s="173"/>
      <c r="I588" s="173"/>
      <c r="J588" s="173"/>
      <c r="K588" s="173"/>
      <c r="L588" s="173"/>
      <c r="M588" s="173"/>
      <c r="N588" s="173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</row>
    <row r="589" spans="1:26">
      <c r="A589" s="173"/>
      <c r="B589" s="173"/>
      <c r="C589" s="173"/>
      <c r="D589" s="173"/>
      <c r="E589" s="173"/>
      <c r="F589" s="173"/>
      <c r="G589" s="173"/>
      <c r="H589" s="173"/>
      <c r="I589" s="173"/>
      <c r="J589" s="173"/>
      <c r="K589" s="173"/>
      <c r="L589" s="173"/>
      <c r="M589" s="173"/>
      <c r="N589" s="173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</row>
    <row r="590" spans="1:26">
      <c r="A590" s="173"/>
      <c r="B590" s="173"/>
      <c r="C590" s="173"/>
      <c r="D590" s="173"/>
      <c r="E590" s="173"/>
      <c r="F590" s="173"/>
      <c r="G590" s="173"/>
      <c r="H590" s="173"/>
      <c r="I590" s="173"/>
      <c r="J590" s="173"/>
      <c r="K590" s="173"/>
      <c r="L590" s="173"/>
      <c r="M590" s="173"/>
      <c r="N590" s="173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</row>
    <row r="591" spans="1:26">
      <c r="A591" s="173"/>
      <c r="B591" s="173"/>
      <c r="C591" s="173"/>
      <c r="D591" s="173"/>
      <c r="E591" s="173"/>
      <c r="F591" s="173"/>
      <c r="G591" s="173"/>
      <c r="H591" s="173"/>
      <c r="I591" s="17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</row>
    <row r="592" spans="1:26">
      <c r="A592" s="173"/>
      <c r="B592" s="173"/>
      <c r="C592" s="173"/>
      <c r="D592" s="173"/>
      <c r="E592" s="173"/>
      <c r="F592" s="173"/>
      <c r="G592" s="173"/>
      <c r="H592" s="173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</row>
    <row r="593" spans="1:26">
      <c r="A593" s="173"/>
      <c r="B593" s="173"/>
      <c r="C593" s="173"/>
      <c r="D593" s="173"/>
      <c r="E593" s="173"/>
      <c r="F593" s="173"/>
      <c r="G593" s="173"/>
      <c r="H593" s="173"/>
      <c r="I593" s="173"/>
      <c r="J593" s="173"/>
      <c r="K593" s="173"/>
      <c r="L593" s="173"/>
      <c r="M593" s="173"/>
      <c r="N593" s="173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</row>
    <row r="594" spans="1:26">
      <c r="A594" s="173"/>
      <c r="B594" s="173"/>
      <c r="C594" s="173"/>
      <c r="D594" s="173"/>
      <c r="E594" s="173"/>
      <c r="F594" s="173"/>
      <c r="G594" s="173"/>
      <c r="H594" s="173"/>
      <c r="I594" s="173"/>
      <c r="J594" s="173"/>
      <c r="K594" s="173"/>
      <c r="L594" s="173"/>
      <c r="M594" s="173"/>
      <c r="N594" s="173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</row>
    <row r="595" spans="1:26">
      <c r="A595" s="173"/>
      <c r="B595" s="173"/>
      <c r="C595" s="173"/>
      <c r="D595" s="173"/>
      <c r="E595" s="173"/>
      <c r="F595" s="173"/>
      <c r="G595" s="173"/>
      <c r="H595" s="173"/>
      <c r="I595" s="173"/>
      <c r="J595" s="173"/>
      <c r="K595" s="173"/>
      <c r="L595" s="173"/>
      <c r="M595" s="173"/>
      <c r="N595" s="173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</row>
    <row r="596" spans="1:26">
      <c r="A596" s="173"/>
      <c r="B596" s="173"/>
      <c r="C596" s="173"/>
      <c r="D596" s="173"/>
      <c r="E596" s="173"/>
      <c r="F596" s="173"/>
      <c r="G596" s="173"/>
      <c r="H596" s="173"/>
      <c r="I596" s="173"/>
      <c r="J596" s="173"/>
      <c r="K596" s="173"/>
      <c r="L596" s="173"/>
      <c r="M596" s="173"/>
      <c r="N596" s="173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</row>
    <row r="597" spans="1:26">
      <c r="A597" s="173"/>
      <c r="B597" s="173"/>
      <c r="C597" s="173"/>
      <c r="D597" s="173"/>
      <c r="E597" s="173"/>
      <c r="F597" s="173"/>
      <c r="G597" s="173"/>
      <c r="H597" s="173"/>
      <c r="I597" s="173"/>
      <c r="J597" s="173"/>
      <c r="K597" s="173"/>
      <c r="L597" s="173"/>
      <c r="M597" s="173"/>
      <c r="N597" s="173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</row>
    <row r="598" spans="1:26">
      <c r="A598" s="173"/>
      <c r="B598" s="173"/>
      <c r="C598" s="173"/>
      <c r="D598" s="173"/>
      <c r="E598" s="173"/>
      <c r="F598" s="173"/>
      <c r="G598" s="173"/>
      <c r="H598" s="173"/>
      <c r="I598" s="173"/>
      <c r="J598" s="173"/>
      <c r="K598" s="173"/>
      <c r="L598" s="173"/>
      <c r="M598" s="173"/>
      <c r="N598" s="173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</row>
    <row r="599" spans="1:26">
      <c r="A599" s="173"/>
      <c r="B599" s="173"/>
      <c r="C599" s="173"/>
      <c r="D599" s="173"/>
      <c r="E599" s="173"/>
      <c r="F599" s="173"/>
      <c r="G599" s="173"/>
      <c r="H599" s="173"/>
      <c r="I599" s="173"/>
      <c r="J599" s="173"/>
      <c r="K599" s="173"/>
      <c r="L599" s="173"/>
      <c r="M599" s="173"/>
      <c r="N599" s="173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</row>
    <row r="600" spans="1:26">
      <c r="A600" s="173"/>
      <c r="B600" s="173"/>
      <c r="C600" s="173"/>
      <c r="D600" s="173"/>
      <c r="E600" s="173"/>
      <c r="F600" s="173"/>
      <c r="G600" s="173"/>
      <c r="H600" s="173"/>
      <c r="I600" s="173"/>
      <c r="J600" s="173"/>
      <c r="K600" s="173"/>
      <c r="L600" s="173"/>
      <c r="M600" s="173"/>
      <c r="N600" s="173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</row>
    <row r="601" spans="1:26">
      <c r="A601" s="173"/>
      <c r="B601" s="173"/>
      <c r="C601" s="173"/>
      <c r="D601" s="173"/>
      <c r="E601" s="173"/>
      <c r="F601" s="173"/>
      <c r="G601" s="173"/>
      <c r="H601" s="173"/>
      <c r="I601" s="173"/>
      <c r="J601" s="173"/>
      <c r="K601" s="173"/>
      <c r="L601" s="173"/>
      <c r="M601" s="173"/>
      <c r="N601" s="173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</row>
    <row r="602" spans="1:26">
      <c r="A602" s="173"/>
      <c r="B602" s="173"/>
      <c r="C602" s="173"/>
      <c r="D602" s="173"/>
      <c r="E602" s="173"/>
      <c r="F602" s="173"/>
      <c r="G602" s="173"/>
      <c r="H602" s="173"/>
      <c r="I602" s="173"/>
      <c r="J602" s="173"/>
      <c r="K602" s="173"/>
      <c r="L602" s="173"/>
      <c r="M602" s="173"/>
      <c r="N602" s="173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</row>
    <row r="603" spans="1:26">
      <c r="A603" s="173"/>
      <c r="B603" s="173"/>
      <c r="C603" s="173"/>
      <c r="D603" s="173"/>
      <c r="E603" s="173"/>
      <c r="F603" s="173"/>
      <c r="G603" s="173"/>
      <c r="H603" s="173"/>
      <c r="I603" s="173"/>
      <c r="J603" s="173"/>
      <c r="K603" s="173"/>
      <c r="L603" s="173"/>
      <c r="M603" s="173"/>
      <c r="N603" s="173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</row>
    <row r="604" spans="1:26">
      <c r="A604" s="173"/>
      <c r="B604" s="173"/>
      <c r="C604" s="173"/>
      <c r="D604" s="173"/>
      <c r="E604" s="173"/>
      <c r="F604" s="173"/>
      <c r="G604" s="173"/>
      <c r="H604" s="173"/>
      <c r="I604" s="17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</row>
    <row r="605" spans="1:26">
      <c r="A605" s="173"/>
      <c r="B605" s="173"/>
      <c r="C605" s="173"/>
      <c r="D605" s="173"/>
      <c r="E605" s="173"/>
      <c r="F605" s="173"/>
      <c r="G605" s="173"/>
      <c r="H605" s="173"/>
      <c r="I605" s="17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</row>
    <row r="606" spans="1:26">
      <c r="A606" s="173"/>
      <c r="B606" s="173"/>
      <c r="C606" s="173"/>
      <c r="D606" s="173"/>
      <c r="E606" s="173"/>
      <c r="F606" s="173"/>
      <c r="G606" s="173"/>
      <c r="H606" s="173"/>
      <c r="I606" s="173"/>
      <c r="J606" s="173"/>
      <c r="K606" s="173"/>
      <c r="L606" s="173"/>
      <c r="M606" s="173"/>
      <c r="N606" s="173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</row>
    <row r="607" spans="1:26">
      <c r="A607" s="173"/>
      <c r="B607" s="173"/>
      <c r="C607" s="173"/>
      <c r="D607" s="173"/>
      <c r="E607" s="173"/>
      <c r="F607" s="173"/>
      <c r="G607" s="173"/>
      <c r="H607" s="173"/>
      <c r="I607" s="173"/>
      <c r="J607" s="173"/>
      <c r="K607" s="173"/>
      <c r="L607" s="173"/>
      <c r="M607" s="173"/>
      <c r="N607" s="173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</row>
    <row r="608" spans="1:26">
      <c r="A608" s="173"/>
      <c r="B608" s="173"/>
      <c r="C608" s="173"/>
      <c r="D608" s="173"/>
      <c r="E608" s="173"/>
      <c r="F608" s="173"/>
      <c r="G608" s="173"/>
      <c r="H608" s="173"/>
      <c r="I608" s="173"/>
      <c r="J608" s="173"/>
      <c r="K608" s="173"/>
      <c r="L608" s="173"/>
      <c r="M608" s="173"/>
      <c r="N608" s="173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</row>
    <row r="609" spans="1:26">
      <c r="A609" s="173"/>
      <c r="B609" s="173"/>
      <c r="C609" s="173"/>
      <c r="D609" s="173"/>
      <c r="E609" s="173"/>
      <c r="F609" s="173"/>
      <c r="G609" s="173"/>
      <c r="H609" s="173"/>
      <c r="I609" s="173"/>
      <c r="J609" s="173"/>
      <c r="K609" s="173"/>
      <c r="L609" s="173"/>
      <c r="M609" s="173"/>
      <c r="N609" s="173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</row>
    <row r="610" spans="1:26">
      <c r="A610" s="173"/>
      <c r="B610" s="173"/>
      <c r="C610" s="173"/>
      <c r="D610" s="173"/>
      <c r="E610" s="173"/>
      <c r="F610" s="173"/>
      <c r="G610" s="173"/>
      <c r="H610" s="173"/>
      <c r="I610" s="173"/>
      <c r="J610" s="173"/>
      <c r="K610" s="173"/>
      <c r="L610" s="173"/>
      <c r="M610" s="173"/>
      <c r="N610" s="173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</row>
    <row r="611" spans="1:26">
      <c r="A611" s="173"/>
      <c r="B611" s="173"/>
      <c r="C611" s="173"/>
      <c r="D611" s="173"/>
      <c r="E611" s="173"/>
      <c r="F611" s="173"/>
      <c r="G611" s="173"/>
      <c r="H611" s="173"/>
      <c r="I611" s="173"/>
      <c r="J611" s="173"/>
      <c r="K611" s="173"/>
      <c r="L611" s="173"/>
      <c r="M611" s="173"/>
      <c r="N611" s="173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</row>
    <row r="612" spans="1:26">
      <c r="A612" s="173"/>
      <c r="B612" s="173"/>
      <c r="C612" s="173"/>
      <c r="D612" s="173"/>
      <c r="E612" s="173"/>
      <c r="F612" s="173"/>
      <c r="G612" s="173"/>
      <c r="H612" s="173"/>
      <c r="I612" s="173"/>
      <c r="J612" s="173"/>
      <c r="K612" s="173"/>
      <c r="L612" s="173"/>
      <c r="M612" s="173"/>
      <c r="N612" s="173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</row>
    <row r="613" spans="1:26">
      <c r="A613" s="173"/>
      <c r="B613" s="173"/>
      <c r="C613" s="173"/>
      <c r="D613" s="173"/>
      <c r="E613" s="173"/>
      <c r="F613" s="173"/>
      <c r="G613" s="173"/>
      <c r="H613" s="173"/>
      <c r="I613" s="173"/>
      <c r="J613" s="173"/>
      <c r="K613" s="173"/>
      <c r="L613" s="173"/>
      <c r="M613" s="173"/>
      <c r="N613" s="173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</row>
    <row r="614" spans="1:26">
      <c r="A614" s="173"/>
      <c r="B614" s="173"/>
      <c r="C614" s="173"/>
      <c r="D614" s="173"/>
      <c r="E614" s="173"/>
      <c r="F614" s="173"/>
      <c r="G614" s="173"/>
      <c r="H614" s="173"/>
      <c r="I614" s="173"/>
      <c r="J614" s="173"/>
      <c r="K614" s="173"/>
      <c r="L614" s="173"/>
      <c r="M614" s="173"/>
      <c r="N614" s="173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</row>
    <row r="615" spans="1:26">
      <c r="A615" s="173"/>
      <c r="B615" s="173"/>
      <c r="C615" s="173"/>
      <c r="D615" s="173"/>
      <c r="E615" s="173"/>
      <c r="F615" s="173"/>
      <c r="G615" s="173"/>
      <c r="H615" s="173"/>
      <c r="I615" s="173"/>
      <c r="J615" s="173"/>
      <c r="K615" s="173"/>
      <c r="L615" s="173"/>
      <c r="M615" s="173"/>
      <c r="N615" s="173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</row>
    <row r="616" spans="1:26">
      <c r="A616" s="173"/>
      <c r="B616" s="173"/>
      <c r="C616" s="173"/>
      <c r="D616" s="173"/>
      <c r="E616" s="173"/>
      <c r="F616" s="173"/>
      <c r="G616" s="173"/>
      <c r="H616" s="173"/>
      <c r="I616" s="173"/>
      <c r="J616" s="173"/>
      <c r="K616" s="173"/>
      <c r="L616" s="173"/>
      <c r="M616" s="173"/>
      <c r="N616" s="173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</row>
    <row r="617" spans="1:26">
      <c r="A617" s="173"/>
      <c r="B617" s="173"/>
      <c r="C617" s="173"/>
      <c r="D617" s="173"/>
      <c r="E617" s="173"/>
      <c r="F617" s="173"/>
      <c r="G617" s="173"/>
      <c r="H617" s="173"/>
      <c r="I617" s="173"/>
      <c r="J617" s="173"/>
      <c r="K617" s="173"/>
      <c r="L617" s="173"/>
      <c r="M617" s="173"/>
      <c r="N617" s="173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</row>
    <row r="618" spans="1:26">
      <c r="A618" s="173"/>
      <c r="B618" s="173"/>
      <c r="C618" s="173"/>
      <c r="D618" s="173"/>
      <c r="E618" s="173"/>
      <c r="F618" s="173"/>
      <c r="G618" s="173"/>
      <c r="H618" s="173"/>
      <c r="I618" s="173"/>
      <c r="J618" s="173"/>
      <c r="K618" s="173"/>
      <c r="L618" s="173"/>
      <c r="M618" s="173"/>
      <c r="N618" s="173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</row>
    <row r="619" spans="1:26">
      <c r="A619" s="173"/>
      <c r="B619" s="173"/>
      <c r="C619" s="173"/>
      <c r="D619" s="173"/>
      <c r="E619" s="173"/>
      <c r="F619" s="173"/>
      <c r="G619" s="173"/>
      <c r="H619" s="173"/>
      <c r="I619" s="173"/>
      <c r="J619" s="173"/>
      <c r="K619" s="173"/>
      <c r="L619" s="173"/>
      <c r="M619" s="173"/>
      <c r="N619" s="173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</row>
    <row r="620" spans="1:26">
      <c r="A620" s="173"/>
      <c r="B620" s="173"/>
      <c r="C620" s="173"/>
      <c r="D620" s="173"/>
      <c r="E620" s="173"/>
      <c r="F620" s="173"/>
      <c r="G620" s="173"/>
      <c r="H620" s="173"/>
      <c r="I620" s="173"/>
      <c r="J620" s="173"/>
      <c r="K620" s="173"/>
      <c r="L620" s="173"/>
      <c r="M620" s="173"/>
      <c r="N620" s="173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</row>
    <row r="621" spans="1:26">
      <c r="A621" s="173"/>
      <c r="B621" s="173"/>
      <c r="C621" s="173"/>
      <c r="D621" s="173"/>
      <c r="E621" s="173"/>
      <c r="F621" s="173"/>
      <c r="G621" s="173"/>
      <c r="H621" s="173"/>
      <c r="I621" s="173"/>
      <c r="J621" s="173"/>
      <c r="K621" s="173"/>
      <c r="L621" s="173"/>
      <c r="M621" s="173"/>
      <c r="N621" s="173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</row>
    <row r="622" spans="1:26">
      <c r="A622" s="173"/>
      <c r="B622" s="173"/>
      <c r="C622" s="173"/>
      <c r="D622" s="173"/>
      <c r="E622" s="173"/>
      <c r="F622" s="173"/>
      <c r="G622" s="173"/>
      <c r="H622" s="173"/>
      <c r="I622" s="173"/>
      <c r="J622" s="173"/>
      <c r="K622" s="173"/>
      <c r="L622" s="173"/>
      <c r="M622" s="173"/>
      <c r="N622" s="173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</row>
    <row r="623" spans="1:26">
      <c r="A623" s="173"/>
      <c r="B623" s="173"/>
      <c r="C623" s="173"/>
      <c r="D623" s="173"/>
      <c r="E623" s="173"/>
      <c r="F623" s="173"/>
      <c r="G623" s="173"/>
      <c r="H623" s="173"/>
      <c r="I623" s="173"/>
      <c r="J623" s="173"/>
      <c r="K623" s="173"/>
      <c r="L623" s="173"/>
      <c r="M623" s="173"/>
      <c r="N623" s="173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</row>
    <row r="624" spans="1:26">
      <c r="A624" s="173"/>
      <c r="B624" s="173"/>
      <c r="C624" s="173"/>
      <c r="D624" s="173"/>
      <c r="E624" s="173"/>
      <c r="F624" s="173"/>
      <c r="G624" s="173"/>
      <c r="H624" s="173"/>
      <c r="I624" s="173"/>
      <c r="J624" s="173"/>
      <c r="K624" s="173"/>
      <c r="L624" s="173"/>
      <c r="M624" s="173"/>
      <c r="N624" s="173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</row>
    <row r="625" spans="1:26">
      <c r="A625" s="173"/>
      <c r="B625" s="173"/>
      <c r="C625" s="173"/>
      <c r="D625" s="173"/>
      <c r="E625" s="173"/>
      <c r="F625" s="173"/>
      <c r="G625" s="173"/>
      <c r="H625" s="173"/>
      <c r="I625" s="173"/>
      <c r="J625" s="173"/>
      <c r="K625" s="173"/>
      <c r="L625" s="173"/>
      <c r="M625" s="173"/>
      <c r="N625" s="173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</row>
    <row r="626" spans="1:26">
      <c r="A626" s="173"/>
      <c r="B626" s="173"/>
      <c r="C626" s="173"/>
      <c r="D626" s="173"/>
      <c r="E626" s="173"/>
      <c r="F626" s="173"/>
      <c r="G626" s="173"/>
      <c r="H626" s="173"/>
      <c r="I626" s="173"/>
      <c r="J626" s="173"/>
      <c r="K626" s="173"/>
      <c r="L626" s="173"/>
      <c r="M626" s="173"/>
      <c r="N626" s="173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</row>
    <row r="627" spans="1:26">
      <c r="A627" s="173"/>
      <c r="B627" s="173"/>
      <c r="C627" s="173"/>
      <c r="D627" s="173"/>
      <c r="E627" s="173"/>
      <c r="F627" s="173"/>
      <c r="G627" s="173"/>
      <c r="H627" s="173"/>
      <c r="I627" s="173"/>
      <c r="J627" s="173"/>
      <c r="K627" s="173"/>
      <c r="L627" s="173"/>
      <c r="M627" s="173"/>
      <c r="N627" s="173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</row>
    <row r="628" spans="1:26">
      <c r="A628" s="173"/>
      <c r="B628" s="173"/>
      <c r="C628" s="173"/>
      <c r="D628" s="173"/>
      <c r="E628" s="173"/>
      <c r="F628" s="173"/>
      <c r="G628" s="173"/>
      <c r="H628" s="173"/>
      <c r="I628" s="173"/>
      <c r="J628" s="173"/>
      <c r="K628" s="173"/>
      <c r="L628" s="173"/>
      <c r="M628" s="173"/>
      <c r="N628" s="173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</row>
    <row r="629" spans="1:26">
      <c r="A629" s="173"/>
      <c r="B629" s="173"/>
      <c r="C629" s="173"/>
      <c r="D629" s="173"/>
      <c r="E629" s="173"/>
      <c r="F629" s="173"/>
      <c r="G629" s="173"/>
      <c r="H629" s="173"/>
      <c r="I629" s="173"/>
      <c r="J629" s="173"/>
      <c r="K629" s="173"/>
      <c r="L629" s="173"/>
      <c r="M629" s="173"/>
      <c r="N629" s="173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</row>
    <row r="630" spans="1:26">
      <c r="A630" s="173"/>
      <c r="B630" s="173"/>
      <c r="C630" s="173"/>
      <c r="D630" s="173"/>
      <c r="E630" s="173"/>
      <c r="F630" s="173"/>
      <c r="G630" s="173"/>
      <c r="H630" s="173"/>
      <c r="I630" s="173"/>
      <c r="J630" s="173"/>
      <c r="K630" s="173"/>
      <c r="L630" s="173"/>
      <c r="M630" s="173"/>
      <c r="N630" s="173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</row>
    <row r="631" spans="1:26">
      <c r="A631" s="173"/>
      <c r="B631" s="173"/>
      <c r="C631" s="173"/>
      <c r="D631" s="173"/>
      <c r="E631" s="173"/>
      <c r="F631" s="173"/>
      <c r="G631" s="173"/>
      <c r="H631" s="173"/>
      <c r="I631" s="173"/>
      <c r="J631" s="173"/>
      <c r="K631" s="173"/>
      <c r="L631" s="173"/>
      <c r="M631" s="173"/>
      <c r="N631" s="173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</row>
    <row r="632" spans="1:26">
      <c r="A632" s="173"/>
      <c r="B632" s="173"/>
      <c r="C632" s="173"/>
      <c r="D632" s="173"/>
      <c r="E632" s="173"/>
      <c r="F632" s="173"/>
      <c r="G632" s="173"/>
      <c r="H632" s="173"/>
      <c r="I632" s="173"/>
      <c r="J632" s="173"/>
      <c r="K632" s="173"/>
      <c r="L632" s="173"/>
      <c r="M632" s="173"/>
      <c r="N632" s="173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</row>
    <row r="633" spans="1:26">
      <c r="A633" s="173"/>
      <c r="B633" s="173"/>
      <c r="C633" s="173"/>
      <c r="D633" s="173"/>
      <c r="E633" s="173"/>
      <c r="F633" s="173"/>
      <c r="G633" s="173"/>
      <c r="H633" s="173"/>
      <c r="I633" s="173"/>
      <c r="J633" s="173"/>
      <c r="K633" s="173"/>
      <c r="L633" s="173"/>
      <c r="M633" s="173"/>
      <c r="N633" s="173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</row>
    <row r="634" spans="1:26">
      <c r="A634" s="173"/>
      <c r="B634" s="173"/>
      <c r="C634" s="173"/>
      <c r="D634" s="173"/>
      <c r="E634" s="173"/>
      <c r="F634" s="173"/>
      <c r="G634" s="173"/>
      <c r="H634" s="173"/>
      <c r="I634" s="173"/>
      <c r="J634" s="173"/>
      <c r="K634" s="173"/>
      <c r="L634" s="173"/>
      <c r="M634" s="173"/>
      <c r="N634" s="173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</row>
    <row r="635" spans="1:26">
      <c r="A635" s="173"/>
      <c r="B635" s="173"/>
      <c r="C635" s="173"/>
      <c r="D635" s="173"/>
      <c r="E635" s="173"/>
      <c r="F635" s="173"/>
      <c r="G635" s="173"/>
      <c r="H635" s="173"/>
      <c r="I635" s="173"/>
      <c r="J635" s="173"/>
      <c r="K635" s="173"/>
      <c r="L635" s="173"/>
      <c r="M635" s="173"/>
      <c r="N635" s="173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</row>
    <row r="636" spans="1:26">
      <c r="A636" s="173"/>
      <c r="B636" s="173"/>
      <c r="C636" s="173"/>
      <c r="D636" s="173"/>
      <c r="E636" s="173"/>
      <c r="F636" s="173"/>
      <c r="G636" s="173"/>
      <c r="H636" s="173"/>
      <c r="I636" s="173"/>
      <c r="J636" s="173"/>
      <c r="K636" s="173"/>
      <c r="L636" s="173"/>
      <c r="M636" s="173"/>
      <c r="N636" s="173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</row>
    <row r="637" spans="1:26">
      <c r="A637" s="173"/>
      <c r="B637" s="173"/>
      <c r="C637" s="173"/>
      <c r="D637" s="173"/>
      <c r="E637" s="173"/>
      <c r="F637" s="173"/>
      <c r="G637" s="173"/>
      <c r="H637" s="173"/>
      <c r="I637" s="173"/>
      <c r="J637" s="173"/>
      <c r="K637" s="173"/>
      <c r="L637" s="173"/>
      <c r="M637" s="173"/>
      <c r="N637" s="173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</row>
    <row r="638" spans="1:26">
      <c r="A638" s="173"/>
      <c r="B638" s="173"/>
      <c r="C638" s="173"/>
      <c r="D638" s="173"/>
      <c r="E638" s="173"/>
      <c r="F638" s="173"/>
      <c r="G638" s="173"/>
      <c r="H638" s="173"/>
      <c r="I638" s="173"/>
      <c r="J638" s="173"/>
      <c r="K638" s="173"/>
      <c r="L638" s="173"/>
      <c r="M638" s="173"/>
      <c r="N638" s="173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</row>
    <row r="639" spans="1:26">
      <c r="A639" s="173"/>
      <c r="B639" s="173"/>
      <c r="C639" s="173"/>
      <c r="D639" s="173"/>
      <c r="E639" s="173"/>
      <c r="F639" s="173"/>
      <c r="G639" s="173"/>
      <c r="H639" s="173"/>
      <c r="I639" s="173"/>
      <c r="J639" s="173"/>
      <c r="K639" s="173"/>
      <c r="L639" s="173"/>
      <c r="M639" s="173"/>
      <c r="N639" s="173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</row>
    <row r="640" spans="1:26">
      <c r="A640" s="173"/>
      <c r="B640" s="173"/>
      <c r="C640" s="173"/>
      <c r="D640" s="173"/>
      <c r="E640" s="173"/>
      <c r="F640" s="173"/>
      <c r="G640" s="173"/>
      <c r="H640" s="173"/>
      <c r="I640" s="173"/>
      <c r="J640" s="173"/>
      <c r="K640" s="173"/>
      <c r="L640" s="173"/>
      <c r="M640" s="173"/>
      <c r="N640" s="173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</row>
    <row r="641" spans="1:26">
      <c r="A641" s="173"/>
      <c r="B641" s="173"/>
      <c r="C641" s="173"/>
      <c r="D641" s="173"/>
      <c r="E641" s="173"/>
      <c r="F641" s="173"/>
      <c r="G641" s="173"/>
      <c r="H641" s="173"/>
      <c r="I641" s="173"/>
      <c r="J641" s="173"/>
      <c r="K641" s="173"/>
      <c r="L641" s="173"/>
      <c r="M641" s="173"/>
      <c r="N641" s="173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</row>
    <row r="642" spans="1:26">
      <c r="A642" s="173"/>
      <c r="B642" s="173"/>
      <c r="C642" s="173"/>
      <c r="D642" s="173"/>
      <c r="E642" s="173"/>
      <c r="F642" s="173"/>
      <c r="G642" s="173"/>
      <c r="H642" s="173"/>
      <c r="I642" s="173"/>
      <c r="J642" s="173"/>
      <c r="K642" s="173"/>
      <c r="L642" s="173"/>
      <c r="M642" s="173"/>
      <c r="N642" s="173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</row>
    <row r="643" spans="1:26">
      <c r="A643" s="173"/>
      <c r="B643" s="173"/>
      <c r="C643" s="173"/>
      <c r="D643" s="173"/>
      <c r="E643" s="173"/>
      <c r="F643" s="173"/>
      <c r="G643" s="173"/>
      <c r="H643" s="173"/>
      <c r="I643" s="173"/>
      <c r="J643" s="173"/>
      <c r="K643" s="173"/>
      <c r="L643" s="173"/>
      <c r="M643" s="173"/>
      <c r="N643" s="173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</row>
    <row r="644" spans="1:26">
      <c r="A644" s="173"/>
      <c r="B644" s="173"/>
      <c r="C644" s="173"/>
      <c r="D644" s="173"/>
      <c r="E644" s="173"/>
      <c r="F644" s="173"/>
      <c r="G644" s="173"/>
      <c r="H644" s="173"/>
      <c r="I644" s="173"/>
      <c r="J644" s="173"/>
      <c r="K644" s="173"/>
      <c r="L644" s="173"/>
      <c r="M644" s="173"/>
      <c r="N644" s="173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</row>
    <row r="645" spans="1:26">
      <c r="A645" s="173"/>
      <c r="B645" s="173"/>
      <c r="C645" s="173"/>
      <c r="D645" s="173"/>
      <c r="E645" s="173"/>
      <c r="F645" s="173"/>
      <c r="G645" s="173"/>
      <c r="H645" s="173"/>
      <c r="I645" s="173"/>
      <c r="J645" s="173"/>
      <c r="K645" s="173"/>
      <c r="L645" s="173"/>
      <c r="M645" s="173"/>
      <c r="N645" s="173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</row>
    <row r="646" spans="1:26">
      <c r="A646" s="173"/>
      <c r="B646" s="173"/>
      <c r="C646" s="173"/>
      <c r="D646" s="173"/>
      <c r="E646" s="173"/>
      <c r="F646" s="173"/>
      <c r="G646" s="173"/>
      <c r="H646" s="173"/>
      <c r="I646" s="173"/>
      <c r="J646" s="173"/>
      <c r="K646" s="173"/>
      <c r="L646" s="173"/>
      <c r="M646" s="173"/>
      <c r="N646" s="173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</row>
    <row r="647" spans="1:26">
      <c r="A647" s="173"/>
      <c r="B647" s="173"/>
      <c r="C647" s="173"/>
      <c r="D647" s="173"/>
      <c r="E647" s="173"/>
      <c r="F647" s="173"/>
      <c r="G647" s="173"/>
      <c r="H647" s="173"/>
      <c r="I647" s="173"/>
      <c r="J647" s="173"/>
      <c r="K647" s="173"/>
      <c r="L647" s="173"/>
      <c r="M647" s="173"/>
      <c r="N647" s="173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</row>
    <row r="648" spans="1:26">
      <c r="A648" s="173"/>
      <c r="B648" s="173"/>
      <c r="C648" s="173"/>
      <c r="D648" s="173"/>
      <c r="E648" s="173"/>
      <c r="F648" s="173"/>
      <c r="G648" s="173"/>
      <c r="H648" s="173"/>
      <c r="I648" s="173"/>
      <c r="J648" s="173"/>
      <c r="K648" s="173"/>
      <c r="L648" s="173"/>
      <c r="M648" s="173"/>
      <c r="N648" s="173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</row>
    <row r="649" spans="1:26">
      <c r="A649" s="173"/>
      <c r="B649" s="173"/>
      <c r="C649" s="173"/>
      <c r="D649" s="173"/>
      <c r="E649" s="173"/>
      <c r="F649" s="173"/>
      <c r="G649" s="173"/>
      <c r="H649" s="173"/>
      <c r="I649" s="173"/>
      <c r="J649" s="173"/>
      <c r="K649" s="173"/>
      <c r="L649" s="173"/>
      <c r="M649" s="173"/>
      <c r="N649" s="173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</row>
    <row r="650" spans="1:26">
      <c r="A650" s="173"/>
      <c r="B650" s="173"/>
      <c r="C650" s="173"/>
      <c r="D650" s="173"/>
      <c r="E650" s="173"/>
      <c r="F650" s="173"/>
      <c r="G650" s="173"/>
      <c r="H650" s="173"/>
      <c r="I650" s="173"/>
      <c r="J650" s="173"/>
      <c r="K650" s="173"/>
      <c r="L650" s="173"/>
      <c r="M650" s="173"/>
      <c r="N650" s="173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</row>
    <row r="651" spans="1:26">
      <c r="A651" s="173"/>
      <c r="B651" s="173"/>
      <c r="C651" s="173"/>
      <c r="D651" s="173"/>
      <c r="E651" s="173"/>
      <c r="F651" s="173"/>
      <c r="G651" s="173"/>
      <c r="H651" s="173"/>
      <c r="I651" s="173"/>
      <c r="J651" s="173"/>
      <c r="K651" s="173"/>
      <c r="L651" s="173"/>
      <c r="M651" s="173"/>
      <c r="N651" s="173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</row>
    <row r="652" spans="1:26">
      <c r="A652" s="173"/>
      <c r="B652" s="173"/>
      <c r="C652" s="173"/>
      <c r="D652" s="173"/>
      <c r="E652" s="173"/>
      <c r="F652" s="173"/>
      <c r="G652" s="173"/>
      <c r="H652" s="173"/>
      <c r="I652" s="173"/>
      <c r="J652" s="173"/>
      <c r="K652" s="173"/>
      <c r="L652" s="173"/>
      <c r="M652" s="173"/>
      <c r="N652" s="173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</row>
    <row r="653" spans="1:26">
      <c r="A653" s="173"/>
      <c r="B653" s="173"/>
      <c r="C653" s="173"/>
      <c r="D653" s="173"/>
      <c r="E653" s="173"/>
      <c r="F653" s="173"/>
      <c r="G653" s="173"/>
      <c r="H653" s="173"/>
      <c r="I653" s="173"/>
      <c r="J653" s="173"/>
      <c r="K653" s="173"/>
      <c r="L653" s="173"/>
      <c r="M653" s="173"/>
      <c r="N653" s="173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</row>
    <row r="654" spans="1:26">
      <c r="A654" s="173"/>
      <c r="B654" s="173"/>
      <c r="C654" s="173"/>
      <c r="D654" s="173"/>
      <c r="E654" s="173"/>
      <c r="F654" s="173"/>
      <c r="G654" s="173"/>
      <c r="H654" s="173"/>
      <c r="I654" s="173"/>
      <c r="J654" s="173"/>
      <c r="K654" s="173"/>
      <c r="L654" s="173"/>
      <c r="M654" s="173"/>
      <c r="N654" s="173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</row>
    <row r="655" spans="1:26">
      <c r="A655" s="173"/>
      <c r="B655" s="173"/>
      <c r="C655" s="173"/>
      <c r="D655" s="173"/>
      <c r="E655" s="173"/>
      <c r="F655" s="173"/>
      <c r="G655" s="173"/>
      <c r="H655" s="173"/>
      <c r="I655" s="173"/>
      <c r="J655" s="173"/>
      <c r="K655" s="173"/>
      <c r="L655" s="173"/>
      <c r="M655" s="173"/>
      <c r="N655" s="173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</row>
    <row r="656" spans="1:26">
      <c r="A656" s="173"/>
      <c r="B656" s="173"/>
      <c r="C656" s="173"/>
      <c r="D656" s="173"/>
      <c r="E656" s="173"/>
      <c r="F656" s="173"/>
      <c r="G656" s="173"/>
      <c r="H656" s="173"/>
      <c r="I656" s="173"/>
      <c r="J656" s="173"/>
      <c r="K656" s="173"/>
      <c r="L656" s="173"/>
      <c r="M656" s="173"/>
      <c r="N656" s="173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</row>
    <row r="657" spans="1:26">
      <c r="A657" s="173"/>
      <c r="B657" s="173"/>
      <c r="C657" s="173"/>
      <c r="D657" s="173"/>
      <c r="E657" s="173"/>
      <c r="F657" s="173"/>
      <c r="G657" s="173"/>
      <c r="H657" s="173"/>
      <c r="I657" s="173"/>
      <c r="J657" s="173"/>
      <c r="K657" s="173"/>
      <c r="L657" s="173"/>
      <c r="M657" s="173"/>
      <c r="N657" s="173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</row>
    <row r="658" spans="1:26">
      <c r="A658" s="173"/>
      <c r="B658" s="173"/>
      <c r="C658" s="173"/>
      <c r="D658" s="173"/>
      <c r="E658" s="173"/>
      <c r="F658" s="173"/>
      <c r="G658" s="173"/>
      <c r="H658" s="173"/>
      <c r="I658" s="173"/>
      <c r="J658" s="173"/>
      <c r="K658" s="173"/>
      <c r="L658" s="173"/>
      <c r="M658" s="173"/>
      <c r="N658" s="173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</row>
    <row r="659" spans="1:26">
      <c r="A659" s="173"/>
      <c r="B659" s="173"/>
      <c r="C659" s="173"/>
      <c r="D659" s="173"/>
      <c r="E659" s="173"/>
      <c r="F659" s="173"/>
      <c r="G659" s="173"/>
      <c r="H659" s="173"/>
      <c r="I659" s="173"/>
      <c r="J659" s="173"/>
      <c r="K659" s="173"/>
      <c r="L659" s="173"/>
      <c r="M659" s="173"/>
      <c r="N659" s="173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</row>
    <row r="660" spans="1:26">
      <c r="A660" s="173"/>
      <c r="B660" s="173"/>
      <c r="C660" s="173"/>
      <c r="D660" s="173"/>
      <c r="E660" s="173"/>
      <c r="F660" s="173"/>
      <c r="G660" s="173"/>
      <c r="H660" s="173"/>
      <c r="I660" s="173"/>
      <c r="J660" s="173"/>
      <c r="K660" s="173"/>
      <c r="L660" s="173"/>
      <c r="M660" s="173"/>
      <c r="N660" s="173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</row>
    <row r="661" spans="1:26">
      <c r="A661" s="173"/>
      <c r="B661" s="173"/>
      <c r="C661" s="173"/>
      <c r="D661" s="173"/>
      <c r="E661" s="173"/>
      <c r="F661" s="173"/>
      <c r="G661" s="173"/>
      <c r="H661" s="173"/>
      <c r="I661" s="173"/>
      <c r="J661" s="173"/>
      <c r="K661" s="173"/>
      <c r="L661" s="173"/>
      <c r="M661" s="173"/>
      <c r="N661" s="173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</row>
    <row r="662" spans="1:26">
      <c r="A662" s="173"/>
      <c r="B662" s="173"/>
      <c r="C662" s="173"/>
      <c r="D662" s="173"/>
      <c r="E662" s="173"/>
      <c r="F662" s="173"/>
      <c r="G662" s="173"/>
      <c r="H662" s="173"/>
      <c r="I662" s="173"/>
      <c r="J662" s="173"/>
      <c r="K662" s="173"/>
      <c r="L662" s="173"/>
      <c r="M662" s="173"/>
      <c r="N662" s="173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</row>
    <row r="663" spans="1:26">
      <c r="A663" s="173"/>
      <c r="B663" s="173"/>
      <c r="C663" s="173"/>
      <c r="D663" s="173"/>
      <c r="E663" s="173"/>
      <c r="F663" s="173"/>
      <c r="G663" s="173"/>
      <c r="H663" s="173"/>
      <c r="I663" s="173"/>
      <c r="J663" s="173"/>
      <c r="K663" s="173"/>
      <c r="L663" s="173"/>
      <c r="M663" s="173"/>
      <c r="N663" s="173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</row>
    <row r="664" spans="1:26">
      <c r="A664" s="173"/>
      <c r="B664" s="173"/>
      <c r="C664" s="173"/>
      <c r="D664" s="173"/>
      <c r="E664" s="173"/>
      <c r="F664" s="173"/>
      <c r="G664" s="173"/>
      <c r="H664" s="173"/>
      <c r="I664" s="173"/>
      <c r="J664" s="173"/>
      <c r="K664" s="173"/>
      <c r="L664" s="173"/>
      <c r="M664" s="173"/>
      <c r="N664" s="173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</row>
    <row r="665" spans="1:26">
      <c r="A665" s="173"/>
      <c r="B665" s="173"/>
      <c r="C665" s="173"/>
      <c r="D665" s="173"/>
      <c r="E665" s="173"/>
      <c r="F665" s="173"/>
      <c r="G665" s="173"/>
      <c r="H665" s="173"/>
      <c r="I665" s="173"/>
      <c r="J665" s="173"/>
      <c r="K665" s="173"/>
      <c r="L665" s="173"/>
      <c r="M665" s="173"/>
      <c r="N665" s="173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</row>
    <row r="666" spans="1:26">
      <c r="A666" s="173"/>
      <c r="B666" s="173"/>
      <c r="C666" s="173"/>
      <c r="D666" s="173"/>
      <c r="E666" s="173"/>
      <c r="F666" s="173"/>
      <c r="G666" s="173"/>
      <c r="H666" s="173"/>
      <c r="I666" s="173"/>
      <c r="J666" s="173"/>
      <c r="K666" s="173"/>
      <c r="L666" s="173"/>
      <c r="M666" s="173"/>
      <c r="N666" s="173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</row>
    <row r="667" spans="1:26">
      <c r="A667" s="173"/>
      <c r="B667" s="173"/>
      <c r="C667" s="173"/>
      <c r="D667" s="173"/>
      <c r="E667" s="173"/>
      <c r="F667" s="173"/>
      <c r="G667" s="173"/>
      <c r="H667" s="173"/>
      <c r="I667" s="173"/>
      <c r="J667" s="173"/>
      <c r="K667" s="173"/>
      <c r="L667" s="173"/>
      <c r="M667" s="173"/>
      <c r="N667" s="173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</row>
    <row r="668" spans="1:26">
      <c r="A668" s="173"/>
      <c r="B668" s="173"/>
      <c r="C668" s="173"/>
      <c r="D668" s="173"/>
      <c r="E668" s="173"/>
      <c r="F668" s="173"/>
      <c r="G668" s="173"/>
      <c r="H668" s="173"/>
      <c r="I668" s="173"/>
      <c r="J668" s="173"/>
      <c r="K668" s="173"/>
      <c r="L668" s="173"/>
      <c r="M668" s="173"/>
      <c r="N668" s="173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</row>
    <row r="669" spans="1:26">
      <c r="A669" s="173"/>
      <c r="B669" s="173"/>
      <c r="C669" s="173"/>
      <c r="D669" s="173"/>
      <c r="E669" s="173"/>
      <c r="F669" s="173"/>
      <c r="G669" s="173"/>
      <c r="H669" s="173"/>
      <c r="I669" s="173"/>
      <c r="J669" s="173"/>
      <c r="K669" s="173"/>
      <c r="L669" s="173"/>
      <c r="M669" s="173"/>
      <c r="N669" s="173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</row>
    <row r="670" spans="1:26">
      <c r="A670" s="173"/>
      <c r="B670" s="173"/>
      <c r="C670" s="173"/>
      <c r="D670" s="173"/>
      <c r="E670" s="173"/>
      <c r="F670" s="173"/>
      <c r="G670" s="173"/>
      <c r="H670" s="173"/>
      <c r="I670" s="173"/>
      <c r="J670" s="173"/>
      <c r="K670" s="173"/>
      <c r="L670" s="173"/>
      <c r="M670" s="173"/>
      <c r="N670" s="173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</row>
    <row r="671" spans="1:26">
      <c r="A671" s="173"/>
      <c r="B671" s="173"/>
      <c r="C671" s="173"/>
      <c r="D671" s="173"/>
      <c r="E671" s="173"/>
      <c r="F671" s="173"/>
      <c r="G671" s="173"/>
      <c r="H671" s="173"/>
      <c r="I671" s="173"/>
      <c r="J671" s="173"/>
      <c r="K671" s="173"/>
      <c r="L671" s="173"/>
      <c r="M671" s="173"/>
      <c r="N671" s="173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</row>
    <row r="672" spans="1:26">
      <c r="A672" s="173"/>
      <c r="B672" s="173"/>
      <c r="C672" s="173"/>
      <c r="D672" s="173"/>
      <c r="E672" s="173"/>
      <c r="F672" s="173"/>
      <c r="G672" s="173"/>
      <c r="H672" s="173"/>
      <c r="I672" s="173"/>
      <c r="J672" s="173"/>
      <c r="K672" s="173"/>
      <c r="L672" s="173"/>
      <c r="M672" s="173"/>
      <c r="N672" s="173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</row>
    <row r="673" spans="1:26">
      <c r="A673" s="173"/>
      <c r="B673" s="173"/>
      <c r="C673" s="173"/>
      <c r="D673" s="173"/>
      <c r="E673" s="173"/>
      <c r="F673" s="173"/>
      <c r="G673" s="173"/>
      <c r="H673" s="173"/>
      <c r="I673" s="173"/>
      <c r="J673" s="173"/>
      <c r="K673" s="173"/>
      <c r="L673" s="173"/>
      <c r="M673" s="173"/>
      <c r="N673" s="173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</row>
    <row r="674" spans="1:26">
      <c r="A674" s="173"/>
      <c r="B674" s="173"/>
      <c r="C674" s="173"/>
      <c r="D674" s="173"/>
      <c r="E674" s="173"/>
      <c r="F674" s="173"/>
      <c r="G674" s="173"/>
      <c r="H674" s="173"/>
      <c r="I674" s="173"/>
      <c r="J674" s="173"/>
      <c r="K674" s="173"/>
      <c r="L674" s="173"/>
      <c r="M674" s="173"/>
      <c r="N674" s="173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</row>
    <row r="675" spans="1:26">
      <c r="A675" s="173"/>
      <c r="B675" s="173"/>
      <c r="C675" s="173"/>
      <c r="D675" s="173"/>
      <c r="E675" s="173"/>
      <c r="F675" s="173"/>
      <c r="G675" s="173"/>
      <c r="H675" s="173"/>
      <c r="I675" s="173"/>
      <c r="J675" s="173"/>
      <c r="K675" s="173"/>
      <c r="L675" s="173"/>
      <c r="M675" s="173"/>
      <c r="N675" s="173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</row>
    <row r="676" spans="1:26">
      <c r="A676" s="173"/>
      <c r="B676" s="173"/>
      <c r="C676" s="173"/>
      <c r="D676" s="173"/>
      <c r="E676" s="173"/>
      <c r="F676" s="173"/>
      <c r="G676" s="173"/>
      <c r="H676" s="173"/>
      <c r="I676" s="173"/>
      <c r="J676" s="173"/>
      <c r="K676" s="173"/>
      <c r="L676" s="173"/>
      <c r="M676" s="173"/>
      <c r="N676" s="17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</row>
    <row r="677" spans="1:26">
      <c r="A677" s="173"/>
      <c r="B677" s="173"/>
      <c r="C677" s="173"/>
      <c r="D677" s="173"/>
      <c r="E677" s="173"/>
      <c r="F677" s="173"/>
      <c r="G677" s="173"/>
      <c r="H677" s="173"/>
      <c r="I677" s="173"/>
      <c r="J677" s="173"/>
      <c r="K677" s="173"/>
      <c r="L677" s="173"/>
      <c r="M677" s="173"/>
      <c r="N677" s="173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</row>
    <row r="678" spans="1:26">
      <c r="A678" s="173"/>
      <c r="B678" s="173"/>
      <c r="C678" s="173"/>
      <c r="D678" s="173"/>
      <c r="E678" s="173"/>
      <c r="F678" s="173"/>
      <c r="G678" s="173"/>
      <c r="H678" s="173"/>
      <c r="I678" s="173"/>
      <c r="J678" s="173"/>
      <c r="K678" s="173"/>
      <c r="L678" s="173"/>
      <c r="M678" s="173"/>
      <c r="N678" s="17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</row>
    <row r="679" spans="1:26">
      <c r="A679" s="173"/>
      <c r="B679" s="173"/>
      <c r="C679" s="173"/>
      <c r="D679" s="173"/>
      <c r="E679" s="173"/>
      <c r="F679" s="173"/>
      <c r="G679" s="173"/>
      <c r="H679" s="173"/>
      <c r="I679" s="173"/>
      <c r="J679" s="173"/>
      <c r="K679" s="173"/>
      <c r="L679" s="173"/>
      <c r="M679" s="173"/>
      <c r="N679" s="17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</row>
    <row r="680" spans="1:26">
      <c r="A680" s="173"/>
      <c r="B680" s="173"/>
      <c r="C680" s="173"/>
      <c r="D680" s="173"/>
      <c r="E680" s="173"/>
      <c r="F680" s="173"/>
      <c r="G680" s="173"/>
      <c r="H680" s="173"/>
      <c r="I680" s="173"/>
      <c r="J680" s="173"/>
      <c r="K680" s="173"/>
      <c r="L680" s="173"/>
      <c r="M680" s="173"/>
      <c r="N680" s="173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</row>
    <row r="681" spans="1:26">
      <c r="A681" s="173"/>
      <c r="B681" s="173"/>
      <c r="C681" s="173"/>
      <c r="D681" s="173"/>
      <c r="E681" s="173"/>
      <c r="F681" s="173"/>
      <c r="G681" s="173"/>
      <c r="H681" s="173"/>
      <c r="I681" s="173"/>
      <c r="J681" s="173"/>
      <c r="K681" s="173"/>
      <c r="L681" s="173"/>
      <c r="M681" s="173"/>
      <c r="N681" s="17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</row>
    <row r="682" spans="1:26">
      <c r="A682" s="173"/>
      <c r="B682" s="173"/>
      <c r="C682" s="173"/>
      <c r="D682" s="173"/>
      <c r="E682" s="173"/>
      <c r="F682" s="173"/>
      <c r="G682" s="173"/>
      <c r="H682" s="173"/>
      <c r="I682" s="173"/>
      <c r="J682" s="173"/>
      <c r="K682" s="173"/>
      <c r="L682" s="173"/>
      <c r="M682" s="173"/>
      <c r="N682" s="173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</row>
    <row r="683" spans="1:26">
      <c r="A683" s="173"/>
      <c r="B683" s="173"/>
      <c r="C683" s="173"/>
      <c r="D683" s="173"/>
      <c r="E683" s="173"/>
      <c r="F683" s="173"/>
      <c r="G683" s="173"/>
      <c r="H683" s="173"/>
      <c r="I683" s="173"/>
      <c r="J683" s="173"/>
      <c r="K683" s="173"/>
      <c r="L683" s="173"/>
      <c r="M683" s="173"/>
      <c r="N683" s="173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</row>
    <row r="684" spans="1:26">
      <c r="A684" s="173"/>
      <c r="B684" s="173"/>
      <c r="C684" s="173"/>
      <c r="D684" s="173"/>
      <c r="E684" s="173"/>
      <c r="F684" s="173"/>
      <c r="G684" s="173"/>
      <c r="H684" s="173"/>
      <c r="I684" s="173"/>
      <c r="J684" s="173"/>
      <c r="K684" s="173"/>
      <c r="L684" s="173"/>
      <c r="M684" s="173"/>
      <c r="N684" s="173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</row>
    <row r="685" spans="1:26">
      <c r="A685" s="173"/>
      <c r="B685" s="173"/>
      <c r="C685" s="173"/>
      <c r="D685" s="173"/>
      <c r="E685" s="173"/>
      <c r="F685" s="173"/>
      <c r="G685" s="173"/>
      <c r="H685" s="173"/>
      <c r="I685" s="173"/>
      <c r="J685" s="173"/>
      <c r="K685" s="173"/>
      <c r="L685" s="173"/>
      <c r="M685" s="173"/>
      <c r="N685" s="173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</row>
    <row r="686" spans="1:26">
      <c r="A686" s="173"/>
      <c r="B686" s="173"/>
      <c r="C686" s="173"/>
      <c r="D686" s="173"/>
      <c r="E686" s="173"/>
      <c r="F686" s="173"/>
      <c r="G686" s="173"/>
      <c r="H686" s="173"/>
      <c r="I686" s="173"/>
      <c r="J686" s="173"/>
      <c r="K686" s="173"/>
      <c r="L686" s="173"/>
      <c r="M686" s="173"/>
      <c r="N686" s="173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</row>
    <row r="687" spans="1:26">
      <c r="A687" s="173"/>
      <c r="B687" s="173"/>
      <c r="C687" s="173"/>
      <c r="D687" s="173"/>
      <c r="E687" s="173"/>
      <c r="F687" s="173"/>
      <c r="G687" s="173"/>
      <c r="H687" s="173"/>
      <c r="I687" s="173"/>
      <c r="J687" s="173"/>
      <c r="K687" s="173"/>
      <c r="L687" s="173"/>
      <c r="M687" s="173"/>
      <c r="N687" s="173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</row>
    <row r="688" spans="1:26">
      <c r="A688" s="173"/>
      <c r="B688" s="173"/>
      <c r="C688" s="173"/>
      <c r="D688" s="173"/>
      <c r="E688" s="173"/>
      <c r="F688" s="173"/>
      <c r="G688" s="173"/>
      <c r="H688" s="173"/>
      <c r="I688" s="173"/>
      <c r="J688" s="173"/>
      <c r="K688" s="173"/>
      <c r="L688" s="173"/>
      <c r="M688" s="173"/>
      <c r="N688" s="173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</row>
    <row r="689" spans="1:26">
      <c r="A689" s="173"/>
      <c r="B689" s="173"/>
      <c r="C689" s="173"/>
      <c r="D689" s="173"/>
      <c r="E689" s="173"/>
      <c r="F689" s="173"/>
      <c r="G689" s="173"/>
      <c r="H689" s="173"/>
      <c r="I689" s="173"/>
      <c r="J689" s="173"/>
      <c r="K689" s="173"/>
      <c r="L689" s="173"/>
      <c r="M689" s="173"/>
      <c r="N689" s="173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</row>
    <row r="690" spans="1:26">
      <c r="A690" s="173"/>
      <c r="B690" s="173"/>
      <c r="C690" s="173"/>
      <c r="D690" s="173"/>
      <c r="E690" s="173"/>
      <c r="F690" s="173"/>
      <c r="G690" s="173"/>
      <c r="H690" s="173"/>
      <c r="I690" s="173"/>
      <c r="J690" s="173"/>
      <c r="K690" s="173"/>
      <c r="L690" s="173"/>
      <c r="M690" s="173"/>
      <c r="N690" s="173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</row>
    <row r="691" spans="1:26">
      <c r="A691" s="173"/>
      <c r="B691" s="173"/>
      <c r="C691" s="173"/>
      <c r="D691" s="173"/>
      <c r="E691" s="173"/>
      <c r="F691" s="173"/>
      <c r="G691" s="173"/>
      <c r="H691" s="173"/>
      <c r="I691" s="173"/>
      <c r="J691" s="173"/>
      <c r="K691" s="173"/>
      <c r="L691" s="173"/>
      <c r="M691" s="173"/>
      <c r="N691" s="173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</row>
    <row r="692" spans="1:26">
      <c r="A692" s="173"/>
      <c r="B692" s="173"/>
      <c r="C692" s="173"/>
      <c r="D692" s="173"/>
      <c r="E692" s="173"/>
      <c r="F692" s="173"/>
      <c r="G692" s="173"/>
      <c r="H692" s="173"/>
      <c r="I692" s="173"/>
      <c r="J692" s="173"/>
      <c r="K692" s="173"/>
      <c r="L692" s="173"/>
      <c r="M692" s="173"/>
      <c r="N692" s="173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</row>
    <row r="693" spans="1:26">
      <c r="A693" s="173"/>
      <c r="B693" s="173"/>
      <c r="C693" s="173"/>
      <c r="D693" s="173"/>
      <c r="E693" s="173"/>
      <c r="F693" s="173"/>
      <c r="G693" s="173"/>
      <c r="H693" s="173"/>
      <c r="I693" s="173"/>
      <c r="J693" s="173"/>
      <c r="K693" s="173"/>
      <c r="L693" s="173"/>
      <c r="M693" s="173"/>
      <c r="N693" s="173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</row>
    <row r="694" spans="1:26">
      <c r="A694" s="173"/>
      <c r="B694" s="173"/>
      <c r="C694" s="173"/>
      <c r="D694" s="173"/>
      <c r="E694" s="173"/>
      <c r="F694" s="173"/>
      <c r="G694" s="173"/>
      <c r="H694" s="173"/>
      <c r="I694" s="173"/>
      <c r="J694" s="173"/>
      <c r="K694" s="173"/>
      <c r="L694" s="173"/>
      <c r="M694" s="173"/>
      <c r="N694" s="173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</row>
    <row r="695" spans="1:26">
      <c r="A695" s="173"/>
      <c r="B695" s="173"/>
      <c r="C695" s="173"/>
      <c r="D695" s="173"/>
      <c r="E695" s="173"/>
      <c r="F695" s="173"/>
      <c r="G695" s="173"/>
      <c r="H695" s="173"/>
      <c r="I695" s="173"/>
      <c r="J695" s="173"/>
      <c r="K695" s="173"/>
      <c r="L695" s="173"/>
      <c r="M695" s="173"/>
      <c r="N695" s="173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</row>
    <row r="696" spans="1:26">
      <c r="A696" s="173"/>
      <c r="B696" s="173"/>
      <c r="C696" s="173"/>
      <c r="D696" s="173"/>
      <c r="E696" s="173"/>
      <c r="F696" s="173"/>
      <c r="G696" s="173"/>
      <c r="H696" s="173"/>
      <c r="I696" s="173"/>
      <c r="J696" s="173"/>
      <c r="K696" s="173"/>
      <c r="L696" s="173"/>
      <c r="M696" s="173"/>
      <c r="N696" s="173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</row>
    <row r="697" spans="1:26">
      <c r="A697" s="173"/>
      <c r="B697" s="173"/>
      <c r="C697" s="173"/>
      <c r="D697" s="173"/>
      <c r="E697" s="173"/>
      <c r="F697" s="173"/>
      <c r="G697" s="173"/>
      <c r="H697" s="173"/>
      <c r="I697" s="173"/>
      <c r="J697" s="173"/>
      <c r="K697" s="173"/>
      <c r="L697" s="173"/>
      <c r="M697" s="173"/>
      <c r="N697" s="173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</row>
    <row r="698" spans="1:26">
      <c r="A698" s="173"/>
      <c r="B698" s="173"/>
      <c r="C698" s="173"/>
      <c r="D698" s="173"/>
      <c r="E698" s="173"/>
      <c r="F698" s="173"/>
      <c r="G698" s="173"/>
      <c r="H698" s="173"/>
      <c r="I698" s="173"/>
      <c r="J698" s="173"/>
      <c r="K698" s="173"/>
      <c r="L698" s="173"/>
      <c r="M698" s="173"/>
      <c r="N698" s="173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</row>
    <row r="699" spans="1:26">
      <c r="A699" s="173"/>
      <c r="B699" s="173"/>
      <c r="C699" s="173"/>
      <c r="D699" s="173"/>
      <c r="E699" s="173"/>
      <c r="F699" s="173"/>
      <c r="G699" s="173"/>
      <c r="H699" s="173"/>
      <c r="I699" s="173"/>
      <c r="J699" s="173"/>
      <c r="K699" s="173"/>
      <c r="L699" s="173"/>
      <c r="M699" s="173"/>
      <c r="N699" s="173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</row>
    <row r="700" spans="1:26">
      <c r="A700" s="173"/>
      <c r="B700" s="173"/>
      <c r="C700" s="173"/>
      <c r="D700" s="173"/>
      <c r="E700" s="173"/>
      <c r="F700" s="173"/>
      <c r="G700" s="173"/>
      <c r="H700" s="173"/>
      <c r="I700" s="173"/>
      <c r="J700" s="173"/>
      <c r="K700" s="173"/>
      <c r="L700" s="173"/>
      <c r="M700" s="173"/>
      <c r="N700" s="173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</row>
    <row r="701" spans="1:26">
      <c r="A701" s="173"/>
      <c r="B701" s="173"/>
      <c r="C701" s="173"/>
      <c r="D701" s="173"/>
      <c r="E701" s="173"/>
      <c r="F701" s="173"/>
      <c r="G701" s="173"/>
      <c r="H701" s="173"/>
      <c r="I701" s="173"/>
      <c r="J701" s="173"/>
      <c r="K701" s="173"/>
      <c r="L701" s="173"/>
      <c r="M701" s="173"/>
      <c r="N701" s="173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</row>
    <row r="702" spans="1:26">
      <c r="A702" s="173"/>
      <c r="B702" s="173"/>
      <c r="C702" s="173"/>
      <c r="D702" s="173"/>
      <c r="E702" s="173"/>
      <c r="F702" s="173"/>
      <c r="G702" s="173"/>
      <c r="H702" s="173"/>
      <c r="I702" s="173"/>
      <c r="J702" s="173"/>
      <c r="K702" s="173"/>
      <c r="L702" s="173"/>
      <c r="M702" s="173"/>
      <c r="N702" s="173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</row>
    <row r="703" spans="1:26">
      <c r="A703" s="173"/>
      <c r="B703" s="173"/>
      <c r="C703" s="173"/>
      <c r="D703" s="173"/>
      <c r="E703" s="173"/>
      <c r="F703" s="173"/>
      <c r="G703" s="173"/>
      <c r="H703" s="173"/>
      <c r="I703" s="173"/>
      <c r="J703" s="173"/>
      <c r="K703" s="173"/>
      <c r="L703" s="173"/>
      <c r="M703" s="173"/>
      <c r="N703" s="173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</row>
    <row r="704" spans="1:26">
      <c r="A704" s="173"/>
      <c r="B704" s="173"/>
      <c r="C704" s="173"/>
      <c r="D704" s="173"/>
      <c r="E704" s="173"/>
      <c r="F704" s="173"/>
      <c r="G704" s="173"/>
      <c r="H704" s="173"/>
      <c r="I704" s="173"/>
      <c r="J704" s="173"/>
      <c r="K704" s="173"/>
      <c r="L704" s="173"/>
      <c r="M704" s="173"/>
      <c r="N704" s="173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</row>
    <row r="705" spans="1:26">
      <c r="A705" s="173"/>
      <c r="B705" s="173"/>
      <c r="C705" s="173"/>
      <c r="D705" s="173"/>
      <c r="E705" s="173"/>
      <c r="F705" s="173"/>
      <c r="G705" s="173"/>
      <c r="H705" s="173"/>
      <c r="I705" s="173"/>
      <c r="J705" s="173"/>
      <c r="K705" s="173"/>
      <c r="L705" s="173"/>
      <c r="M705" s="173"/>
      <c r="N705" s="173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</row>
    <row r="706" spans="1:26">
      <c r="A706" s="173"/>
      <c r="B706" s="173"/>
      <c r="C706" s="173"/>
      <c r="D706" s="173"/>
      <c r="E706" s="173"/>
      <c r="F706" s="173"/>
      <c r="G706" s="173"/>
      <c r="H706" s="173"/>
      <c r="I706" s="173"/>
      <c r="J706" s="173"/>
      <c r="K706" s="173"/>
      <c r="L706" s="173"/>
      <c r="M706" s="173"/>
      <c r="N706" s="173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</row>
    <row r="707" spans="1:26">
      <c r="A707" s="173"/>
      <c r="B707" s="173"/>
      <c r="C707" s="173"/>
      <c r="D707" s="173"/>
      <c r="E707" s="173"/>
      <c r="F707" s="173"/>
      <c r="G707" s="173"/>
      <c r="H707" s="173"/>
      <c r="I707" s="173"/>
      <c r="J707" s="173"/>
      <c r="K707" s="173"/>
      <c r="L707" s="173"/>
      <c r="M707" s="173"/>
      <c r="N707" s="173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</row>
    <row r="708" spans="1:26">
      <c r="A708" s="173"/>
      <c r="B708" s="173"/>
      <c r="C708" s="173"/>
      <c r="D708" s="173"/>
      <c r="E708" s="173"/>
      <c r="F708" s="173"/>
      <c r="G708" s="173"/>
      <c r="H708" s="173"/>
      <c r="I708" s="173"/>
      <c r="J708" s="173"/>
      <c r="K708" s="173"/>
      <c r="L708" s="173"/>
      <c r="M708" s="173"/>
      <c r="N708" s="173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</row>
    <row r="709" spans="1:26">
      <c r="A709" s="173"/>
      <c r="B709" s="173"/>
      <c r="C709" s="173"/>
      <c r="D709" s="173"/>
      <c r="E709" s="173"/>
      <c r="F709" s="173"/>
      <c r="G709" s="173"/>
      <c r="H709" s="173"/>
      <c r="I709" s="173"/>
      <c r="J709" s="173"/>
      <c r="K709" s="173"/>
      <c r="L709" s="173"/>
      <c r="M709" s="173"/>
      <c r="N709" s="173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</row>
    <row r="710" spans="1:26">
      <c r="A710" s="173"/>
      <c r="B710" s="173"/>
      <c r="C710" s="173"/>
      <c r="D710" s="173"/>
      <c r="E710" s="173"/>
      <c r="F710" s="173"/>
      <c r="G710" s="173"/>
      <c r="H710" s="173"/>
      <c r="I710" s="173"/>
      <c r="J710" s="173"/>
      <c r="K710" s="173"/>
      <c r="L710" s="173"/>
      <c r="M710" s="173"/>
      <c r="N710" s="173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</row>
    <row r="711" spans="1:26">
      <c r="A711" s="173"/>
      <c r="B711" s="173"/>
      <c r="C711" s="173"/>
      <c r="D711" s="173"/>
      <c r="E711" s="173"/>
      <c r="F711" s="173"/>
      <c r="G711" s="173"/>
      <c r="H711" s="173"/>
      <c r="I711" s="173"/>
      <c r="J711" s="173"/>
      <c r="K711" s="173"/>
      <c r="L711" s="173"/>
      <c r="M711" s="173"/>
      <c r="N711" s="173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</row>
    <row r="712" spans="1:26">
      <c r="A712" s="173"/>
      <c r="B712" s="173"/>
      <c r="C712" s="173"/>
      <c r="D712" s="173"/>
      <c r="E712" s="173"/>
      <c r="F712" s="173"/>
      <c r="G712" s="173"/>
      <c r="H712" s="173"/>
      <c r="I712" s="173"/>
      <c r="J712" s="173"/>
      <c r="K712" s="173"/>
      <c r="L712" s="173"/>
      <c r="M712" s="173"/>
      <c r="N712" s="173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</row>
    <row r="713" spans="1:26">
      <c r="A713" s="173"/>
      <c r="B713" s="173"/>
      <c r="C713" s="173"/>
      <c r="D713" s="173"/>
      <c r="E713" s="173"/>
      <c r="F713" s="173"/>
      <c r="G713" s="173"/>
      <c r="H713" s="173"/>
      <c r="I713" s="173"/>
      <c r="J713" s="173"/>
      <c r="K713" s="173"/>
      <c r="L713" s="173"/>
      <c r="M713" s="173"/>
      <c r="N713" s="173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</row>
    <row r="714" spans="1:26">
      <c r="A714" s="173"/>
      <c r="B714" s="173"/>
      <c r="C714" s="173"/>
      <c r="D714" s="173"/>
      <c r="E714" s="173"/>
      <c r="F714" s="173"/>
      <c r="G714" s="173"/>
      <c r="H714" s="173"/>
      <c r="I714" s="173"/>
      <c r="J714" s="173"/>
      <c r="K714" s="173"/>
      <c r="L714" s="173"/>
      <c r="M714" s="173"/>
      <c r="N714" s="173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</row>
    <row r="715" spans="1:26">
      <c r="A715" s="173"/>
      <c r="B715" s="173"/>
      <c r="C715" s="173"/>
      <c r="D715" s="173"/>
      <c r="E715" s="173"/>
      <c r="F715" s="173"/>
      <c r="G715" s="173"/>
      <c r="H715" s="173"/>
      <c r="I715" s="173"/>
      <c r="J715" s="173"/>
      <c r="K715" s="173"/>
      <c r="L715" s="173"/>
      <c r="M715" s="173"/>
      <c r="N715" s="173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</row>
    <row r="716" spans="1:26">
      <c r="A716" s="173"/>
      <c r="B716" s="173"/>
      <c r="C716" s="173"/>
      <c r="D716" s="173"/>
      <c r="E716" s="173"/>
      <c r="F716" s="173"/>
      <c r="G716" s="173"/>
      <c r="H716" s="173"/>
      <c r="I716" s="173"/>
      <c r="J716" s="173"/>
      <c r="K716" s="173"/>
      <c r="L716" s="173"/>
      <c r="M716" s="173"/>
      <c r="N716" s="173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</row>
    <row r="717" spans="1:26">
      <c r="A717" s="173"/>
      <c r="B717" s="173"/>
      <c r="C717" s="173"/>
      <c r="D717" s="173"/>
      <c r="E717" s="173"/>
      <c r="F717" s="173"/>
      <c r="G717" s="173"/>
      <c r="H717" s="173"/>
      <c r="I717" s="173"/>
      <c r="J717" s="173"/>
      <c r="K717" s="173"/>
      <c r="L717" s="173"/>
      <c r="M717" s="173"/>
      <c r="N717" s="173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</row>
    <row r="718" spans="1:26">
      <c r="A718" s="173"/>
      <c r="B718" s="173"/>
      <c r="C718" s="173"/>
      <c r="D718" s="173"/>
      <c r="E718" s="173"/>
      <c r="F718" s="173"/>
      <c r="G718" s="173"/>
      <c r="H718" s="173"/>
      <c r="I718" s="173"/>
      <c r="J718" s="173"/>
      <c r="K718" s="173"/>
      <c r="L718" s="173"/>
      <c r="M718" s="173"/>
      <c r="N718" s="173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</row>
    <row r="719" spans="1:26">
      <c r="A719" s="173"/>
      <c r="B719" s="173"/>
      <c r="C719" s="173"/>
      <c r="D719" s="173"/>
      <c r="E719" s="173"/>
      <c r="F719" s="173"/>
      <c r="G719" s="173"/>
      <c r="H719" s="173"/>
      <c r="I719" s="173"/>
      <c r="J719" s="173"/>
      <c r="K719" s="173"/>
      <c r="L719" s="173"/>
      <c r="M719" s="173"/>
      <c r="N719" s="173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</row>
    <row r="720" spans="1:26">
      <c r="A720" s="173"/>
      <c r="B720" s="173"/>
      <c r="C720" s="173"/>
      <c r="D720" s="173"/>
      <c r="E720" s="173"/>
      <c r="F720" s="173"/>
      <c r="G720" s="173"/>
      <c r="H720" s="173"/>
      <c r="I720" s="173"/>
      <c r="J720" s="173"/>
      <c r="K720" s="173"/>
      <c r="L720" s="173"/>
      <c r="M720" s="173"/>
      <c r="N720" s="173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</row>
    <row r="721" spans="1:26">
      <c r="A721" s="173"/>
      <c r="B721" s="173"/>
      <c r="C721" s="173"/>
      <c r="D721" s="173"/>
      <c r="E721" s="173"/>
      <c r="F721" s="173"/>
      <c r="G721" s="173"/>
      <c r="H721" s="173"/>
      <c r="I721" s="173"/>
      <c r="J721" s="173"/>
      <c r="K721" s="173"/>
      <c r="L721" s="173"/>
      <c r="M721" s="173"/>
      <c r="N721" s="173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</row>
    <row r="722" spans="1:26">
      <c r="A722" s="173"/>
      <c r="B722" s="173"/>
      <c r="C722" s="173"/>
      <c r="D722" s="173"/>
      <c r="E722" s="173"/>
      <c r="F722" s="173"/>
      <c r="G722" s="173"/>
      <c r="H722" s="173"/>
      <c r="I722" s="173"/>
      <c r="J722" s="173"/>
      <c r="K722" s="173"/>
      <c r="L722" s="173"/>
      <c r="M722" s="173"/>
      <c r="N722" s="173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</row>
    <row r="723" spans="1:26">
      <c r="A723" s="173"/>
      <c r="B723" s="173"/>
      <c r="C723" s="173"/>
      <c r="D723" s="173"/>
      <c r="E723" s="173"/>
      <c r="F723" s="173"/>
      <c r="G723" s="173"/>
      <c r="H723" s="173"/>
      <c r="I723" s="173"/>
      <c r="J723" s="173"/>
      <c r="K723" s="173"/>
      <c r="L723" s="173"/>
      <c r="M723" s="173"/>
      <c r="N723" s="173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</row>
    <row r="724" spans="1:26">
      <c r="A724" s="173"/>
      <c r="B724" s="173"/>
      <c r="C724" s="173"/>
      <c r="D724" s="173"/>
      <c r="E724" s="173"/>
      <c r="F724" s="173"/>
      <c r="G724" s="173"/>
      <c r="H724" s="173"/>
      <c r="I724" s="173"/>
      <c r="J724" s="173"/>
      <c r="K724" s="173"/>
      <c r="L724" s="173"/>
      <c r="M724" s="173"/>
      <c r="N724" s="173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</row>
    <row r="725" spans="1:26">
      <c r="A725" s="173"/>
      <c r="B725" s="173"/>
      <c r="C725" s="173"/>
      <c r="D725" s="173"/>
      <c r="E725" s="173"/>
      <c r="F725" s="173"/>
      <c r="G725" s="173"/>
      <c r="H725" s="173"/>
      <c r="I725" s="173"/>
      <c r="J725" s="173"/>
      <c r="K725" s="173"/>
      <c r="L725" s="173"/>
      <c r="M725" s="173"/>
      <c r="N725" s="173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</row>
    <row r="726" spans="1:26">
      <c r="A726" s="173"/>
      <c r="B726" s="173"/>
      <c r="C726" s="173"/>
      <c r="D726" s="173"/>
      <c r="E726" s="173"/>
      <c r="F726" s="173"/>
      <c r="G726" s="173"/>
      <c r="H726" s="173"/>
      <c r="I726" s="173"/>
      <c r="J726" s="173"/>
      <c r="K726" s="173"/>
      <c r="L726" s="173"/>
      <c r="M726" s="173"/>
      <c r="N726" s="173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</row>
    <row r="727" spans="1:26">
      <c r="A727" s="173"/>
      <c r="B727" s="173"/>
      <c r="C727" s="173"/>
      <c r="D727" s="173"/>
      <c r="E727" s="173"/>
      <c r="F727" s="173"/>
      <c r="G727" s="173"/>
      <c r="H727" s="173"/>
      <c r="I727" s="173"/>
      <c r="J727" s="173"/>
      <c r="K727" s="173"/>
      <c r="L727" s="173"/>
      <c r="M727" s="173"/>
      <c r="N727" s="173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</row>
    <row r="728" spans="1:26">
      <c r="A728" s="173"/>
      <c r="B728" s="173"/>
      <c r="C728" s="173"/>
      <c r="D728" s="173"/>
      <c r="E728" s="173"/>
      <c r="F728" s="173"/>
      <c r="G728" s="173"/>
      <c r="H728" s="173"/>
      <c r="I728" s="173"/>
      <c r="J728" s="173"/>
      <c r="K728" s="173"/>
      <c r="L728" s="173"/>
      <c r="M728" s="173"/>
      <c r="N728" s="173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</row>
    <row r="729" spans="1:26">
      <c r="A729" s="173"/>
      <c r="B729" s="173"/>
      <c r="C729" s="173"/>
      <c r="D729" s="173"/>
      <c r="E729" s="173"/>
      <c r="F729" s="173"/>
      <c r="G729" s="173"/>
      <c r="H729" s="173"/>
      <c r="I729" s="173"/>
      <c r="J729" s="173"/>
      <c r="K729" s="173"/>
      <c r="L729" s="173"/>
      <c r="M729" s="173"/>
      <c r="N729" s="173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</row>
    <row r="730" spans="1:26">
      <c r="A730" s="173"/>
      <c r="B730" s="173"/>
      <c r="C730" s="173"/>
      <c r="D730" s="173"/>
      <c r="E730" s="173"/>
      <c r="F730" s="173"/>
      <c r="G730" s="173"/>
      <c r="H730" s="173"/>
      <c r="I730" s="173"/>
      <c r="J730" s="173"/>
      <c r="K730" s="173"/>
      <c r="L730" s="173"/>
      <c r="M730" s="173"/>
      <c r="N730" s="173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</row>
    <row r="731" spans="1:26">
      <c r="A731" s="173"/>
      <c r="B731" s="173"/>
      <c r="C731" s="173"/>
      <c r="D731" s="173"/>
      <c r="E731" s="173"/>
      <c r="F731" s="173"/>
      <c r="G731" s="173"/>
      <c r="H731" s="173"/>
      <c r="I731" s="173"/>
      <c r="J731" s="173"/>
      <c r="K731" s="173"/>
      <c r="L731" s="173"/>
      <c r="M731" s="173"/>
      <c r="N731" s="173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</row>
    <row r="732" spans="1:26">
      <c r="A732" s="173"/>
      <c r="B732" s="173"/>
      <c r="C732" s="173"/>
      <c r="D732" s="173"/>
      <c r="E732" s="173"/>
      <c r="F732" s="173"/>
      <c r="G732" s="173"/>
      <c r="H732" s="173"/>
      <c r="I732" s="173"/>
      <c r="J732" s="173"/>
      <c r="K732" s="173"/>
      <c r="L732" s="173"/>
      <c r="M732" s="173"/>
      <c r="N732" s="173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</row>
    <row r="733" spans="1:26">
      <c r="A733" s="173"/>
      <c r="B733" s="173"/>
      <c r="C733" s="173"/>
      <c r="D733" s="173"/>
      <c r="E733" s="173"/>
      <c r="F733" s="173"/>
      <c r="G733" s="173"/>
      <c r="H733" s="173"/>
      <c r="I733" s="173"/>
      <c r="J733" s="173"/>
      <c r="K733" s="173"/>
      <c r="L733" s="173"/>
      <c r="M733" s="173"/>
      <c r="N733" s="173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</row>
    <row r="734" spans="1:26">
      <c r="A734" s="173"/>
      <c r="B734" s="173"/>
      <c r="C734" s="173"/>
      <c r="D734" s="173"/>
      <c r="E734" s="173"/>
      <c r="F734" s="173"/>
      <c r="G734" s="173"/>
      <c r="H734" s="173"/>
      <c r="I734" s="173"/>
      <c r="J734" s="173"/>
      <c r="K734" s="173"/>
      <c r="L734" s="173"/>
      <c r="M734" s="173"/>
      <c r="N734" s="173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</row>
    <row r="735" spans="1:26">
      <c r="A735" s="173"/>
      <c r="B735" s="173"/>
      <c r="C735" s="173"/>
      <c r="D735" s="173"/>
      <c r="E735" s="173"/>
      <c r="F735" s="173"/>
      <c r="G735" s="173"/>
      <c r="H735" s="173"/>
      <c r="I735" s="173"/>
      <c r="J735" s="173"/>
      <c r="K735" s="173"/>
      <c r="L735" s="173"/>
      <c r="M735" s="173"/>
      <c r="N735" s="173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</row>
    <row r="736" spans="1:26">
      <c r="A736" s="173"/>
      <c r="B736" s="173"/>
      <c r="C736" s="173"/>
      <c r="D736" s="173"/>
      <c r="E736" s="173"/>
      <c r="F736" s="173"/>
      <c r="G736" s="173"/>
      <c r="H736" s="173"/>
      <c r="I736" s="173"/>
      <c r="J736" s="173"/>
      <c r="K736" s="173"/>
      <c r="L736" s="173"/>
      <c r="M736" s="173"/>
      <c r="N736" s="173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</row>
    <row r="737" spans="1:26">
      <c r="A737" s="173"/>
      <c r="B737" s="173"/>
      <c r="C737" s="173"/>
      <c r="D737" s="173"/>
      <c r="E737" s="173"/>
      <c r="F737" s="173"/>
      <c r="G737" s="173"/>
      <c r="H737" s="173"/>
      <c r="I737" s="173"/>
      <c r="J737" s="173"/>
      <c r="K737" s="173"/>
      <c r="L737" s="173"/>
      <c r="M737" s="173"/>
      <c r="N737" s="173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</row>
    <row r="738" spans="1:26">
      <c r="A738" s="173"/>
      <c r="B738" s="173"/>
      <c r="C738" s="173"/>
      <c r="D738" s="173"/>
      <c r="E738" s="173"/>
      <c r="F738" s="173"/>
      <c r="G738" s="173"/>
      <c r="H738" s="173"/>
      <c r="I738" s="173"/>
      <c r="J738" s="173"/>
      <c r="K738" s="173"/>
      <c r="L738" s="173"/>
      <c r="M738" s="173"/>
      <c r="N738" s="173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</row>
    <row r="739" spans="1:26">
      <c r="A739" s="173"/>
      <c r="B739" s="173"/>
      <c r="C739" s="173"/>
      <c r="D739" s="173"/>
      <c r="E739" s="173"/>
      <c r="F739" s="173"/>
      <c r="G739" s="173"/>
      <c r="H739" s="173"/>
      <c r="I739" s="173"/>
      <c r="J739" s="173"/>
      <c r="K739" s="173"/>
      <c r="L739" s="173"/>
      <c r="M739" s="173"/>
      <c r="N739" s="173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</row>
    <row r="740" spans="1:26">
      <c r="A740" s="173"/>
      <c r="B740" s="173"/>
      <c r="C740" s="173"/>
      <c r="D740" s="173"/>
      <c r="E740" s="173"/>
      <c r="F740" s="173"/>
      <c r="G740" s="173"/>
      <c r="H740" s="173"/>
      <c r="I740" s="173"/>
      <c r="J740" s="173"/>
      <c r="K740" s="173"/>
      <c r="L740" s="173"/>
      <c r="M740" s="173"/>
      <c r="N740" s="173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</row>
    <row r="741" spans="1:26">
      <c r="A741" s="173"/>
      <c r="B741" s="173"/>
      <c r="C741" s="173"/>
      <c r="D741" s="173"/>
      <c r="E741" s="173"/>
      <c r="F741" s="173"/>
      <c r="G741" s="173"/>
      <c r="H741" s="173"/>
      <c r="I741" s="173"/>
      <c r="J741" s="173"/>
      <c r="K741" s="173"/>
      <c r="L741" s="173"/>
      <c r="M741" s="173"/>
      <c r="N741" s="173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</row>
    <row r="742" spans="1:26">
      <c r="A742" s="173"/>
      <c r="B742" s="173"/>
      <c r="C742" s="173"/>
      <c r="D742" s="173"/>
      <c r="E742" s="173"/>
      <c r="F742" s="173"/>
      <c r="G742" s="173"/>
      <c r="H742" s="173"/>
      <c r="I742" s="173"/>
      <c r="J742" s="173"/>
      <c r="K742" s="173"/>
      <c r="L742" s="173"/>
      <c r="M742" s="173"/>
      <c r="N742" s="173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</row>
    <row r="743" spans="1:26">
      <c r="A743" s="173"/>
      <c r="B743" s="173"/>
      <c r="C743" s="173"/>
      <c r="D743" s="173"/>
      <c r="E743" s="173"/>
      <c r="F743" s="173"/>
      <c r="G743" s="173"/>
      <c r="H743" s="173"/>
      <c r="I743" s="173"/>
      <c r="J743" s="173"/>
      <c r="K743" s="173"/>
      <c r="L743" s="173"/>
      <c r="M743" s="173"/>
      <c r="N743" s="173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</row>
    <row r="744" spans="1:26">
      <c r="A744" s="173"/>
      <c r="B744" s="173"/>
      <c r="C744" s="173"/>
      <c r="D744" s="173"/>
      <c r="E744" s="173"/>
      <c r="F744" s="173"/>
      <c r="G744" s="173"/>
      <c r="H744" s="173"/>
      <c r="I744" s="173"/>
      <c r="J744" s="173"/>
      <c r="K744" s="173"/>
      <c r="L744" s="173"/>
      <c r="M744" s="173"/>
      <c r="N744" s="173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</row>
    <row r="745" spans="1:26">
      <c r="A745" s="173"/>
      <c r="B745" s="173"/>
      <c r="C745" s="173"/>
      <c r="D745" s="173"/>
      <c r="E745" s="173"/>
      <c r="F745" s="173"/>
      <c r="G745" s="173"/>
      <c r="H745" s="173"/>
      <c r="I745" s="173"/>
      <c r="J745" s="173"/>
      <c r="K745" s="173"/>
      <c r="L745" s="173"/>
      <c r="M745" s="173"/>
      <c r="N745" s="173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</row>
    <row r="746" spans="1:26">
      <c r="A746" s="173"/>
      <c r="B746" s="173"/>
      <c r="C746" s="173"/>
      <c r="D746" s="173"/>
      <c r="E746" s="173"/>
      <c r="F746" s="173"/>
      <c r="G746" s="173"/>
      <c r="H746" s="173"/>
      <c r="I746" s="173"/>
      <c r="J746" s="173"/>
      <c r="K746" s="173"/>
      <c r="L746" s="173"/>
      <c r="M746" s="173"/>
      <c r="N746" s="173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</row>
    <row r="747" spans="1:26">
      <c r="A747" s="173"/>
      <c r="B747" s="173"/>
      <c r="C747" s="173"/>
      <c r="D747" s="173"/>
      <c r="E747" s="173"/>
      <c r="F747" s="173"/>
      <c r="G747" s="173"/>
      <c r="H747" s="173"/>
      <c r="I747" s="173"/>
      <c r="J747" s="173"/>
      <c r="K747" s="173"/>
      <c r="L747" s="173"/>
      <c r="M747" s="173"/>
      <c r="N747" s="173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</row>
    <row r="748" spans="1:26">
      <c r="A748" s="173"/>
      <c r="B748" s="173"/>
      <c r="C748" s="173"/>
      <c r="D748" s="173"/>
      <c r="E748" s="173"/>
      <c r="F748" s="173"/>
      <c r="G748" s="173"/>
      <c r="H748" s="173"/>
      <c r="I748" s="173"/>
      <c r="J748" s="173"/>
      <c r="K748" s="173"/>
      <c r="L748" s="173"/>
      <c r="M748" s="173"/>
      <c r="N748" s="173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</row>
    <row r="749" spans="1:26">
      <c r="A749" s="173"/>
      <c r="B749" s="173"/>
      <c r="C749" s="173"/>
      <c r="D749" s="173"/>
      <c r="E749" s="173"/>
      <c r="F749" s="173"/>
      <c r="G749" s="173"/>
      <c r="H749" s="173"/>
      <c r="I749" s="173"/>
      <c r="J749" s="173"/>
      <c r="K749" s="173"/>
      <c r="L749" s="173"/>
      <c r="M749" s="173"/>
      <c r="N749" s="173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</row>
    <row r="750" spans="1:26">
      <c r="A750" s="173"/>
      <c r="B750" s="173"/>
      <c r="C750" s="173"/>
      <c r="D750" s="173"/>
      <c r="E750" s="173"/>
      <c r="F750" s="173"/>
      <c r="G750" s="173"/>
      <c r="H750" s="173"/>
      <c r="I750" s="173"/>
      <c r="J750" s="173"/>
      <c r="K750" s="173"/>
      <c r="L750" s="173"/>
      <c r="M750" s="173"/>
      <c r="N750" s="173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</row>
    <row r="751" spans="1:26">
      <c r="A751" s="173"/>
      <c r="B751" s="173"/>
      <c r="C751" s="173"/>
      <c r="D751" s="173"/>
      <c r="E751" s="173"/>
      <c r="F751" s="173"/>
      <c r="G751" s="173"/>
      <c r="H751" s="173"/>
      <c r="I751" s="173"/>
      <c r="J751" s="173"/>
      <c r="K751" s="173"/>
      <c r="L751" s="173"/>
      <c r="M751" s="173"/>
      <c r="N751" s="173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</row>
    <row r="752" spans="1:26">
      <c r="A752" s="173"/>
      <c r="B752" s="173"/>
      <c r="C752" s="173"/>
      <c r="D752" s="173"/>
      <c r="E752" s="173"/>
      <c r="F752" s="173"/>
      <c r="G752" s="173"/>
      <c r="H752" s="173"/>
      <c r="I752" s="173"/>
      <c r="J752" s="173"/>
      <c r="K752" s="173"/>
      <c r="L752" s="173"/>
      <c r="M752" s="173"/>
      <c r="N752" s="173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</row>
    <row r="753" spans="1:26">
      <c r="A753" s="173"/>
      <c r="B753" s="173"/>
      <c r="C753" s="173"/>
      <c r="D753" s="173"/>
      <c r="E753" s="173"/>
      <c r="F753" s="173"/>
      <c r="G753" s="173"/>
      <c r="H753" s="173"/>
      <c r="I753" s="173"/>
      <c r="J753" s="173"/>
      <c r="K753" s="173"/>
      <c r="L753" s="173"/>
      <c r="M753" s="173"/>
      <c r="N753" s="173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</row>
    <row r="754" spans="1:26">
      <c r="A754" s="173"/>
      <c r="B754" s="173"/>
      <c r="C754" s="173"/>
      <c r="D754" s="173"/>
      <c r="E754" s="173"/>
      <c r="F754" s="173"/>
      <c r="G754" s="173"/>
      <c r="H754" s="173"/>
      <c r="I754" s="173"/>
      <c r="J754" s="173"/>
      <c r="K754" s="173"/>
      <c r="L754" s="173"/>
      <c r="M754" s="173"/>
      <c r="N754" s="173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</row>
    <row r="755" spans="1:26">
      <c r="A755" s="173"/>
      <c r="B755" s="173"/>
      <c r="C755" s="173"/>
      <c r="D755" s="173"/>
      <c r="E755" s="173"/>
      <c r="F755" s="173"/>
      <c r="G755" s="173"/>
      <c r="H755" s="173"/>
      <c r="I755" s="173"/>
      <c r="J755" s="173"/>
      <c r="K755" s="173"/>
      <c r="L755" s="173"/>
      <c r="M755" s="173"/>
      <c r="N755" s="173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</row>
    <row r="756" spans="1:26">
      <c r="A756" s="173"/>
      <c r="B756" s="173"/>
      <c r="C756" s="173"/>
      <c r="D756" s="173"/>
      <c r="E756" s="173"/>
      <c r="F756" s="173"/>
      <c r="G756" s="173"/>
      <c r="H756" s="173"/>
      <c r="I756" s="173"/>
      <c r="J756" s="173"/>
      <c r="K756" s="173"/>
      <c r="L756" s="173"/>
      <c r="M756" s="173"/>
      <c r="N756" s="173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</row>
    <row r="757" spans="1:26">
      <c r="A757" s="173"/>
      <c r="B757" s="173"/>
      <c r="C757" s="173"/>
      <c r="D757" s="173"/>
      <c r="E757" s="173"/>
      <c r="F757" s="173"/>
      <c r="G757" s="173"/>
      <c r="H757" s="173"/>
      <c r="I757" s="173"/>
      <c r="J757" s="173"/>
      <c r="K757" s="173"/>
      <c r="L757" s="173"/>
      <c r="M757" s="173"/>
      <c r="N757" s="173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</row>
    <row r="758" spans="1:26">
      <c r="A758" s="173"/>
      <c r="B758" s="173"/>
      <c r="C758" s="173"/>
      <c r="D758" s="173"/>
      <c r="E758" s="173"/>
      <c r="F758" s="173"/>
      <c r="G758" s="173"/>
      <c r="H758" s="173"/>
      <c r="I758" s="173"/>
      <c r="J758" s="173"/>
      <c r="K758" s="173"/>
      <c r="L758" s="173"/>
      <c r="M758" s="173"/>
      <c r="N758" s="173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</row>
    <row r="759" spans="1:26">
      <c r="A759" s="173"/>
      <c r="B759" s="173"/>
      <c r="C759" s="173"/>
      <c r="D759" s="173"/>
      <c r="E759" s="173"/>
      <c r="F759" s="173"/>
      <c r="G759" s="173"/>
      <c r="H759" s="173"/>
      <c r="I759" s="173"/>
      <c r="J759" s="173"/>
      <c r="K759" s="173"/>
      <c r="L759" s="173"/>
      <c r="M759" s="173"/>
      <c r="N759" s="173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</row>
    <row r="760" spans="1:26">
      <c r="A760" s="173"/>
      <c r="B760" s="173"/>
      <c r="C760" s="173"/>
      <c r="D760" s="173"/>
      <c r="E760" s="173"/>
      <c r="F760" s="173"/>
      <c r="G760" s="173"/>
      <c r="H760" s="173"/>
      <c r="I760" s="173"/>
      <c r="J760" s="173"/>
      <c r="K760" s="173"/>
      <c r="L760" s="173"/>
      <c r="M760" s="173"/>
      <c r="N760" s="173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</row>
    <row r="761" spans="1:26">
      <c r="A761" s="173"/>
      <c r="B761" s="173"/>
      <c r="C761" s="173"/>
      <c r="D761" s="173"/>
      <c r="E761" s="173"/>
      <c r="F761" s="173"/>
      <c r="G761" s="173"/>
      <c r="H761" s="173"/>
      <c r="I761" s="173"/>
      <c r="J761" s="173"/>
      <c r="K761" s="173"/>
      <c r="L761" s="173"/>
      <c r="M761" s="173"/>
      <c r="N761" s="173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</row>
    <row r="762" spans="1:26">
      <c r="A762" s="173"/>
      <c r="B762" s="173"/>
      <c r="C762" s="173"/>
      <c r="D762" s="173"/>
      <c r="E762" s="173"/>
      <c r="F762" s="173"/>
      <c r="G762" s="173"/>
      <c r="H762" s="173"/>
      <c r="I762" s="173"/>
      <c r="J762" s="173"/>
      <c r="K762" s="173"/>
      <c r="L762" s="173"/>
      <c r="M762" s="173"/>
      <c r="N762" s="173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</row>
    <row r="763" spans="1:26">
      <c r="A763" s="173"/>
      <c r="B763" s="173"/>
      <c r="C763" s="173"/>
      <c r="D763" s="173"/>
      <c r="E763" s="173"/>
      <c r="F763" s="173"/>
      <c r="G763" s="173"/>
      <c r="H763" s="173"/>
      <c r="I763" s="173"/>
      <c r="J763" s="173"/>
      <c r="K763" s="173"/>
      <c r="L763" s="173"/>
      <c r="M763" s="173"/>
      <c r="N763" s="173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</row>
    <row r="764" spans="1:26">
      <c r="A764" s="173"/>
      <c r="B764" s="173"/>
      <c r="C764" s="173"/>
      <c r="D764" s="173"/>
      <c r="E764" s="173"/>
      <c r="F764" s="173"/>
      <c r="G764" s="173"/>
      <c r="H764" s="173"/>
      <c r="I764" s="173"/>
      <c r="J764" s="173"/>
      <c r="K764" s="173"/>
      <c r="L764" s="173"/>
      <c r="M764" s="173"/>
      <c r="N764" s="173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</row>
    <row r="765" spans="1:26">
      <c r="A765" s="173"/>
      <c r="B765" s="173"/>
      <c r="C765" s="173"/>
      <c r="D765" s="173"/>
      <c r="E765" s="173"/>
      <c r="F765" s="173"/>
      <c r="G765" s="173"/>
      <c r="H765" s="173"/>
      <c r="I765" s="173"/>
      <c r="J765" s="173"/>
      <c r="K765" s="173"/>
      <c r="L765" s="173"/>
      <c r="M765" s="173"/>
      <c r="N765" s="173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</row>
    <row r="766" spans="1:26">
      <c r="A766" s="173"/>
      <c r="B766" s="173"/>
      <c r="C766" s="173"/>
      <c r="D766" s="173"/>
      <c r="E766" s="173"/>
      <c r="F766" s="173"/>
      <c r="G766" s="173"/>
      <c r="H766" s="173"/>
      <c r="I766" s="173"/>
      <c r="J766" s="173"/>
      <c r="K766" s="173"/>
      <c r="L766" s="173"/>
      <c r="M766" s="173"/>
      <c r="N766" s="173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</row>
    <row r="767" spans="1:26">
      <c r="A767" s="173"/>
      <c r="B767" s="173"/>
      <c r="C767" s="173"/>
      <c r="D767" s="173"/>
      <c r="E767" s="173"/>
      <c r="F767" s="173"/>
      <c r="G767" s="173"/>
      <c r="H767" s="173"/>
      <c r="I767" s="173"/>
      <c r="J767" s="173"/>
      <c r="K767" s="173"/>
      <c r="L767" s="173"/>
      <c r="M767" s="173"/>
      <c r="N767" s="173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</row>
    <row r="768" spans="1:26">
      <c r="A768" s="173"/>
      <c r="B768" s="173"/>
      <c r="C768" s="173"/>
      <c r="D768" s="173"/>
      <c r="E768" s="173"/>
      <c r="F768" s="173"/>
      <c r="G768" s="173"/>
      <c r="H768" s="173"/>
      <c r="I768" s="173"/>
      <c r="J768" s="173"/>
      <c r="K768" s="173"/>
      <c r="L768" s="173"/>
      <c r="M768" s="173"/>
      <c r="N768" s="173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</row>
    <row r="769" spans="1:26">
      <c r="A769" s="173"/>
      <c r="B769" s="173"/>
      <c r="C769" s="173"/>
      <c r="D769" s="173"/>
      <c r="E769" s="173"/>
      <c r="F769" s="173"/>
      <c r="G769" s="173"/>
      <c r="H769" s="173"/>
      <c r="I769" s="173"/>
      <c r="J769" s="173"/>
      <c r="K769" s="173"/>
      <c r="L769" s="173"/>
      <c r="M769" s="173"/>
      <c r="N769" s="173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</row>
    <row r="770" spans="1:26">
      <c r="A770" s="173"/>
      <c r="B770" s="173"/>
      <c r="C770" s="173"/>
      <c r="D770" s="173"/>
      <c r="E770" s="173"/>
      <c r="F770" s="173"/>
      <c r="G770" s="173"/>
      <c r="H770" s="173"/>
      <c r="I770" s="173"/>
      <c r="J770" s="173"/>
      <c r="K770" s="173"/>
      <c r="L770" s="173"/>
      <c r="M770" s="173"/>
      <c r="N770" s="173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</row>
    <row r="771" spans="1:26">
      <c r="A771" s="173"/>
      <c r="B771" s="173"/>
      <c r="C771" s="173"/>
      <c r="D771" s="173"/>
      <c r="E771" s="173"/>
      <c r="F771" s="173"/>
      <c r="G771" s="173"/>
      <c r="H771" s="173"/>
      <c r="I771" s="173"/>
      <c r="J771" s="173"/>
      <c r="K771" s="173"/>
      <c r="L771" s="173"/>
      <c r="M771" s="173"/>
      <c r="N771" s="173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</row>
    <row r="772" spans="1:26">
      <c r="A772" s="173"/>
      <c r="B772" s="173"/>
      <c r="C772" s="173"/>
      <c r="D772" s="173"/>
      <c r="E772" s="173"/>
      <c r="F772" s="173"/>
      <c r="G772" s="173"/>
      <c r="H772" s="173"/>
      <c r="I772" s="173"/>
      <c r="J772" s="173"/>
      <c r="K772" s="173"/>
      <c r="L772" s="173"/>
      <c r="M772" s="173"/>
      <c r="N772" s="173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</row>
    <row r="773" spans="1:26">
      <c r="A773" s="173"/>
      <c r="B773" s="173"/>
      <c r="C773" s="173"/>
      <c r="D773" s="173"/>
      <c r="E773" s="173"/>
      <c r="F773" s="173"/>
      <c r="G773" s="173"/>
      <c r="H773" s="173"/>
      <c r="I773" s="173"/>
      <c r="J773" s="173"/>
      <c r="K773" s="173"/>
      <c r="L773" s="173"/>
      <c r="M773" s="173"/>
      <c r="N773" s="173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</row>
    <row r="774" spans="1:26">
      <c r="A774" s="173"/>
      <c r="B774" s="173"/>
      <c r="C774" s="173"/>
      <c r="D774" s="173"/>
      <c r="E774" s="173"/>
      <c r="F774" s="173"/>
      <c r="G774" s="173"/>
      <c r="H774" s="173"/>
      <c r="I774" s="173"/>
      <c r="J774" s="173"/>
      <c r="K774" s="173"/>
      <c r="L774" s="173"/>
      <c r="M774" s="173"/>
      <c r="N774" s="173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</row>
    <row r="775" spans="1:26">
      <c r="A775" s="173"/>
      <c r="B775" s="173"/>
      <c r="C775" s="173"/>
      <c r="D775" s="173"/>
      <c r="E775" s="173"/>
      <c r="F775" s="173"/>
      <c r="G775" s="173"/>
      <c r="H775" s="173"/>
      <c r="I775" s="173"/>
      <c r="J775" s="173"/>
      <c r="K775" s="173"/>
      <c r="L775" s="173"/>
      <c r="M775" s="173"/>
      <c r="N775" s="173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</row>
    <row r="776" spans="1:26">
      <c r="A776" s="173"/>
      <c r="B776" s="173"/>
      <c r="C776" s="173"/>
      <c r="D776" s="173"/>
      <c r="E776" s="173"/>
      <c r="F776" s="173"/>
      <c r="G776" s="173"/>
      <c r="H776" s="173"/>
      <c r="I776" s="173"/>
      <c r="J776" s="173"/>
      <c r="K776" s="173"/>
      <c r="L776" s="173"/>
      <c r="M776" s="173"/>
      <c r="N776" s="173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</row>
    <row r="777" spans="1:26">
      <c r="A777" s="173"/>
      <c r="B777" s="173"/>
      <c r="C777" s="173"/>
      <c r="D777" s="173"/>
      <c r="E777" s="173"/>
      <c r="F777" s="173"/>
      <c r="G777" s="173"/>
      <c r="H777" s="173"/>
      <c r="I777" s="173"/>
      <c r="J777" s="173"/>
      <c r="K777" s="173"/>
      <c r="L777" s="173"/>
      <c r="M777" s="173"/>
      <c r="N777" s="173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</row>
    <row r="778" spans="1:26">
      <c r="A778" s="173"/>
      <c r="B778" s="173"/>
      <c r="C778" s="173"/>
      <c r="D778" s="173"/>
      <c r="E778" s="173"/>
      <c r="F778" s="173"/>
      <c r="G778" s="173"/>
      <c r="H778" s="173"/>
      <c r="I778" s="173"/>
      <c r="J778" s="173"/>
      <c r="K778" s="173"/>
      <c r="L778" s="173"/>
      <c r="M778" s="173"/>
      <c r="N778" s="173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</row>
    <row r="779" spans="1:26">
      <c r="A779" s="173"/>
      <c r="B779" s="173"/>
      <c r="C779" s="173"/>
      <c r="D779" s="173"/>
      <c r="E779" s="173"/>
      <c r="F779" s="173"/>
      <c r="G779" s="173"/>
      <c r="H779" s="173"/>
      <c r="I779" s="173"/>
      <c r="J779" s="173"/>
      <c r="K779" s="173"/>
      <c r="L779" s="173"/>
      <c r="M779" s="173"/>
      <c r="N779" s="173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</row>
    <row r="780" spans="1:26">
      <c r="A780" s="173"/>
      <c r="B780" s="173"/>
      <c r="C780" s="173"/>
      <c r="D780" s="173"/>
      <c r="E780" s="173"/>
      <c r="F780" s="173"/>
      <c r="G780" s="173"/>
      <c r="H780" s="173"/>
      <c r="I780" s="173"/>
      <c r="J780" s="173"/>
      <c r="K780" s="173"/>
      <c r="L780" s="173"/>
      <c r="M780" s="173"/>
      <c r="N780" s="173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</row>
    <row r="781" spans="1:26">
      <c r="A781" s="173"/>
      <c r="B781" s="173"/>
      <c r="C781" s="173"/>
      <c r="D781" s="173"/>
      <c r="E781" s="173"/>
      <c r="F781" s="173"/>
      <c r="G781" s="173"/>
      <c r="H781" s="173"/>
      <c r="I781" s="173"/>
      <c r="J781" s="173"/>
      <c r="K781" s="173"/>
      <c r="L781" s="173"/>
      <c r="M781" s="173"/>
      <c r="N781" s="173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</row>
    <row r="782" spans="1:26">
      <c r="A782" s="173"/>
      <c r="B782" s="173"/>
      <c r="C782" s="173"/>
      <c r="D782" s="173"/>
      <c r="E782" s="173"/>
      <c r="F782" s="173"/>
      <c r="G782" s="173"/>
      <c r="H782" s="173"/>
      <c r="I782" s="173"/>
      <c r="J782" s="173"/>
      <c r="K782" s="173"/>
      <c r="L782" s="173"/>
      <c r="M782" s="173"/>
      <c r="N782" s="173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</row>
    <row r="783" spans="1:26">
      <c r="A783" s="173"/>
      <c r="B783" s="173"/>
      <c r="C783" s="173"/>
      <c r="D783" s="173"/>
      <c r="E783" s="173"/>
      <c r="F783" s="173"/>
      <c r="G783" s="173"/>
      <c r="H783" s="173"/>
      <c r="I783" s="173"/>
      <c r="J783" s="173"/>
      <c r="K783" s="173"/>
      <c r="L783" s="173"/>
      <c r="M783" s="173"/>
      <c r="N783" s="173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</row>
    <row r="784" spans="1:26">
      <c r="A784" s="173"/>
      <c r="B784" s="173"/>
      <c r="C784" s="173"/>
      <c r="D784" s="173"/>
      <c r="E784" s="173"/>
      <c r="F784" s="173"/>
      <c r="G784" s="173"/>
      <c r="H784" s="173"/>
      <c r="I784" s="173"/>
      <c r="J784" s="173"/>
      <c r="K784" s="173"/>
      <c r="L784" s="173"/>
      <c r="M784" s="173"/>
      <c r="N784" s="173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</row>
    <row r="785" spans="1:26">
      <c r="A785" s="173"/>
      <c r="B785" s="173"/>
      <c r="C785" s="173"/>
      <c r="D785" s="173"/>
      <c r="E785" s="173"/>
      <c r="F785" s="173"/>
      <c r="G785" s="173"/>
      <c r="H785" s="173"/>
      <c r="I785" s="173"/>
      <c r="J785" s="173"/>
      <c r="K785" s="173"/>
      <c r="L785" s="173"/>
      <c r="M785" s="173"/>
      <c r="N785" s="173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</row>
    <row r="786" spans="1:26">
      <c r="A786" s="173"/>
      <c r="B786" s="173"/>
      <c r="C786" s="173"/>
      <c r="D786" s="173"/>
      <c r="E786" s="173"/>
      <c r="F786" s="173"/>
      <c r="G786" s="173"/>
      <c r="H786" s="173"/>
      <c r="I786" s="173"/>
      <c r="J786" s="173"/>
      <c r="K786" s="173"/>
      <c r="L786" s="173"/>
      <c r="M786" s="173"/>
      <c r="N786" s="173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</row>
    <row r="787" spans="1:26">
      <c r="A787" s="173"/>
      <c r="B787" s="173"/>
      <c r="C787" s="173"/>
      <c r="D787" s="173"/>
      <c r="E787" s="173"/>
      <c r="F787" s="173"/>
      <c r="G787" s="173"/>
      <c r="H787" s="173"/>
      <c r="I787" s="173"/>
      <c r="J787" s="173"/>
      <c r="K787" s="173"/>
      <c r="L787" s="173"/>
      <c r="M787" s="173"/>
      <c r="N787" s="173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</row>
    <row r="788" spans="1:26">
      <c r="A788" s="173"/>
      <c r="B788" s="173"/>
      <c r="C788" s="173"/>
      <c r="D788" s="173"/>
      <c r="E788" s="173"/>
      <c r="F788" s="173"/>
      <c r="G788" s="173"/>
      <c r="H788" s="173"/>
      <c r="I788" s="173"/>
      <c r="J788" s="173"/>
      <c r="K788" s="173"/>
      <c r="L788" s="173"/>
      <c r="M788" s="173"/>
      <c r="N788" s="173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</row>
    <row r="789" spans="1:26">
      <c r="A789" s="173"/>
      <c r="B789" s="173"/>
      <c r="C789" s="173"/>
      <c r="D789" s="173"/>
      <c r="E789" s="173"/>
      <c r="F789" s="173"/>
      <c r="G789" s="173"/>
      <c r="H789" s="173"/>
      <c r="I789" s="173"/>
      <c r="J789" s="173"/>
      <c r="K789" s="173"/>
      <c r="L789" s="173"/>
      <c r="M789" s="173"/>
      <c r="N789" s="173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</row>
    <row r="790" spans="1:26">
      <c r="A790" s="173"/>
      <c r="B790" s="173"/>
      <c r="C790" s="173"/>
      <c r="D790" s="173"/>
      <c r="E790" s="173"/>
      <c r="F790" s="173"/>
      <c r="G790" s="173"/>
      <c r="H790" s="173"/>
      <c r="I790" s="173"/>
      <c r="J790" s="173"/>
      <c r="K790" s="173"/>
      <c r="L790" s="173"/>
      <c r="M790" s="173"/>
      <c r="N790" s="173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</row>
    <row r="791" spans="1:26">
      <c r="A791" s="173"/>
      <c r="B791" s="173"/>
      <c r="C791" s="173"/>
      <c r="D791" s="173"/>
      <c r="E791" s="173"/>
      <c r="F791" s="173"/>
      <c r="G791" s="173"/>
      <c r="H791" s="173"/>
      <c r="I791" s="173"/>
      <c r="J791" s="173"/>
      <c r="K791" s="173"/>
      <c r="L791" s="173"/>
      <c r="M791" s="173"/>
      <c r="N791" s="173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</row>
    <row r="792" spans="1:26">
      <c r="A792" s="173"/>
      <c r="B792" s="173"/>
      <c r="C792" s="173"/>
      <c r="D792" s="173"/>
      <c r="E792" s="173"/>
      <c r="F792" s="173"/>
      <c r="G792" s="173"/>
      <c r="H792" s="173"/>
      <c r="I792" s="173"/>
      <c r="J792" s="173"/>
      <c r="K792" s="173"/>
      <c r="L792" s="173"/>
      <c r="M792" s="173"/>
      <c r="N792" s="173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</row>
    <row r="793" spans="1:26">
      <c r="A793" s="173"/>
      <c r="B793" s="173"/>
      <c r="C793" s="173"/>
      <c r="D793" s="173"/>
      <c r="E793" s="173"/>
      <c r="F793" s="173"/>
      <c r="G793" s="173"/>
      <c r="H793" s="173"/>
      <c r="I793" s="173"/>
      <c r="J793" s="173"/>
      <c r="K793" s="173"/>
      <c r="L793" s="173"/>
      <c r="M793" s="173"/>
      <c r="N793" s="173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</row>
    <row r="794" spans="1:26">
      <c r="A794" s="173"/>
      <c r="B794" s="173"/>
      <c r="C794" s="173"/>
      <c r="D794" s="173"/>
      <c r="E794" s="173"/>
      <c r="F794" s="173"/>
      <c r="G794" s="173"/>
      <c r="H794" s="173"/>
      <c r="I794" s="173"/>
      <c r="J794" s="173"/>
      <c r="K794" s="173"/>
      <c r="L794" s="173"/>
      <c r="M794" s="173"/>
      <c r="N794" s="173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</row>
    <row r="795" spans="1:26">
      <c r="A795" s="173"/>
      <c r="B795" s="173"/>
      <c r="C795" s="173"/>
      <c r="D795" s="173"/>
      <c r="E795" s="173"/>
      <c r="F795" s="173"/>
      <c r="G795" s="173"/>
      <c r="H795" s="173"/>
      <c r="I795" s="173"/>
      <c r="J795" s="173"/>
      <c r="K795" s="173"/>
      <c r="L795" s="173"/>
      <c r="M795" s="173"/>
      <c r="N795" s="173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</row>
    <row r="796" spans="1:26">
      <c r="A796" s="173"/>
      <c r="B796" s="173"/>
      <c r="C796" s="173"/>
      <c r="D796" s="173"/>
      <c r="E796" s="173"/>
      <c r="F796" s="173"/>
      <c r="G796" s="173"/>
      <c r="H796" s="173"/>
      <c r="I796" s="173"/>
      <c r="J796" s="173"/>
      <c r="K796" s="173"/>
      <c r="L796" s="173"/>
      <c r="M796" s="173"/>
      <c r="N796" s="173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</row>
    <row r="797" spans="1:26">
      <c r="A797" s="173"/>
      <c r="B797" s="173"/>
      <c r="C797" s="173"/>
      <c r="D797" s="173"/>
      <c r="E797" s="173"/>
      <c r="F797" s="173"/>
      <c r="G797" s="173"/>
      <c r="H797" s="173"/>
      <c r="I797" s="173"/>
      <c r="J797" s="173"/>
      <c r="K797" s="173"/>
      <c r="L797" s="173"/>
      <c r="M797" s="173"/>
      <c r="N797" s="173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</row>
    <row r="798" spans="1:26">
      <c r="A798" s="173"/>
      <c r="B798" s="173"/>
      <c r="C798" s="173"/>
      <c r="D798" s="173"/>
      <c r="E798" s="173"/>
      <c r="F798" s="173"/>
      <c r="G798" s="173"/>
      <c r="H798" s="173"/>
      <c r="I798" s="173"/>
      <c r="J798" s="173"/>
      <c r="K798" s="173"/>
      <c r="L798" s="173"/>
      <c r="M798" s="173"/>
      <c r="N798" s="173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</row>
    <row r="799" spans="1:26">
      <c r="A799" s="173"/>
      <c r="B799" s="173"/>
      <c r="C799" s="173"/>
      <c r="D799" s="173"/>
      <c r="E799" s="173"/>
      <c r="F799" s="173"/>
      <c r="G799" s="173"/>
      <c r="H799" s="173"/>
      <c r="I799" s="173"/>
      <c r="J799" s="173"/>
      <c r="K799" s="173"/>
      <c r="L799" s="173"/>
      <c r="M799" s="173"/>
      <c r="N799" s="173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</row>
    <row r="800" spans="1:26">
      <c r="A800" s="173"/>
      <c r="B800" s="173"/>
      <c r="C800" s="173"/>
      <c r="D800" s="173"/>
      <c r="E800" s="173"/>
      <c r="F800" s="173"/>
      <c r="G800" s="173"/>
      <c r="H800" s="173"/>
      <c r="I800" s="173"/>
      <c r="J800" s="173"/>
      <c r="K800" s="173"/>
      <c r="L800" s="173"/>
      <c r="M800" s="173"/>
      <c r="N800" s="173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</row>
    <row r="801" spans="1:26">
      <c r="A801" s="173"/>
      <c r="B801" s="173"/>
      <c r="C801" s="173"/>
      <c r="D801" s="173"/>
      <c r="E801" s="173"/>
      <c r="F801" s="173"/>
      <c r="G801" s="173"/>
      <c r="H801" s="173"/>
      <c r="I801" s="173"/>
      <c r="J801" s="173"/>
      <c r="K801" s="173"/>
      <c r="L801" s="173"/>
      <c r="M801" s="173"/>
      <c r="N801" s="173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</row>
    <row r="802" spans="1:26">
      <c r="A802" s="173"/>
      <c r="B802" s="173"/>
      <c r="C802" s="173"/>
      <c r="D802" s="173"/>
      <c r="E802" s="173"/>
      <c r="F802" s="173"/>
      <c r="G802" s="173"/>
      <c r="H802" s="173"/>
      <c r="I802" s="173"/>
      <c r="J802" s="173"/>
      <c r="K802" s="173"/>
      <c r="L802" s="173"/>
      <c r="M802" s="173"/>
      <c r="N802" s="173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</row>
    <row r="803" spans="1:26">
      <c r="A803" s="173"/>
      <c r="B803" s="173"/>
      <c r="C803" s="173"/>
      <c r="D803" s="173"/>
      <c r="E803" s="173"/>
      <c r="F803" s="173"/>
      <c r="G803" s="173"/>
      <c r="H803" s="173"/>
      <c r="I803" s="173"/>
      <c r="J803" s="173"/>
      <c r="K803" s="173"/>
      <c r="L803" s="173"/>
      <c r="M803" s="173"/>
      <c r="N803" s="173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</row>
    <row r="804" spans="1:26">
      <c r="A804" s="173"/>
      <c r="B804" s="173"/>
      <c r="C804" s="173"/>
      <c r="D804" s="173"/>
      <c r="E804" s="173"/>
      <c r="F804" s="173"/>
      <c r="G804" s="173"/>
      <c r="H804" s="173"/>
      <c r="I804" s="173"/>
      <c r="J804" s="173"/>
      <c r="K804" s="173"/>
      <c r="L804" s="173"/>
      <c r="M804" s="173"/>
      <c r="N804" s="173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</row>
    <row r="805" spans="1:26">
      <c r="A805" s="173"/>
      <c r="B805" s="173"/>
      <c r="C805" s="173"/>
      <c r="D805" s="173"/>
      <c r="E805" s="173"/>
      <c r="F805" s="173"/>
      <c r="G805" s="173"/>
      <c r="H805" s="173"/>
      <c r="I805" s="173"/>
      <c r="J805" s="173"/>
      <c r="K805" s="173"/>
      <c r="L805" s="173"/>
      <c r="M805" s="173"/>
      <c r="N805" s="173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</row>
    <row r="806" spans="1:26">
      <c r="A806" s="173"/>
      <c r="B806" s="173"/>
      <c r="C806" s="173"/>
      <c r="D806" s="173"/>
      <c r="E806" s="173"/>
      <c r="F806" s="173"/>
      <c r="G806" s="173"/>
      <c r="H806" s="173"/>
      <c r="I806" s="173"/>
      <c r="J806" s="173"/>
      <c r="K806" s="173"/>
      <c r="L806" s="173"/>
      <c r="M806" s="173"/>
      <c r="N806" s="173"/>
      <c r="O806" s="173"/>
      <c r="P806" s="173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</row>
    <row r="807" spans="1:26">
      <c r="A807" s="173"/>
      <c r="B807" s="173"/>
      <c r="C807" s="173"/>
      <c r="D807" s="173"/>
      <c r="E807" s="173"/>
      <c r="F807" s="173"/>
      <c r="G807" s="173"/>
      <c r="H807" s="173"/>
      <c r="I807" s="173"/>
      <c r="J807" s="173"/>
      <c r="K807" s="173"/>
      <c r="L807" s="173"/>
      <c r="M807" s="173"/>
      <c r="N807" s="173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</row>
    <row r="808" spans="1:26">
      <c r="A808" s="173"/>
      <c r="B808" s="173"/>
      <c r="C808" s="173"/>
      <c r="D808" s="173"/>
      <c r="E808" s="173"/>
      <c r="F808" s="173"/>
      <c r="G808" s="173"/>
      <c r="H808" s="173"/>
      <c r="I808" s="173"/>
      <c r="J808" s="173"/>
      <c r="K808" s="173"/>
      <c r="L808" s="173"/>
      <c r="M808" s="173"/>
      <c r="N808" s="173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</row>
    <row r="809" spans="1:26">
      <c r="A809" s="173"/>
      <c r="B809" s="173"/>
      <c r="C809" s="173"/>
      <c r="D809" s="173"/>
      <c r="E809" s="173"/>
      <c r="F809" s="173"/>
      <c r="G809" s="173"/>
      <c r="H809" s="173"/>
      <c r="I809" s="173"/>
      <c r="J809" s="173"/>
      <c r="K809" s="173"/>
      <c r="L809" s="173"/>
      <c r="M809" s="173"/>
      <c r="N809" s="173"/>
      <c r="O809" s="173"/>
      <c r="P809" s="173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</row>
    <row r="810" spans="1:26">
      <c r="A810" s="173"/>
      <c r="B810" s="173"/>
      <c r="C810" s="173"/>
      <c r="D810" s="173"/>
      <c r="E810" s="173"/>
      <c r="F810" s="173"/>
      <c r="G810" s="173"/>
      <c r="H810" s="173"/>
      <c r="I810" s="173"/>
      <c r="J810" s="173"/>
      <c r="K810" s="173"/>
      <c r="L810" s="173"/>
      <c r="M810" s="173"/>
      <c r="N810" s="173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</row>
    <row r="811" spans="1:26">
      <c r="A811" s="173"/>
      <c r="B811" s="173"/>
      <c r="C811" s="173"/>
      <c r="D811" s="173"/>
      <c r="E811" s="173"/>
      <c r="F811" s="173"/>
      <c r="G811" s="173"/>
      <c r="H811" s="173"/>
      <c r="I811" s="173"/>
      <c r="J811" s="173"/>
      <c r="K811" s="173"/>
      <c r="L811" s="173"/>
      <c r="M811" s="173"/>
      <c r="N811" s="173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</row>
    <row r="812" spans="1:26">
      <c r="A812" s="173"/>
      <c r="B812" s="173"/>
      <c r="C812" s="173"/>
      <c r="D812" s="173"/>
      <c r="E812" s="173"/>
      <c r="F812" s="173"/>
      <c r="G812" s="173"/>
      <c r="H812" s="173"/>
      <c r="I812" s="173"/>
      <c r="J812" s="173"/>
      <c r="K812" s="173"/>
      <c r="L812" s="173"/>
      <c r="M812" s="173"/>
      <c r="N812" s="173"/>
      <c r="O812" s="173"/>
      <c r="P812" s="173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</row>
    <row r="813" spans="1:26">
      <c r="A813" s="173"/>
      <c r="B813" s="173"/>
      <c r="C813" s="173"/>
      <c r="D813" s="173"/>
      <c r="E813" s="173"/>
      <c r="F813" s="173"/>
      <c r="G813" s="173"/>
      <c r="H813" s="173"/>
      <c r="I813" s="173"/>
      <c r="J813" s="173"/>
      <c r="K813" s="173"/>
      <c r="L813" s="173"/>
      <c r="M813" s="173"/>
      <c r="N813" s="173"/>
      <c r="O813" s="173"/>
      <c r="P813" s="173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</row>
    <row r="814" spans="1:26">
      <c r="A814" s="173"/>
      <c r="B814" s="173"/>
      <c r="C814" s="173"/>
      <c r="D814" s="173"/>
      <c r="E814" s="173"/>
      <c r="F814" s="173"/>
      <c r="G814" s="173"/>
      <c r="H814" s="173"/>
      <c r="I814" s="173"/>
      <c r="J814" s="173"/>
      <c r="K814" s="173"/>
      <c r="L814" s="173"/>
      <c r="M814" s="173"/>
      <c r="N814" s="173"/>
      <c r="O814" s="173"/>
      <c r="P814" s="173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</row>
    <row r="815" spans="1:26">
      <c r="A815" s="173"/>
      <c r="B815" s="173"/>
      <c r="C815" s="173"/>
      <c r="D815" s="173"/>
      <c r="E815" s="173"/>
      <c r="F815" s="173"/>
      <c r="G815" s="173"/>
      <c r="H815" s="173"/>
      <c r="I815" s="173"/>
      <c r="J815" s="173"/>
      <c r="K815" s="173"/>
      <c r="L815" s="173"/>
      <c r="M815" s="173"/>
      <c r="N815" s="173"/>
      <c r="O815" s="173"/>
      <c r="P815" s="173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</row>
    <row r="816" spans="1:26">
      <c r="A816" s="173"/>
      <c r="B816" s="173"/>
      <c r="C816" s="173"/>
      <c r="D816" s="173"/>
      <c r="E816" s="173"/>
      <c r="F816" s="173"/>
      <c r="G816" s="173"/>
      <c r="H816" s="173"/>
      <c r="I816" s="173"/>
      <c r="J816" s="173"/>
      <c r="K816" s="173"/>
      <c r="L816" s="173"/>
      <c r="M816" s="173"/>
      <c r="N816" s="173"/>
      <c r="O816" s="173"/>
      <c r="P816" s="173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</row>
    <row r="817" spans="1:26">
      <c r="A817" s="173"/>
      <c r="B817" s="173"/>
      <c r="C817" s="173"/>
      <c r="D817" s="173"/>
      <c r="E817" s="173"/>
      <c r="F817" s="173"/>
      <c r="G817" s="173"/>
      <c r="H817" s="173"/>
      <c r="I817" s="173"/>
      <c r="J817" s="173"/>
      <c r="K817" s="173"/>
      <c r="L817" s="173"/>
      <c r="M817" s="173"/>
      <c r="N817" s="173"/>
      <c r="O817" s="173"/>
      <c r="P817" s="173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</row>
    <row r="818" spans="1:26">
      <c r="A818" s="173"/>
      <c r="B818" s="173"/>
      <c r="C818" s="173"/>
      <c r="D818" s="173"/>
      <c r="E818" s="173"/>
      <c r="F818" s="173"/>
      <c r="G818" s="173"/>
      <c r="H818" s="173"/>
      <c r="I818" s="173"/>
      <c r="J818" s="173"/>
      <c r="K818" s="173"/>
      <c r="L818" s="173"/>
      <c r="M818" s="173"/>
      <c r="N818" s="173"/>
      <c r="O818" s="173"/>
      <c r="P818" s="173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</row>
    <row r="819" spans="1:26">
      <c r="A819" s="173"/>
      <c r="B819" s="173"/>
      <c r="C819" s="173"/>
      <c r="D819" s="173"/>
      <c r="E819" s="173"/>
      <c r="F819" s="173"/>
      <c r="G819" s="173"/>
      <c r="H819" s="173"/>
      <c r="I819" s="173"/>
      <c r="J819" s="173"/>
      <c r="K819" s="173"/>
      <c r="L819" s="173"/>
      <c r="M819" s="173"/>
      <c r="N819" s="173"/>
      <c r="O819" s="173"/>
      <c r="P819" s="173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</row>
    <row r="820" spans="1:26">
      <c r="A820" s="173"/>
      <c r="B820" s="173"/>
      <c r="C820" s="173"/>
      <c r="D820" s="173"/>
      <c r="E820" s="173"/>
      <c r="F820" s="173"/>
      <c r="G820" s="173"/>
      <c r="H820" s="173"/>
      <c r="I820" s="173"/>
      <c r="J820" s="173"/>
      <c r="K820" s="173"/>
      <c r="L820" s="173"/>
      <c r="M820" s="173"/>
      <c r="N820" s="173"/>
      <c r="O820" s="173"/>
      <c r="P820" s="173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</row>
    <row r="821" spans="1:26">
      <c r="A821" s="173"/>
      <c r="B821" s="173"/>
      <c r="C821" s="173"/>
      <c r="D821" s="173"/>
      <c r="E821" s="173"/>
      <c r="F821" s="173"/>
      <c r="G821" s="173"/>
      <c r="H821" s="173"/>
      <c r="I821" s="173"/>
      <c r="J821" s="173"/>
      <c r="K821" s="173"/>
      <c r="L821" s="173"/>
      <c r="M821" s="173"/>
      <c r="N821" s="173"/>
      <c r="O821" s="173"/>
      <c r="P821" s="173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</row>
    <row r="822" spans="1:26">
      <c r="A822" s="173"/>
      <c r="B822" s="173"/>
      <c r="C822" s="173"/>
      <c r="D822" s="173"/>
      <c r="E822" s="173"/>
      <c r="F822" s="173"/>
      <c r="G822" s="173"/>
      <c r="H822" s="173"/>
      <c r="I822" s="173"/>
      <c r="J822" s="173"/>
      <c r="K822" s="173"/>
      <c r="L822" s="173"/>
      <c r="M822" s="173"/>
      <c r="N822" s="173"/>
      <c r="O822" s="173"/>
      <c r="P822" s="173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</row>
    <row r="823" spans="1:26">
      <c r="A823" s="173"/>
      <c r="B823" s="173"/>
      <c r="C823" s="173"/>
      <c r="D823" s="173"/>
      <c r="E823" s="173"/>
      <c r="F823" s="173"/>
      <c r="G823" s="173"/>
      <c r="H823" s="173"/>
      <c r="I823" s="173"/>
      <c r="J823" s="173"/>
      <c r="K823" s="173"/>
      <c r="L823" s="173"/>
      <c r="M823" s="173"/>
      <c r="N823" s="173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</row>
    <row r="824" spans="1:26">
      <c r="A824" s="173"/>
      <c r="B824" s="173"/>
      <c r="C824" s="173"/>
      <c r="D824" s="173"/>
      <c r="E824" s="173"/>
      <c r="F824" s="173"/>
      <c r="G824" s="173"/>
      <c r="H824" s="173"/>
      <c r="I824" s="173"/>
      <c r="J824" s="173"/>
      <c r="K824" s="173"/>
      <c r="L824" s="173"/>
      <c r="M824" s="173"/>
      <c r="N824" s="173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</row>
    <row r="825" spans="1:26">
      <c r="A825" s="173"/>
      <c r="B825" s="173"/>
      <c r="C825" s="173"/>
      <c r="D825" s="173"/>
      <c r="E825" s="173"/>
      <c r="F825" s="173"/>
      <c r="G825" s="173"/>
      <c r="H825" s="173"/>
      <c r="I825" s="173"/>
      <c r="J825" s="173"/>
      <c r="K825" s="173"/>
      <c r="L825" s="173"/>
      <c r="M825" s="173"/>
      <c r="N825" s="173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</row>
    <row r="826" spans="1:26">
      <c r="A826" s="173"/>
      <c r="B826" s="173"/>
      <c r="C826" s="173"/>
      <c r="D826" s="173"/>
      <c r="E826" s="173"/>
      <c r="F826" s="173"/>
      <c r="G826" s="173"/>
      <c r="H826" s="173"/>
      <c r="I826" s="173"/>
      <c r="J826" s="173"/>
      <c r="K826" s="173"/>
      <c r="L826" s="173"/>
      <c r="M826" s="173"/>
      <c r="N826" s="173"/>
      <c r="O826" s="173"/>
      <c r="P826" s="173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</row>
    <row r="827" spans="1:26">
      <c r="A827" s="173"/>
      <c r="B827" s="173"/>
      <c r="C827" s="173"/>
      <c r="D827" s="173"/>
      <c r="E827" s="173"/>
      <c r="F827" s="173"/>
      <c r="G827" s="173"/>
      <c r="H827" s="173"/>
      <c r="I827" s="173"/>
      <c r="J827" s="173"/>
      <c r="K827" s="173"/>
      <c r="L827" s="173"/>
      <c r="M827" s="173"/>
      <c r="N827" s="173"/>
      <c r="O827" s="173"/>
      <c r="P827" s="173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</row>
    <row r="828" spans="1:26">
      <c r="A828" s="173"/>
      <c r="B828" s="173"/>
      <c r="C828" s="173"/>
      <c r="D828" s="173"/>
      <c r="E828" s="173"/>
      <c r="F828" s="173"/>
      <c r="G828" s="173"/>
      <c r="H828" s="173"/>
      <c r="I828" s="173"/>
      <c r="J828" s="173"/>
      <c r="K828" s="173"/>
      <c r="L828" s="173"/>
      <c r="M828" s="173"/>
      <c r="N828" s="173"/>
      <c r="O828" s="173"/>
      <c r="P828" s="173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</row>
    <row r="829" spans="1:26">
      <c r="A829" s="173"/>
      <c r="B829" s="173"/>
      <c r="C829" s="173"/>
      <c r="D829" s="173"/>
      <c r="E829" s="173"/>
      <c r="F829" s="173"/>
      <c r="G829" s="173"/>
      <c r="H829" s="173"/>
      <c r="I829" s="173"/>
      <c r="J829" s="173"/>
      <c r="K829" s="173"/>
      <c r="L829" s="173"/>
      <c r="M829" s="173"/>
      <c r="N829" s="173"/>
      <c r="O829" s="173"/>
      <c r="P829" s="173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</row>
    <row r="830" spans="1:26">
      <c r="A830" s="173"/>
      <c r="B830" s="173"/>
      <c r="C830" s="173"/>
      <c r="D830" s="173"/>
      <c r="E830" s="173"/>
      <c r="F830" s="173"/>
      <c r="G830" s="173"/>
      <c r="H830" s="173"/>
      <c r="I830" s="173"/>
      <c r="J830" s="173"/>
      <c r="K830" s="173"/>
      <c r="L830" s="173"/>
      <c r="M830" s="173"/>
      <c r="N830" s="173"/>
      <c r="O830" s="173"/>
      <c r="P830" s="173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</row>
    <row r="831" spans="1:26">
      <c r="A831" s="173"/>
      <c r="B831" s="173"/>
      <c r="C831" s="173"/>
      <c r="D831" s="173"/>
      <c r="E831" s="173"/>
      <c r="F831" s="173"/>
      <c r="G831" s="173"/>
      <c r="H831" s="173"/>
      <c r="I831" s="173"/>
      <c r="J831" s="173"/>
      <c r="K831" s="173"/>
      <c r="L831" s="173"/>
      <c r="M831" s="173"/>
      <c r="N831" s="173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</row>
    <row r="832" spans="1:26">
      <c r="A832" s="173"/>
      <c r="B832" s="173"/>
      <c r="C832" s="173"/>
      <c r="D832" s="173"/>
      <c r="E832" s="173"/>
      <c r="F832" s="173"/>
      <c r="G832" s="173"/>
      <c r="H832" s="173"/>
      <c r="I832" s="173"/>
      <c r="J832" s="173"/>
      <c r="K832" s="173"/>
      <c r="L832" s="173"/>
      <c r="M832" s="173"/>
      <c r="N832" s="173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</row>
    <row r="833" spans="1:26">
      <c r="A833" s="173"/>
      <c r="B833" s="173"/>
      <c r="C833" s="173"/>
      <c r="D833" s="173"/>
      <c r="E833" s="173"/>
      <c r="F833" s="173"/>
      <c r="G833" s="173"/>
      <c r="H833" s="173"/>
      <c r="I833" s="173"/>
      <c r="J833" s="173"/>
      <c r="K833" s="173"/>
      <c r="L833" s="173"/>
      <c r="M833" s="173"/>
      <c r="N833" s="173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</row>
    <row r="834" spans="1:26">
      <c r="A834" s="173"/>
      <c r="B834" s="173"/>
      <c r="C834" s="173"/>
      <c r="D834" s="173"/>
      <c r="E834" s="173"/>
      <c r="F834" s="173"/>
      <c r="G834" s="173"/>
      <c r="H834" s="173"/>
      <c r="I834" s="173"/>
      <c r="J834" s="173"/>
      <c r="K834" s="173"/>
      <c r="L834" s="173"/>
      <c r="M834" s="173"/>
      <c r="N834" s="173"/>
      <c r="O834" s="173"/>
      <c r="P834" s="173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</row>
    <row r="835" spans="1:26">
      <c r="A835" s="173"/>
      <c r="B835" s="173"/>
      <c r="C835" s="173"/>
      <c r="D835" s="173"/>
      <c r="E835" s="173"/>
      <c r="F835" s="173"/>
      <c r="G835" s="173"/>
      <c r="H835" s="173"/>
      <c r="I835" s="173"/>
      <c r="J835" s="173"/>
      <c r="K835" s="173"/>
      <c r="L835" s="173"/>
      <c r="M835" s="173"/>
      <c r="N835" s="173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</row>
    <row r="836" spans="1:26">
      <c r="A836" s="173"/>
      <c r="B836" s="173"/>
      <c r="C836" s="173"/>
      <c r="D836" s="173"/>
      <c r="E836" s="173"/>
      <c r="F836" s="173"/>
      <c r="G836" s="173"/>
      <c r="H836" s="173"/>
      <c r="I836" s="173"/>
      <c r="J836" s="173"/>
      <c r="K836" s="173"/>
      <c r="L836" s="173"/>
      <c r="M836" s="173"/>
      <c r="N836" s="173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</row>
    <row r="837" spans="1:26">
      <c r="A837" s="173"/>
      <c r="B837" s="173"/>
      <c r="C837" s="173"/>
      <c r="D837" s="173"/>
      <c r="E837" s="173"/>
      <c r="F837" s="173"/>
      <c r="G837" s="173"/>
      <c r="H837" s="173"/>
      <c r="I837" s="173"/>
      <c r="J837" s="173"/>
      <c r="K837" s="173"/>
      <c r="L837" s="173"/>
      <c r="M837" s="173"/>
      <c r="N837" s="173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</row>
    <row r="838" spans="1:26">
      <c r="A838" s="173"/>
      <c r="B838" s="173"/>
      <c r="C838" s="173"/>
      <c r="D838" s="173"/>
      <c r="E838" s="173"/>
      <c r="F838" s="173"/>
      <c r="G838" s="173"/>
      <c r="H838" s="173"/>
      <c r="I838" s="173"/>
      <c r="J838" s="173"/>
      <c r="K838" s="173"/>
      <c r="L838" s="173"/>
      <c r="M838" s="173"/>
      <c r="N838" s="173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</row>
    <row r="839" spans="1:26">
      <c r="A839" s="173"/>
      <c r="B839" s="173"/>
      <c r="C839" s="173"/>
      <c r="D839" s="173"/>
      <c r="E839" s="173"/>
      <c r="F839" s="173"/>
      <c r="G839" s="173"/>
      <c r="H839" s="173"/>
      <c r="I839" s="173"/>
      <c r="J839" s="173"/>
      <c r="K839" s="173"/>
      <c r="L839" s="173"/>
      <c r="M839" s="173"/>
      <c r="N839" s="173"/>
      <c r="O839" s="173"/>
      <c r="P839" s="173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</row>
    <row r="840" spans="1:26">
      <c r="A840" s="173"/>
      <c r="B840" s="173"/>
      <c r="C840" s="173"/>
      <c r="D840" s="173"/>
      <c r="E840" s="173"/>
      <c r="F840" s="173"/>
      <c r="G840" s="173"/>
      <c r="H840" s="173"/>
      <c r="I840" s="173"/>
      <c r="J840" s="173"/>
      <c r="K840" s="173"/>
      <c r="L840" s="173"/>
      <c r="M840" s="173"/>
      <c r="N840" s="173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</row>
    <row r="841" spans="1:26">
      <c r="A841" s="173"/>
      <c r="B841" s="173"/>
      <c r="C841" s="173"/>
      <c r="D841" s="173"/>
      <c r="E841" s="173"/>
      <c r="F841" s="173"/>
      <c r="G841" s="173"/>
      <c r="H841" s="173"/>
      <c r="I841" s="173"/>
      <c r="J841" s="173"/>
      <c r="K841" s="173"/>
      <c r="L841" s="173"/>
      <c r="M841" s="173"/>
      <c r="N841" s="173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</row>
    <row r="842" spans="1:26">
      <c r="A842" s="173"/>
      <c r="B842" s="173"/>
      <c r="C842" s="173"/>
      <c r="D842" s="173"/>
      <c r="E842" s="173"/>
      <c r="F842" s="173"/>
      <c r="G842" s="173"/>
      <c r="H842" s="173"/>
      <c r="I842" s="173"/>
      <c r="J842" s="173"/>
      <c r="K842" s="173"/>
      <c r="L842" s="173"/>
      <c r="M842" s="173"/>
      <c r="N842" s="173"/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</row>
    <row r="843" spans="1:26">
      <c r="A843" s="173"/>
      <c r="B843" s="173"/>
      <c r="C843" s="173"/>
      <c r="D843" s="173"/>
      <c r="E843" s="173"/>
      <c r="F843" s="173"/>
      <c r="G843" s="173"/>
      <c r="H843" s="173"/>
      <c r="I843" s="173"/>
      <c r="J843" s="173"/>
      <c r="K843" s="173"/>
      <c r="L843" s="173"/>
      <c r="M843" s="173"/>
      <c r="N843" s="173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</row>
    <row r="844" spans="1:26">
      <c r="A844" s="173"/>
      <c r="B844" s="173"/>
      <c r="C844" s="173"/>
      <c r="D844" s="173"/>
      <c r="E844" s="173"/>
      <c r="F844" s="173"/>
      <c r="G844" s="173"/>
      <c r="H844" s="173"/>
      <c r="I844" s="173"/>
      <c r="J844" s="173"/>
      <c r="K844" s="173"/>
      <c r="L844" s="173"/>
      <c r="M844" s="173"/>
      <c r="N844" s="173"/>
      <c r="O844" s="173"/>
      <c r="P844" s="173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</row>
    <row r="845" spans="1:26">
      <c r="A845" s="173"/>
      <c r="B845" s="173"/>
      <c r="C845" s="173"/>
      <c r="D845" s="173"/>
      <c r="E845" s="173"/>
      <c r="F845" s="173"/>
      <c r="G845" s="173"/>
      <c r="H845" s="173"/>
      <c r="I845" s="173"/>
      <c r="J845" s="173"/>
      <c r="K845" s="173"/>
      <c r="L845" s="173"/>
      <c r="M845" s="173"/>
      <c r="N845" s="173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</row>
    <row r="846" spans="1:26">
      <c r="A846" s="173"/>
      <c r="B846" s="173"/>
      <c r="C846" s="173"/>
      <c r="D846" s="173"/>
      <c r="E846" s="173"/>
      <c r="F846" s="173"/>
      <c r="G846" s="173"/>
      <c r="H846" s="173"/>
      <c r="I846" s="173"/>
      <c r="J846" s="173"/>
      <c r="K846" s="173"/>
      <c r="L846" s="173"/>
      <c r="M846" s="173"/>
      <c r="N846" s="173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</row>
    <row r="847" spans="1:26">
      <c r="A847" s="173"/>
      <c r="B847" s="173"/>
      <c r="C847" s="173"/>
      <c r="D847" s="173"/>
      <c r="E847" s="173"/>
      <c r="F847" s="173"/>
      <c r="G847" s="173"/>
      <c r="H847" s="173"/>
      <c r="I847" s="173"/>
      <c r="J847" s="173"/>
      <c r="K847" s="173"/>
      <c r="L847" s="173"/>
      <c r="M847" s="173"/>
      <c r="N847" s="173"/>
      <c r="O847" s="173"/>
      <c r="P847" s="173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</row>
    <row r="848" spans="1:26">
      <c r="A848" s="173"/>
      <c r="B848" s="173"/>
      <c r="C848" s="173"/>
      <c r="D848" s="173"/>
      <c r="E848" s="173"/>
      <c r="F848" s="173"/>
      <c r="G848" s="173"/>
      <c r="H848" s="173"/>
      <c r="I848" s="173"/>
      <c r="J848" s="173"/>
      <c r="K848" s="173"/>
      <c r="L848" s="173"/>
      <c r="M848" s="173"/>
      <c r="N848" s="173"/>
      <c r="O848" s="173"/>
      <c r="P848" s="173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</row>
    <row r="849" spans="1:26">
      <c r="A849" s="173"/>
      <c r="B849" s="173"/>
      <c r="C849" s="173"/>
      <c r="D849" s="173"/>
      <c r="E849" s="173"/>
      <c r="F849" s="173"/>
      <c r="G849" s="173"/>
      <c r="H849" s="173"/>
      <c r="I849" s="173"/>
      <c r="J849" s="173"/>
      <c r="K849" s="173"/>
      <c r="L849" s="173"/>
      <c r="M849" s="173"/>
      <c r="N849" s="173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</row>
    <row r="850" spans="1:26">
      <c r="A850" s="173"/>
      <c r="B850" s="173"/>
      <c r="C850" s="173"/>
      <c r="D850" s="173"/>
      <c r="E850" s="173"/>
      <c r="F850" s="173"/>
      <c r="G850" s="173"/>
      <c r="H850" s="173"/>
      <c r="I850" s="173"/>
      <c r="J850" s="173"/>
      <c r="K850" s="173"/>
      <c r="L850" s="173"/>
      <c r="M850" s="173"/>
      <c r="N850" s="173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</row>
    <row r="851" spans="1:26">
      <c r="A851" s="173"/>
      <c r="B851" s="173"/>
      <c r="C851" s="173"/>
      <c r="D851" s="173"/>
      <c r="E851" s="173"/>
      <c r="F851" s="173"/>
      <c r="G851" s="173"/>
      <c r="H851" s="173"/>
      <c r="I851" s="173"/>
      <c r="J851" s="173"/>
      <c r="K851" s="173"/>
      <c r="L851" s="173"/>
      <c r="M851" s="173"/>
      <c r="N851" s="173"/>
      <c r="O851" s="173"/>
      <c r="P851" s="173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</row>
    <row r="852" spans="1:26">
      <c r="A852" s="173"/>
      <c r="B852" s="173"/>
      <c r="C852" s="173"/>
      <c r="D852" s="173"/>
      <c r="E852" s="173"/>
      <c r="F852" s="173"/>
      <c r="G852" s="173"/>
      <c r="H852" s="173"/>
      <c r="I852" s="173"/>
      <c r="J852" s="173"/>
      <c r="K852" s="173"/>
      <c r="L852" s="173"/>
      <c r="M852" s="173"/>
      <c r="N852" s="173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</row>
    <row r="853" spans="1:26">
      <c r="A853" s="173"/>
      <c r="B853" s="173"/>
      <c r="C853" s="173"/>
      <c r="D853" s="173"/>
      <c r="E853" s="173"/>
      <c r="F853" s="173"/>
      <c r="G853" s="173"/>
      <c r="H853" s="173"/>
      <c r="I853" s="173"/>
      <c r="J853" s="173"/>
      <c r="K853" s="173"/>
      <c r="L853" s="173"/>
      <c r="M853" s="173"/>
      <c r="N853" s="173"/>
      <c r="O853" s="173"/>
      <c r="P853" s="173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</row>
    <row r="854" spans="1:26">
      <c r="A854" s="173"/>
      <c r="B854" s="173"/>
      <c r="C854" s="173"/>
      <c r="D854" s="173"/>
      <c r="E854" s="173"/>
      <c r="F854" s="173"/>
      <c r="G854" s="173"/>
      <c r="H854" s="173"/>
      <c r="I854" s="173"/>
      <c r="J854" s="173"/>
      <c r="K854" s="173"/>
      <c r="L854" s="173"/>
      <c r="M854" s="173"/>
      <c r="N854" s="173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</row>
    <row r="855" spans="1:26">
      <c r="A855" s="173"/>
      <c r="B855" s="173"/>
      <c r="C855" s="173"/>
      <c r="D855" s="173"/>
      <c r="E855" s="173"/>
      <c r="F855" s="173"/>
      <c r="G855" s="173"/>
      <c r="H855" s="173"/>
      <c r="I855" s="173"/>
      <c r="J855" s="173"/>
      <c r="K855" s="173"/>
      <c r="L855" s="173"/>
      <c r="M855" s="173"/>
      <c r="N855" s="173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</row>
    <row r="856" spans="1:26">
      <c r="A856" s="173"/>
      <c r="B856" s="173"/>
      <c r="C856" s="173"/>
      <c r="D856" s="173"/>
      <c r="E856" s="173"/>
      <c r="F856" s="173"/>
      <c r="G856" s="173"/>
      <c r="H856" s="173"/>
      <c r="I856" s="173"/>
      <c r="J856" s="173"/>
      <c r="K856" s="173"/>
      <c r="L856" s="173"/>
      <c r="M856" s="173"/>
      <c r="N856" s="173"/>
      <c r="O856" s="173"/>
      <c r="P856" s="173"/>
      <c r="Q856" s="173"/>
      <c r="R856" s="173"/>
      <c r="S856" s="173"/>
      <c r="T856" s="173"/>
      <c r="U856" s="173"/>
      <c r="V856" s="173"/>
      <c r="W856" s="173"/>
      <c r="X856" s="173"/>
      <c r="Y856" s="173"/>
      <c r="Z856" s="173"/>
    </row>
    <row r="857" spans="1:26">
      <c r="A857" s="173"/>
      <c r="B857" s="173"/>
      <c r="C857" s="173"/>
      <c r="D857" s="173"/>
      <c r="E857" s="173"/>
      <c r="F857" s="173"/>
      <c r="G857" s="173"/>
      <c r="H857" s="173"/>
      <c r="I857" s="173"/>
      <c r="J857" s="173"/>
      <c r="K857" s="173"/>
      <c r="L857" s="173"/>
      <c r="M857" s="173"/>
      <c r="N857" s="173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</row>
    <row r="858" spans="1:26">
      <c r="A858" s="173"/>
      <c r="B858" s="173"/>
      <c r="C858" s="173"/>
      <c r="D858" s="173"/>
      <c r="E858" s="173"/>
      <c r="F858" s="173"/>
      <c r="G858" s="173"/>
      <c r="H858" s="173"/>
      <c r="I858" s="173"/>
      <c r="J858" s="173"/>
      <c r="K858" s="173"/>
      <c r="L858" s="173"/>
      <c r="M858" s="173"/>
      <c r="N858" s="173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</row>
    <row r="859" spans="1:26">
      <c r="A859" s="173"/>
      <c r="B859" s="173"/>
      <c r="C859" s="173"/>
      <c r="D859" s="173"/>
      <c r="E859" s="173"/>
      <c r="F859" s="173"/>
      <c r="G859" s="173"/>
      <c r="H859" s="173"/>
      <c r="I859" s="173"/>
      <c r="J859" s="173"/>
      <c r="K859" s="173"/>
      <c r="L859" s="173"/>
      <c r="M859" s="173"/>
      <c r="N859" s="173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</row>
    <row r="860" spans="1:26">
      <c r="A860" s="173"/>
      <c r="B860" s="173"/>
      <c r="C860" s="173"/>
      <c r="D860" s="173"/>
      <c r="E860" s="173"/>
      <c r="F860" s="173"/>
      <c r="G860" s="173"/>
      <c r="H860" s="173"/>
      <c r="I860" s="173"/>
      <c r="J860" s="173"/>
      <c r="K860" s="173"/>
      <c r="L860" s="173"/>
      <c r="M860" s="173"/>
      <c r="N860" s="173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</row>
    <row r="861" spans="1:26">
      <c r="A861" s="173"/>
      <c r="B861" s="173"/>
      <c r="C861" s="173"/>
      <c r="D861" s="173"/>
      <c r="E861" s="173"/>
      <c r="F861" s="173"/>
      <c r="G861" s="173"/>
      <c r="H861" s="173"/>
      <c r="I861" s="173"/>
      <c r="J861" s="173"/>
      <c r="K861" s="173"/>
      <c r="L861" s="173"/>
      <c r="M861" s="173"/>
      <c r="N861" s="173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</row>
    <row r="862" spans="1:26">
      <c r="A862" s="173"/>
      <c r="B862" s="173"/>
      <c r="C862" s="173"/>
      <c r="D862" s="173"/>
      <c r="E862" s="173"/>
      <c r="F862" s="173"/>
      <c r="G862" s="173"/>
      <c r="H862" s="173"/>
      <c r="I862" s="173"/>
      <c r="J862" s="173"/>
      <c r="K862" s="173"/>
      <c r="L862" s="173"/>
      <c r="M862" s="173"/>
      <c r="N862" s="173"/>
      <c r="O862" s="173"/>
      <c r="P862" s="173"/>
      <c r="Q862" s="173"/>
      <c r="R862" s="173"/>
      <c r="S862" s="173"/>
      <c r="T862" s="173"/>
      <c r="U862" s="173"/>
      <c r="V862" s="173"/>
      <c r="W862" s="173"/>
      <c r="X862" s="173"/>
      <c r="Y862" s="173"/>
      <c r="Z862" s="173"/>
    </row>
    <row r="863" spans="1:26">
      <c r="A863" s="173"/>
      <c r="B863" s="173"/>
      <c r="C863" s="173"/>
      <c r="D863" s="173"/>
      <c r="E863" s="173"/>
      <c r="F863" s="173"/>
      <c r="G863" s="173"/>
      <c r="H863" s="173"/>
      <c r="I863" s="173"/>
      <c r="J863" s="173"/>
      <c r="K863" s="173"/>
      <c r="L863" s="173"/>
      <c r="M863" s="173"/>
      <c r="N863" s="173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</row>
    <row r="864" spans="1:26">
      <c r="A864" s="173"/>
      <c r="B864" s="173"/>
      <c r="C864" s="173"/>
      <c r="D864" s="173"/>
      <c r="E864" s="173"/>
      <c r="F864" s="173"/>
      <c r="G864" s="173"/>
      <c r="H864" s="173"/>
      <c r="I864" s="173"/>
      <c r="J864" s="173"/>
      <c r="K864" s="173"/>
      <c r="L864" s="173"/>
      <c r="M864" s="173"/>
      <c r="N864" s="173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</row>
    <row r="865" spans="1:26">
      <c r="A865" s="173"/>
      <c r="B865" s="173"/>
      <c r="C865" s="173"/>
      <c r="D865" s="173"/>
      <c r="E865" s="173"/>
      <c r="F865" s="173"/>
      <c r="G865" s="173"/>
      <c r="H865" s="173"/>
      <c r="I865" s="173"/>
      <c r="J865" s="173"/>
      <c r="K865" s="173"/>
      <c r="L865" s="173"/>
      <c r="M865" s="173"/>
      <c r="N865" s="173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</row>
    <row r="866" spans="1:26">
      <c r="A866" s="173"/>
      <c r="B866" s="173"/>
      <c r="C866" s="173"/>
      <c r="D866" s="173"/>
      <c r="E866" s="173"/>
      <c r="F866" s="173"/>
      <c r="G866" s="173"/>
      <c r="H866" s="173"/>
      <c r="I866" s="173"/>
      <c r="J866" s="173"/>
      <c r="K866" s="173"/>
      <c r="L866" s="173"/>
      <c r="M866" s="173"/>
      <c r="N866" s="173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</row>
    <row r="867" spans="1:26">
      <c r="A867" s="173"/>
      <c r="B867" s="173"/>
      <c r="C867" s="173"/>
      <c r="D867" s="173"/>
      <c r="E867" s="173"/>
      <c r="F867" s="173"/>
      <c r="G867" s="173"/>
      <c r="H867" s="173"/>
      <c r="I867" s="173"/>
      <c r="J867" s="173"/>
      <c r="K867" s="173"/>
      <c r="L867" s="173"/>
      <c r="M867" s="173"/>
      <c r="N867" s="173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</row>
    <row r="868" spans="1:26">
      <c r="A868" s="173"/>
      <c r="B868" s="173"/>
      <c r="C868" s="173"/>
      <c r="D868" s="173"/>
      <c r="E868" s="173"/>
      <c r="F868" s="173"/>
      <c r="G868" s="173"/>
      <c r="H868" s="173"/>
      <c r="I868" s="173"/>
      <c r="J868" s="173"/>
      <c r="K868" s="173"/>
      <c r="L868" s="173"/>
      <c r="M868" s="173"/>
      <c r="N868" s="173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</row>
    <row r="869" spans="1:26">
      <c r="A869" s="173"/>
      <c r="B869" s="173"/>
      <c r="C869" s="173"/>
      <c r="D869" s="173"/>
      <c r="E869" s="173"/>
      <c r="F869" s="173"/>
      <c r="G869" s="173"/>
      <c r="H869" s="173"/>
      <c r="I869" s="173"/>
      <c r="J869" s="173"/>
      <c r="K869" s="173"/>
      <c r="L869" s="173"/>
      <c r="M869" s="173"/>
      <c r="N869" s="173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</row>
    <row r="870" spans="1:26">
      <c r="A870" s="173"/>
      <c r="B870" s="173"/>
      <c r="C870" s="173"/>
      <c r="D870" s="173"/>
      <c r="E870" s="173"/>
      <c r="F870" s="173"/>
      <c r="G870" s="173"/>
      <c r="H870" s="173"/>
      <c r="I870" s="173"/>
      <c r="J870" s="173"/>
      <c r="K870" s="173"/>
      <c r="L870" s="173"/>
      <c r="M870" s="173"/>
      <c r="N870" s="173"/>
      <c r="O870" s="173"/>
      <c r="P870" s="173"/>
      <c r="Q870" s="173"/>
      <c r="R870" s="173"/>
      <c r="S870" s="173"/>
      <c r="T870" s="173"/>
      <c r="U870" s="173"/>
      <c r="V870" s="173"/>
      <c r="W870" s="173"/>
      <c r="X870" s="173"/>
      <c r="Y870" s="173"/>
      <c r="Z870" s="173"/>
    </row>
    <row r="871" spans="1:26">
      <c r="A871" s="173"/>
      <c r="B871" s="173"/>
      <c r="C871" s="173"/>
      <c r="D871" s="173"/>
      <c r="E871" s="173"/>
      <c r="F871" s="173"/>
      <c r="G871" s="173"/>
      <c r="H871" s="173"/>
      <c r="I871" s="173"/>
      <c r="J871" s="173"/>
      <c r="K871" s="173"/>
      <c r="L871" s="173"/>
      <c r="M871" s="173"/>
      <c r="N871" s="173"/>
      <c r="O871" s="173"/>
      <c r="P871" s="173"/>
      <c r="Q871" s="173"/>
      <c r="R871" s="173"/>
      <c r="S871" s="173"/>
      <c r="T871" s="173"/>
      <c r="U871" s="173"/>
      <c r="V871" s="173"/>
      <c r="W871" s="173"/>
      <c r="X871" s="173"/>
      <c r="Y871" s="173"/>
      <c r="Z871" s="173"/>
    </row>
    <row r="872" spans="1:26">
      <c r="A872" s="173"/>
      <c r="B872" s="173"/>
      <c r="C872" s="173"/>
      <c r="D872" s="173"/>
      <c r="E872" s="173"/>
      <c r="F872" s="173"/>
      <c r="G872" s="173"/>
      <c r="H872" s="173"/>
      <c r="I872" s="173"/>
      <c r="J872" s="173"/>
      <c r="K872" s="173"/>
      <c r="L872" s="173"/>
      <c r="M872" s="173"/>
      <c r="N872" s="173"/>
      <c r="O872" s="173"/>
      <c r="P872" s="173"/>
      <c r="Q872" s="173"/>
      <c r="R872" s="173"/>
      <c r="S872" s="173"/>
      <c r="T872" s="173"/>
      <c r="U872" s="173"/>
      <c r="V872" s="173"/>
      <c r="W872" s="173"/>
      <c r="X872" s="173"/>
      <c r="Y872" s="173"/>
      <c r="Z872" s="173"/>
    </row>
    <row r="873" spans="1:26">
      <c r="A873" s="173"/>
      <c r="B873" s="173"/>
      <c r="C873" s="173"/>
      <c r="D873" s="173"/>
      <c r="E873" s="173"/>
      <c r="F873" s="173"/>
      <c r="G873" s="173"/>
      <c r="H873" s="173"/>
      <c r="I873" s="173"/>
      <c r="J873" s="173"/>
      <c r="K873" s="173"/>
      <c r="L873" s="173"/>
      <c r="M873" s="173"/>
      <c r="N873" s="173"/>
      <c r="O873" s="173"/>
      <c r="P873" s="173"/>
      <c r="Q873" s="173"/>
      <c r="R873" s="173"/>
      <c r="S873" s="173"/>
      <c r="T873" s="173"/>
      <c r="U873" s="173"/>
      <c r="V873" s="173"/>
      <c r="W873" s="173"/>
      <c r="X873" s="173"/>
      <c r="Y873" s="173"/>
      <c r="Z873" s="173"/>
    </row>
    <row r="874" spans="1:26">
      <c r="A874" s="173"/>
      <c r="B874" s="173"/>
      <c r="C874" s="173"/>
      <c r="D874" s="173"/>
      <c r="E874" s="173"/>
      <c r="F874" s="173"/>
      <c r="G874" s="173"/>
      <c r="H874" s="173"/>
      <c r="I874" s="173"/>
      <c r="J874" s="173"/>
      <c r="K874" s="173"/>
      <c r="L874" s="173"/>
      <c r="M874" s="173"/>
      <c r="N874" s="173"/>
      <c r="O874" s="173"/>
      <c r="P874" s="173"/>
      <c r="Q874" s="173"/>
      <c r="R874" s="173"/>
      <c r="S874" s="173"/>
      <c r="T874" s="173"/>
      <c r="U874" s="173"/>
      <c r="V874" s="173"/>
      <c r="W874" s="173"/>
      <c r="X874" s="173"/>
      <c r="Y874" s="173"/>
      <c r="Z874" s="173"/>
    </row>
    <row r="875" spans="1:26">
      <c r="A875" s="173"/>
      <c r="B875" s="173"/>
      <c r="C875" s="173"/>
      <c r="D875" s="173"/>
      <c r="E875" s="173"/>
      <c r="F875" s="173"/>
      <c r="G875" s="173"/>
      <c r="H875" s="173"/>
      <c r="I875" s="173"/>
      <c r="J875" s="173"/>
      <c r="K875" s="173"/>
      <c r="L875" s="173"/>
      <c r="M875" s="173"/>
      <c r="N875" s="173"/>
      <c r="O875" s="173"/>
      <c r="P875" s="173"/>
      <c r="Q875" s="173"/>
      <c r="R875" s="173"/>
      <c r="S875" s="173"/>
      <c r="T875" s="173"/>
      <c r="U875" s="173"/>
      <c r="V875" s="173"/>
      <c r="W875" s="173"/>
      <c r="X875" s="173"/>
      <c r="Y875" s="173"/>
      <c r="Z875" s="173"/>
    </row>
    <row r="876" spans="1:26">
      <c r="A876" s="173"/>
      <c r="B876" s="173"/>
      <c r="C876" s="173"/>
      <c r="D876" s="173"/>
      <c r="E876" s="173"/>
      <c r="F876" s="173"/>
      <c r="G876" s="173"/>
      <c r="H876" s="173"/>
      <c r="I876" s="173"/>
      <c r="J876" s="173"/>
      <c r="K876" s="173"/>
      <c r="L876" s="173"/>
      <c r="M876" s="173"/>
      <c r="N876" s="173"/>
      <c r="O876" s="173"/>
      <c r="P876" s="173"/>
      <c r="Q876" s="173"/>
      <c r="R876" s="173"/>
      <c r="S876" s="173"/>
      <c r="T876" s="173"/>
      <c r="U876" s="173"/>
      <c r="V876" s="173"/>
      <c r="W876" s="173"/>
      <c r="X876" s="173"/>
      <c r="Y876" s="173"/>
      <c r="Z876" s="173"/>
    </row>
    <row r="877" spans="1:26">
      <c r="A877" s="173"/>
      <c r="B877" s="173"/>
      <c r="C877" s="173"/>
      <c r="D877" s="173"/>
      <c r="E877" s="173"/>
      <c r="F877" s="173"/>
      <c r="G877" s="173"/>
      <c r="H877" s="173"/>
      <c r="I877" s="173"/>
      <c r="J877" s="173"/>
      <c r="K877" s="173"/>
      <c r="L877" s="173"/>
      <c r="M877" s="173"/>
      <c r="N877" s="173"/>
      <c r="O877" s="173"/>
      <c r="P877" s="173"/>
      <c r="Q877" s="173"/>
      <c r="R877" s="173"/>
      <c r="S877" s="173"/>
      <c r="T877" s="173"/>
      <c r="U877" s="173"/>
      <c r="V877" s="173"/>
      <c r="W877" s="173"/>
      <c r="X877" s="173"/>
      <c r="Y877" s="173"/>
      <c r="Z877" s="173"/>
    </row>
    <row r="878" spans="1:26">
      <c r="A878" s="173"/>
      <c r="B878" s="173"/>
      <c r="C878" s="173"/>
      <c r="D878" s="173"/>
      <c r="E878" s="173"/>
      <c r="F878" s="173"/>
      <c r="G878" s="173"/>
      <c r="H878" s="173"/>
      <c r="I878" s="173"/>
      <c r="J878" s="173"/>
      <c r="K878" s="173"/>
      <c r="L878" s="173"/>
      <c r="M878" s="173"/>
      <c r="N878" s="173"/>
      <c r="O878" s="173"/>
      <c r="P878" s="173"/>
      <c r="Q878" s="173"/>
      <c r="R878" s="173"/>
      <c r="S878" s="173"/>
      <c r="T878" s="173"/>
      <c r="U878" s="173"/>
      <c r="V878" s="173"/>
      <c r="W878" s="173"/>
      <c r="X878" s="173"/>
      <c r="Y878" s="173"/>
      <c r="Z878" s="173"/>
    </row>
    <row r="879" spans="1:26">
      <c r="A879" s="173"/>
      <c r="B879" s="173"/>
      <c r="C879" s="173"/>
      <c r="D879" s="173"/>
      <c r="E879" s="173"/>
      <c r="F879" s="173"/>
      <c r="G879" s="173"/>
      <c r="H879" s="173"/>
      <c r="I879" s="173"/>
      <c r="J879" s="173"/>
      <c r="K879" s="173"/>
      <c r="L879" s="173"/>
      <c r="M879" s="173"/>
      <c r="N879" s="173"/>
      <c r="O879" s="173"/>
      <c r="P879" s="173"/>
      <c r="Q879" s="173"/>
      <c r="R879" s="173"/>
      <c r="S879" s="173"/>
      <c r="T879" s="173"/>
      <c r="U879" s="173"/>
      <c r="V879" s="173"/>
      <c r="W879" s="173"/>
      <c r="X879" s="173"/>
      <c r="Y879" s="173"/>
      <c r="Z879" s="173"/>
    </row>
    <row r="880" spans="1:26">
      <c r="A880" s="173"/>
      <c r="B880" s="173"/>
      <c r="C880" s="173"/>
      <c r="D880" s="173"/>
      <c r="E880" s="173"/>
      <c r="F880" s="173"/>
      <c r="G880" s="173"/>
      <c r="H880" s="173"/>
      <c r="I880" s="173"/>
      <c r="J880" s="173"/>
      <c r="K880" s="173"/>
      <c r="L880" s="173"/>
      <c r="M880" s="173"/>
      <c r="N880" s="173"/>
      <c r="O880" s="173"/>
      <c r="P880" s="173"/>
      <c r="Q880" s="173"/>
      <c r="R880" s="173"/>
      <c r="S880" s="173"/>
      <c r="T880" s="173"/>
      <c r="U880" s="173"/>
      <c r="V880" s="173"/>
      <c r="W880" s="173"/>
      <c r="X880" s="173"/>
      <c r="Y880" s="173"/>
      <c r="Z880" s="173"/>
    </row>
    <row r="881" spans="1:26">
      <c r="A881" s="173"/>
      <c r="B881" s="173"/>
      <c r="C881" s="173"/>
      <c r="D881" s="173"/>
      <c r="E881" s="173"/>
      <c r="F881" s="173"/>
      <c r="G881" s="173"/>
      <c r="H881" s="173"/>
      <c r="I881" s="173"/>
      <c r="J881" s="173"/>
      <c r="K881" s="173"/>
      <c r="L881" s="173"/>
      <c r="M881" s="173"/>
      <c r="N881" s="173"/>
      <c r="O881" s="173"/>
      <c r="P881" s="173"/>
      <c r="Q881" s="173"/>
      <c r="R881" s="173"/>
      <c r="S881" s="173"/>
      <c r="T881" s="173"/>
      <c r="U881" s="173"/>
      <c r="V881" s="173"/>
      <c r="W881" s="173"/>
      <c r="X881" s="173"/>
      <c r="Y881" s="173"/>
      <c r="Z881" s="173"/>
    </row>
    <row r="882" spans="1:26">
      <c r="A882" s="173"/>
      <c r="B882" s="173"/>
      <c r="C882" s="173"/>
      <c r="D882" s="173"/>
      <c r="E882" s="173"/>
      <c r="F882" s="173"/>
      <c r="G882" s="173"/>
      <c r="H882" s="173"/>
      <c r="I882" s="173"/>
      <c r="J882" s="173"/>
      <c r="K882" s="173"/>
      <c r="L882" s="173"/>
      <c r="M882" s="173"/>
      <c r="N882" s="173"/>
      <c r="O882" s="173"/>
      <c r="P882" s="173"/>
      <c r="Q882" s="173"/>
      <c r="R882" s="173"/>
      <c r="S882" s="173"/>
      <c r="T882" s="173"/>
      <c r="U882" s="173"/>
      <c r="V882" s="173"/>
      <c r="W882" s="173"/>
      <c r="X882" s="173"/>
      <c r="Y882" s="173"/>
      <c r="Z882" s="173"/>
    </row>
    <row r="883" spans="1:26">
      <c r="A883" s="173"/>
      <c r="B883" s="173"/>
      <c r="C883" s="173"/>
      <c r="D883" s="173"/>
      <c r="E883" s="173"/>
      <c r="F883" s="173"/>
      <c r="G883" s="173"/>
      <c r="H883" s="173"/>
      <c r="I883" s="173"/>
      <c r="J883" s="173"/>
      <c r="K883" s="173"/>
      <c r="L883" s="173"/>
      <c r="M883" s="173"/>
      <c r="N883" s="173"/>
      <c r="O883" s="173"/>
      <c r="P883" s="173"/>
      <c r="Q883" s="173"/>
      <c r="R883" s="173"/>
      <c r="S883" s="173"/>
      <c r="T883" s="173"/>
      <c r="U883" s="173"/>
      <c r="V883" s="173"/>
      <c r="W883" s="173"/>
      <c r="X883" s="173"/>
      <c r="Y883" s="173"/>
      <c r="Z883" s="173"/>
    </row>
    <row r="884" spans="1:26">
      <c r="A884" s="173"/>
      <c r="B884" s="173"/>
      <c r="C884" s="173"/>
      <c r="D884" s="173"/>
      <c r="E884" s="173"/>
      <c r="F884" s="173"/>
      <c r="G884" s="173"/>
      <c r="H884" s="173"/>
      <c r="I884" s="173"/>
      <c r="J884" s="173"/>
      <c r="K884" s="173"/>
      <c r="L884" s="173"/>
      <c r="M884" s="173"/>
      <c r="N884" s="173"/>
      <c r="O884" s="173"/>
      <c r="P884" s="173"/>
      <c r="Q884" s="173"/>
      <c r="R884" s="173"/>
      <c r="S884" s="173"/>
      <c r="T884" s="173"/>
      <c r="U884" s="173"/>
      <c r="V884" s="173"/>
      <c r="W884" s="173"/>
      <c r="X884" s="173"/>
      <c r="Y884" s="173"/>
      <c r="Z884" s="173"/>
    </row>
    <row r="885" spans="1:26">
      <c r="A885" s="173"/>
      <c r="B885" s="173"/>
      <c r="C885" s="173"/>
      <c r="D885" s="173"/>
      <c r="E885" s="173"/>
      <c r="F885" s="173"/>
      <c r="G885" s="173"/>
      <c r="H885" s="173"/>
      <c r="I885" s="173"/>
      <c r="J885" s="173"/>
      <c r="K885" s="173"/>
      <c r="L885" s="173"/>
      <c r="M885" s="173"/>
      <c r="N885" s="173"/>
      <c r="O885" s="173"/>
      <c r="P885" s="173"/>
      <c r="Q885" s="173"/>
      <c r="R885" s="173"/>
      <c r="S885" s="173"/>
      <c r="T885" s="173"/>
      <c r="U885" s="173"/>
      <c r="V885" s="173"/>
      <c r="W885" s="173"/>
      <c r="X885" s="173"/>
      <c r="Y885" s="173"/>
      <c r="Z885" s="173"/>
    </row>
    <row r="886" spans="1:26">
      <c r="A886" s="173"/>
      <c r="B886" s="173"/>
      <c r="C886" s="173"/>
      <c r="D886" s="173"/>
      <c r="E886" s="173"/>
      <c r="F886" s="173"/>
      <c r="G886" s="173"/>
      <c r="H886" s="173"/>
      <c r="I886" s="173"/>
      <c r="J886" s="173"/>
      <c r="K886" s="173"/>
      <c r="L886" s="173"/>
      <c r="M886" s="173"/>
      <c r="N886" s="173"/>
      <c r="O886" s="173"/>
      <c r="P886" s="173"/>
      <c r="Q886" s="173"/>
      <c r="R886" s="173"/>
      <c r="S886" s="173"/>
      <c r="T886" s="173"/>
      <c r="U886" s="173"/>
      <c r="V886" s="173"/>
      <c r="W886" s="173"/>
      <c r="X886" s="173"/>
      <c r="Y886" s="173"/>
      <c r="Z886" s="173"/>
    </row>
    <row r="887" spans="1:26">
      <c r="A887" s="173"/>
      <c r="B887" s="173"/>
      <c r="C887" s="173"/>
      <c r="D887" s="173"/>
      <c r="E887" s="173"/>
      <c r="F887" s="173"/>
      <c r="G887" s="173"/>
      <c r="H887" s="173"/>
      <c r="I887" s="173"/>
      <c r="J887" s="173"/>
      <c r="K887" s="173"/>
      <c r="L887" s="173"/>
      <c r="M887" s="173"/>
      <c r="N887" s="173"/>
      <c r="O887" s="173"/>
      <c r="P887" s="173"/>
      <c r="Q887" s="173"/>
      <c r="R887" s="173"/>
      <c r="S887" s="173"/>
      <c r="T887" s="173"/>
      <c r="U887" s="173"/>
      <c r="V887" s="173"/>
      <c r="W887" s="173"/>
      <c r="X887" s="173"/>
      <c r="Y887" s="173"/>
      <c r="Z887" s="173"/>
    </row>
    <row r="888" spans="1:26">
      <c r="A888" s="173"/>
      <c r="B888" s="173"/>
      <c r="C888" s="173"/>
      <c r="D888" s="173"/>
      <c r="E888" s="173"/>
      <c r="F888" s="173"/>
      <c r="G888" s="173"/>
      <c r="H888" s="173"/>
      <c r="I888" s="173"/>
      <c r="J888" s="173"/>
      <c r="K888" s="173"/>
      <c r="L888" s="173"/>
      <c r="M888" s="173"/>
      <c r="N888" s="173"/>
      <c r="O888" s="173"/>
      <c r="P888" s="173"/>
      <c r="Q888" s="173"/>
      <c r="R888" s="173"/>
      <c r="S888" s="173"/>
      <c r="T888" s="173"/>
      <c r="U888" s="173"/>
      <c r="V888" s="173"/>
      <c r="W888" s="173"/>
      <c r="X888" s="173"/>
      <c r="Y888" s="173"/>
      <c r="Z888" s="173"/>
    </row>
    <row r="889" spans="1:26">
      <c r="A889" s="173"/>
      <c r="B889" s="173"/>
      <c r="C889" s="173"/>
      <c r="D889" s="173"/>
      <c r="E889" s="173"/>
      <c r="F889" s="173"/>
      <c r="G889" s="173"/>
      <c r="H889" s="173"/>
      <c r="I889" s="173"/>
      <c r="J889" s="173"/>
      <c r="K889" s="173"/>
      <c r="L889" s="173"/>
      <c r="M889" s="173"/>
      <c r="N889" s="173"/>
      <c r="O889" s="173"/>
      <c r="P889" s="173"/>
      <c r="Q889" s="173"/>
      <c r="R889" s="173"/>
      <c r="S889" s="173"/>
      <c r="T889" s="173"/>
      <c r="U889" s="173"/>
      <c r="V889" s="173"/>
      <c r="W889" s="173"/>
      <c r="X889" s="173"/>
      <c r="Y889" s="173"/>
      <c r="Z889" s="173"/>
    </row>
    <row r="890" spans="1:26">
      <c r="A890" s="173"/>
      <c r="B890" s="173"/>
      <c r="C890" s="173"/>
      <c r="D890" s="173"/>
      <c r="E890" s="173"/>
      <c r="F890" s="173"/>
      <c r="G890" s="173"/>
      <c r="H890" s="173"/>
      <c r="I890" s="173"/>
      <c r="J890" s="173"/>
      <c r="K890" s="173"/>
      <c r="L890" s="173"/>
      <c r="M890" s="173"/>
      <c r="N890" s="173"/>
      <c r="O890" s="173"/>
      <c r="P890" s="173"/>
      <c r="Q890" s="173"/>
      <c r="R890" s="173"/>
      <c r="S890" s="173"/>
      <c r="T890" s="173"/>
      <c r="U890" s="173"/>
      <c r="V890" s="173"/>
      <c r="W890" s="173"/>
      <c r="X890" s="173"/>
      <c r="Y890" s="173"/>
      <c r="Z890" s="173"/>
    </row>
    <row r="891" spans="1:26">
      <c r="A891" s="173"/>
      <c r="B891" s="173"/>
      <c r="C891" s="173"/>
      <c r="D891" s="173"/>
      <c r="E891" s="173"/>
      <c r="F891" s="173"/>
      <c r="G891" s="173"/>
      <c r="H891" s="173"/>
      <c r="I891" s="173"/>
      <c r="J891" s="173"/>
      <c r="K891" s="173"/>
      <c r="L891" s="173"/>
      <c r="M891" s="173"/>
      <c r="N891" s="173"/>
      <c r="O891" s="173"/>
      <c r="P891" s="173"/>
      <c r="Q891" s="173"/>
      <c r="R891" s="173"/>
      <c r="S891" s="173"/>
      <c r="T891" s="173"/>
      <c r="U891" s="173"/>
      <c r="V891" s="173"/>
      <c r="W891" s="173"/>
      <c r="X891" s="173"/>
      <c r="Y891" s="173"/>
      <c r="Z891" s="173"/>
    </row>
    <row r="892" spans="1:26">
      <c r="A892" s="173"/>
      <c r="B892" s="173"/>
      <c r="C892" s="173"/>
      <c r="D892" s="173"/>
      <c r="E892" s="173"/>
      <c r="F892" s="173"/>
      <c r="G892" s="173"/>
      <c r="H892" s="173"/>
      <c r="I892" s="173"/>
      <c r="J892" s="173"/>
      <c r="K892" s="173"/>
      <c r="L892" s="173"/>
      <c r="M892" s="173"/>
      <c r="N892" s="173"/>
      <c r="O892" s="173"/>
      <c r="P892" s="173"/>
      <c r="Q892" s="173"/>
      <c r="R892" s="173"/>
      <c r="S892" s="173"/>
      <c r="T892" s="173"/>
      <c r="U892" s="173"/>
      <c r="V892" s="173"/>
      <c r="W892" s="173"/>
      <c r="X892" s="173"/>
      <c r="Y892" s="173"/>
      <c r="Z892" s="173"/>
    </row>
    <row r="893" spans="1:26">
      <c r="A893" s="173"/>
      <c r="B893" s="173"/>
      <c r="C893" s="173"/>
      <c r="D893" s="173"/>
      <c r="E893" s="173"/>
      <c r="F893" s="173"/>
      <c r="G893" s="173"/>
      <c r="H893" s="173"/>
      <c r="I893" s="173"/>
      <c r="J893" s="173"/>
      <c r="K893" s="173"/>
      <c r="L893" s="173"/>
      <c r="M893" s="173"/>
      <c r="N893" s="173"/>
      <c r="O893" s="173"/>
      <c r="P893" s="173"/>
      <c r="Q893" s="173"/>
      <c r="R893" s="173"/>
      <c r="S893" s="173"/>
      <c r="T893" s="173"/>
      <c r="U893" s="173"/>
      <c r="V893" s="173"/>
      <c r="W893" s="173"/>
      <c r="X893" s="173"/>
      <c r="Y893" s="173"/>
      <c r="Z893" s="173"/>
    </row>
    <row r="894" spans="1:26">
      <c r="A894" s="173"/>
      <c r="B894" s="173"/>
      <c r="C894" s="173"/>
      <c r="D894" s="173"/>
      <c r="E894" s="173"/>
      <c r="F894" s="173"/>
      <c r="G894" s="173"/>
      <c r="H894" s="173"/>
      <c r="I894" s="173"/>
      <c r="J894" s="173"/>
      <c r="K894" s="173"/>
      <c r="L894" s="173"/>
      <c r="M894" s="173"/>
      <c r="N894" s="173"/>
      <c r="O894" s="173"/>
      <c r="P894" s="173"/>
      <c r="Q894" s="173"/>
      <c r="R894" s="173"/>
      <c r="S894" s="173"/>
      <c r="T894" s="173"/>
      <c r="U894" s="173"/>
      <c r="V894" s="173"/>
      <c r="W894" s="173"/>
      <c r="X894" s="173"/>
      <c r="Y894" s="173"/>
      <c r="Z894" s="173"/>
    </row>
    <row r="895" spans="1:26">
      <c r="A895" s="173"/>
      <c r="B895" s="173"/>
      <c r="C895" s="173"/>
      <c r="D895" s="173"/>
      <c r="E895" s="173"/>
      <c r="F895" s="173"/>
      <c r="G895" s="173"/>
      <c r="H895" s="173"/>
      <c r="I895" s="173"/>
      <c r="J895" s="173"/>
      <c r="K895" s="173"/>
      <c r="L895" s="173"/>
      <c r="M895" s="173"/>
      <c r="N895" s="173"/>
      <c r="O895" s="173"/>
      <c r="P895" s="173"/>
      <c r="Q895" s="173"/>
      <c r="R895" s="173"/>
      <c r="S895" s="173"/>
      <c r="T895" s="173"/>
      <c r="U895" s="173"/>
      <c r="V895" s="173"/>
      <c r="W895" s="173"/>
      <c r="X895" s="173"/>
      <c r="Y895" s="173"/>
      <c r="Z895" s="173"/>
    </row>
    <row r="896" spans="1:26">
      <c r="A896" s="173"/>
      <c r="B896" s="173"/>
      <c r="C896" s="173"/>
      <c r="D896" s="173"/>
      <c r="E896" s="173"/>
      <c r="F896" s="173"/>
      <c r="G896" s="173"/>
      <c r="H896" s="173"/>
      <c r="I896" s="173"/>
      <c r="J896" s="173"/>
      <c r="K896" s="173"/>
      <c r="L896" s="173"/>
      <c r="M896" s="173"/>
      <c r="N896" s="173"/>
      <c r="O896" s="173"/>
      <c r="P896" s="173"/>
      <c r="Q896" s="173"/>
      <c r="R896" s="173"/>
      <c r="S896" s="173"/>
      <c r="T896" s="173"/>
      <c r="U896" s="173"/>
      <c r="V896" s="173"/>
      <c r="W896" s="173"/>
      <c r="X896" s="173"/>
      <c r="Y896" s="173"/>
      <c r="Z896" s="173"/>
    </row>
    <row r="897" spans="1:26">
      <c r="A897" s="173"/>
      <c r="B897" s="173"/>
      <c r="C897" s="173"/>
      <c r="D897" s="173"/>
      <c r="E897" s="173"/>
      <c r="F897" s="173"/>
      <c r="G897" s="173"/>
      <c r="H897" s="173"/>
      <c r="I897" s="173"/>
      <c r="J897" s="173"/>
      <c r="K897" s="173"/>
      <c r="L897" s="173"/>
      <c r="M897" s="173"/>
      <c r="N897" s="173"/>
      <c r="O897" s="173"/>
      <c r="P897" s="173"/>
      <c r="Q897" s="173"/>
      <c r="R897" s="173"/>
      <c r="S897" s="173"/>
      <c r="T897" s="173"/>
      <c r="U897" s="173"/>
      <c r="V897" s="173"/>
      <c r="W897" s="173"/>
      <c r="X897" s="173"/>
      <c r="Y897" s="173"/>
      <c r="Z897" s="173"/>
    </row>
    <row r="898" spans="1:26">
      <c r="A898" s="173"/>
      <c r="B898" s="173"/>
      <c r="C898" s="173"/>
      <c r="D898" s="173"/>
      <c r="E898" s="173"/>
      <c r="F898" s="173"/>
      <c r="G898" s="173"/>
      <c r="H898" s="173"/>
      <c r="I898" s="173"/>
      <c r="J898" s="173"/>
      <c r="K898" s="173"/>
      <c r="L898" s="173"/>
      <c r="M898" s="173"/>
      <c r="N898" s="173"/>
      <c r="O898" s="173"/>
      <c r="P898" s="173"/>
      <c r="Q898" s="173"/>
      <c r="R898" s="173"/>
      <c r="S898" s="173"/>
      <c r="T898" s="173"/>
      <c r="U898" s="173"/>
      <c r="V898" s="173"/>
      <c r="W898" s="173"/>
      <c r="X898" s="173"/>
      <c r="Y898" s="173"/>
      <c r="Z898" s="173"/>
    </row>
    <row r="899" spans="1:26">
      <c r="A899" s="173"/>
      <c r="B899" s="173"/>
      <c r="C899" s="173"/>
      <c r="D899" s="173"/>
      <c r="E899" s="173"/>
      <c r="F899" s="173"/>
      <c r="G899" s="173"/>
      <c r="H899" s="173"/>
      <c r="I899" s="173"/>
      <c r="J899" s="173"/>
      <c r="K899" s="173"/>
      <c r="L899" s="173"/>
      <c r="M899" s="173"/>
      <c r="N899" s="173"/>
      <c r="O899" s="173"/>
      <c r="P899" s="173"/>
      <c r="Q899" s="173"/>
      <c r="R899" s="173"/>
      <c r="S899" s="173"/>
      <c r="T899" s="173"/>
      <c r="U899" s="173"/>
      <c r="V899" s="173"/>
      <c r="W899" s="173"/>
      <c r="X899" s="173"/>
      <c r="Y899" s="173"/>
      <c r="Z899" s="173"/>
    </row>
    <row r="900" spans="1:26">
      <c r="A900" s="173"/>
      <c r="B900" s="173"/>
      <c r="C900" s="173"/>
      <c r="D900" s="173"/>
      <c r="E900" s="173"/>
      <c r="F900" s="173"/>
      <c r="G900" s="173"/>
      <c r="H900" s="173"/>
      <c r="I900" s="173"/>
      <c r="J900" s="173"/>
      <c r="K900" s="173"/>
      <c r="L900" s="173"/>
      <c r="M900" s="173"/>
      <c r="N900" s="173"/>
      <c r="O900" s="173"/>
      <c r="P900" s="173"/>
      <c r="Q900" s="173"/>
      <c r="R900" s="173"/>
      <c r="S900" s="173"/>
      <c r="T900" s="173"/>
      <c r="U900" s="173"/>
      <c r="V900" s="173"/>
      <c r="W900" s="173"/>
      <c r="X900" s="173"/>
      <c r="Y900" s="173"/>
      <c r="Z900" s="173"/>
    </row>
    <row r="901" spans="1:26">
      <c r="A901" s="173"/>
      <c r="B901" s="173"/>
      <c r="C901" s="173"/>
      <c r="D901" s="173"/>
      <c r="E901" s="173"/>
      <c r="F901" s="173"/>
      <c r="G901" s="173"/>
      <c r="H901" s="173"/>
      <c r="I901" s="173"/>
      <c r="J901" s="173"/>
      <c r="K901" s="173"/>
      <c r="L901" s="173"/>
      <c r="M901" s="173"/>
      <c r="N901" s="173"/>
      <c r="O901" s="173"/>
      <c r="P901" s="173"/>
      <c r="Q901" s="173"/>
      <c r="R901" s="173"/>
      <c r="S901" s="173"/>
      <c r="T901" s="173"/>
      <c r="U901" s="173"/>
      <c r="V901" s="173"/>
      <c r="W901" s="173"/>
      <c r="X901" s="173"/>
      <c r="Y901" s="173"/>
      <c r="Z901" s="173"/>
    </row>
    <row r="902" spans="1:26">
      <c r="A902" s="173"/>
      <c r="B902" s="173"/>
      <c r="C902" s="173"/>
      <c r="D902" s="173"/>
      <c r="E902" s="173"/>
      <c r="F902" s="173"/>
      <c r="G902" s="173"/>
      <c r="H902" s="173"/>
      <c r="I902" s="173"/>
      <c r="J902" s="173"/>
      <c r="K902" s="173"/>
      <c r="L902" s="173"/>
      <c r="M902" s="173"/>
      <c r="N902" s="173"/>
      <c r="O902" s="173"/>
      <c r="P902" s="173"/>
      <c r="Q902" s="173"/>
      <c r="R902" s="173"/>
      <c r="S902" s="173"/>
      <c r="T902" s="173"/>
      <c r="U902" s="173"/>
      <c r="V902" s="173"/>
      <c r="W902" s="173"/>
      <c r="X902" s="173"/>
      <c r="Y902" s="173"/>
      <c r="Z902" s="173"/>
    </row>
    <row r="903" spans="1:26">
      <c r="A903" s="173"/>
      <c r="B903" s="173"/>
      <c r="C903" s="173"/>
      <c r="D903" s="173"/>
      <c r="E903" s="173"/>
      <c r="F903" s="173"/>
      <c r="G903" s="173"/>
      <c r="H903" s="173"/>
      <c r="I903" s="173"/>
      <c r="J903" s="173"/>
      <c r="K903" s="173"/>
      <c r="L903" s="173"/>
      <c r="M903" s="173"/>
      <c r="N903" s="173"/>
      <c r="O903" s="173"/>
      <c r="P903" s="173"/>
      <c r="Q903" s="173"/>
      <c r="R903" s="173"/>
      <c r="S903" s="173"/>
      <c r="T903" s="173"/>
      <c r="U903" s="173"/>
      <c r="V903" s="173"/>
      <c r="W903" s="173"/>
      <c r="X903" s="173"/>
      <c r="Y903" s="173"/>
      <c r="Z903" s="173"/>
    </row>
    <row r="904" spans="1:26">
      <c r="A904" s="173"/>
      <c r="B904" s="173"/>
      <c r="C904" s="173"/>
      <c r="D904" s="173"/>
      <c r="E904" s="173"/>
      <c r="F904" s="173"/>
      <c r="G904" s="173"/>
      <c r="H904" s="173"/>
      <c r="I904" s="173"/>
      <c r="J904" s="173"/>
      <c r="K904" s="173"/>
      <c r="L904" s="173"/>
      <c r="M904" s="173"/>
      <c r="N904" s="173"/>
      <c r="O904" s="173"/>
      <c r="P904" s="173"/>
      <c r="Q904" s="173"/>
      <c r="R904" s="173"/>
      <c r="S904" s="173"/>
      <c r="T904" s="173"/>
      <c r="U904" s="173"/>
      <c r="V904" s="173"/>
      <c r="W904" s="173"/>
      <c r="X904" s="173"/>
      <c r="Y904" s="173"/>
      <c r="Z904" s="173"/>
    </row>
    <row r="905" spans="1:26">
      <c r="A905" s="173"/>
      <c r="B905" s="173"/>
      <c r="C905" s="173"/>
      <c r="D905" s="173"/>
      <c r="E905" s="173"/>
      <c r="F905" s="173"/>
      <c r="G905" s="173"/>
      <c r="H905" s="173"/>
      <c r="I905" s="173"/>
      <c r="J905" s="173"/>
      <c r="K905" s="173"/>
      <c r="L905" s="173"/>
      <c r="M905" s="173"/>
      <c r="N905" s="173"/>
      <c r="O905" s="173"/>
      <c r="P905" s="173"/>
      <c r="Q905" s="173"/>
      <c r="R905" s="173"/>
      <c r="S905" s="173"/>
      <c r="T905" s="173"/>
      <c r="U905" s="173"/>
      <c r="V905" s="173"/>
      <c r="W905" s="173"/>
      <c r="X905" s="173"/>
      <c r="Y905" s="173"/>
      <c r="Z905" s="173"/>
    </row>
    <row r="906" spans="1:26">
      <c r="A906" s="173"/>
      <c r="B906" s="173"/>
      <c r="C906" s="173"/>
      <c r="D906" s="173"/>
      <c r="E906" s="173"/>
      <c r="F906" s="173"/>
      <c r="G906" s="173"/>
      <c r="H906" s="173"/>
      <c r="I906" s="173"/>
      <c r="J906" s="173"/>
      <c r="K906" s="173"/>
      <c r="L906" s="173"/>
      <c r="M906" s="173"/>
      <c r="N906" s="173"/>
      <c r="O906" s="173"/>
      <c r="P906" s="173"/>
      <c r="Q906" s="173"/>
      <c r="R906" s="173"/>
      <c r="S906" s="173"/>
      <c r="T906" s="173"/>
      <c r="U906" s="173"/>
      <c r="V906" s="173"/>
      <c r="W906" s="173"/>
      <c r="X906" s="173"/>
      <c r="Y906" s="173"/>
      <c r="Z906" s="173"/>
    </row>
    <row r="907" spans="1:26">
      <c r="A907" s="173"/>
      <c r="B907" s="173"/>
      <c r="C907" s="173"/>
      <c r="D907" s="173"/>
      <c r="E907" s="173"/>
      <c r="F907" s="173"/>
      <c r="G907" s="173"/>
      <c r="H907" s="173"/>
      <c r="I907" s="173"/>
      <c r="J907" s="173"/>
      <c r="K907" s="173"/>
      <c r="L907" s="173"/>
      <c r="M907" s="173"/>
      <c r="N907" s="173"/>
      <c r="O907" s="173"/>
      <c r="P907" s="173"/>
      <c r="Q907" s="173"/>
      <c r="R907" s="173"/>
      <c r="S907" s="173"/>
      <c r="T907" s="173"/>
      <c r="U907" s="173"/>
      <c r="V907" s="173"/>
      <c r="W907" s="173"/>
      <c r="X907" s="173"/>
      <c r="Y907" s="173"/>
      <c r="Z907" s="173"/>
    </row>
    <row r="908" spans="1:26">
      <c r="A908" s="173"/>
      <c r="B908" s="173"/>
      <c r="C908" s="173"/>
      <c r="D908" s="173"/>
      <c r="E908" s="173"/>
      <c r="F908" s="173"/>
      <c r="G908" s="173"/>
      <c r="H908" s="173"/>
      <c r="I908" s="173"/>
      <c r="J908" s="173"/>
      <c r="K908" s="173"/>
      <c r="L908" s="173"/>
      <c r="M908" s="173"/>
      <c r="N908" s="173"/>
      <c r="O908" s="173"/>
      <c r="P908" s="173"/>
      <c r="Q908" s="173"/>
      <c r="R908" s="173"/>
      <c r="S908" s="173"/>
      <c r="T908" s="173"/>
      <c r="U908" s="173"/>
      <c r="V908" s="173"/>
      <c r="W908" s="173"/>
      <c r="X908" s="173"/>
      <c r="Y908" s="173"/>
      <c r="Z908" s="173"/>
    </row>
    <row r="909" spans="1:26">
      <c r="A909" s="173"/>
      <c r="B909" s="173"/>
      <c r="C909" s="173"/>
      <c r="D909" s="173"/>
      <c r="E909" s="173"/>
      <c r="F909" s="173"/>
      <c r="G909" s="173"/>
      <c r="H909" s="173"/>
      <c r="I909" s="173"/>
      <c r="J909" s="173"/>
      <c r="K909" s="173"/>
      <c r="L909" s="173"/>
      <c r="M909" s="173"/>
      <c r="N909" s="173"/>
      <c r="O909" s="173"/>
      <c r="P909" s="173"/>
      <c r="Q909" s="173"/>
      <c r="R909" s="173"/>
      <c r="S909" s="173"/>
      <c r="T909" s="173"/>
      <c r="U909" s="173"/>
      <c r="V909" s="173"/>
      <c r="W909" s="173"/>
      <c r="X909" s="173"/>
      <c r="Y909" s="173"/>
      <c r="Z909" s="173"/>
    </row>
    <row r="910" spans="1:26">
      <c r="A910" s="173"/>
      <c r="B910" s="173"/>
      <c r="C910" s="173"/>
      <c r="D910" s="173"/>
      <c r="E910" s="173"/>
      <c r="F910" s="173"/>
      <c r="G910" s="173"/>
      <c r="H910" s="173"/>
      <c r="I910" s="173"/>
      <c r="J910" s="173"/>
      <c r="K910" s="173"/>
      <c r="L910" s="173"/>
      <c r="M910" s="173"/>
      <c r="N910" s="173"/>
      <c r="O910" s="173"/>
      <c r="P910" s="173"/>
      <c r="Q910" s="173"/>
      <c r="R910" s="173"/>
      <c r="S910" s="173"/>
      <c r="T910" s="173"/>
      <c r="U910" s="173"/>
      <c r="V910" s="173"/>
      <c r="W910" s="173"/>
      <c r="X910" s="173"/>
      <c r="Y910" s="173"/>
      <c r="Z910" s="173"/>
    </row>
    <row r="911" spans="1:26">
      <c r="A911" s="173"/>
      <c r="B911" s="173"/>
      <c r="C911" s="173"/>
      <c r="D911" s="173"/>
      <c r="E911" s="173"/>
      <c r="F911" s="173"/>
      <c r="G911" s="173"/>
      <c r="H911" s="173"/>
      <c r="I911" s="173"/>
      <c r="J911" s="173"/>
      <c r="K911" s="173"/>
      <c r="L911" s="173"/>
      <c r="M911" s="173"/>
      <c r="N911" s="173"/>
      <c r="O911" s="173"/>
      <c r="P911" s="173"/>
      <c r="Q911" s="173"/>
      <c r="R911" s="173"/>
      <c r="S911" s="173"/>
      <c r="T911" s="173"/>
      <c r="U911" s="173"/>
      <c r="V911" s="173"/>
      <c r="W911" s="173"/>
      <c r="X911" s="173"/>
      <c r="Y911" s="173"/>
      <c r="Z911" s="173"/>
    </row>
    <row r="912" spans="1:26">
      <c r="A912" s="173"/>
      <c r="B912" s="173"/>
      <c r="C912" s="173"/>
      <c r="D912" s="173"/>
      <c r="E912" s="173"/>
      <c r="F912" s="173"/>
      <c r="G912" s="173"/>
      <c r="H912" s="173"/>
      <c r="I912" s="173"/>
      <c r="J912" s="173"/>
      <c r="K912" s="173"/>
      <c r="L912" s="173"/>
      <c r="M912" s="173"/>
      <c r="N912" s="173"/>
      <c r="O912" s="173"/>
      <c r="P912" s="173"/>
      <c r="Q912" s="173"/>
      <c r="R912" s="173"/>
      <c r="S912" s="173"/>
      <c r="T912" s="173"/>
      <c r="U912" s="173"/>
      <c r="V912" s="173"/>
      <c r="W912" s="173"/>
      <c r="X912" s="173"/>
      <c r="Y912" s="173"/>
      <c r="Z912" s="173"/>
    </row>
    <row r="913" spans="1:26">
      <c r="A913" s="173"/>
      <c r="B913" s="173"/>
      <c r="C913" s="173"/>
      <c r="D913" s="173"/>
      <c r="E913" s="173"/>
      <c r="F913" s="173"/>
      <c r="G913" s="173"/>
      <c r="H913" s="173"/>
      <c r="I913" s="173"/>
      <c r="J913" s="173"/>
      <c r="K913" s="173"/>
      <c r="L913" s="173"/>
      <c r="M913" s="173"/>
      <c r="N913" s="173"/>
      <c r="O913" s="173"/>
      <c r="P913" s="173"/>
      <c r="Q913" s="173"/>
      <c r="R913" s="173"/>
      <c r="S913" s="173"/>
      <c r="T913" s="173"/>
      <c r="U913" s="173"/>
      <c r="V913" s="173"/>
      <c r="W913" s="173"/>
      <c r="X913" s="173"/>
      <c r="Y913" s="173"/>
      <c r="Z913" s="173"/>
    </row>
    <row r="914" spans="1:26">
      <c r="A914" s="173"/>
      <c r="B914" s="173"/>
      <c r="C914" s="173"/>
      <c r="D914" s="173"/>
      <c r="E914" s="173"/>
      <c r="F914" s="173"/>
      <c r="G914" s="173"/>
      <c r="H914" s="173"/>
      <c r="I914" s="173"/>
      <c r="J914" s="173"/>
      <c r="K914" s="173"/>
      <c r="L914" s="173"/>
      <c r="M914" s="173"/>
      <c r="N914" s="173"/>
      <c r="O914" s="173"/>
      <c r="P914" s="173"/>
      <c r="Q914" s="173"/>
      <c r="R914" s="173"/>
      <c r="S914" s="173"/>
      <c r="T914" s="173"/>
      <c r="U914" s="173"/>
      <c r="V914" s="173"/>
      <c r="W914" s="173"/>
      <c r="X914" s="173"/>
      <c r="Y914" s="173"/>
      <c r="Z914" s="173"/>
    </row>
    <row r="915" spans="1:26">
      <c r="A915" s="173"/>
      <c r="B915" s="173"/>
      <c r="C915" s="173"/>
      <c r="D915" s="173"/>
      <c r="E915" s="173"/>
      <c r="F915" s="173"/>
      <c r="G915" s="173"/>
      <c r="H915" s="173"/>
      <c r="I915" s="173"/>
      <c r="J915" s="173"/>
      <c r="K915" s="173"/>
      <c r="L915" s="173"/>
      <c r="M915" s="173"/>
      <c r="N915" s="173"/>
      <c r="O915" s="173"/>
      <c r="P915" s="173"/>
      <c r="Q915" s="173"/>
      <c r="R915" s="173"/>
      <c r="S915" s="173"/>
      <c r="T915" s="173"/>
      <c r="U915" s="173"/>
      <c r="V915" s="173"/>
      <c r="W915" s="173"/>
      <c r="X915" s="173"/>
      <c r="Y915" s="173"/>
      <c r="Z915" s="173"/>
    </row>
    <row r="916" spans="1:26">
      <c r="A916" s="173"/>
      <c r="B916" s="173"/>
      <c r="C916" s="173"/>
      <c r="D916" s="173"/>
      <c r="E916" s="173"/>
      <c r="F916" s="173"/>
      <c r="G916" s="173"/>
      <c r="H916" s="173"/>
      <c r="I916" s="173"/>
      <c r="J916" s="173"/>
      <c r="K916" s="173"/>
      <c r="L916" s="173"/>
      <c r="M916" s="173"/>
      <c r="N916" s="173"/>
      <c r="O916" s="173"/>
      <c r="P916" s="173"/>
      <c r="Q916" s="173"/>
      <c r="R916" s="173"/>
      <c r="S916" s="173"/>
      <c r="T916" s="173"/>
      <c r="U916" s="173"/>
      <c r="V916" s="173"/>
      <c r="W916" s="173"/>
      <c r="X916" s="173"/>
      <c r="Y916" s="173"/>
      <c r="Z916" s="173"/>
    </row>
    <row r="917" spans="1:26">
      <c r="A917" s="173"/>
      <c r="B917" s="173"/>
      <c r="C917" s="173"/>
      <c r="D917" s="173"/>
      <c r="E917" s="173"/>
      <c r="F917" s="173"/>
      <c r="G917" s="173"/>
      <c r="H917" s="173"/>
      <c r="I917" s="173"/>
      <c r="J917" s="173"/>
      <c r="K917" s="173"/>
      <c r="L917" s="173"/>
      <c r="M917" s="173"/>
      <c r="N917" s="173"/>
      <c r="O917" s="173"/>
      <c r="P917" s="173"/>
      <c r="Q917" s="173"/>
      <c r="R917" s="173"/>
      <c r="S917" s="173"/>
      <c r="T917" s="173"/>
      <c r="U917" s="173"/>
      <c r="V917" s="173"/>
      <c r="W917" s="173"/>
      <c r="X917" s="173"/>
      <c r="Y917" s="173"/>
      <c r="Z917" s="173"/>
    </row>
    <row r="918" spans="1:26">
      <c r="A918" s="173"/>
      <c r="B918" s="173"/>
      <c r="C918" s="173"/>
      <c r="D918" s="173"/>
      <c r="E918" s="173"/>
      <c r="F918" s="173"/>
      <c r="G918" s="173"/>
      <c r="H918" s="173"/>
      <c r="I918" s="173"/>
      <c r="J918" s="173"/>
      <c r="K918" s="173"/>
      <c r="L918" s="173"/>
      <c r="M918" s="173"/>
      <c r="N918" s="173"/>
      <c r="O918" s="173"/>
      <c r="P918" s="173"/>
      <c r="Q918" s="173"/>
      <c r="R918" s="173"/>
      <c r="S918" s="173"/>
      <c r="T918" s="173"/>
      <c r="U918" s="173"/>
      <c r="V918" s="173"/>
      <c r="W918" s="173"/>
      <c r="X918" s="173"/>
      <c r="Y918" s="173"/>
      <c r="Z918" s="173"/>
    </row>
    <row r="919" spans="1:26">
      <c r="A919" s="173"/>
      <c r="B919" s="173"/>
      <c r="C919" s="173"/>
      <c r="D919" s="173"/>
      <c r="E919" s="173"/>
      <c r="F919" s="173"/>
      <c r="G919" s="173"/>
      <c r="H919" s="173"/>
      <c r="I919" s="173"/>
      <c r="J919" s="173"/>
      <c r="K919" s="173"/>
      <c r="L919" s="173"/>
      <c r="M919" s="173"/>
      <c r="N919" s="173"/>
      <c r="O919" s="173"/>
      <c r="P919" s="173"/>
      <c r="Q919" s="173"/>
      <c r="R919" s="173"/>
      <c r="S919" s="173"/>
      <c r="T919" s="173"/>
      <c r="U919" s="173"/>
      <c r="V919" s="173"/>
      <c r="W919" s="173"/>
      <c r="X919" s="173"/>
      <c r="Y919" s="173"/>
      <c r="Z919" s="173"/>
    </row>
    <row r="920" spans="1:26">
      <c r="A920" s="173"/>
      <c r="B920" s="173"/>
      <c r="C920" s="173"/>
      <c r="D920" s="173"/>
      <c r="E920" s="173"/>
      <c r="F920" s="173"/>
      <c r="G920" s="173"/>
      <c r="H920" s="173"/>
      <c r="I920" s="173"/>
      <c r="J920" s="173"/>
      <c r="K920" s="173"/>
      <c r="L920" s="173"/>
      <c r="M920" s="173"/>
      <c r="N920" s="173"/>
      <c r="O920" s="173"/>
      <c r="P920" s="173"/>
      <c r="Q920" s="173"/>
      <c r="R920" s="173"/>
      <c r="S920" s="173"/>
      <c r="T920" s="173"/>
      <c r="U920" s="173"/>
      <c r="V920" s="173"/>
      <c r="W920" s="173"/>
      <c r="X920" s="173"/>
      <c r="Y920" s="173"/>
      <c r="Z920" s="173"/>
    </row>
    <row r="921" spans="1:26">
      <c r="A921" s="173"/>
      <c r="B921" s="173"/>
      <c r="C921" s="173"/>
      <c r="D921" s="173"/>
      <c r="E921" s="173"/>
      <c r="F921" s="173"/>
      <c r="G921" s="173"/>
      <c r="H921" s="173"/>
      <c r="I921" s="173"/>
      <c r="J921" s="173"/>
      <c r="K921" s="173"/>
      <c r="L921" s="173"/>
      <c r="M921" s="173"/>
      <c r="N921" s="173"/>
      <c r="O921" s="173"/>
      <c r="P921" s="173"/>
      <c r="Q921" s="173"/>
      <c r="R921" s="173"/>
      <c r="S921" s="173"/>
      <c r="T921" s="173"/>
      <c r="U921" s="173"/>
      <c r="V921" s="173"/>
      <c r="W921" s="173"/>
      <c r="X921" s="173"/>
      <c r="Y921" s="173"/>
      <c r="Z921" s="173"/>
    </row>
    <row r="922" spans="1:26">
      <c r="A922" s="173"/>
      <c r="B922" s="173"/>
      <c r="C922" s="173"/>
      <c r="D922" s="173"/>
      <c r="E922" s="173"/>
      <c r="F922" s="173"/>
      <c r="G922" s="173"/>
      <c r="H922" s="173"/>
      <c r="I922" s="173"/>
      <c r="J922" s="173"/>
      <c r="K922" s="173"/>
      <c r="L922" s="173"/>
      <c r="M922" s="173"/>
      <c r="N922" s="173"/>
      <c r="O922" s="173"/>
      <c r="P922" s="173"/>
      <c r="Q922" s="173"/>
      <c r="R922" s="173"/>
      <c r="S922" s="173"/>
      <c r="T922" s="173"/>
      <c r="U922" s="173"/>
      <c r="V922" s="173"/>
      <c r="W922" s="173"/>
      <c r="X922" s="173"/>
      <c r="Y922" s="173"/>
      <c r="Z922" s="173"/>
    </row>
    <row r="923" spans="1:26">
      <c r="A923" s="173"/>
      <c r="B923" s="173"/>
      <c r="C923" s="173"/>
      <c r="D923" s="173"/>
      <c r="E923" s="173"/>
      <c r="F923" s="173"/>
      <c r="G923" s="173"/>
      <c r="H923" s="173"/>
      <c r="I923" s="173"/>
      <c r="J923" s="173"/>
      <c r="K923" s="173"/>
      <c r="L923" s="173"/>
      <c r="M923" s="173"/>
      <c r="N923" s="173"/>
      <c r="O923" s="173"/>
      <c r="P923" s="173"/>
      <c r="Q923" s="173"/>
      <c r="R923" s="173"/>
      <c r="S923" s="173"/>
      <c r="T923" s="173"/>
      <c r="U923" s="173"/>
      <c r="V923" s="173"/>
      <c r="W923" s="173"/>
      <c r="X923" s="173"/>
      <c r="Y923" s="173"/>
      <c r="Z923" s="173"/>
    </row>
    <row r="924" spans="1:26">
      <c r="A924" s="173"/>
      <c r="B924" s="173"/>
      <c r="C924" s="173"/>
      <c r="D924" s="173"/>
      <c r="E924" s="173"/>
      <c r="F924" s="173"/>
      <c r="G924" s="173"/>
      <c r="H924" s="173"/>
      <c r="I924" s="173"/>
      <c r="J924" s="173"/>
      <c r="K924" s="173"/>
      <c r="L924" s="173"/>
      <c r="M924" s="173"/>
      <c r="N924" s="173"/>
      <c r="O924" s="173"/>
      <c r="P924" s="173"/>
      <c r="Q924" s="173"/>
      <c r="R924" s="173"/>
      <c r="S924" s="173"/>
      <c r="T924" s="173"/>
      <c r="U924" s="173"/>
      <c r="V924" s="173"/>
      <c r="W924" s="173"/>
      <c r="X924" s="173"/>
      <c r="Y924" s="173"/>
      <c r="Z924" s="173"/>
    </row>
    <row r="925" spans="1:26">
      <c r="A925" s="173"/>
      <c r="B925" s="173"/>
      <c r="C925" s="173"/>
      <c r="D925" s="173"/>
      <c r="E925" s="173"/>
      <c r="F925" s="173"/>
      <c r="G925" s="173"/>
      <c r="H925" s="173"/>
      <c r="I925" s="173"/>
      <c r="J925" s="173"/>
      <c r="K925" s="173"/>
      <c r="L925" s="173"/>
      <c r="M925" s="173"/>
      <c r="N925" s="173"/>
      <c r="O925" s="173"/>
      <c r="P925" s="173"/>
      <c r="Q925" s="173"/>
      <c r="R925" s="173"/>
      <c r="S925" s="173"/>
      <c r="T925" s="173"/>
      <c r="U925" s="173"/>
      <c r="V925" s="173"/>
      <c r="W925" s="173"/>
      <c r="X925" s="173"/>
      <c r="Y925" s="173"/>
      <c r="Z925" s="173"/>
    </row>
    <row r="926" spans="1:26">
      <c r="A926" s="173"/>
      <c r="B926" s="173"/>
      <c r="C926" s="173"/>
      <c r="D926" s="173"/>
      <c r="E926" s="173"/>
      <c r="F926" s="173"/>
      <c r="G926" s="173"/>
      <c r="H926" s="173"/>
      <c r="I926" s="173"/>
      <c r="J926" s="173"/>
      <c r="K926" s="173"/>
      <c r="L926" s="173"/>
      <c r="M926" s="173"/>
      <c r="N926" s="173"/>
      <c r="O926" s="173"/>
      <c r="P926" s="173"/>
      <c r="Q926" s="173"/>
      <c r="R926" s="173"/>
      <c r="S926" s="173"/>
      <c r="T926" s="173"/>
      <c r="U926" s="173"/>
      <c r="V926" s="173"/>
      <c r="W926" s="173"/>
      <c r="X926" s="173"/>
      <c r="Y926" s="173"/>
      <c r="Z926" s="173"/>
    </row>
    <row r="927" spans="1:26">
      <c r="A927" s="173"/>
      <c r="B927" s="173"/>
      <c r="C927" s="173"/>
      <c r="D927" s="173"/>
      <c r="E927" s="173"/>
      <c r="F927" s="173"/>
      <c r="G927" s="173"/>
      <c r="H927" s="173"/>
      <c r="I927" s="173"/>
      <c r="J927" s="173"/>
      <c r="K927" s="173"/>
      <c r="L927" s="173"/>
      <c r="M927" s="173"/>
      <c r="N927" s="173"/>
      <c r="O927" s="173"/>
      <c r="P927" s="173"/>
      <c r="Q927" s="173"/>
      <c r="R927" s="173"/>
      <c r="S927" s="173"/>
      <c r="T927" s="173"/>
      <c r="U927" s="173"/>
      <c r="V927" s="173"/>
      <c r="W927" s="173"/>
      <c r="X927" s="173"/>
      <c r="Y927" s="173"/>
      <c r="Z927" s="173"/>
    </row>
    <row r="928" spans="1:26">
      <c r="A928" s="173"/>
      <c r="B928" s="173"/>
      <c r="C928" s="173"/>
      <c r="D928" s="173"/>
      <c r="E928" s="173"/>
      <c r="F928" s="173"/>
      <c r="G928" s="173"/>
      <c r="H928" s="173"/>
      <c r="I928" s="173"/>
      <c r="J928" s="173"/>
      <c r="K928" s="173"/>
      <c r="L928" s="173"/>
      <c r="M928" s="173"/>
      <c r="N928" s="173"/>
      <c r="O928" s="173"/>
      <c r="P928" s="173"/>
      <c r="Q928" s="173"/>
      <c r="R928" s="173"/>
      <c r="S928" s="173"/>
      <c r="T928" s="173"/>
      <c r="U928" s="173"/>
      <c r="V928" s="173"/>
      <c r="W928" s="173"/>
      <c r="X928" s="173"/>
      <c r="Y928" s="173"/>
      <c r="Z928" s="173"/>
    </row>
    <row r="929" spans="1:26">
      <c r="A929" s="173"/>
      <c r="B929" s="173"/>
      <c r="C929" s="173"/>
      <c r="D929" s="173"/>
      <c r="E929" s="173"/>
      <c r="F929" s="173"/>
      <c r="G929" s="173"/>
      <c r="H929" s="173"/>
      <c r="I929" s="173"/>
      <c r="J929" s="173"/>
      <c r="K929" s="173"/>
      <c r="L929" s="173"/>
      <c r="M929" s="173"/>
      <c r="N929" s="173"/>
      <c r="O929" s="173"/>
      <c r="P929" s="173"/>
      <c r="Q929" s="173"/>
      <c r="R929" s="173"/>
      <c r="S929" s="173"/>
      <c r="T929" s="173"/>
      <c r="U929" s="173"/>
      <c r="V929" s="173"/>
      <c r="W929" s="173"/>
      <c r="X929" s="173"/>
      <c r="Y929" s="173"/>
      <c r="Z929" s="173"/>
    </row>
    <row r="930" spans="1:26">
      <c r="A930" s="173"/>
      <c r="B930" s="173"/>
      <c r="C930" s="173"/>
      <c r="D930" s="173"/>
      <c r="E930" s="173"/>
      <c r="F930" s="173"/>
      <c r="G930" s="173"/>
      <c r="H930" s="173"/>
      <c r="I930" s="173"/>
      <c r="J930" s="173"/>
      <c r="K930" s="173"/>
      <c r="L930" s="173"/>
      <c r="M930" s="173"/>
      <c r="N930" s="173"/>
      <c r="O930" s="173"/>
      <c r="P930" s="173"/>
      <c r="Q930" s="173"/>
      <c r="R930" s="173"/>
      <c r="S930" s="173"/>
      <c r="T930" s="173"/>
      <c r="U930" s="173"/>
      <c r="V930" s="173"/>
      <c r="W930" s="173"/>
      <c r="X930" s="173"/>
      <c r="Y930" s="173"/>
      <c r="Z930" s="173"/>
    </row>
    <row r="931" spans="1:26">
      <c r="A931" s="173"/>
      <c r="B931" s="173"/>
      <c r="C931" s="173"/>
      <c r="D931" s="173"/>
      <c r="E931" s="173"/>
      <c r="F931" s="173"/>
      <c r="G931" s="173"/>
      <c r="H931" s="173"/>
      <c r="I931" s="173"/>
      <c r="J931" s="173"/>
      <c r="K931" s="173"/>
      <c r="L931" s="173"/>
      <c r="M931" s="173"/>
      <c r="N931" s="173"/>
      <c r="O931" s="173"/>
      <c r="P931" s="173"/>
      <c r="Q931" s="173"/>
      <c r="R931" s="173"/>
      <c r="S931" s="173"/>
      <c r="T931" s="173"/>
      <c r="U931" s="173"/>
      <c r="V931" s="173"/>
      <c r="W931" s="173"/>
      <c r="X931" s="173"/>
      <c r="Y931" s="173"/>
      <c r="Z931" s="173"/>
    </row>
    <row r="932" spans="1:26">
      <c r="A932" s="173"/>
      <c r="B932" s="173"/>
      <c r="C932" s="173"/>
      <c r="D932" s="173"/>
      <c r="E932" s="173"/>
      <c r="F932" s="173"/>
      <c r="G932" s="173"/>
      <c r="H932" s="173"/>
      <c r="I932" s="173"/>
      <c r="J932" s="173"/>
      <c r="K932" s="173"/>
      <c r="L932" s="173"/>
      <c r="M932" s="173"/>
      <c r="N932" s="173"/>
      <c r="O932" s="173"/>
      <c r="P932" s="173"/>
      <c r="Q932" s="173"/>
      <c r="R932" s="173"/>
      <c r="S932" s="173"/>
      <c r="T932" s="173"/>
      <c r="U932" s="173"/>
      <c r="V932" s="173"/>
      <c r="W932" s="173"/>
      <c r="X932" s="173"/>
      <c r="Y932" s="173"/>
      <c r="Z932" s="173"/>
    </row>
    <row r="933" spans="1:26">
      <c r="A933" s="173"/>
      <c r="B933" s="173"/>
      <c r="C933" s="173"/>
      <c r="D933" s="173"/>
      <c r="E933" s="173"/>
      <c r="F933" s="173"/>
      <c r="G933" s="173"/>
      <c r="H933" s="173"/>
      <c r="I933" s="173"/>
      <c r="J933" s="173"/>
      <c r="K933" s="173"/>
      <c r="L933" s="173"/>
      <c r="M933" s="173"/>
      <c r="N933" s="173"/>
      <c r="O933" s="173"/>
      <c r="P933" s="173"/>
      <c r="Q933" s="173"/>
      <c r="R933" s="173"/>
      <c r="S933" s="173"/>
      <c r="T933" s="173"/>
      <c r="U933" s="173"/>
      <c r="V933" s="173"/>
      <c r="W933" s="173"/>
      <c r="X933" s="173"/>
      <c r="Y933" s="173"/>
      <c r="Z933" s="173"/>
    </row>
    <row r="934" spans="1:26">
      <c r="A934" s="173"/>
      <c r="B934" s="173"/>
      <c r="C934" s="173"/>
      <c r="D934" s="173"/>
      <c r="E934" s="173"/>
      <c r="F934" s="173"/>
      <c r="G934" s="173"/>
      <c r="H934" s="173"/>
      <c r="I934" s="173"/>
      <c r="J934" s="173"/>
      <c r="K934" s="173"/>
      <c r="L934" s="173"/>
      <c r="M934" s="173"/>
      <c r="N934" s="173"/>
      <c r="O934" s="173"/>
      <c r="P934" s="173"/>
      <c r="Q934" s="173"/>
      <c r="R934" s="173"/>
      <c r="S934" s="173"/>
      <c r="T934" s="173"/>
      <c r="U934" s="173"/>
      <c r="V934" s="173"/>
      <c r="W934" s="173"/>
      <c r="X934" s="173"/>
      <c r="Y934" s="173"/>
      <c r="Z934" s="173"/>
    </row>
    <row r="935" spans="1:26">
      <c r="A935" s="173"/>
      <c r="B935" s="173"/>
      <c r="C935" s="173"/>
      <c r="D935" s="173"/>
      <c r="E935" s="173"/>
      <c r="F935" s="173"/>
      <c r="G935" s="173"/>
      <c r="H935" s="173"/>
      <c r="I935" s="173"/>
      <c r="J935" s="173"/>
      <c r="K935" s="173"/>
      <c r="L935" s="173"/>
      <c r="M935" s="173"/>
      <c r="N935" s="173"/>
      <c r="O935" s="173"/>
      <c r="P935" s="173"/>
      <c r="Q935" s="173"/>
      <c r="R935" s="173"/>
      <c r="S935" s="173"/>
      <c r="T935" s="173"/>
      <c r="U935" s="173"/>
      <c r="V935" s="173"/>
      <c r="W935" s="173"/>
      <c r="X935" s="173"/>
      <c r="Y935" s="173"/>
      <c r="Z935" s="173"/>
    </row>
    <row r="936" spans="1:26">
      <c r="A936" s="173"/>
      <c r="B936" s="173"/>
      <c r="C936" s="173"/>
      <c r="D936" s="173"/>
      <c r="E936" s="173"/>
      <c r="F936" s="173"/>
      <c r="G936" s="173"/>
      <c r="H936" s="173"/>
      <c r="I936" s="173"/>
      <c r="J936" s="173"/>
      <c r="K936" s="173"/>
      <c r="L936" s="173"/>
      <c r="M936" s="173"/>
      <c r="N936" s="173"/>
      <c r="O936" s="173"/>
      <c r="P936" s="173"/>
      <c r="Q936" s="173"/>
      <c r="R936" s="173"/>
      <c r="S936" s="173"/>
      <c r="T936" s="173"/>
      <c r="U936" s="173"/>
      <c r="V936" s="173"/>
      <c r="W936" s="173"/>
      <c r="X936" s="173"/>
      <c r="Y936" s="173"/>
      <c r="Z936" s="173"/>
    </row>
    <row r="937" spans="1:26">
      <c r="A937" s="173"/>
      <c r="B937" s="173"/>
      <c r="C937" s="173"/>
      <c r="D937" s="173"/>
      <c r="E937" s="173"/>
      <c r="F937" s="173"/>
      <c r="G937" s="173"/>
      <c r="H937" s="173"/>
      <c r="I937" s="173"/>
      <c r="J937" s="173"/>
      <c r="K937" s="173"/>
      <c r="L937" s="173"/>
      <c r="M937" s="173"/>
      <c r="N937" s="173"/>
      <c r="O937" s="173"/>
      <c r="P937" s="173"/>
      <c r="Q937" s="173"/>
      <c r="R937" s="173"/>
      <c r="S937" s="173"/>
      <c r="T937" s="173"/>
      <c r="U937" s="173"/>
      <c r="V937" s="173"/>
      <c r="W937" s="173"/>
      <c r="X937" s="173"/>
      <c r="Y937" s="173"/>
      <c r="Z937" s="173"/>
    </row>
    <row r="938" spans="1:26">
      <c r="A938" s="173"/>
      <c r="B938" s="173"/>
      <c r="C938" s="173"/>
      <c r="D938" s="173"/>
      <c r="E938" s="173"/>
      <c r="F938" s="173"/>
      <c r="G938" s="173"/>
      <c r="H938" s="173"/>
      <c r="I938" s="173"/>
      <c r="J938" s="173"/>
      <c r="K938" s="173"/>
      <c r="L938" s="173"/>
      <c r="M938" s="173"/>
      <c r="N938" s="173"/>
      <c r="O938" s="173"/>
      <c r="P938" s="173"/>
      <c r="Q938" s="173"/>
      <c r="R938" s="173"/>
      <c r="S938" s="173"/>
      <c r="T938" s="173"/>
      <c r="U938" s="173"/>
      <c r="V938" s="173"/>
      <c r="W938" s="173"/>
      <c r="X938" s="173"/>
      <c r="Y938" s="173"/>
      <c r="Z938" s="173"/>
    </row>
    <row r="939" spans="1:26">
      <c r="A939" s="173"/>
      <c r="B939" s="173"/>
      <c r="C939" s="173"/>
      <c r="D939" s="173"/>
      <c r="E939" s="173"/>
      <c r="F939" s="173"/>
      <c r="G939" s="173"/>
      <c r="H939" s="173"/>
      <c r="I939" s="173"/>
      <c r="J939" s="173"/>
      <c r="K939" s="173"/>
      <c r="L939" s="173"/>
      <c r="M939" s="173"/>
      <c r="N939" s="173"/>
      <c r="O939" s="173"/>
      <c r="P939" s="173"/>
      <c r="Q939" s="173"/>
      <c r="R939" s="173"/>
      <c r="S939" s="173"/>
      <c r="T939" s="173"/>
      <c r="U939" s="173"/>
      <c r="V939" s="173"/>
      <c r="W939" s="173"/>
      <c r="X939" s="173"/>
      <c r="Y939" s="173"/>
      <c r="Z939" s="173"/>
    </row>
    <row r="940" spans="1:26">
      <c r="A940" s="173"/>
      <c r="B940" s="173"/>
      <c r="C940" s="173"/>
      <c r="D940" s="173"/>
      <c r="E940" s="173"/>
      <c r="F940" s="173"/>
      <c r="G940" s="173"/>
      <c r="H940" s="173"/>
      <c r="I940" s="173"/>
      <c r="J940" s="173"/>
      <c r="K940" s="173"/>
      <c r="L940" s="173"/>
      <c r="M940" s="173"/>
      <c r="N940" s="173"/>
      <c r="O940" s="173"/>
      <c r="P940" s="173"/>
      <c r="Q940" s="173"/>
      <c r="R940" s="173"/>
      <c r="S940" s="173"/>
      <c r="T940" s="173"/>
      <c r="U940" s="173"/>
      <c r="V940" s="173"/>
      <c r="W940" s="173"/>
      <c r="X940" s="173"/>
      <c r="Y940" s="173"/>
      <c r="Z940" s="173"/>
    </row>
    <row r="941" spans="1:26">
      <c r="A941" s="173"/>
      <c r="B941" s="173"/>
      <c r="C941" s="173"/>
      <c r="D941" s="173"/>
      <c r="E941" s="173"/>
      <c r="F941" s="173"/>
      <c r="G941" s="173"/>
      <c r="H941" s="173"/>
      <c r="I941" s="173"/>
      <c r="J941" s="173"/>
      <c r="K941" s="173"/>
      <c r="L941" s="173"/>
      <c r="M941" s="173"/>
      <c r="N941" s="173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</row>
    <row r="942" spans="1:26">
      <c r="A942" s="173"/>
      <c r="B942" s="173"/>
      <c r="C942" s="173"/>
      <c r="D942" s="173"/>
      <c r="E942" s="173"/>
      <c r="F942" s="173"/>
      <c r="G942" s="173"/>
      <c r="H942" s="173"/>
      <c r="I942" s="173"/>
      <c r="J942" s="173"/>
      <c r="K942" s="173"/>
      <c r="L942" s="173"/>
      <c r="M942" s="173"/>
      <c r="N942" s="173"/>
      <c r="O942" s="173"/>
      <c r="P942" s="173"/>
      <c r="Q942" s="173"/>
      <c r="R942" s="173"/>
      <c r="S942" s="173"/>
      <c r="T942" s="173"/>
      <c r="U942" s="173"/>
      <c r="V942" s="173"/>
      <c r="W942" s="173"/>
      <c r="X942" s="173"/>
      <c r="Y942" s="173"/>
      <c r="Z942" s="173"/>
    </row>
    <row r="943" spans="1:26">
      <c r="A943" s="173"/>
      <c r="B943" s="173"/>
      <c r="C943" s="173"/>
      <c r="D943" s="173"/>
      <c r="E943" s="173"/>
      <c r="F943" s="173"/>
      <c r="G943" s="173"/>
      <c r="H943" s="173"/>
      <c r="I943" s="173"/>
      <c r="J943" s="173"/>
      <c r="K943" s="173"/>
      <c r="L943" s="173"/>
      <c r="M943" s="173"/>
      <c r="N943" s="173"/>
      <c r="O943" s="173"/>
      <c r="P943" s="173"/>
      <c r="Q943" s="173"/>
      <c r="R943" s="173"/>
      <c r="S943" s="173"/>
      <c r="T943" s="173"/>
      <c r="U943" s="173"/>
      <c r="V943" s="173"/>
      <c r="W943" s="173"/>
      <c r="X943" s="173"/>
      <c r="Y943" s="173"/>
      <c r="Z943" s="173"/>
    </row>
    <row r="944" spans="1:26">
      <c r="A944" s="173"/>
      <c r="B944" s="173"/>
      <c r="C944" s="173"/>
      <c r="D944" s="173"/>
      <c r="E944" s="173"/>
      <c r="F944" s="173"/>
      <c r="G944" s="173"/>
      <c r="H944" s="173"/>
      <c r="I944" s="173"/>
      <c r="J944" s="173"/>
      <c r="K944" s="173"/>
      <c r="L944" s="173"/>
      <c r="M944" s="173"/>
      <c r="N944" s="173"/>
      <c r="O944" s="173"/>
      <c r="P944" s="173"/>
      <c r="Q944" s="173"/>
      <c r="R944" s="173"/>
      <c r="S944" s="173"/>
      <c r="T944" s="173"/>
      <c r="U944" s="173"/>
      <c r="V944" s="173"/>
      <c r="W944" s="173"/>
      <c r="X944" s="173"/>
      <c r="Y944" s="173"/>
      <c r="Z944" s="173"/>
    </row>
    <row r="945" spans="1:26">
      <c r="A945" s="173"/>
      <c r="B945" s="173"/>
      <c r="C945" s="173"/>
      <c r="D945" s="173"/>
      <c r="E945" s="173"/>
      <c r="F945" s="173"/>
      <c r="G945" s="173"/>
      <c r="H945" s="173"/>
      <c r="I945" s="173"/>
      <c r="J945" s="173"/>
      <c r="K945" s="173"/>
      <c r="L945" s="173"/>
      <c r="M945" s="173"/>
      <c r="N945" s="173"/>
      <c r="O945" s="173"/>
      <c r="P945" s="173"/>
      <c r="Q945" s="173"/>
      <c r="R945" s="173"/>
      <c r="S945" s="173"/>
      <c r="T945" s="173"/>
      <c r="U945" s="173"/>
      <c r="V945" s="173"/>
      <c r="W945" s="173"/>
      <c r="X945" s="173"/>
      <c r="Y945" s="173"/>
      <c r="Z945" s="173"/>
    </row>
    <row r="946" spans="1:26">
      <c r="A946" s="173"/>
      <c r="B946" s="173"/>
      <c r="C946" s="173"/>
      <c r="D946" s="173"/>
      <c r="E946" s="173"/>
      <c r="F946" s="173"/>
      <c r="G946" s="173"/>
      <c r="H946" s="173"/>
      <c r="I946" s="173"/>
      <c r="J946" s="173"/>
      <c r="K946" s="173"/>
      <c r="L946" s="173"/>
      <c r="M946" s="173"/>
      <c r="N946" s="173"/>
      <c r="O946" s="173"/>
      <c r="P946" s="173"/>
      <c r="Q946" s="173"/>
      <c r="R946" s="173"/>
      <c r="S946" s="173"/>
      <c r="T946" s="173"/>
      <c r="U946" s="173"/>
      <c r="V946" s="173"/>
      <c r="W946" s="173"/>
      <c r="X946" s="173"/>
      <c r="Y946" s="173"/>
      <c r="Z946" s="173"/>
    </row>
    <row r="947" spans="1:26">
      <c r="A947" s="173"/>
      <c r="B947" s="173"/>
      <c r="C947" s="173"/>
      <c r="D947" s="173"/>
      <c r="E947" s="173"/>
      <c r="F947" s="173"/>
      <c r="G947" s="173"/>
      <c r="H947" s="173"/>
      <c r="I947" s="173"/>
      <c r="J947" s="173"/>
      <c r="K947" s="173"/>
      <c r="L947" s="173"/>
      <c r="M947" s="173"/>
      <c r="N947" s="173"/>
      <c r="O947" s="173"/>
      <c r="P947" s="173"/>
      <c r="Q947" s="173"/>
      <c r="R947" s="173"/>
      <c r="S947" s="173"/>
      <c r="T947" s="173"/>
      <c r="U947" s="173"/>
      <c r="V947" s="173"/>
      <c r="W947" s="173"/>
      <c r="X947" s="173"/>
      <c r="Y947" s="173"/>
      <c r="Z947" s="173"/>
    </row>
    <row r="948" spans="1:26">
      <c r="A948" s="173"/>
      <c r="B948" s="173"/>
      <c r="C948" s="173"/>
      <c r="D948" s="173"/>
      <c r="E948" s="173"/>
      <c r="F948" s="173"/>
      <c r="G948" s="173"/>
      <c r="H948" s="173"/>
      <c r="I948" s="173"/>
      <c r="J948" s="173"/>
      <c r="K948" s="173"/>
      <c r="L948" s="173"/>
      <c r="M948" s="173"/>
      <c r="N948" s="173"/>
      <c r="O948" s="173"/>
      <c r="P948" s="173"/>
      <c r="Q948" s="173"/>
      <c r="R948" s="173"/>
      <c r="S948" s="173"/>
      <c r="T948" s="173"/>
      <c r="U948" s="173"/>
      <c r="V948" s="173"/>
      <c r="W948" s="173"/>
      <c r="X948" s="173"/>
      <c r="Y948" s="173"/>
      <c r="Z948" s="173"/>
    </row>
    <row r="949" spans="1:26">
      <c r="A949" s="173"/>
      <c r="B949" s="173"/>
      <c r="C949" s="173"/>
      <c r="D949" s="173"/>
      <c r="E949" s="173"/>
      <c r="F949" s="173"/>
      <c r="G949" s="173"/>
      <c r="H949" s="173"/>
      <c r="I949" s="173"/>
      <c r="J949" s="173"/>
      <c r="K949" s="173"/>
      <c r="L949" s="173"/>
      <c r="M949" s="173"/>
      <c r="N949" s="173"/>
      <c r="O949" s="173"/>
      <c r="P949" s="173"/>
      <c r="Q949" s="173"/>
      <c r="R949" s="173"/>
      <c r="S949" s="173"/>
      <c r="T949" s="173"/>
      <c r="U949" s="173"/>
      <c r="V949" s="173"/>
      <c r="W949" s="173"/>
      <c r="X949" s="173"/>
      <c r="Y949" s="173"/>
      <c r="Z949" s="173"/>
    </row>
    <row r="950" spans="1:26">
      <c r="A950" s="173"/>
      <c r="B950" s="173"/>
      <c r="C950" s="173"/>
      <c r="D950" s="173"/>
      <c r="E950" s="173"/>
      <c r="F950" s="173"/>
      <c r="G950" s="173"/>
      <c r="H950" s="173"/>
      <c r="I950" s="173"/>
      <c r="J950" s="173"/>
      <c r="K950" s="173"/>
      <c r="L950" s="173"/>
      <c r="M950" s="173"/>
      <c r="N950" s="173"/>
      <c r="O950" s="173"/>
      <c r="P950" s="173"/>
      <c r="Q950" s="173"/>
      <c r="R950" s="173"/>
      <c r="S950" s="173"/>
      <c r="T950" s="173"/>
      <c r="U950" s="173"/>
      <c r="V950" s="173"/>
      <c r="W950" s="173"/>
      <c r="X950" s="173"/>
      <c r="Y950" s="173"/>
      <c r="Z950" s="173"/>
    </row>
    <row r="951" spans="1:26">
      <c r="A951" s="173"/>
      <c r="B951" s="173"/>
      <c r="C951" s="173"/>
      <c r="D951" s="173"/>
      <c r="E951" s="173"/>
      <c r="F951" s="173"/>
      <c r="G951" s="173"/>
      <c r="H951" s="173"/>
      <c r="I951" s="173"/>
      <c r="J951" s="173"/>
      <c r="K951" s="173"/>
      <c r="L951" s="173"/>
      <c r="M951" s="173"/>
      <c r="N951" s="173"/>
      <c r="O951" s="173"/>
      <c r="P951" s="173"/>
      <c r="Q951" s="173"/>
      <c r="R951" s="173"/>
      <c r="S951" s="173"/>
      <c r="T951" s="173"/>
      <c r="U951" s="173"/>
      <c r="V951" s="173"/>
      <c r="W951" s="173"/>
      <c r="X951" s="173"/>
      <c r="Y951" s="173"/>
      <c r="Z951" s="173"/>
    </row>
    <row r="952" spans="1:26">
      <c r="A952" s="173"/>
      <c r="B952" s="173"/>
      <c r="C952" s="173"/>
      <c r="D952" s="173"/>
      <c r="E952" s="173"/>
      <c r="F952" s="173"/>
      <c r="G952" s="173"/>
      <c r="H952" s="173"/>
      <c r="I952" s="173"/>
      <c r="J952" s="173"/>
      <c r="K952" s="173"/>
      <c r="L952" s="173"/>
      <c r="M952" s="173"/>
      <c r="N952" s="173"/>
      <c r="O952" s="173"/>
      <c r="P952" s="173"/>
      <c r="Q952" s="173"/>
      <c r="R952" s="173"/>
      <c r="S952" s="173"/>
      <c r="T952" s="173"/>
      <c r="U952" s="173"/>
      <c r="V952" s="173"/>
      <c r="W952" s="173"/>
      <c r="X952" s="173"/>
      <c r="Y952" s="173"/>
      <c r="Z952" s="173"/>
    </row>
    <row r="953" spans="1:26">
      <c r="A953" s="173"/>
      <c r="B953" s="173"/>
      <c r="C953" s="173"/>
      <c r="D953" s="173"/>
      <c r="E953" s="173"/>
      <c r="F953" s="173"/>
      <c r="G953" s="173"/>
      <c r="H953" s="173"/>
      <c r="I953" s="173"/>
      <c r="J953" s="173"/>
      <c r="K953" s="173"/>
      <c r="L953" s="173"/>
      <c r="M953" s="173"/>
      <c r="N953" s="173"/>
      <c r="O953" s="173"/>
      <c r="P953" s="173"/>
      <c r="Q953" s="173"/>
      <c r="R953" s="173"/>
      <c r="S953" s="173"/>
      <c r="T953" s="173"/>
      <c r="U953" s="173"/>
      <c r="V953" s="173"/>
      <c r="W953" s="173"/>
      <c r="X953" s="173"/>
      <c r="Y953" s="173"/>
      <c r="Z953" s="173"/>
    </row>
    <row r="954" spans="1:26">
      <c r="A954" s="173"/>
      <c r="B954" s="173"/>
      <c r="C954" s="173"/>
      <c r="D954" s="173"/>
      <c r="E954" s="173"/>
      <c r="F954" s="173"/>
      <c r="G954" s="173"/>
      <c r="H954" s="173"/>
      <c r="I954" s="173"/>
      <c r="J954" s="173"/>
      <c r="K954" s="173"/>
      <c r="L954" s="173"/>
      <c r="M954" s="173"/>
      <c r="N954" s="173"/>
      <c r="O954" s="173"/>
      <c r="P954" s="173"/>
      <c r="Q954" s="173"/>
      <c r="R954" s="173"/>
      <c r="S954" s="173"/>
      <c r="T954" s="173"/>
      <c r="U954" s="173"/>
      <c r="V954" s="173"/>
      <c r="W954" s="173"/>
      <c r="X954" s="173"/>
      <c r="Y954" s="173"/>
      <c r="Z954" s="173"/>
    </row>
    <row r="955" spans="1:26">
      <c r="A955" s="173"/>
      <c r="B955" s="173"/>
      <c r="C955" s="173"/>
      <c r="D955" s="173"/>
      <c r="E955" s="173"/>
      <c r="F955" s="173"/>
      <c r="G955" s="173"/>
      <c r="H955" s="173"/>
      <c r="I955" s="173"/>
      <c r="J955" s="173"/>
      <c r="K955" s="173"/>
      <c r="L955" s="173"/>
      <c r="M955" s="173"/>
      <c r="N955" s="173"/>
      <c r="O955" s="173"/>
      <c r="P955" s="173"/>
      <c r="Q955" s="173"/>
      <c r="R955" s="173"/>
      <c r="S955" s="173"/>
      <c r="T955" s="173"/>
      <c r="U955" s="173"/>
      <c r="V955" s="173"/>
      <c r="W955" s="173"/>
      <c r="X955" s="173"/>
      <c r="Y955" s="173"/>
      <c r="Z955" s="173"/>
    </row>
    <row r="956" spans="1:26">
      <c r="A956" s="173"/>
      <c r="B956" s="173"/>
      <c r="C956" s="173"/>
      <c r="D956" s="173"/>
      <c r="E956" s="173"/>
      <c r="F956" s="173"/>
      <c r="G956" s="173"/>
      <c r="H956" s="173"/>
      <c r="I956" s="173"/>
      <c r="J956" s="173"/>
      <c r="K956" s="173"/>
      <c r="L956" s="173"/>
      <c r="M956" s="173"/>
      <c r="N956" s="173"/>
      <c r="O956" s="173"/>
      <c r="P956" s="173"/>
      <c r="Q956" s="173"/>
      <c r="R956" s="173"/>
      <c r="S956" s="173"/>
      <c r="T956" s="173"/>
      <c r="U956" s="173"/>
      <c r="V956" s="173"/>
      <c r="W956" s="173"/>
      <c r="X956" s="173"/>
      <c r="Y956" s="173"/>
      <c r="Z956" s="173"/>
    </row>
    <row r="957" spans="1:26">
      <c r="A957" s="173"/>
      <c r="B957" s="173"/>
      <c r="C957" s="173"/>
      <c r="D957" s="173"/>
      <c r="E957" s="173"/>
      <c r="F957" s="173"/>
      <c r="G957" s="173"/>
      <c r="H957" s="173"/>
      <c r="I957" s="173"/>
      <c r="J957" s="173"/>
      <c r="K957" s="173"/>
      <c r="L957" s="173"/>
      <c r="M957" s="173"/>
      <c r="N957" s="173"/>
      <c r="O957" s="173"/>
      <c r="P957" s="173"/>
      <c r="Q957" s="173"/>
      <c r="R957" s="173"/>
      <c r="S957" s="173"/>
      <c r="T957" s="173"/>
      <c r="U957" s="173"/>
      <c r="V957" s="173"/>
      <c r="W957" s="173"/>
      <c r="X957" s="173"/>
      <c r="Y957" s="173"/>
      <c r="Z957" s="173"/>
    </row>
    <row r="958" spans="1:26">
      <c r="A958" s="173"/>
      <c r="B958" s="173"/>
      <c r="C958" s="173"/>
      <c r="D958" s="173"/>
      <c r="E958" s="173"/>
      <c r="F958" s="173"/>
      <c r="G958" s="173"/>
      <c r="H958" s="173"/>
      <c r="I958" s="173"/>
      <c r="J958" s="173"/>
      <c r="K958" s="173"/>
      <c r="L958" s="173"/>
      <c r="M958" s="173"/>
      <c r="N958" s="173"/>
      <c r="O958" s="173"/>
      <c r="P958" s="173"/>
      <c r="Q958" s="173"/>
      <c r="R958" s="173"/>
      <c r="S958" s="173"/>
      <c r="T958" s="173"/>
      <c r="U958" s="173"/>
      <c r="V958" s="173"/>
      <c r="W958" s="173"/>
      <c r="X958" s="173"/>
      <c r="Y958" s="173"/>
      <c r="Z958" s="173"/>
    </row>
    <row r="959" spans="1:26">
      <c r="A959" s="173"/>
      <c r="B959" s="173"/>
      <c r="C959" s="173"/>
      <c r="D959" s="173"/>
      <c r="E959" s="173"/>
      <c r="F959" s="173"/>
      <c r="G959" s="173"/>
      <c r="H959" s="173"/>
      <c r="I959" s="173"/>
      <c r="J959" s="173"/>
      <c r="K959" s="173"/>
      <c r="L959" s="173"/>
      <c r="M959" s="173"/>
      <c r="N959" s="173"/>
      <c r="O959" s="173"/>
      <c r="P959" s="173"/>
      <c r="Q959" s="173"/>
      <c r="R959" s="173"/>
      <c r="S959" s="173"/>
      <c r="T959" s="173"/>
      <c r="U959" s="173"/>
      <c r="V959" s="173"/>
      <c r="W959" s="173"/>
      <c r="X959" s="173"/>
      <c r="Y959" s="173"/>
      <c r="Z959" s="173"/>
    </row>
    <row r="960" spans="1:26">
      <c r="A960" s="173"/>
      <c r="B960" s="173"/>
      <c r="C960" s="173"/>
      <c r="D960" s="173"/>
      <c r="E960" s="173"/>
      <c r="F960" s="173"/>
      <c r="G960" s="173"/>
      <c r="H960" s="173"/>
      <c r="I960" s="173"/>
      <c r="J960" s="173"/>
      <c r="K960" s="173"/>
      <c r="L960" s="173"/>
      <c r="M960" s="173"/>
      <c r="N960" s="173"/>
      <c r="O960" s="173"/>
      <c r="P960" s="173"/>
      <c r="Q960" s="173"/>
      <c r="R960" s="173"/>
      <c r="S960" s="173"/>
      <c r="T960" s="173"/>
      <c r="U960" s="173"/>
      <c r="V960" s="173"/>
      <c r="W960" s="173"/>
      <c r="X960" s="173"/>
      <c r="Y960" s="173"/>
      <c r="Z960" s="173"/>
    </row>
    <row r="961" spans="1:26">
      <c r="A961" s="173"/>
      <c r="B961" s="173"/>
      <c r="C961" s="173"/>
      <c r="D961" s="173"/>
      <c r="E961" s="173"/>
      <c r="F961" s="173"/>
      <c r="G961" s="173"/>
      <c r="H961" s="173"/>
      <c r="I961" s="173"/>
      <c r="J961" s="173"/>
      <c r="K961" s="173"/>
      <c r="L961" s="173"/>
      <c r="M961" s="173"/>
      <c r="N961" s="173"/>
      <c r="O961" s="173"/>
      <c r="P961" s="173"/>
      <c r="Q961" s="173"/>
      <c r="R961" s="173"/>
      <c r="S961" s="173"/>
      <c r="T961" s="173"/>
      <c r="U961" s="173"/>
      <c r="V961" s="173"/>
      <c r="W961" s="173"/>
      <c r="X961" s="173"/>
      <c r="Y961" s="173"/>
      <c r="Z961" s="173"/>
    </row>
    <row r="962" spans="1:26">
      <c r="A962" s="173"/>
      <c r="B962" s="173"/>
      <c r="C962" s="173"/>
      <c r="D962" s="173"/>
      <c r="E962" s="173"/>
      <c r="F962" s="173"/>
      <c r="G962" s="173"/>
      <c r="H962" s="173"/>
      <c r="I962" s="173"/>
      <c r="J962" s="173"/>
      <c r="K962" s="173"/>
      <c r="L962" s="173"/>
      <c r="M962" s="173"/>
      <c r="N962" s="173"/>
      <c r="O962" s="173"/>
      <c r="P962" s="173"/>
      <c r="Q962" s="173"/>
      <c r="R962" s="173"/>
      <c r="S962" s="173"/>
      <c r="T962" s="173"/>
      <c r="U962" s="173"/>
      <c r="V962" s="173"/>
      <c r="W962" s="173"/>
      <c r="X962" s="173"/>
      <c r="Y962" s="173"/>
      <c r="Z962" s="173"/>
    </row>
    <row r="963" spans="1:26">
      <c r="A963" s="173"/>
      <c r="B963" s="173"/>
      <c r="C963" s="173"/>
      <c r="D963" s="173"/>
      <c r="E963" s="173"/>
      <c r="F963" s="173"/>
      <c r="G963" s="173"/>
      <c r="H963" s="173"/>
      <c r="I963" s="173"/>
      <c r="J963" s="173"/>
      <c r="K963" s="173"/>
      <c r="L963" s="173"/>
      <c r="M963" s="173"/>
      <c r="N963" s="173"/>
      <c r="O963" s="173"/>
      <c r="P963" s="173"/>
      <c r="Q963" s="173"/>
      <c r="R963" s="173"/>
      <c r="S963" s="173"/>
      <c r="T963" s="173"/>
      <c r="U963" s="173"/>
      <c r="V963" s="173"/>
      <c r="W963" s="173"/>
      <c r="X963" s="173"/>
      <c r="Y963" s="173"/>
      <c r="Z963" s="173"/>
    </row>
    <row r="964" spans="1:26">
      <c r="A964" s="173"/>
      <c r="B964" s="173"/>
      <c r="C964" s="173"/>
      <c r="D964" s="173"/>
      <c r="E964" s="173"/>
      <c r="F964" s="173"/>
      <c r="G964" s="173"/>
      <c r="H964" s="173"/>
      <c r="I964" s="173"/>
      <c r="J964" s="173"/>
      <c r="K964" s="173"/>
      <c r="L964" s="173"/>
      <c r="M964" s="173"/>
      <c r="N964" s="173"/>
      <c r="O964" s="173"/>
      <c r="P964" s="173"/>
      <c r="Q964" s="173"/>
      <c r="R964" s="173"/>
      <c r="S964" s="173"/>
      <c r="T964" s="173"/>
      <c r="U964" s="173"/>
      <c r="V964" s="173"/>
      <c r="W964" s="173"/>
      <c r="X964" s="173"/>
      <c r="Y964" s="173"/>
      <c r="Z964" s="173"/>
    </row>
    <row r="965" spans="1:26">
      <c r="A965" s="173"/>
      <c r="B965" s="173"/>
      <c r="C965" s="173"/>
      <c r="D965" s="173"/>
      <c r="E965" s="173"/>
      <c r="F965" s="173"/>
      <c r="G965" s="173"/>
      <c r="H965" s="173"/>
      <c r="I965" s="173"/>
      <c r="J965" s="173"/>
      <c r="K965" s="173"/>
      <c r="L965" s="173"/>
      <c r="M965" s="173"/>
      <c r="N965" s="173"/>
      <c r="O965" s="173"/>
      <c r="P965" s="173"/>
      <c r="Q965" s="173"/>
      <c r="R965" s="173"/>
      <c r="S965" s="173"/>
      <c r="T965" s="173"/>
      <c r="U965" s="173"/>
      <c r="V965" s="173"/>
      <c r="W965" s="173"/>
      <c r="X965" s="173"/>
      <c r="Y965" s="173"/>
      <c r="Z965" s="173"/>
    </row>
    <row r="966" spans="1:26">
      <c r="A966" s="173"/>
      <c r="B966" s="173"/>
      <c r="C966" s="173"/>
      <c r="D966" s="173"/>
      <c r="E966" s="173"/>
      <c r="F966" s="173"/>
      <c r="G966" s="173"/>
      <c r="H966" s="173"/>
      <c r="I966" s="173"/>
      <c r="J966" s="173"/>
      <c r="K966" s="173"/>
      <c r="L966" s="173"/>
      <c r="M966" s="173"/>
      <c r="N966" s="173"/>
      <c r="O966" s="173"/>
      <c r="P966" s="173"/>
      <c r="Q966" s="173"/>
      <c r="R966" s="173"/>
      <c r="S966" s="173"/>
      <c r="T966" s="173"/>
      <c r="U966" s="173"/>
      <c r="V966" s="173"/>
      <c r="W966" s="173"/>
      <c r="X966" s="173"/>
      <c r="Y966" s="173"/>
      <c r="Z966" s="173"/>
    </row>
    <row r="967" spans="1:26">
      <c r="A967" s="173"/>
      <c r="B967" s="173"/>
      <c r="C967" s="173"/>
      <c r="D967" s="173"/>
      <c r="E967" s="173"/>
      <c r="F967" s="173"/>
      <c r="G967" s="173"/>
      <c r="H967" s="173"/>
      <c r="I967" s="173"/>
      <c r="J967" s="173"/>
      <c r="K967" s="173"/>
      <c r="L967" s="173"/>
      <c r="M967" s="173"/>
      <c r="N967" s="173"/>
      <c r="O967" s="173"/>
      <c r="P967" s="173"/>
      <c r="Q967" s="173"/>
      <c r="R967" s="173"/>
      <c r="S967" s="173"/>
      <c r="T967" s="173"/>
      <c r="U967" s="173"/>
      <c r="V967" s="173"/>
      <c r="W967" s="173"/>
      <c r="X967" s="173"/>
      <c r="Y967" s="173"/>
      <c r="Z967" s="173"/>
    </row>
    <row r="968" spans="1:26">
      <c r="A968" s="173"/>
      <c r="B968" s="173"/>
      <c r="C968" s="173"/>
      <c r="D968" s="173"/>
      <c r="E968" s="173"/>
      <c r="F968" s="173"/>
      <c r="G968" s="173"/>
      <c r="H968" s="173"/>
      <c r="I968" s="173"/>
      <c r="J968" s="173"/>
      <c r="K968" s="173"/>
      <c r="L968" s="173"/>
      <c r="M968" s="173"/>
      <c r="N968" s="173"/>
      <c r="O968" s="173"/>
      <c r="P968" s="173"/>
      <c r="Q968" s="173"/>
      <c r="R968" s="173"/>
      <c r="S968" s="173"/>
      <c r="T968" s="173"/>
      <c r="U968" s="173"/>
      <c r="V968" s="173"/>
      <c r="W968" s="173"/>
      <c r="X968" s="173"/>
      <c r="Y968" s="173"/>
      <c r="Z968" s="173"/>
    </row>
    <row r="969" spans="1:26">
      <c r="A969" s="173"/>
      <c r="B969" s="173"/>
      <c r="C969" s="173"/>
      <c r="D969" s="173"/>
      <c r="E969" s="173"/>
      <c r="F969" s="173"/>
      <c r="G969" s="173"/>
      <c r="H969" s="173"/>
      <c r="I969" s="173"/>
      <c r="J969" s="173"/>
      <c r="K969" s="173"/>
      <c r="L969" s="173"/>
      <c r="M969" s="173"/>
      <c r="N969" s="173"/>
      <c r="O969" s="173"/>
      <c r="P969" s="173"/>
      <c r="Q969" s="173"/>
      <c r="R969" s="173"/>
      <c r="S969" s="173"/>
      <c r="T969" s="173"/>
      <c r="U969" s="173"/>
      <c r="V969" s="173"/>
      <c r="W969" s="173"/>
      <c r="X969" s="173"/>
      <c r="Y969" s="173"/>
      <c r="Z969" s="173"/>
    </row>
    <row r="970" spans="1:26">
      <c r="A970" s="173"/>
      <c r="B970" s="173"/>
      <c r="C970" s="173"/>
      <c r="D970" s="173"/>
      <c r="E970" s="173"/>
      <c r="F970" s="173"/>
      <c r="G970" s="173"/>
      <c r="H970" s="173"/>
      <c r="I970" s="173"/>
      <c r="J970" s="173"/>
      <c r="K970" s="173"/>
      <c r="L970" s="173"/>
      <c r="M970" s="173"/>
      <c r="N970" s="173"/>
      <c r="O970" s="173"/>
      <c r="P970" s="173"/>
      <c r="Q970" s="173"/>
      <c r="R970" s="173"/>
      <c r="S970" s="173"/>
      <c r="T970" s="173"/>
      <c r="U970" s="173"/>
      <c r="V970" s="173"/>
      <c r="W970" s="173"/>
      <c r="X970" s="173"/>
      <c r="Y970" s="173"/>
      <c r="Z970" s="173"/>
    </row>
    <row r="971" spans="1:26">
      <c r="A971" s="173"/>
      <c r="B971" s="173"/>
      <c r="C971" s="173"/>
      <c r="D971" s="173"/>
      <c r="E971" s="173"/>
      <c r="F971" s="173"/>
      <c r="G971" s="173"/>
      <c r="H971" s="173"/>
      <c r="I971" s="173"/>
      <c r="J971" s="173"/>
      <c r="K971" s="173"/>
      <c r="L971" s="173"/>
      <c r="M971" s="173"/>
      <c r="N971" s="173"/>
      <c r="O971" s="173"/>
      <c r="P971" s="173"/>
      <c r="Q971" s="173"/>
      <c r="R971" s="173"/>
      <c r="S971" s="173"/>
      <c r="T971" s="173"/>
      <c r="U971" s="173"/>
      <c r="V971" s="173"/>
      <c r="W971" s="173"/>
      <c r="X971" s="173"/>
      <c r="Y971" s="173"/>
      <c r="Z971" s="173"/>
    </row>
    <row r="972" spans="1:26">
      <c r="A972" s="173"/>
      <c r="B972" s="173"/>
      <c r="C972" s="173"/>
      <c r="D972" s="173"/>
      <c r="E972" s="173"/>
      <c r="F972" s="173"/>
      <c r="G972" s="173"/>
      <c r="H972" s="173"/>
      <c r="I972" s="173"/>
      <c r="J972" s="173"/>
      <c r="K972" s="173"/>
      <c r="L972" s="173"/>
      <c r="M972" s="173"/>
      <c r="N972" s="173"/>
      <c r="O972" s="173"/>
      <c r="P972" s="173"/>
      <c r="Q972" s="173"/>
      <c r="R972" s="173"/>
      <c r="S972" s="173"/>
      <c r="T972" s="173"/>
      <c r="U972" s="173"/>
      <c r="V972" s="173"/>
      <c r="W972" s="173"/>
      <c r="X972" s="173"/>
      <c r="Y972" s="173"/>
      <c r="Z972" s="173"/>
    </row>
    <row r="973" spans="1:26">
      <c r="A973" s="173"/>
      <c r="B973" s="173"/>
      <c r="C973" s="173"/>
      <c r="D973" s="173"/>
      <c r="E973" s="173"/>
      <c r="F973" s="173"/>
      <c r="G973" s="173"/>
      <c r="H973" s="173"/>
      <c r="I973" s="173"/>
      <c r="J973" s="173"/>
      <c r="K973" s="173"/>
      <c r="L973" s="173"/>
      <c r="M973" s="173"/>
      <c r="N973" s="173"/>
      <c r="O973" s="173"/>
      <c r="P973" s="173"/>
      <c r="Q973" s="173"/>
      <c r="R973" s="173"/>
      <c r="S973" s="173"/>
      <c r="T973" s="173"/>
      <c r="U973" s="173"/>
      <c r="V973" s="173"/>
      <c r="W973" s="173"/>
      <c r="X973" s="173"/>
      <c r="Y973" s="173"/>
      <c r="Z973" s="173"/>
    </row>
    <row r="974" spans="1:26">
      <c r="A974" s="173"/>
      <c r="B974" s="173"/>
      <c r="C974" s="173"/>
      <c r="D974" s="173"/>
      <c r="E974" s="173"/>
      <c r="F974" s="173"/>
      <c r="G974" s="173"/>
      <c r="H974" s="173"/>
      <c r="I974" s="173"/>
      <c r="J974" s="173"/>
      <c r="K974" s="173"/>
      <c r="L974" s="173"/>
      <c r="M974" s="173"/>
      <c r="N974" s="173"/>
      <c r="O974" s="173"/>
      <c r="P974" s="173"/>
      <c r="Q974" s="173"/>
      <c r="R974" s="173"/>
      <c r="S974" s="173"/>
      <c r="T974" s="173"/>
      <c r="U974" s="173"/>
      <c r="V974" s="173"/>
      <c r="W974" s="173"/>
      <c r="X974" s="173"/>
      <c r="Y974" s="173"/>
      <c r="Z974" s="173"/>
    </row>
    <row r="975" spans="1:26">
      <c r="A975" s="173"/>
      <c r="B975" s="173"/>
      <c r="C975" s="173"/>
      <c r="D975" s="173"/>
      <c r="E975" s="173"/>
      <c r="F975" s="173"/>
      <c r="G975" s="173"/>
      <c r="H975" s="173"/>
      <c r="I975" s="173"/>
      <c r="J975" s="173"/>
      <c r="K975" s="173"/>
      <c r="L975" s="173"/>
      <c r="M975" s="173"/>
      <c r="N975" s="173"/>
      <c r="O975" s="173"/>
      <c r="P975" s="173"/>
      <c r="Q975" s="173"/>
      <c r="R975" s="173"/>
      <c r="S975" s="173"/>
      <c r="T975" s="173"/>
      <c r="U975" s="173"/>
      <c r="V975" s="173"/>
      <c r="W975" s="173"/>
      <c r="X975" s="173"/>
      <c r="Y975" s="173"/>
      <c r="Z975" s="173"/>
    </row>
    <row r="976" spans="1:26">
      <c r="A976" s="173"/>
      <c r="B976" s="173"/>
      <c r="C976" s="173"/>
      <c r="D976" s="173"/>
      <c r="E976" s="173"/>
      <c r="F976" s="173"/>
      <c r="G976" s="173"/>
      <c r="H976" s="173"/>
      <c r="I976" s="173"/>
      <c r="J976" s="173"/>
      <c r="K976" s="173"/>
      <c r="L976" s="173"/>
      <c r="M976" s="173"/>
      <c r="N976" s="173"/>
      <c r="O976" s="173"/>
      <c r="P976" s="173"/>
      <c r="Q976" s="173"/>
      <c r="R976" s="173"/>
      <c r="S976" s="173"/>
      <c r="T976" s="173"/>
      <c r="U976" s="173"/>
      <c r="V976" s="173"/>
      <c r="W976" s="173"/>
      <c r="X976" s="173"/>
      <c r="Y976" s="173"/>
      <c r="Z976" s="173"/>
    </row>
    <row r="977" spans="1:26">
      <c r="A977" s="173"/>
      <c r="B977" s="173"/>
      <c r="C977" s="173"/>
      <c r="D977" s="173"/>
      <c r="E977" s="173"/>
      <c r="F977" s="173"/>
      <c r="G977" s="173"/>
      <c r="H977" s="173"/>
      <c r="I977" s="173"/>
      <c r="J977" s="173"/>
      <c r="K977" s="173"/>
      <c r="L977" s="173"/>
      <c r="M977" s="173"/>
      <c r="N977" s="173"/>
      <c r="O977" s="173"/>
      <c r="P977" s="173"/>
      <c r="Q977" s="173"/>
      <c r="R977" s="173"/>
      <c r="S977" s="173"/>
      <c r="T977" s="173"/>
      <c r="U977" s="173"/>
      <c r="V977" s="173"/>
      <c r="W977" s="173"/>
      <c r="X977" s="173"/>
      <c r="Y977" s="173"/>
      <c r="Z977" s="173"/>
    </row>
    <row r="978" spans="1:26">
      <c r="A978" s="173"/>
      <c r="B978" s="173"/>
      <c r="C978" s="173"/>
      <c r="D978" s="173"/>
      <c r="E978" s="173"/>
      <c r="F978" s="173"/>
      <c r="G978" s="173"/>
      <c r="H978" s="173"/>
      <c r="I978" s="173"/>
      <c r="J978" s="173"/>
      <c r="K978" s="173"/>
      <c r="L978" s="173"/>
      <c r="M978" s="173"/>
      <c r="N978" s="173"/>
      <c r="O978" s="173"/>
      <c r="P978" s="173"/>
      <c r="Q978" s="173"/>
      <c r="R978" s="173"/>
      <c r="S978" s="173"/>
      <c r="T978" s="173"/>
      <c r="U978" s="173"/>
      <c r="V978" s="173"/>
      <c r="W978" s="173"/>
      <c r="X978" s="173"/>
      <c r="Y978" s="173"/>
      <c r="Z978" s="173"/>
    </row>
    <row r="979" spans="1:26">
      <c r="A979" s="173"/>
      <c r="B979" s="173"/>
      <c r="C979" s="173"/>
      <c r="D979" s="173"/>
      <c r="E979" s="173"/>
      <c r="F979" s="173"/>
      <c r="G979" s="173"/>
      <c r="H979" s="173"/>
      <c r="I979" s="173"/>
      <c r="J979" s="173"/>
      <c r="K979" s="173"/>
      <c r="L979" s="173"/>
      <c r="M979" s="173"/>
      <c r="N979" s="173"/>
      <c r="O979" s="173"/>
      <c r="P979" s="173"/>
      <c r="Q979" s="173"/>
      <c r="R979" s="173"/>
      <c r="S979" s="173"/>
      <c r="T979" s="173"/>
      <c r="U979" s="173"/>
      <c r="V979" s="173"/>
      <c r="W979" s="173"/>
      <c r="X979" s="173"/>
      <c r="Y979" s="173"/>
      <c r="Z979" s="173"/>
    </row>
    <row r="980" spans="1:26">
      <c r="A980" s="173"/>
      <c r="B980" s="173"/>
      <c r="C980" s="173"/>
      <c r="D980" s="173"/>
      <c r="E980" s="173"/>
      <c r="F980" s="173"/>
      <c r="G980" s="173"/>
      <c r="H980" s="173"/>
      <c r="I980" s="173"/>
      <c r="J980" s="173"/>
      <c r="K980" s="173"/>
      <c r="L980" s="173"/>
      <c r="M980" s="173"/>
      <c r="N980" s="173"/>
      <c r="O980" s="173"/>
      <c r="P980" s="173"/>
      <c r="Q980" s="173"/>
      <c r="R980" s="173"/>
      <c r="S980" s="173"/>
      <c r="T980" s="173"/>
      <c r="U980" s="173"/>
      <c r="V980" s="173"/>
      <c r="W980" s="173"/>
      <c r="X980" s="173"/>
      <c r="Y980" s="173"/>
      <c r="Z980" s="173"/>
    </row>
    <row r="981" spans="1:26">
      <c r="A981" s="173"/>
      <c r="B981" s="173"/>
      <c r="C981" s="173"/>
      <c r="D981" s="173"/>
      <c r="E981" s="173"/>
      <c r="F981" s="173"/>
      <c r="G981" s="173"/>
      <c r="H981" s="173"/>
      <c r="I981" s="173"/>
      <c r="J981" s="173"/>
      <c r="K981" s="173"/>
      <c r="L981" s="173"/>
      <c r="M981" s="173"/>
      <c r="N981" s="173"/>
      <c r="O981" s="173"/>
      <c r="P981" s="173"/>
      <c r="Q981" s="173"/>
      <c r="R981" s="173"/>
      <c r="S981" s="173"/>
      <c r="T981" s="173"/>
      <c r="U981" s="173"/>
      <c r="V981" s="173"/>
      <c r="W981" s="173"/>
      <c r="X981" s="173"/>
      <c r="Y981" s="173"/>
      <c r="Z981" s="173"/>
    </row>
    <row r="982" spans="1:26">
      <c r="A982" s="173"/>
      <c r="B982" s="173"/>
      <c r="C982" s="173"/>
      <c r="D982" s="173"/>
      <c r="E982" s="173"/>
      <c r="F982" s="173"/>
      <c r="G982" s="173"/>
      <c r="H982" s="173"/>
      <c r="I982" s="173"/>
      <c r="J982" s="173"/>
      <c r="K982" s="173"/>
      <c r="L982" s="173"/>
      <c r="M982" s="173"/>
      <c r="N982" s="173"/>
      <c r="O982" s="173"/>
      <c r="P982" s="173"/>
      <c r="Q982" s="173"/>
      <c r="R982" s="173"/>
      <c r="S982" s="173"/>
      <c r="T982" s="173"/>
      <c r="U982" s="173"/>
      <c r="V982" s="173"/>
      <c r="W982" s="173"/>
      <c r="X982" s="173"/>
      <c r="Y982" s="173"/>
      <c r="Z982" s="173"/>
    </row>
    <row r="983" spans="1:26">
      <c r="A983" s="173"/>
      <c r="B983" s="173"/>
      <c r="C983" s="173"/>
      <c r="D983" s="173"/>
      <c r="E983" s="173"/>
      <c r="F983" s="173"/>
      <c r="G983" s="173"/>
      <c r="H983" s="173"/>
      <c r="I983" s="173"/>
      <c r="J983" s="173"/>
      <c r="K983" s="173"/>
      <c r="L983" s="173"/>
      <c r="M983" s="173"/>
      <c r="N983" s="173"/>
      <c r="O983" s="173"/>
      <c r="P983" s="173"/>
      <c r="Q983" s="173"/>
      <c r="R983" s="173"/>
      <c r="S983" s="173"/>
      <c r="T983" s="173"/>
      <c r="U983" s="173"/>
      <c r="V983" s="173"/>
      <c r="W983" s="173"/>
      <c r="X983" s="173"/>
      <c r="Y983" s="173"/>
      <c r="Z983" s="173"/>
    </row>
    <row r="984" spans="1:26">
      <c r="A984" s="173"/>
      <c r="B984" s="173"/>
      <c r="C984" s="173"/>
      <c r="D984" s="173"/>
      <c r="E984" s="173"/>
      <c r="F984" s="173"/>
      <c r="G984" s="173"/>
      <c r="H984" s="173"/>
      <c r="I984" s="173"/>
      <c r="J984" s="173"/>
      <c r="K984" s="173"/>
      <c r="L984" s="173"/>
      <c r="M984" s="173"/>
      <c r="N984" s="173"/>
      <c r="O984" s="173"/>
      <c r="P984" s="173"/>
      <c r="Q984" s="173"/>
      <c r="R984" s="173"/>
      <c r="S984" s="173"/>
      <c r="T984" s="173"/>
      <c r="U984" s="173"/>
      <c r="V984" s="173"/>
      <c r="W984" s="173"/>
      <c r="X984" s="173"/>
      <c r="Y984" s="173"/>
      <c r="Z984" s="173"/>
    </row>
    <row r="985" spans="1:26">
      <c r="A985" s="173"/>
      <c r="B985" s="173"/>
      <c r="C985" s="173"/>
      <c r="D985" s="173"/>
      <c r="E985" s="173"/>
      <c r="F985" s="173"/>
      <c r="G985" s="173"/>
      <c r="H985" s="173"/>
      <c r="I985" s="173"/>
      <c r="J985" s="173"/>
      <c r="K985" s="173"/>
      <c r="L985" s="173"/>
      <c r="M985" s="173"/>
      <c r="N985" s="173"/>
      <c r="O985" s="173"/>
      <c r="P985" s="173"/>
      <c r="Q985" s="173"/>
      <c r="R985" s="173"/>
      <c r="S985" s="173"/>
      <c r="T985" s="173"/>
      <c r="U985" s="173"/>
      <c r="V985" s="173"/>
      <c r="W985" s="173"/>
      <c r="X985" s="173"/>
      <c r="Y985" s="173"/>
      <c r="Z985" s="173"/>
    </row>
    <row r="986" spans="1:26">
      <c r="A986" s="173"/>
      <c r="B986" s="173"/>
      <c r="C986" s="173"/>
      <c r="D986" s="173"/>
      <c r="E986" s="173"/>
      <c r="F986" s="173"/>
      <c r="G986" s="173"/>
      <c r="H986" s="173"/>
      <c r="I986" s="173"/>
      <c r="J986" s="173"/>
      <c r="K986" s="173"/>
      <c r="L986" s="173"/>
      <c r="M986" s="173"/>
      <c r="N986" s="173"/>
      <c r="O986" s="173"/>
      <c r="P986" s="173"/>
      <c r="Q986" s="173"/>
      <c r="R986" s="173"/>
      <c r="S986" s="173"/>
      <c r="T986" s="173"/>
      <c r="U986" s="173"/>
      <c r="V986" s="173"/>
      <c r="W986" s="173"/>
      <c r="X986" s="173"/>
      <c r="Y986" s="173"/>
      <c r="Z986" s="173"/>
    </row>
    <row r="987" spans="1:26">
      <c r="A987" s="173"/>
      <c r="B987" s="173"/>
      <c r="C987" s="173"/>
      <c r="D987" s="173"/>
      <c r="E987" s="173"/>
      <c r="F987" s="173"/>
      <c r="G987" s="173"/>
      <c r="H987" s="173"/>
      <c r="I987" s="173"/>
      <c r="J987" s="173"/>
      <c r="K987" s="173"/>
      <c r="L987" s="173"/>
      <c r="M987" s="173"/>
      <c r="N987" s="173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</row>
    <row r="988" spans="1:26">
      <c r="A988" s="173"/>
      <c r="B988" s="173"/>
      <c r="C988" s="173"/>
      <c r="D988" s="173"/>
      <c r="E988" s="173"/>
      <c r="F988" s="173"/>
      <c r="G988" s="173"/>
      <c r="H988" s="173"/>
      <c r="I988" s="173"/>
      <c r="J988" s="173"/>
      <c r="K988" s="173"/>
      <c r="L988" s="173"/>
      <c r="M988" s="173"/>
      <c r="N988" s="173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</row>
    <row r="989" spans="1:26">
      <c r="A989" s="173"/>
      <c r="B989" s="173"/>
      <c r="C989" s="173"/>
      <c r="D989" s="173"/>
      <c r="E989" s="173"/>
      <c r="F989" s="173"/>
      <c r="G989" s="173"/>
      <c r="H989" s="173"/>
      <c r="I989" s="173"/>
      <c r="J989" s="173"/>
      <c r="K989" s="173"/>
      <c r="L989" s="173"/>
      <c r="M989" s="173"/>
      <c r="N989" s="173"/>
      <c r="O989" s="173"/>
      <c r="P989" s="173"/>
      <c r="Q989" s="173"/>
      <c r="R989" s="173"/>
      <c r="S989" s="173"/>
      <c r="T989" s="173"/>
      <c r="U989" s="173"/>
      <c r="V989" s="173"/>
      <c r="W989" s="173"/>
      <c r="X989" s="173"/>
      <c r="Y989" s="173"/>
      <c r="Z989" s="173"/>
    </row>
    <row r="990" spans="1:26">
      <c r="A990" s="173"/>
      <c r="B990" s="173"/>
      <c r="C990" s="173"/>
      <c r="D990" s="173"/>
      <c r="E990" s="173"/>
      <c r="F990" s="173"/>
      <c r="G990" s="173"/>
      <c r="H990" s="173"/>
      <c r="I990" s="173"/>
      <c r="J990" s="173"/>
      <c r="K990" s="173"/>
      <c r="L990" s="173"/>
      <c r="M990" s="173"/>
      <c r="N990" s="173"/>
      <c r="O990" s="173"/>
      <c r="P990" s="173"/>
      <c r="Q990" s="173"/>
      <c r="R990" s="173"/>
      <c r="S990" s="173"/>
      <c r="T990" s="173"/>
      <c r="U990" s="173"/>
      <c r="V990" s="173"/>
      <c r="W990" s="173"/>
      <c r="X990" s="173"/>
      <c r="Y990" s="173"/>
      <c r="Z990" s="173"/>
    </row>
    <row r="991" spans="1:26">
      <c r="A991" s="173"/>
      <c r="B991" s="173"/>
      <c r="C991" s="173"/>
      <c r="D991" s="173"/>
      <c r="E991" s="173"/>
      <c r="F991" s="173"/>
      <c r="G991" s="173"/>
      <c r="H991" s="173"/>
      <c r="I991" s="173"/>
      <c r="J991" s="173"/>
      <c r="K991" s="173"/>
      <c r="L991" s="173"/>
      <c r="M991" s="173"/>
      <c r="N991" s="173"/>
      <c r="O991" s="173"/>
      <c r="P991" s="173"/>
      <c r="Q991" s="173"/>
      <c r="R991" s="173"/>
      <c r="S991" s="173"/>
      <c r="T991" s="173"/>
      <c r="U991" s="173"/>
      <c r="V991" s="173"/>
      <c r="W991" s="173"/>
      <c r="X991" s="173"/>
      <c r="Y991" s="173"/>
      <c r="Z991" s="173"/>
    </row>
    <row r="992" spans="1:26">
      <c r="A992" s="173"/>
      <c r="B992" s="173"/>
      <c r="C992" s="173"/>
      <c r="D992" s="173"/>
      <c r="E992" s="173"/>
      <c r="F992" s="173"/>
      <c r="G992" s="173"/>
      <c r="H992" s="173"/>
      <c r="I992" s="173"/>
      <c r="J992" s="173"/>
      <c r="K992" s="173"/>
      <c r="L992" s="173"/>
      <c r="M992" s="173"/>
      <c r="N992" s="173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</row>
    <row r="993" spans="1:26">
      <c r="A993" s="173"/>
      <c r="B993" s="173"/>
      <c r="C993" s="173"/>
      <c r="D993" s="173"/>
      <c r="E993" s="173"/>
      <c r="F993" s="173"/>
      <c r="G993" s="173"/>
      <c r="H993" s="173"/>
      <c r="I993" s="173"/>
      <c r="J993" s="173"/>
      <c r="K993" s="173"/>
      <c r="L993" s="173"/>
      <c r="M993" s="173"/>
      <c r="N993" s="173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</row>
    <row r="994" spans="1:26">
      <c r="A994" s="173"/>
      <c r="B994" s="173"/>
      <c r="C994" s="173"/>
      <c r="D994" s="173"/>
      <c r="E994" s="173"/>
      <c r="F994" s="173"/>
      <c r="G994" s="173"/>
      <c r="H994" s="173"/>
      <c r="I994" s="173"/>
      <c r="J994" s="173"/>
      <c r="K994" s="173"/>
      <c r="L994" s="173"/>
      <c r="M994" s="173"/>
      <c r="N994" s="173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</row>
    <row r="995" spans="1:26">
      <c r="A995" s="173"/>
      <c r="B995" s="173"/>
      <c r="C995" s="173"/>
      <c r="D995" s="173"/>
      <c r="E995" s="173"/>
      <c r="F995" s="173"/>
      <c r="G995" s="173"/>
      <c r="H995" s="173"/>
      <c r="I995" s="173"/>
      <c r="J995" s="173"/>
      <c r="K995" s="173"/>
      <c r="L995" s="173"/>
      <c r="M995" s="173"/>
      <c r="N995" s="173"/>
      <c r="O995" s="173"/>
      <c r="P995" s="173"/>
      <c r="Q995" s="173"/>
      <c r="R995" s="173"/>
      <c r="S995" s="173"/>
      <c r="T995" s="173"/>
      <c r="U995" s="173"/>
      <c r="V995" s="173"/>
      <c r="W995" s="173"/>
      <c r="X995" s="173"/>
      <c r="Y995" s="173"/>
      <c r="Z995" s="173"/>
    </row>
    <row r="996" spans="1:26">
      <c r="A996" s="173"/>
      <c r="B996" s="173"/>
      <c r="C996" s="173"/>
      <c r="D996" s="173"/>
      <c r="E996" s="173"/>
      <c r="F996" s="173"/>
      <c r="G996" s="173"/>
      <c r="H996" s="173"/>
      <c r="I996" s="173"/>
      <c r="J996" s="173"/>
      <c r="K996" s="173"/>
      <c r="L996" s="173"/>
      <c r="M996" s="173"/>
      <c r="N996" s="173"/>
      <c r="O996" s="173"/>
      <c r="P996" s="173"/>
      <c r="Q996" s="173"/>
      <c r="R996" s="173"/>
      <c r="S996" s="173"/>
      <c r="T996" s="173"/>
      <c r="U996" s="173"/>
      <c r="V996" s="173"/>
      <c r="W996" s="173"/>
      <c r="X996" s="173"/>
      <c r="Y996" s="173"/>
      <c r="Z996" s="173"/>
    </row>
    <row r="997" spans="1:26">
      <c r="A997" s="173"/>
      <c r="B997" s="173"/>
      <c r="C997" s="173"/>
      <c r="D997" s="173"/>
      <c r="E997" s="173"/>
      <c r="F997" s="173"/>
      <c r="G997" s="173"/>
      <c r="H997" s="173"/>
      <c r="I997" s="173"/>
      <c r="J997" s="173"/>
      <c r="K997" s="173"/>
      <c r="L997" s="173"/>
      <c r="M997" s="173"/>
      <c r="N997" s="173"/>
      <c r="O997" s="173"/>
      <c r="P997" s="173"/>
      <c r="Q997" s="173"/>
      <c r="R997" s="173"/>
      <c r="S997" s="173"/>
      <c r="T997" s="173"/>
      <c r="U997" s="173"/>
      <c r="V997" s="173"/>
      <c r="W997" s="173"/>
      <c r="X997" s="173"/>
      <c r="Y997" s="173"/>
      <c r="Z997" s="173"/>
    </row>
    <row r="998" spans="1:26">
      <c r="A998" s="173"/>
      <c r="B998" s="173"/>
      <c r="C998" s="173"/>
      <c r="D998" s="173"/>
      <c r="E998" s="173"/>
      <c r="F998" s="173"/>
      <c r="G998" s="173"/>
      <c r="H998" s="173"/>
      <c r="I998" s="173"/>
      <c r="J998" s="173"/>
      <c r="K998" s="173"/>
      <c r="L998" s="173"/>
      <c r="M998" s="173"/>
      <c r="N998" s="173"/>
      <c r="O998" s="173"/>
      <c r="P998" s="173"/>
      <c r="Q998" s="173"/>
      <c r="R998" s="173"/>
      <c r="S998" s="173"/>
      <c r="T998" s="173"/>
      <c r="U998" s="173"/>
      <c r="V998" s="173"/>
      <c r="W998" s="173"/>
      <c r="X998" s="173"/>
      <c r="Y998" s="173"/>
      <c r="Z998" s="173"/>
    </row>
    <row r="999" spans="1:26">
      <c r="A999" s="173"/>
      <c r="B999" s="173"/>
      <c r="C999" s="173"/>
      <c r="D999" s="173"/>
      <c r="E999" s="173"/>
      <c r="F999" s="173"/>
      <c r="G999" s="173"/>
      <c r="H999" s="173"/>
      <c r="I999" s="173"/>
      <c r="J999" s="173"/>
      <c r="K999" s="173"/>
      <c r="L999" s="173"/>
      <c r="M999" s="173"/>
      <c r="N999" s="173"/>
      <c r="O999" s="173"/>
      <c r="P999" s="173"/>
      <c r="Q999" s="173"/>
      <c r="R999" s="173"/>
      <c r="S999" s="173"/>
      <c r="T999" s="173"/>
      <c r="U999" s="173"/>
      <c r="V999" s="173"/>
      <c r="W999" s="173"/>
      <c r="X999" s="173"/>
      <c r="Y999" s="173"/>
      <c r="Z999" s="173"/>
    </row>
    <row r="1000" spans="1:26">
      <c r="A1000" s="173"/>
      <c r="B1000" s="173"/>
      <c r="C1000" s="173"/>
      <c r="D1000" s="173"/>
      <c r="E1000" s="173"/>
      <c r="F1000" s="173"/>
      <c r="G1000" s="173"/>
      <c r="H1000" s="173"/>
      <c r="I1000" s="173"/>
      <c r="J1000" s="173"/>
      <c r="K1000" s="173"/>
      <c r="L1000" s="173"/>
      <c r="M1000" s="173"/>
      <c r="N1000" s="173"/>
      <c r="O1000" s="173"/>
      <c r="P1000" s="173"/>
      <c r="Q1000" s="173"/>
      <c r="R1000" s="173"/>
      <c r="S1000" s="173"/>
      <c r="T1000" s="173"/>
      <c r="U1000" s="173"/>
      <c r="V1000" s="173"/>
      <c r="W1000" s="173"/>
      <c r="X1000" s="173"/>
      <c r="Y1000" s="173"/>
      <c r="Z1000" s="173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00"/>
  <sheetViews>
    <sheetView topLeftCell="A79" workbookViewId="0">
      <selection activeCell="A18" sqref="A5:A2299"/>
      <pivotSelection pane="bottomRight" showHeader="1" axis="axisRow" activeRow="17" previousRow="17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/>
  <cols>
    <col min="1" max="1" width="52.54296875" customWidth="1"/>
    <col min="2" max="2" width="21.08984375" customWidth="1"/>
    <col min="3" max="3" width="22.90625" customWidth="1"/>
    <col min="4" max="4" width="12.1796875" customWidth="1"/>
    <col min="5" max="5" width="16.26953125" customWidth="1"/>
    <col min="6" max="8" width="4.81640625" customWidth="1"/>
    <col min="9" max="9" width="7.7265625" customWidth="1"/>
    <col min="10" max="10" width="10.08984375" customWidth="1"/>
    <col min="11" max="11" width="19.81640625" bestFit="1" customWidth="1"/>
    <col min="12" max="12" width="37.81640625" bestFit="1" customWidth="1"/>
    <col min="13" max="13" width="28.453125" bestFit="1" customWidth="1"/>
    <col min="14" max="14" width="40.54296875" bestFit="1" customWidth="1"/>
    <col min="15" max="15" width="22.7265625" bestFit="1" customWidth="1"/>
    <col min="16" max="16" width="21" bestFit="1" customWidth="1"/>
    <col min="17" max="17" width="62.81640625" bestFit="1" customWidth="1"/>
    <col min="18" max="18" width="25.08984375" bestFit="1" customWidth="1"/>
    <col min="19" max="19" width="25" bestFit="1" customWidth="1"/>
    <col min="20" max="20" width="35.26953125" bestFit="1" customWidth="1"/>
    <col min="21" max="21" width="30.36328125" bestFit="1" customWidth="1"/>
    <col min="22" max="22" width="29.90625" bestFit="1" customWidth="1"/>
    <col min="23" max="23" width="33.6328125" bestFit="1" customWidth="1"/>
    <col min="24" max="24" width="27.6328125" bestFit="1" customWidth="1"/>
    <col min="25" max="25" width="25.81640625" bestFit="1" customWidth="1"/>
    <col min="26" max="26" width="10.81640625" customWidth="1"/>
    <col min="27" max="27" width="25.90625" bestFit="1" customWidth="1"/>
    <col min="28" max="28" width="26.26953125" bestFit="1" customWidth="1"/>
    <col min="29" max="29" width="22.1796875" bestFit="1" customWidth="1"/>
    <col min="30" max="30" width="23.81640625" bestFit="1" customWidth="1"/>
    <col min="31" max="31" width="26.08984375" bestFit="1" customWidth="1"/>
    <col min="32" max="32" width="17.7265625" bestFit="1" customWidth="1"/>
    <col min="33" max="33" width="32.08984375" bestFit="1" customWidth="1"/>
    <col min="34" max="34" width="19.7265625" bestFit="1" customWidth="1"/>
    <col min="35" max="35" width="34" bestFit="1" customWidth="1"/>
    <col min="36" max="36" width="39.453125" bestFit="1" customWidth="1"/>
    <col min="37" max="37" width="14.7265625" bestFit="1" customWidth="1"/>
    <col min="38" max="38" width="36.6328125" bestFit="1" customWidth="1"/>
    <col min="39" max="39" width="27.90625" bestFit="1" customWidth="1"/>
    <col min="40" max="40" width="36" bestFit="1" customWidth="1"/>
    <col min="41" max="41" width="47" bestFit="1" customWidth="1"/>
    <col min="42" max="42" width="28.1796875" bestFit="1" customWidth="1"/>
    <col min="43" max="43" width="15.36328125" bestFit="1" customWidth="1"/>
    <col min="44" max="44" width="18.1796875" bestFit="1" customWidth="1"/>
    <col min="45" max="45" width="23.54296875" bestFit="1" customWidth="1"/>
    <col min="46" max="46" width="32.08984375" bestFit="1" customWidth="1"/>
    <col min="47" max="47" width="19.08984375" bestFit="1" customWidth="1"/>
    <col min="48" max="48" width="39.1796875" bestFit="1" customWidth="1"/>
    <col min="49" max="49" width="23.7265625" bestFit="1" customWidth="1"/>
    <col min="50" max="50" width="37.54296875" bestFit="1" customWidth="1"/>
    <col min="51" max="51" width="27.81640625" bestFit="1" customWidth="1"/>
    <col min="52" max="52" width="40.54296875" bestFit="1" customWidth="1"/>
    <col min="53" max="53" width="26.81640625" bestFit="1" customWidth="1"/>
    <col min="54" max="54" width="26.453125" bestFit="1" customWidth="1"/>
    <col min="55" max="55" width="22.26953125" bestFit="1" customWidth="1"/>
    <col min="56" max="56" width="22" bestFit="1" customWidth="1"/>
    <col min="57" max="57" width="7.26953125" customWidth="1"/>
    <col min="58" max="58" width="15.36328125" bestFit="1" customWidth="1"/>
    <col min="59" max="59" width="19.453125" bestFit="1" customWidth="1"/>
    <col min="60" max="60" width="14.6328125" bestFit="1" customWidth="1"/>
    <col min="61" max="61" width="7.90625" customWidth="1"/>
    <col min="62" max="62" width="14.1796875" bestFit="1" customWidth="1"/>
    <col min="63" max="63" width="8.36328125" customWidth="1"/>
    <col min="64" max="64" width="7.453125" customWidth="1"/>
    <col min="65" max="65" width="22.6328125" bestFit="1" customWidth="1"/>
    <col min="66" max="66" width="10.81640625" customWidth="1"/>
    <col min="67" max="67" width="8" customWidth="1"/>
    <col min="68" max="68" width="12.36328125" bestFit="1" customWidth="1"/>
    <col min="69" max="69" width="7.54296875" customWidth="1"/>
    <col min="70" max="70" width="8" customWidth="1"/>
    <col min="71" max="71" width="12.1796875" bestFit="1" customWidth="1"/>
    <col min="73" max="73" width="11" bestFit="1" customWidth="1"/>
    <col min="74" max="74" width="22" bestFit="1" customWidth="1"/>
    <col min="75" max="75" width="8.453125" customWidth="1"/>
    <col min="76" max="76" width="26.36328125" bestFit="1" customWidth="1"/>
    <col min="77" max="77" width="6.6328125" customWidth="1"/>
    <col min="78" max="78" width="12.90625" bestFit="1" customWidth="1"/>
    <col min="79" max="79" width="9.81640625" customWidth="1"/>
    <col min="80" max="80" width="8.26953125" customWidth="1"/>
    <col min="81" max="81" width="6.36328125" customWidth="1"/>
    <col min="82" max="82" width="5.6328125" customWidth="1"/>
    <col min="83" max="83" width="8.26953125" customWidth="1"/>
    <col min="84" max="84" width="14.7265625" bestFit="1" customWidth="1"/>
    <col min="85" max="85" width="15.26953125" bestFit="1" customWidth="1"/>
    <col min="86" max="86" width="17.6328125" bestFit="1" customWidth="1"/>
    <col min="87" max="87" width="13.54296875" bestFit="1" customWidth="1"/>
    <col min="88" max="88" width="16.26953125" bestFit="1" customWidth="1"/>
    <col min="89" max="89" width="13.90625" bestFit="1" customWidth="1"/>
    <col min="90" max="90" width="14.90625" bestFit="1" customWidth="1"/>
    <col min="91" max="91" width="16.54296875" bestFit="1" customWidth="1"/>
    <col min="92" max="92" width="17.26953125" bestFit="1" customWidth="1"/>
    <col min="93" max="93" width="18.54296875" bestFit="1" customWidth="1"/>
    <col min="94" max="94" width="13.6328125" bestFit="1" customWidth="1"/>
    <col min="95" max="95" width="20.54296875" bestFit="1" customWidth="1"/>
    <col min="96" max="96" width="12.453125" bestFit="1" customWidth="1"/>
    <col min="97" max="97" width="20.453125" bestFit="1" customWidth="1"/>
    <col min="98" max="98" width="13.7265625" bestFit="1" customWidth="1"/>
    <col min="99" max="99" width="17.08984375" bestFit="1" customWidth="1"/>
    <col min="100" max="100" width="21.26953125" bestFit="1" customWidth="1"/>
    <col min="101" max="101" width="24.36328125" bestFit="1" customWidth="1"/>
    <col min="102" max="102" width="18.453125" bestFit="1" customWidth="1"/>
    <col min="103" max="103" width="26.81640625" bestFit="1" customWidth="1"/>
    <col min="104" max="104" width="14.6328125" bestFit="1" customWidth="1"/>
    <col min="105" max="105" width="23.6328125" bestFit="1" customWidth="1"/>
    <col min="106" max="106" width="16.54296875" bestFit="1" customWidth="1"/>
    <col min="107" max="107" width="14.36328125" bestFit="1" customWidth="1"/>
    <col min="108" max="108" width="16.1796875" bestFit="1" customWidth="1"/>
    <col min="109" max="109" width="13.36328125" bestFit="1" customWidth="1"/>
    <col min="110" max="110" width="31.90625" bestFit="1" customWidth="1"/>
    <col min="111" max="111" width="17.453125" bestFit="1" customWidth="1"/>
    <col min="112" max="112" width="18.26953125" bestFit="1" customWidth="1"/>
    <col min="113" max="113" width="14.7265625" bestFit="1" customWidth="1"/>
    <col min="114" max="114" width="17.90625" bestFit="1" customWidth="1"/>
    <col min="115" max="115" width="14.453125" bestFit="1" customWidth="1"/>
    <col min="116" max="116" width="19.36328125" bestFit="1" customWidth="1"/>
    <col min="117" max="117" width="13.26953125" bestFit="1" customWidth="1"/>
    <col min="118" max="118" width="16" bestFit="1" customWidth="1"/>
    <col min="119" max="119" width="15.6328125" bestFit="1" customWidth="1"/>
    <col min="120" max="120" width="17.54296875" bestFit="1" customWidth="1"/>
    <col min="121" max="121" width="16.26953125" bestFit="1" customWidth="1"/>
    <col min="122" max="122" width="19.1796875" bestFit="1" customWidth="1"/>
    <col min="123" max="123" width="19.54296875" bestFit="1" customWidth="1"/>
    <col min="124" max="124" width="13.54296875" bestFit="1" customWidth="1"/>
    <col min="125" max="125" width="20.6328125" bestFit="1" customWidth="1"/>
    <col min="126" max="126" width="34.08984375" bestFit="1" customWidth="1"/>
    <col min="127" max="127" width="15.90625" bestFit="1" customWidth="1"/>
    <col min="128" max="128" width="36.54296875" bestFit="1" customWidth="1"/>
    <col min="129" max="129" width="16.36328125" bestFit="1" customWidth="1"/>
    <col min="130" max="130" width="19.7265625" bestFit="1" customWidth="1"/>
    <col min="131" max="131" width="35.1796875" bestFit="1" customWidth="1"/>
    <col min="132" max="132" width="7.1796875" customWidth="1"/>
    <col min="133" max="133" width="11.1796875" bestFit="1" customWidth="1"/>
    <col min="134" max="134" width="4.54296875" customWidth="1"/>
    <col min="135" max="135" width="11.7265625" bestFit="1" customWidth="1"/>
    <col min="136" max="136" width="21.81640625" bestFit="1" customWidth="1"/>
    <col min="137" max="137" width="17.7265625" bestFit="1" customWidth="1"/>
    <col min="138" max="138" width="25.90625" bestFit="1" customWidth="1"/>
    <col min="139" max="139" width="18.08984375" bestFit="1" customWidth="1"/>
    <col min="140" max="140" width="15.7265625" bestFit="1" customWidth="1"/>
    <col min="141" max="141" width="16.90625" bestFit="1" customWidth="1"/>
    <col min="142" max="142" width="6.26953125" customWidth="1"/>
    <col min="143" max="143" width="15.08984375" bestFit="1" customWidth="1"/>
    <col min="144" max="144" width="15.36328125" bestFit="1" customWidth="1"/>
    <col min="145" max="145" width="8.7265625" customWidth="1"/>
    <col min="146" max="146" width="4.54296875" customWidth="1"/>
    <col min="147" max="147" width="5.81640625" customWidth="1"/>
    <col min="148" max="148" width="7.6328125" customWidth="1"/>
    <col min="149" max="149" width="22.1796875" bestFit="1" customWidth="1"/>
    <col min="150" max="150" width="14" bestFit="1" customWidth="1"/>
    <col min="151" max="151" width="16.6328125" bestFit="1" customWidth="1"/>
    <col min="152" max="152" width="16" bestFit="1" customWidth="1"/>
    <col min="153" max="153" width="5.6328125" customWidth="1"/>
    <col min="154" max="154" width="37.6328125" bestFit="1" customWidth="1"/>
    <col min="155" max="155" width="15.453125" bestFit="1" customWidth="1"/>
    <col min="156" max="156" width="5.54296875" customWidth="1"/>
    <col min="157" max="157" width="47.1796875" bestFit="1" customWidth="1"/>
    <col min="158" max="158" width="12.1796875" bestFit="1" customWidth="1"/>
    <col min="159" max="159" width="15.36328125" bestFit="1" customWidth="1"/>
    <col min="160" max="160" width="13.26953125" bestFit="1" customWidth="1"/>
    <col min="161" max="161" width="28" bestFit="1" customWidth="1"/>
    <col min="162" max="162" width="17.26953125" bestFit="1" customWidth="1"/>
    <col min="163" max="163" width="22.453125" bestFit="1" customWidth="1"/>
    <col min="164" max="164" width="16.1796875" bestFit="1" customWidth="1"/>
    <col min="165" max="165" width="17.08984375" bestFit="1" customWidth="1"/>
    <col min="166" max="166" width="42.90625" bestFit="1" customWidth="1"/>
    <col min="167" max="167" width="23.81640625" bestFit="1" customWidth="1"/>
    <col min="168" max="168" width="20.54296875" bestFit="1" customWidth="1"/>
    <col min="169" max="169" width="16.6328125" bestFit="1" customWidth="1"/>
    <col min="170" max="170" width="8.81640625" customWidth="1"/>
    <col min="171" max="171" width="5.54296875" customWidth="1"/>
    <col min="172" max="172" width="9" customWidth="1"/>
    <col min="173" max="173" width="8.90625" customWidth="1"/>
    <col min="174" max="174" width="22.81640625" bestFit="1" customWidth="1"/>
    <col min="175" max="175" width="5" customWidth="1"/>
    <col min="176" max="176" width="13.6328125" bestFit="1" customWidth="1"/>
    <col min="177" max="177" width="9.1796875" customWidth="1"/>
    <col min="178" max="178" width="12.36328125" bestFit="1" customWidth="1"/>
    <col min="179" max="179" width="22.6328125" bestFit="1" customWidth="1"/>
    <col min="180" max="180" width="18.7265625" bestFit="1" customWidth="1"/>
    <col min="181" max="181" width="11.90625" bestFit="1" customWidth="1"/>
    <col min="182" max="182" width="22" bestFit="1" customWidth="1"/>
    <col min="183" max="183" width="11.08984375" bestFit="1" customWidth="1"/>
    <col min="184" max="184" width="10.26953125" customWidth="1"/>
    <col min="185" max="185" width="30.453125" bestFit="1" customWidth="1"/>
    <col min="186" max="186" width="8.7265625" customWidth="1"/>
    <col min="187" max="187" width="22.1796875" bestFit="1" customWidth="1"/>
    <col min="188" max="188" width="15.453125" bestFit="1" customWidth="1"/>
    <col min="189" max="189" width="19.1796875" bestFit="1" customWidth="1"/>
    <col min="190" max="190" width="13.26953125" bestFit="1" customWidth="1"/>
    <col min="191" max="191" width="31.6328125" bestFit="1" customWidth="1"/>
    <col min="192" max="192" width="42.08984375" bestFit="1" customWidth="1"/>
    <col min="193" max="193" width="27.81640625" bestFit="1" customWidth="1"/>
    <col min="194" max="194" width="20.54296875" bestFit="1" customWidth="1"/>
    <col min="195" max="195" width="9.7265625" customWidth="1"/>
    <col min="196" max="196" width="10.7265625" customWidth="1"/>
    <col min="197" max="197" width="36.6328125" bestFit="1" customWidth="1"/>
    <col min="198" max="198" width="12.36328125" bestFit="1" customWidth="1"/>
    <col min="199" max="199" width="22.08984375" bestFit="1" customWidth="1"/>
    <col min="200" max="200" width="8.26953125" customWidth="1"/>
    <col min="201" max="201" width="12.90625" bestFit="1" customWidth="1"/>
    <col min="202" max="202" width="17.453125" bestFit="1" customWidth="1"/>
    <col min="203" max="203" width="13.6328125" bestFit="1" customWidth="1"/>
    <col min="204" max="204" width="8" customWidth="1"/>
    <col min="205" max="205" width="12.26953125" bestFit="1" customWidth="1"/>
    <col min="206" max="206" width="11.81640625" bestFit="1" customWidth="1"/>
    <col min="207" max="207" width="7" customWidth="1"/>
    <col min="208" max="208" width="14.6328125" bestFit="1" customWidth="1"/>
    <col min="209" max="209" width="17.26953125" bestFit="1" customWidth="1"/>
    <col min="210" max="210" width="20.81640625" bestFit="1" customWidth="1"/>
    <col min="211" max="211" width="18.08984375" bestFit="1" customWidth="1"/>
    <col min="212" max="212" width="17.90625" bestFit="1" customWidth="1"/>
    <col min="213" max="213" width="20.81640625" bestFit="1" customWidth="1"/>
    <col min="214" max="214" width="10.453125" customWidth="1"/>
    <col min="215" max="215" width="11.90625" bestFit="1" customWidth="1"/>
    <col min="216" max="216" width="18.26953125" bestFit="1" customWidth="1"/>
    <col min="217" max="217" width="18.54296875" bestFit="1" customWidth="1"/>
    <col min="218" max="218" width="13.90625" bestFit="1" customWidth="1"/>
    <col min="219" max="219" width="8.81640625" customWidth="1"/>
    <col min="220" max="220" width="11.26953125" bestFit="1" customWidth="1"/>
    <col min="221" max="221" width="5.6328125" customWidth="1"/>
    <col min="222" max="222" width="20.54296875" bestFit="1" customWidth="1"/>
    <col min="223" max="223" width="19.81640625" bestFit="1" customWidth="1"/>
    <col min="224" max="224" width="13.90625" bestFit="1" customWidth="1"/>
    <col min="225" max="225" width="14.08984375" bestFit="1" customWidth="1"/>
    <col min="226" max="226" width="12.453125" bestFit="1" customWidth="1"/>
    <col min="227" max="227" width="6.453125" customWidth="1"/>
    <col min="228" max="228" width="27.7265625" bestFit="1" customWidth="1"/>
    <col min="229" max="229" width="6.81640625" customWidth="1"/>
    <col min="230" max="230" width="17.7265625" bestFit="1" customWidth="1"/>
    <col min="231" max="231" width="34.453125" bestFit="1" customWidth="1"/>
    <col min="232" max="232" width="17.81640625" bestFit="1" customWidth="1"/>
    <col min="233" max="233" width="14.6328125" bestFit="1" customWidth="1"/>
    <col min="234" max="234" width="10" customWidth="1"/>
    <col min="235" max="235" width="16.81640625" bestFit="1" customWidth="1"/>
    <col min="236" max="236" width="7.7265625" customWidth="1"/>
    <col min="237" max="237" width="26.26953125" bestFit="1" customWidth="1"/>
    <col min="238" max="238" width="7.54296875" customWidth="1"/>
    <col min="239" max="239" width="8.08984375" customWidth="1"/>
    <col min="240" max="240" width="13.81640625" bestFit="1" customWidth="1"/>
    <col min="241" max="241" width="12.7265625" bestFit="1" customWidth="1"/>
    <col min="242" max="242" width="13.08984375" bestFit="1" customWidth="1"/>
    <col min="243" max="243" width="12.54296875" bestFit="1" customWidth="1"/>
    <col min="244" max="244" width="12" bestFit="1" customWidth="1"/>
    <col min="245" max="245" width="15.90625" bestFit="1" customWidth="1"/>
    <col min="246" max="246" width="18.26953125" bestFit="1" customWidth="1"/>
    <col min="247" max="247" width="20.1796875" bestFit="1" customWidth="1"/>
    <col min="248" max="248" width="13.90625" bestFit="1" customWidth="1"/>
    <col min="249" max="249" width="5.6328125" customWidth="1"/>
    <col min="250" max="250" width="14.453125" bestFit="1" customWidth="1"/>
    <col min="251" max="251" width="12.54296875" bestFit="1" customWidth="1"/>
    <col min="252" max="252" width="18.90625" bestFit="1" customWidth="1"/>
    <col min="253" max="253" width="7.08984375" customWidth="1"/>
    <col min="254" max="254" width="6.6328125" customWidth="1"/>
    <col min="255" max="255" width="5.6328125" customWidth="1"/>
    <col min="256" max="256" width="10.54296875" customWidth="1"/>
    <col min="257" max="257" width="6.54296875" customWidth="1"/>
    <col min="258" max="258" width="15.7265625" bestFit="1" customWidth="1"/>
    <col min="259" max="259" width="12.08984375" bestFit="1" customWidth="1"/>
    <col min="260" max="260" width="16.1796875" bestFit="1" customWidth="1"/>
    <col min="261" max="261" width="29.26953125" bestFit="1" customWidth="1"/>
    <col min="262" max="262" width="11.453125" bestFit="1" customWidth="1"/>
    <col min="263" max="263" width="21.7265625" bestFit="1" customWidth="1"/>
    <col min="264" max="264" width="12.7265625" bestFit="1" customWidth="1"/>
    <col min="265" max="265" width="24.6328125" bestFit="1" customWidth="1"/>
    <col min="266" max="266" width="21.36328125" bestFit="1" customWidth="1"/>
    <col min="267" max="267" width="21.1796875" bestFit="1" customWidth="1"/>
    <col min="268" max="268" width="21.453125" bestFit="1" customWidth="1"/>
    <col min="269" max="269" width="18.7265625" bestFit="1" customWidth="1"/>
    <col min="270" max="270" width="8.81640625" customWidth="1"/>
    <col min="271" max="271" width="18.453125" bestFit="1" customWidth="1"/>
    <col min="272" max="272" width="21.36328125" bestFit="1" customWidth="1"/>
    <col min="273" max="273" width="27.1796875" bestFit="1" customWidth="1"/>
    <col min="274" max="274" width="8.453125" customWidth="1"/>
    <col min="275" max="275" width="15.90625" bestFit="1" customWidth="1"/>
    <col min="276" max="276" width="7.7265625" customWidth="1"/>
    <col min="277" max="277" width="24.26953125" bestFit="1" customWidth="1"/>
    <col min="278" max="278" width="11.26953125" bestFit="1" customWidth="1"/>
    <col min="279" max="279" width="7.1796875" customWidth="1"/>
    <col min="280" max="280" width="9.1796875" customWidth="1"/>
    <col min="281" max="281" width="9.08984375" customWidth="1"/>
    <col min="282" max="282" width="38.54296875" bestFit="1" customWidth="1"/>
    <col min="283" max="283" width="9.453125" customWidth="1"/>
    <col min="284" max="284" width="12.7265625" bestFit="1" customWidth="1"/>
    <col min="285" max="285" width="26.453125" bestFit="1" customWidth="1"/>
    <col min="286" max="286" width="24.7265625" bestFit="1" customWidth="1"/>
    <col min="287" max="287" width="25.6328125" bestFit="1" customWidth="1"/>
    <col min="288" max="288" width="18" bestFit="1" customWidth="1"/>
    <col min="289" max="289" width="25.54296875" bestFit="1" customWidth="1"/>
    <col min="290" max="290" width="14.6328125" bestFit="1" customWidth="1"/>
    <col min="291" max="291" width="13.26953125" bestFit="1" customWidth="1"/>
    <col min="292" max="292" width="23" bestFit="1" customWidth="1"/>
    <col min="293" max="293" width="12.36328125" bestFit="1" customWidth="1"/>
    <col min="294" max="294" width="10.6328125" customWidth="1"/>
    <col min="295" max="295" width="16.08984375" bestFit="1" customWidth="1"/>
    <col min="296" max="296" width="31.36328125" bestFit="1" customWidth="1"/>
    <col min="297" max="297" width="35.36328125" bestFit="1" customWidth="1"/>
    <col min="298" max="298" width="16.54296875" bestFit="1" customWidth="1"/>
    <col min="299" max="299" width="16.1796875" bestFit="1" customWidth="1"/>
    <col min="300" max="300" width="22.54296875" bestFit="1" customWidth="1"/>
    <col min="301" max="301" width="14.36328125" bestFit="1" customWidth="1"/>
    <col min="302" max="302" width="15.6328125" bestFit="1" customWidth="1"/>
    <col min="303" max="303" width="14.1796875" bestFit="1" customWidth="1"/>
    <col min="304" max="304" width="6.90625" customWidth="1"/>
    <col min="305" max="305" width="12.1796875" bestFit="1" customWidth="1"/>
    <col min="306" max="306" width="9.90625" customWidth="1"/>
    <col min="307" max="307" width="14.36328125" bestFit="1" customWidth="1"/>
    <col min="308" max="308" width="16.1796875" bestFit="1" customWidth="1"/>
    <col min="309" max="309" width="7.26953125" customWidth="1"/>
    <col min="310" max="310" width="31.453125" bestFit="1" customWidth="1"/>
    <col min="311" max="311" width="6.7265625" customWidth="1"/>
    <col min="312" max="312" width="25.26953125" bestFit="1" customWidth="1"/>
    <col min="313" max="313" width="9.08984375" customWidth="1"/>
    <col min="314" max="314" width="9.453125" customWidth="1"/>
    <col min="315" max="315" width="33" bestFit="1" customWidth="1"/>
    <col min="316" max="316" width="6.08984375" customWidth="1"/>
    <col min="317" max="317" width="14.7265625" bestFit="1" customWidth="1"/>
    <col min="318" max="318" width="38.453125" bestFit="1" customWidth="1"/>
    <col min="319" max="320" width="5.1796875" customWidth="1"/>
    <col min="321" max="321" width="10.08984375" customWidth="1"/>
    <col min="322" max="322" width="9.08984375" customWidth="1"/>
    <col min="323" max="323" width="15.453125" bestFit="1" customWidth="1"/>
    <col min="324" max="324" width="27.08984375" bestFit="1" customWidth="1"/>
    <col min="325" max="325" width="27.453125" bestFit="1" customWidth="1"/>
    <col min="326" max="326" width="13.36328125" bestFit="1" customWidth="1"/>
    <col min="327" max="327" width="9.81640625" customWidth="1"/>
    <col min="328" max="328" width="13.7265625" bestFit="1" customWidth="1"/>
    <col min="329" max="329" width="18.7265625" bestFit="1" customWidth="1"/>
    <col min="330" max="330" width="9.81640625" customWidth="1"/>
    <col min="331" max="331" width="9.90625" customWidth="1"/>
    <col min="332" max="332" width="19" bestFit="1" customWidth="1"/>
    <col min="333" max="333" width="17.26953125" bestFit="1" customWidth="1"/>
    <col min="334" max="334" width="16.1796875" bestFit="1" customWidth="1"/>
    <col min="335" max="335" width="16.6328125" bestFit="1" customWidth="1"/>
    <col min="336" max="336" width="15.36328125" bestFit="1" customWidth="1"/>
    <col min="337" max="337" width="20.453125" bestFit="1" customWidth="1"/>
    <col min="338" max="338" width="22.1796875" bestFit="1" customWidth="1"/>
    <col min="339" max="339" width="28.08984375" bestFit="1" customWidth="1"/>
    <col min="340" max="340" width="12.36328125" bestFit="1" customWidth="1"/>
    <col min="341" max="341" width="12.08984375" bestFit="1" customWidth="1"/>
    <col min="342" max="342" width="11.54296875" bestFit="1" customWidth="1"/>
    <col min="343" max="343" width="13.81640625" bestFit="1" customWidth="1"/>
    <col min="344" max="344" width="20.7265625" bestFit="1" customWidth="1"/>
    <col min="345" max="345" width="22.36328125" bestFit="1" customWidth="1"/>
    <col min="346" max="346" width="17.1796875" bestFit="1" customWidth="1"/>
    <col min="347" max="347" width="22.26953125" bestFit="1" customWidth="1"/>
    <col min="348" max="348" width="13.36328125" bestFit="1" customWidth="1"/>
    <col min="349" max="349" width="35.6328125" bestFit="1" customWidth="1"/>
    <col min="350" max="350" width="4.1796875" customWidth="1"/>
    <col min="351" max="351" width="9.7265625" customWidth="1"/>
    <col min="352" max="352" width="8.08984375" customWidth="1"/>
    <col min="353" max="353" width="9.08984375" customWidth="1"/>
    <col min="354" max="354" width="21.7265625" bestFit="1" customWidth="1"/>
    <col min="355" max="355" width="8" customWidth="1"/>
    <col min="356" max="356" width="8.81640625" customWidth="1"/>
    <col min="357" max="357" width="12.36328125" bestFit="1" customWidth="1"/>
    <col min="358" max="358" width="15.453125" bestFit="1" customWidth="1"/>
    <col min="359" max="359" width="12.7265625" bestFit="1" customWidth="1"/>
    <col min="360" max="360" width="20.26953125" bestFit="1" customWidth="1"/>
    <col min="361" max="361" width="8.6328125" customWidth="1"/>
    <col min="362" max="362" width="11.54296875" bestFit="1" customWidth="1"/>
    <col min="363" max="363" width="45.1796875" bestFit="1" customWidth="1"/>
    <col min="364" max="364" width="22.26953125" bestFit="1" customWidth="1"/>
    <col min="365" max="365" width="21.26953125" bestFit="1" customWidth="1"/>
    <col min="366" max="366" width="23.81640625" bestFit="1" customWidth="1"/>
    <col min="367" max="367" width="8.26953125" customWidth="1"/>
    <col min="368" max="368" width="16.90625" bestFit="1" customWidth="1"/>
    <col min="369" max="369" width="12.1796875" bestFit="1" customWidth="1"/>
    <col min="370" max="370" width="15.6328125" bestFit="1" customWidth="1"/>
    <col min="371" max="371" width="12.90625" bestFit="1" customWidth="1"/>
    <col min="372" max="372" width="32.90625" bestFit="1" customWidth="1"/>
    <col min="373" max="373" width="9.6328125" customWidth="1"/>
    <col min="374" max="374" width="9.08984375" customWidth="1"/>
    <col min="375" max="375" width="11.54296875" bestFit="1" customWidth="1"/>
    <col min="376" max="376" width="10" customWidth="1"/>
    <col min="377" max="377" width="15.36328125" bestFit="1" customWidth="1"/>
    <col min="378" max="378" width="9.7265625" customWidth="1"/>
    <col min="379" max="379" width="14" bestFit="1" customWidth="1"/>
    <col min="380" max="380" width="11.54296875" bestFit="1" customWidth="1"/>
    <col min="381" max="381" width="8.90625" customWidth="1"/>
    <col min="382" max="382" width="19.6328125" bestFit="1" customWidth="1"/>
    <col min="383" max="383" width="9.453125" customWidth="1"/>
    <col min="384" max="384" width="12.81640625" bestFit="1" customWidth="1"/>
    <col min="385" max="385" width="10.08984375" customWidth="1"/>
    <col min="386" max="386" width="11.08984375" bestFit="1" customWidth="1"/>
    <col min="388" max="388" width="11.6328125" bestFit="1" customWidth="1"/>
    <col min="389" max="389" width="11.453125" bestFit="1" customWidth="1"/>
    <col min="390" max="390" width="14.26953125" bestFit="1" customWidth="1"/>
    <col min="391" max="391" width="11.08984375" bestFit="1" customWidth="1"/>
    <col min="392" max="392" width="6.36328125" customWidth="1"/>
    <col min="393" max="393" width="8.453125" customWidth="1"/>
    <col min="394" max="394" width="12.26953125" bestFit="1" customWidth="1"/>
    <col min="395" max="395" width="13.08984375" bestFit="1" customWidth="1"/>
    <col min="396" max="396" width="12.26953125" bestFit="1" customWidth="1"/>
    <col min="397" max="397" width="12.1796875" bestFit="1" customWidth="1"/>
    <col min="398" max="398" width="12.81640625" bestFit="1" customWidth="1"/>
    <col min="399" max="399" width="16.54296875" bestFit="1" customWidth="1"/>
    <col min="400" max="400" width="15.453125" bestFit="1" customWidth="1"/>
    <col min="401" max="402" width="17.453125" bestFit="1" customWidth="1"/>
    <col min="403" max="403" width="36.453125" bestFit="1" customWidth="1"/>
    <col min="404" max="404" width="14.36328125" bestFit="1" customWidth="1"/>
    <col min="405" max="405" width="16.6328125" bestFit="1" customWidth="1"/>
    <col min="406" max="406" width="21.453125" bestFit="1" customWidth="1"/>
    <col min="407" max="407" width="21.1796875" bestFit="1" customWidth="1"/>
    <col min="408" max="408" width="19" bestFit="1" customWidth="1"/>
    <col min="409" max="409" width="12.36328125" bestFit="1" customWidth="1"/>
    <col min="410" max="410" width="8" customWidth="1"/>
    <col min="411" max="411" width="16.08984375" bestFit="1" customWidth="1"/>
    <col min="412" max="412" width="21.08984375" bestFit="1" customWidth="1"/>
    <col min="413" max="413" width="5.1796875" customWidth="1"/>
    <col min="414" max="414" width="33.6328125" bestFit="1" customWidth="1"/>
    <col min="415" max="415" width="9.90625" customWidth="1"/>
    <col min="416" max="416" width="28.08984375" bestFit="1" customWidth="1"/>
    <col min="417" max="417" width="18.6328125" bestFit="1" customWidth="1"/>
    <col min="418" max="418" width="7.26953125" customWidth="1"/>
    <col min="419" max="419" width="16.6328125" bestFit="1" customWidth="1"/>
    <col min="420" max="420" width="16" bestFit="1" customWidth="1"/>
    <col min="421" max="421" width="19.08984375" bestFit="1" customWidth="1"/>
    <col min="422" max="422" width="22.7265625" bestFit="1" customWidth="1"/>
    <col min="423" max="423" width="20.7265625" bestFit="1" customWidth="1"/>
    <col min="424" max="424" width="12" bestFit="1" customWidth="1"/>
    <col min="425" max="425" width="14.08984375" bestFit="1" customWidth="1"/>
    <col min="426" max="426" width="6.81640625" customWidth="1"/>
    <col min="427" max="427" width="11.7265625" bestFit="1" customWidth="1"/>
    <col min="428" max="428" width="7" customWidth="1"/>
    <col min="429" max="429" width="18.1796875" bestFit="1" customWidth="1"/>
    <col min="430" max="430" width="4.1796875" customWidth="1"/>
    <col min="431" max="431" width="6.90625" customWidth="1"/>
    <col min="432" max="432" width="17.453125" bestFit="1" customWidth="1"/>
    <col min="433" max="433" width="16.08984375" bestFit="1" customWidth="1"/>
    <col min="434" max="434" width="4.81640625" customWidth="1"/>
    <col min="435" max="435" width="10.26953125" customWidth="1"/>
    <col min="436" max="436" width="14" bestFit="1" customWidth="1"/>
    <col min="437" max="437" width="14.81640625" bestFit="1" customWidth="1"/>
    <col min="439" max="439" width="19.453125" bestFit="1" customWidth="1"/>
    <col min="440" max="440" width="15.36328125" bestFit="1" customWidth="1"/>
    <col min="441" max="441" width="12.90625" bestFit="1" customWidth="1"/>
    <col min="442" max="442" width="14.7265625" bestFit="1" customWidth="1"/>
    <col min="443" max="443" width="11.453125" bestFit="1" customWidth="1"/>
    <col min="444" max="444" width="31.26953125" bestFit="1" customWidth="1"/>
    <col min="445" max="445" width="18.26953125" bestFit="1" customWidth="1"/>
    <col min="446" max="446" width="22.81640625" bestFit="1" customWidth="1"/>
    <col min="447" max="447" width="11.81640625" bestFit="1" customWidth="1"/>
    <col min="448" max="448" width="12.36328125" bestFit="1" customWidth="1"/>
    <col min="449" max="449" width="12.6328125" bestFit="1" customWidth="1"/>
    <col min="450" max="450" width="11.26953125" bestFit="1" customWidth="1"/>
    <col min="451" max="451" width="17" bestFit="1" customWidth="1"/>
    <col min="452" max="452" width="11.453125" bestFit="1" customWidth="1"/>
    <col min="453" max="453" width="9.6328125" customWidth="1"/>
    <col min="454" max="454" width="13.90625" bestFit="1" customWidth="1"/>
    <col min="455" max="455" width="9.54296875" customWidth="1"/>
    <col min="456" max="456" width="9.26953125" customWidth="1"/>
    <col min="457" max="457" width="13.90625" bestFit="1" customWidth="1"/>
    <col min="458" max="458" width="19.1796875" bestFit="1" customWidth="1"/>
    <col min="459" max="459" width="8.36328125" customWidth="1"/>
    <col min="460" max="460" width="5.26953125" customWidth="1"/>
    <col min="461" max="461" width="12.1796875" bestFit="1" customWidth="1"/>
    <col min="462" max="462" width="21.08984375" bestFit="1" customWidth="1"/>
    <col min="463" max="463" width="18.6328125" bestFit="1" customWidth="1"/>
    <col min="464" max="464" width="12.81640625" bestFit="1" customWidth="1"/>
    <col min="465" max="465" width="13.453125" bestFit="1" customWidth="1"/>
    <col min="466" max="466" width="10.6328125" customWidth="1"/>
    <col min="467" max="467" width="9" customWidth="1"/>
    <col min="468" max="468" width="9.54296875" customWidth="1"/>
    <col min="469" max="469" width="13.81640625" bestFit="1" customWidth="1"/>
    <col min="470" max="470" width="27.36328125" bestFit="1" customWidth="1"/>
    <col min="471" max="471" width="12.81640625" bestFit="1" customWidth="1"/>
    <col min="472" max="472" width="18.26953125" bestFit="1" customWidth="1"/>
    <col min="473" max="473" width="10.6328125" customWidth="1"/>
    <col min="474" max="474" width="13.7265625" bestFit="1" customWidth="1"/>
    <col min="475" max="475" width="11.36328125" bestFit="1" customWidth="1"/>
    <col min="476" max="476" width="11.1796875" bestFit="1" customWidth="1"/>
    <col min="477" max="477" width="14.453125" bestFit="1" customWidth="1"/>
    <col min="478" max="478" width="25.08984375" bestFit="1" customWidth="1"/>
    <col min="479" max="479" width="18.54296875" bestFit="1" customWidth="1"/>
    <col min="480" max="481" width="13" bestFit="1" customWidth="1"/>
    <col min="482" max="482" width="18.36328125" bestFit="1" customWidth="1"/>
    <col min="483" max="483" width="18.08984375" bestFit="1" customWidth="1"/>
    <col min="484" max="484" width="11.1796875" bestFit="1" customWidth="1"/>
    <col min="485" max="485" width="22.90625" bestFit="1" customWidth="1"/>
    <col min="486" max="486" width="5" customWidth="1"/>
    <col min="487" max="487" width="22.1796875" bestFit="1" customWidth="1"/>
    <col min="488" max="488" width="17.36328125" bestFit="1" customWidth="1"/>
    <col min="489" max="489" width="15.36328125" bestFit="1" customWidth="1"/>
    <col min="490" max="490" width="10.6328125" customWidth="1"/>
    <col min="491" max="491" width="15.36328125" bestFit="1" customWidth="1"/>
    <col min="492" max="492" width="9.36328125" customWidth="1"/>
    <col min="493" max="493" width="9.26953125" customWidth="1"/>
    <col min="494" max="494" width="12" bestFit="1" customWidth="1"/>
    <col min="495" max="495" width="10" customWidth="1"/>
    <col min="496" max="496" width="21.08984375" bestFit="1" customWidth="1"/>
    <col min="497" max="497" width="11" bestFit="1" customWidth="1"/>
    <col min="498" max="498" width="16.54296875" bestFit="1" customWidth="1"/>
    <col min="499" max="499" width="10.6328125" customWidth="1"/>
    <col min="500" max="500" width="10.453125" customWidth="1"/>
    <col min="501" max="501" width="12.36328125" bestFit="1" customWidth="1"/>
    <col min="502" max="502" width="16.1796875" bestFit="1" customWidth="1"/>
    <col min="503" max="503" width="12.36328125" bestFit="1" customWidth="1"/>
    <col min="504" max="504" width="6.08984375" customWidth="1"/>
    <col min="505" max="505" width="10.08984375" customWidth="1"/>
    <col min="506" max="506" width="11.453125" bestFit="1" customWidth="1"/>
    <col min="507" max="507" width="14.26953125" bestFit="1" customWidth="1"/>
    <col min="508" max="508" width="18.6328125" bestFit="1" customWidth="1"/>
    <col min="509" max="509" width="24.54296875" bestFit="1" customWidth="1"/>
    <col min="510" max="510" width="8.26953125" customWidth="1"/>
    <col min="511" max="511" width="13.26953125" bestFit="1" customWidth="1"/>
    <col min="512" max="512" width="12.1796875" bestFit="1" customWidth="1"/>
    <col min="513" max="513" width="12.90625" bestFit="1" customWidth="1"/>
    <col min="514" max="514" width="24.08984375" bestFit="1" customWidth="1"/>
    <col min="515" max="515" width="18.1796875" bestFit="1" customWidth="1"/>
    <col min="516" max="516" width="17.81640625" bestFit="1" customWidth="1"/>
    <col min="517" max="517" width="23.36328125" bestFit="1" customWidth="1"/>
    <col min="518" max="518" width="17.81640625" bestFit="1" customWidth="1"/>
    <col min="519" max="519" width="11.36328125" bestFit="1" customWidth="1"/>
    <col min="520" max="520" width="17" bestFit="1" customWidth="1"/>
    <col min="521" max="521" width="15.54296875" bestFit="1" customWidth="1"/>
    <col min="522" max="522" width="21.26953125" bestFit="1" customWidth="1"/>
    <col min="523" max="523" width="24.26953125" bestFit="1" customWidth="1"/>
    <col min="524" max="524" width="11" bestFit="1" customWidth="1"/>
    <col min="525" max="525" width="11.453125" bestFit="1" customWidth="1"/>
    <col min="526" max="526" width="9.7265625" customWidth="1"/>
    <col min="527" max="527" width="14.54296875" bestFit="1" customWidth="1"/>
    <col min="528" max="528" width="10.81640625" customWidth="1"/>
    <col min="529" max="529" width="13.54296875" bestFit="1" customWidth="1"/>
    <col min="530" max="530" width="14.7265625" bestFit="1" customWidth="1"/>
    <col min="531" max="531" width="18.1796875" bestFit="1" customWidth="1"/>
    <col min="532" max="532" width="14.36328125" bestFit="1" customWidth="1"/>
    <col min="533" max="533" width="22.453125" bestFit="1" customWidth="1"/>
    <col min="534" max="534" width="11.26953125" bestFit="1" customWidth="1"/>
    <col min="535" max="535" width="16.08984375" bestFit="1" customWidth="1"/>
    <col min="536" max="536" width="31.7265625" bestFit="1" customWidth="1"/>
    <col min="537" max="537" width="21.08984375" bestFit="1" customWidth="1"/>
    <col min="538" max="538" width="11" bestFit="1" customWidth="1"/>
    <col min="539" max="539" width="25.81640625" bestFit="1" customWidth="1"/>
    <col min="540" max="540" width="9.1796875" customWidth="1"/>
    <col min="541" max="541" width="22.6328125" bestFit="1" customWidth="1"/>
    <col min="542" max="542" width="14" bestFit="1" customWidth="1"/>
    <col min="543" max="543" width="24.08984375" bestFit="1" customWidth="1"/>
    <col min="544" max="544" width="25.54296875" bestFit="1" customWidth="1"/>
    <col min="545" max="545" width="23.36328125" bestFit="1" customWidth="1"/>
    <col min="546" max="546" width="13.6328125" bestFit="1" customWidth="1"/>
    <col min="547" max="547" width="18.26953125" bestFit="1" customWidth="1"/>
    <col min="548" max="548" width="14.54296875" bestFit="1" customWidth="1"/>
    <col min="549" max="549" width="15.6328125" bestFit="1" customWidth="1"/>
    <col min="550" max="550" width="10.1796875" customWidth="1"/>
    <col min="551" max="551" width="9.90625" customWidth="1"/>
    <col min="552" max="552" width="19.54296875" bestFit="1" customWidth="1"/>
    <col min="553" max="553" width="16.81640625" bestFit="1" customWidth="1"/>
    <col min="554" max="554" width="23.36328125" bestFit="1" customWidth="1"/>
    <col min="555" max="555" width="8.6328125" customWidth="1"/>
    <col min="556" max="556" width="7.54296875" customWidth="1"/>
    <col min="557" max="557" width="12.90625" bestFit="1" customWidth="1"/>
    <col min="558" max="558" width="10" customWidth="1"/>
    <col min="559" max="559" width="10.36328125" customWidth="1"/>
    <col min="560" max="560" width="11.26953125" bestFit="1" customWidth="1"/>
    <col min="561" max="561" width="25.26953125" bestFit="1" customWidth="1"/>
    <col min="562" max="562" width="10.81640625" customWidth="1"/>
    <col min="563" max="563" width="15.26953125" bestFit="1" customWidth="1"/>
    <col min="564" max="564" width="14.08984375" bestFit="1" customWidth="1"/>
    <col min="565" max="565" width="14.54296875" bestFit="1" customWidth="1"/>
    <col min="566" max="566" width="17.7265625" bestFit="1" customWidth="1"/>
    <col min="567" max="567" width="14.54296875" bestFit="1" customWidth="1"/>
    <col min="568" max="568" width="12.54296875" bestFit="1" customWidth="1"/>
    <col min="569" max="569" width="7" customWidth="1"/>
    <col min="570" max="570" width="13.7265625" bestFit="1" customWidth="1"/>
    <col min="571" max="571" width="12.90625" bestFit="1" customWidth="1"/>
    <col min="572" max="572" width="12.6328125" bestFit="1" customWidth="1"/>
    <col min="573" max="573" width="29" bestFit="1" customWidth="1"/>
    <col min="574" max="574" width="14.81640625" bestFit="1" customWidth="1"/>
    <col min="575" max="575" width="19.90625" bestFit="1" customWidth="1"/>
    <col min="576" max="576" width="12" bestFit="1" customWidth="1"/>
    <col min="577" max="577" width="6.81640625" customWidth="1"/>
    <col min="578" max="578" width="11.1796875" bestFit="1" customWidth="1"/>
    <col min="579" max="579" width="13.453125" bestFit="1" customWidth="1"/>
    <col min="580" max="580" width="20.36328125" bestFit="1" customWidth="1"/>
    <col min="581" max="581" width="24.26953125" bestFit="1" customWidth="1"/>
    <col min="582" max="582" width="11" bestFit="1" customWidth="1"/>
    <col min="583" max="583" width="17" bestFit="1" customWidth="1"/>
    <col min="584" max="584" width="13.453125" bestFit="1" customWidth="1"/>
    <col min="585" max="585" width="10.81640625" customWidth="1"/>
    <col min="586" max="586" width="5" customWidth="1"/>
    <col min="587" max="587" width="22.453125" bestFit="1" customWidth="1"/>
    <col min="588" max="588" width="12.81640625" bestFit="1" customWidth="1"/>
    <col min="589" max="589" width="12.36328125" bestFit="1" customWidth="1"/>
    <col min="590" max="590" width="10.54296875" customWidth="1"/>
    <col min="591" max="591" width="8.7265625" customWidth="1"/>
    <col min="592" max="592" width="11.54296875" bestFit="1" customWidth="1"/>
    <col min="593" max="593" width="6.90625" customWidth="1"/>
    <col min="594" max="594" width="8.26953125" customWidth="1"/>
    <col min="595" max="595" width="7.6328125" customWidth="1"/>
    <col min="596" max="596" width="14.7265625" bestFit="1" customWidth="1"/>
    <col min="597" max="597" width="10.6328125" customWidth="1"/>
    <col min="598" max="598" width="12.81640625" bestFit="1" customWidth="1"/>
    <col min="599" max="599" width="12.6328125" bestFit="1" customWidth="1"/>
    <col min="600" max="600" width="17.1796875" bestFit="1" customWidth="1"/>
    <col min="601" max="601" width="12.81640625" bestFit="1" customWidth="1"/>
    <col min="602" max="602" width="20.453125" bestFit="1" customWidth="1"/>
    <col min="603" max="603" width="16.7265625" bestFit="1" customWidth="1"/>
    <col min="604" max="604" width="7.90625" customWidth="1"/>
    <col min="605" max="605" width="48.1796875" bestFit="1" customWidth="1"/>
    <col min="606" max="606" width="12.08984375" bestFit="1" customWidth="1"/>
    <col min="607" max="607" width="17.1796875" bestFit="1" customWidth="1"/>
    <col min="608" max="608" width="13.6328125" bestFit="1" customWidth="1"/>
    <col min="609" max="609" width="14.26953125" bestFit="1" customWidth="1"/>
    <col min="610" max="610" width="13.7265625" bestFit="1" customWidth="1"/>
    <col min="611" max="611" width="20.6328125" bestFit="1" customWidth="1"/>
    <col min="612" max="612" width="13.26953125" bestFit="1" customWidth="1"/>
    <col min="613" max="613" width="7.08984375" customWidth="1"/>
    <col min="614" max="614" width="13.26953125" bestFit="1" customWidth="1"/>
    <col min="615" max="615" width="23.7265625" bestFit="1" customWidth="1"/>
    <col min="616" max="616" width="10.1796875" customWidth="1"/>
    <col min="617" max="617" width="11.26953125" bestFit="1" customWidth="1"/>
    <col min="618" max="618" width="7.7265625" customWidth="1"/>
    <col min="619" max="619" width="9.36328125" customWidth="1"/>
    <col min="620" max="620" width="11.36328125" bestFit="1" customWidth="1"/>
    <col min="621" max="621" width="35.54296875" bestFit="1" customWidth="1"/>
    <col min="622" max="622" width="27.6328125" bestFit="1" customWidth="1"/>
    <col min="623" max="623" width="7.81640625" customWidth="1"/>
    <col min="624" max="624" width="20.08984375" bestFit="1" customWidth="1"/>
    <col min="625" max="625" width="6.26953125" customWidth="1"/>
    <col min="626" max="626" width="9.90625" customWidth="1"/>
    <col min="627" max="627" width="10.453125" customWidth="1"/>
    <col min="628" max="628" width="10.6328125" customWidth="1"/>
    <col min="629" max="629" width="11.26953125" bestFit="1" customWidth="1"/>
    <col min="630" max="630" width="9.90625" customWidth="1"/>
    <col min="631" max="631" width="11.81640625" bestFit="1" customWidth="1"/>
    <col min="632" max="632" width="17.08984375" bestFit="1" customWidth="1"/>
    <col min="633" max="633" width="22.7265625" bestFit="1" customWidth="1"/>
    <col min="634" max="634" width="21.36328125" bestFit="1" customWidth="1"/>
    <col min="635" max="635" width="28" bestFit="1" customWidth="1"/>
    <col min="636" max="636" width="33.54296875" bestFit="1" customWidth="1"/>
    <col min="637" max="637" width="26.6328125" bestFit="1" customWidth="1"/>
    <col min="638" max="638" width="27.08984375" bestFit="1" customWidth="1"/>
    <col min="639" max="639" width="22.81640625" bestFit="1" customWidth="1"/>
    <col min="640" max="640" width="18" bestFit="1" customWidth="1"/>
    <col min="641" max="641" width="11.6328125" bestFit="1" customWidth="1"/>
    <col min="642" max="642" width="25.54296875" bestFit="1" customWidth="1"/>
    <col min="643" max="643" width="21.81640625" bestFit="1" customWidth="1"/>
    <col min="644" max="644" width="20.1796875" bestFit="1" customWidth="1"/>
    <col min="645" max="645" width="18.81640625" bestFit="1" customWidth="1"/>
    <col min="646" max="646" width="29.90625" bestFit="1" customWidth="1"/>
    <col min="647" max="647" width="25.1796875" bestFit="1" customWidth="1"/>
    <col min="648" max="648" width="22.453125" bestFit="1" customWidth="1"/>
    <col min="649" max="649" width="9.1796875" customWidth="1"/>
    <col min="650" max="650" width="8.36328125" customWidth="1"/>
    <col min="651" max="651" width="7.90625" customWidth="1"/>
    <col min="652" max="652" width="14.90625" bestFit="1" customWidth="1"/>
    <col min="653" max="653" width="14.26953125" bestFit="1" customWidth="1"/>
    <col min="654" max="654" width="16" bestFit="1" customWidth="1"/>
    <col min="655" max="655" width="40.36328125" bestFit="1" customWidth="1"/>
    <col min="656" max="656" width="6" customWidth="1"/>
    <col min="657" max="657" width="11" bestFit="1" customWidth="1"/>
    <col min="658" max="658" width="9.26953125" customWidth="1"/>
    <col min="659" max="659" width="4.81640625" customWidth="1"/>
    <col min="660" max="660" width="14.36328125" bestFit="1" customWidth="1"/>
    <col min="661" max="661" width="33.1796875" bestFit="1" customWidth="1"/>
    <col min="662" max="662" width="25.81640625" bestFit="1" customWidth="1"/>
    <col min="663" max="663" width="17.7265625" bestFit="1" customWidth="1"/>
    <col min="664" max="664" width="18.1796875" bestFit="1" customWidth="1"/>
    <col min="665" max="665" width="13.08984375" bestFit="1" customWidth="1"/>
    <col min="666" max="666" width="16.7265625" bestFit="1" customWidth="1"/>
    <col min="667" max="667" width="9.90625" customWidth="1"/>
    <col min="668" max="668" width="19.81640625" bestFit="1" customWidth="1"/>
    <col min="669" max="669" width="6.453125" customWidth="1"/>
    <col min="670" max="670" width="10.6328125" customWidth="1"/>
    <col min="671" max="671" width="12.7265625" bestFit="1" customWidth="1"/>
    <col min="672" max="672" width="9.81640625" customWidth="1"/>
    <col min="673" max="673" width="11" bestFit="1" customWidth="1"/>
    <col min="675" max="675" width="13.26953125" bestFit="1" customWidth="1"/>
    <col min="676" max="676" width="13.81640625" bestFit="1" customWidth="1"/>
    <col min="677" max="677" width="6.7265625" customWidth="1"/>
    <col min="678" max="678" width="11.7265625" bestFit="1" customWidth="1"/>
    <col min="679" max="679" width="7.36328125" customWidth="1"/>
    <col min="680" max="680" width="15.26953125" bestFit="1" customWidth="1"/>
    <col min="681" max="681" width="16.36328125" bestFit="1" customWidth="1"/>
    <col min="682" max="682" width="8.36328125" customWidth="1"/>
    <col min="683" max="683" width="16.453125" bestFit="1" customWidth="1"/>
    <col min="684" max="684" width="12.90625" bestFit="1" customWidth="1"/>
    <col min="685" max="685" width="13.7265625" bestFit="1" customWidth="1"/>
    <col min="686" max="686" width="22.08984375" bestFit="1" customWidth="1"/>
    <col min="687" max="687" width="14.1796875" bestFit="1" customWidth="1"/>
    <col min="688" max="688" width="10.1796875" customWidth="1"/>
    <col min="689" max="689" width="12.90625" bestFit="1" customWidth="1"/>
    <col min="690" max="690" width="12.36328125" bestFit="1" customWidth="1"/>
    <col min="691" max="691" width="17.90625" bestFit="1" customWidth="1"/>
    <col min="692" max="692" width="22.1796875" bestFit="1" customWidth="1"/>
    <col min="693" max="693" width="26.81640625" bestFit="1" customWidth="1"/>
    <col min="694" max="694" width="14.54296875" bestFit="1" customWidth="1"/>
    <col min="696" max="696" width="14.36328125" bestFit="1" customWidth="1"/>
    <col min="697" max="697" width="14.90625" bestFit="1" customWidth="1"/>
    <col min="698" max="698" width="15.1796875" bestFit="1" customWidth="1"/>
    <col min="699" max="699" width="7.453125" customWidth="1"/>
    <col min="700" max="700" width="31.90625" bestFit="1" customWidth="1"/>
    <col min="701" max="701" width="12.81640625" bestFit="1" customWidth="1"/>
    <col min="702" max="702" width="41.08984375" bestFit="1" customWidth="1"/>
    <col min="703" max="703" width="13.7265625" bestFit="1" customWidth="1"/>
    <col min="704" max="704" width="10" customWidth="1"/>
    <col min="705" max="705" width="8" customWidth="1"/>
    <col min="706" max="706" width="23.453125" bestFit="1" customWidth="1"/>
    <col min="707" max="707" width="9.36328125" customWidth="1"/>
    <col min="708" max="708" width="17.54296875" bestFit="1" customWidth="1"/>
    <col min="709" max="709" width="9" customWidth="1"/>
    <col min="710" max="710" width="26.54296875" bestFit="1" customWidth="1"/>
    <col min="711" max="711" width="36.26953125" bestFit="1" customWidth="1"/>
    <col min="712" max="712" width="16.36328125" bestFit="1" customWidth="1"/>
    <col min="713" max="713" width="24" bestFit="1" customWidth="1"/>
    <col min="714" max="714" width="18.90625" bestFit="1" customWidth="1"/>
    <col min="715" max="715" width="14.81640625" bestFit="1" customWidth="1"/>
    <col min="716" max="716" width="11.7265625" bestFit="1" customWidth="1"/>
    <col min="717" max="717" width="6.36328125" customWidth="1"/>
    <col min="718" max="718" width="9" customWidth="1"/>
    <col min="719" max="719" width="4.7265625" customWidth="1"/>
    <col min="720" max="720" width="12.453125" bestFit="1" customWidth="1"/>
    <col min="721" max="721" width="20.54296875" bestFit="1" customWidth="1"/>
    <col min="722" max="722" width="13.7265625" bestFit="1" customWidth="1"/>
    <col min="723" max="723" width="6.6328125" customWidth="1"/>
    <col min="724" max="724" width="11.81640625" bestFit="1" customWidth="1"/>
    <col min="725" max="725" width="6.36328125" customWidth="1"/>
    <col min="726" max="726" width="18.90625" bestFit="1" customWidth="1"/>
    <col min="727" max="727" width="7.1796875" customWidth="1"/>
    <col min="728" max="728" width="16.08984375" bestFit="1" customWidth="1"/>
    <col min="729" max="729" width="19" bestFit="1" customWidth="1"/>
    <col min="730" max="730" width="16.453125" bestFit="1" customWidth="1"/>
    <col min="731" max="731" width="6.1796875" customWidth="1"/>
    <col min="732" max="732" width="12.6328125" bestFit="1" customWidth="1"/>
    <col min="733" max="733" width="10.453125" customWidth="1"/>
    <col min="734" max="734" width="12" bestFit="1" customWidth="1"/>
    <col min="735" max="735" width="16.36328125" bestFit="1" customWidth="1"/>
    <col min="736" max="736" width="14.90625" bestFit="1" customWidth="1"/>
    <col min="737" max="737" width="17" bestFit="1" customWidth="1"/>
    <col min="738" max="738" width="12.81640625" bestFit="1" customWidth="1"/>
    <col min="739" max="739" width="20.6328125" bestFit="1" customWidth="1"/>
    <col min="740" max="740" width="21.26953125" bestFit="1" customWidth="1"/>
    <col min="741" max="741" width="15.90625" bestFit="1" customWidth="1"/>
    <col min="742" max="742" width="16.81640625" bestFit="1" customWidth="1"/>
    <col min="743" max="743" width="16" bestFit="1" customWidth="1"/>
    <col min="744" max="744" width="16.453125" bestFit="1" customWidth="1"/>
    <col min="745" max="745" width="14.54296875" bestFit="1" customWidth="1"/>
    <col min="746" max="746" width="34.6328125" bestFit="1" customWidth="1"/>
    <col min="747" max="747" width="19.6328125" bestFit="1" customWidth="1"/>
    <col min="748" max="748" width="18.26953125" bestFit="1" customWidth="1"/>
    <col min="749" max="749" width="16.7265625" bestFit="1" customWidth="1"/>
    <col min="750" max="750" width="11.08984375" bestFit="1" customWidth="1"/>
    <col min="751" max="751" width="14.08984375" bestFit="1" customWidth="1"/>
    <col min="752" max="752" width="12.90625" bestFit="1" customWidth="1"/>
    <col min="753" max="753" width="13.26953125" bestFit="1" customWidth="1"/>
    <col min="754" max="754" width="27.81640625" bestFit="1" customWidth="1"/>
    <col min="755" max="755" width="12.81640625" bestFit="1" customWidth="1"/>
    <col min="756" max="756" width="21.36328125" bestFit="1" customWidth="1"/>
    <col min="757" max="757" width="10.26953125" customWidth="1"/>
    <col min="758" max="758" width="11.453125" bestFit="1" customWidth="1"/>
    <col min="759" max="759" width="17.1796875" bestFit="1" customWidth="1"/>
    <col min="760" max="760" width="12.6328125" bestFit="1" customWidth="1"/>
    <col min="761" max="761" width="6.36328125" customWidth="1"/>
    <col min="762" max="762" width="14.54296875" bestFit="1" customWidth="1"/>
    <col min="763" max="763" width="19.453125" bestFit="1" customWidth="1"/>
    <col min="764" max="764" width="39.26953125" bestFit="1" customWidth="1"/>
    <col min="765" max="765" width="7.36328125" customWidth="1"/>
    <col min="766" max="766" width="4.7265625" customWidth="1"/>
    <col min="767" max="767" width="10.36328125" customWidth="1"/>
    <col min="768" max="768" width="13.90625" bestFit="1" customWidth="1"/>
    <col min="769" max="769" width="23.54296875" bestFit="1" customWidth="1"/>
    <col min="770" max="770" width="10.81640625" customWidth="1"/>
    <col min="771" max="771" width="14" bestFit="1" customWidth="1"/>
    <col min="772" max="772" width="11.26953125" bestFit="1" customWidth="1"/>
    <col min="773" max="773" width="27.6328125" bestFit="1" customWidth="1"/>
    <col min="774" max="774" width="26.54296875" bestFit="1" customWidth="1"/>
    <col min="775" max="775" width="18.453125" bestFit="1" customWidth="1"/>
    <col min="776" max="776" width="13.1796875" bestFit="1" customWidth="1"/>
    <col min="777" max="777" width="13.7265625" bestFit="1" customWidth="1"/>
    <col min="778" max="778" width="9" customWidth="1"/>
    <col min="779" max="779" width="19.7265625" bestFit="1" customWidth="1"/>
    <col min="780" max="780" width="12.7265625" bestFit="1" customWidth="1"/>
    <col min="781" max="781" width="13.1796875" bestFit="1" customWidth="1"/>
    <col min="782" max="782" width="13.6328125" bestFit="1" customWidth="1"/>
    <col min="783" max="783" width="13.36328125" bestFit="1" customWidth="1"/>
    <col min="784" max="784" width="21.36328125" bestFit="1" customWidth="1"/>
    <col min="785" max="785" width="5.7265625" customWidth="1"/>
    <col min="786" max="786" width="11.08984375" bestFit="1" customWidth="1"/>
    <col min="787" max="787" width="13.08984375" bestFit="1" customWidth="1"/>
    <col min="788" max="788" width="12.36328125" bestFit="1" customWidth="1"/>
    <col min="789" max="789" width="12.54296875" bestFit="1" customWidth="1"/>
    <col min="790" max="790" width="26.81640625" bestFit="1" customWidth="1"/>
    <col min="791" max="791" width="6.36328125" customWidth="1"/>
    <col min="792" max="792" width="5.90625" customWidth="1"/>
    <col min="793" max="793" width="12.6328125" bestFit="1" customWidth="1"/>
    <col min="794" max="794" width="16" bestFit="1" customWidth="1"/>
    <col min="795" max="795" width="13.90625" bestFit="1" customWidth="1"/>
    <col min="796" max="796" width="16.36328125" bestFit="1" customWidth="1"/>
    <col min="797" max="797" width="13" bestFit="1" customWidth="1"/>
    <col min="798" max="798" width="7.36328125" customWidth="1"/>
    <col min="799" max="799" width="21.81640625" bestFit="1" customWidth="1"/>
    <col min="800" max="800" width="6" customWidth="1"/>
    <col min="801" max="801" width="3.81640625" customWidth="1"/>
    <col min="802" max="802" width="11.6328125" bestFit="1" customWidth="1"/>
    <col min="803" max="803" width="11.1796875" bestFit="1" customWidth="1"/>
    <col min="804" max="804" width="14.36328125" bestFit="1" customWidth="1"/>
    <col min="805" max="805" width="13.453125" bestFit="1" customWidth="1"/>
    <col min="806" max="806" width="5.81640625" customWidth="1"/>
    <col min="807" max="807" width="6.453125" customWidth="1"/>
    <col min="808" max="808" width="22.453125" bestFit="1" customWidth="1"/>
    <col min="809" max="809" width="18.36328125" bestFit="1" customWidth="1"/>
    <col min="810" max="810" width="16.26953125" bestFit="1" customWidth="1"/>
    <col min="811" max="811" width="21.6328125" bestFit="1" customWidth="1"/>
    <col min="812" max="812" width="20.54296875" bestFit="1" customWidth="1"/>
    <col min="813" max="813" width="36.81640625" bestFit="1" customWidth="1"/>
    <col min="814" max="814" width="53.36328125" bestFit="1" customWidth="1"/>
    <col min="815" max="815" width="40.453125" bestFit="1" customWidth="1"/>
    <col min="816" max="816" width="6.26953125" customWidth="1"/>
    <col min="817" max="817" width="10.7265625" customWidth="1"/>
    <col min="818" max="818" width="27.36328125" bestFit="1" customWidth="1"/>
    <col min="819" max="819" width="13.1796875" bestFit="1" customWidth="1"/>
    <col min="820" max="820" width="16.26953125" bestFit="1" customWidth="1"/>
    <col min="821" max="821" width="27.7265625" bestFit="1" customWidth="1"/>
    <col min="822" max="822" width="41.6328125" bestFit="1" customWidth="1"/>
    <col min="823" max="823" width="17.453125" bestFit="1" customWidth="1"/>
    <col min="824" max="824" width="13.7265625" bestFit="1" customWidth="1"/>
    <col min="825" max="825" width="17.1796875" bestFit="1" customWidth="1"/>
    <col min="826" max="826" width="17.81640625" bestFit="1" customWidth="1"/>
    <col min="827" max="827" width="19" bestFit="1" customWidth="1"/>
    <col min="828" max="828" width="15.54296875" bestFit="1" customWidth="1"/>
    <col min="829" max="829" width="20.6328125" bestFit="1" customWidth="1"/>
    <col min="830" max="830" width="14" bestFit="1" customWidth="1"/>
    <col min="831" max="831" width="11.7265625" bestFit="1" customWidth="1"/>
    <col min="832" max="832" width="10.1796875" customWidth="1"/>
    <col min="833" max="833" width="13.36328125" bestFit="1" customWidth="1"/>
    <col min="834" max="834" width="6.08984375" customWidth="1"/>
    <col min="835" max="835" width="9.90625" customWidth="1"/>
    <col min="836" max="836" width="4.81640625" customWidth="1"/>
    <col min="837" max="837" width="9.54296875" customWidth="1"/>
    <col min="838" max="838" width="37.54296875" bestFit="1" customWidth="1"/>
    <col min="839" max="839" width="19.7265625" bestFit="1" customWidth="1"/>
    <col min="840" max="840" width="12.6328125" bestFit="1" customWidth="1"/>
    <col min="841" max="841" width="10.54296875" customWidth="1"/>
    <col min="843" max="843" width="9.453125" customWidth="1"/>
    <col min="844" max="844" width="17" bestFit="1" customWidth="1"/>
    <col min="845" max="845" width="20.36328125" bestFit="1" customWidth="1"/>
    <col min="846" max="846" width="23.81640625" bestFit="1" customWidth="1"/>
    <col min="847" max="847" width="12.1796875" bestFit="1" customWidth="1"/>
    <col min="848" max="848" width="25.54296875" bestFit="1" customWidth="1"/>
    <col min="849" max="849" width="10.453125" customWidth="1"/>
    <col min="850" max="850" width="30.26953125" bestFit="1" customWidth="1"/>
    <col min="851" max="851" width="27.08984375" bestFit="1" customWidth="1"/>
    <col min="852" max="852" width="24.90625" bestFit="1" customWidth="1"/>
    <col min="853" max="853" width="23.90625" bestFit="1" customWidth="1"/>
    <col min="854" max="854" width="11.26953125" bestFit="1" customWidth="1"/>
    <col min="855" max="855" width="15.36328125" bestFit="1" customWidth="1"/>
    <col min="856" max="856" width="18.90625" bestFit="1" customWidth="1"/>
    <col min="857" max="857" width="12.08984375" bestFit="1" customWidth="1"/>
    <col min="858" max="858" width="7.36328125" customWidth="1"/>
    <col min="859" max="859" width="8.1796875" customWidth="1"/>
    <col min="860" max="860" width="6.54296875" customWidth="1"/>
    <col min="861" max="861" width="10.453125" customWidth="1"/>
    <col min="862" max="862" width="5.6328125" customWidth="1"/>
    <col min="863" max="863" width="14" bestFit="1" customWidth="1"/>
    <col min="864" max="864" width="30.1796875" bestFit="1" customWidth="1"/>
    <col min="865" max="865" width="11.36328125" bestFit="1" customWidth="1"/>
    <col min="866" max="866" width="6.26953125" customWidth="1"/>
    <col min="867" max="867" width="14.6328125" bestFit="1" customWidth="1"/>
    <col min="868" max="868" width="10.6328125" customWidth="1"/>
    <col min="869" max="869" width="22.81640625" bestFit="1" customWidth="1"/>
    <col min="870" max="870" width="12" bestFit="1" customWidth="1"/>
    <col min="871" max="871" width="9.36328125" customWidth="1"/>
    <col min="872" max="872" width="17.1796875" bestFit="1" customWidth="1"/>
    <col min="873" max="873" width="26.08984375" bestFit="1" customWidth="1"/>
    <col min="874" max="874" width="5.6328125" customWidth="1"/>
    <col min="875" max="875" width="15.453125" bestFit="1" customWidth="1"/>
    <col min="876" max="876" width="31.54296875" bestFit="1" customWidth="1"/>
    <col min="877" max="877" width="24.81640625" bestFit="1" customWidth="1"/>
    <col min="878" max="878" width="14.7265625" bestFit="1" customWidth="1"/>
    <col min="879" max="879" width="13.7265625" bestFit="1" customWidth="1"/>
    <col min="880" max="880" width="8.08984375" customWidth="1"/>
    <col min="881" max="881" width="5.7265625" customWidth="1"/>
    <col min="882" max="882" width="11.7265625" bestFit="1" customWidth="1"/>
    <col min="883" max="883" width="9.36328125" customWidth="1"/>
    <col min="884" max="884" width="5.6328125" customWidth="1"/>
    <col min="885" max="885" width="10.26953125" customWidth="1"/>
    <col min="886" max="886" width="12.54296875" bestFit="1" customWidth="1"/>
    <col min="887" max="887" width="9.453125" customWidth="1"/>
    <col min="888" max="888" width="6.453125" customWidth="1"/>
    <col min="889" max="889" width="10.54296875" customWidth="1"/>
    <col min="890" max="890" width="12.26953125" bestFit="1" customWidth="1"/>
    <col min="891" max="891" width="10.36328125" customWidth="1"/>
    <col min="892" max="892" width="11.54296875" bestFit="1" customWidth="1"/>
    <col min="893" max="893" width="8.54296875" customWidth="1"/>
    <col min="894" max="894" width="5.36328125" customWidth="1"/>
    <col min="895" max="895" width="20.453125" bestFit="1" customWidth="1"/>
    <col min="896" max="897" width="10.1796875" customWidth="1"/>
    <col min="898" max="898" width="9" customWidth="1"/>
    <col min="899" max="899" width="27" bestFit="1" customWidth="1"/>
    <col min="900" max="900" width="14.26953125" bestFit="1" customWidth="1"/>
    <col min="901" max="901" width="27.08984375" bestFit="1" customWidth="1"/>
    <col min="902" max="902" width="18.54296875" bestFit="1" customWidth="1"/>
    <col min="903" max="903" width="20.1796875" bestFit="1" customWidth="1"/>
    <col min="904" max="904" width="32.26953125" bestFit="1" customWidth="1"/>
    <col min="905" max="905" width="26.36328125" bestFit="1" customWidth="1"/>
    <col min="906" max="906" width="16.08984375" bestFit="1" customWidth="1"/>
    <col min="907" max="907" width="28.81640625" bestFit="1" customWidth="1"/>
    <col min="908" max="908" width="18" bestFit="1" customWidth="1"/>
    <col min="909" max="909" width="21.54296875" bestFit="1" customWidth="1"/>
    <col min="910" max="910" width="28.7265625" bestFit="1" customWidth="1"/>
    <col min="911" max="911" width="16.08984375" bestFit="1" customWidth="1"/>
    <col min="912" max="912" width="12.36328125" bestFit="1" customWidth="1"/>
    <col min="913" max="913" width="14.26953125" bestFit="1" customWidth="1"/>
    <col min="914" max="914" width="25.36328125" bestFit="1" customWidth="1"/>
    <col min="915" max="915" width="18" bestFit="1" customWidth="1"/>
    <col min="916" max="916" width="14.6328125" bestFit="1" customWidth="1"/>
    <col min="917" max="917" width="22" bestFit="1" customWidth="1"/>
    <col min="918" max="918" width="19.26953125" bestFit="1" customWidth="1"/>
    <col min="919" max="919" width="35.08984375" bestFit="1" customWidth="1"/>
    <col min="920" max="920" width="17.36328125" bestFit="1" customWidth="1"/>
    <col min="921" max="921" width="16.1796875" bestFit="1" customWidth="1"/>
    <col min="922" max="922" width="9.453125" customWidth="1"/>
    <col min="923" max="923" width="7.453125" customWidth="1"/>
    <col min="924" max="924" width="9.90625" customWidth="1"/>
    <col min="925" max="925" width="7.36328125" customWidth="1"/>
    <col min="926" max="926" width="14.90625" bestFit="1" customWidth="1"/>
    <col min="927" max="927" width="6.36328125" customWidth="1"/>
    <col min="928" max="928" width="5.36328125" customWidth="1"/>
    <col min="929" max="929" width="13.26953125" bestFit="1" customWidth="1"/>
    <col min="930" max="930" width="17" bestFit="1" customWidth="1"/>
    <col min="931" max="931" width="11.7265625" bestFit="1" customWidth="1"/>
    <col min="932" max="932" width="33.81640625" bestFit="1" customWidth="1"/>
    <col min="933" max="933" width="19.08984375" bestFit="1" customWidth="1"/>
    <col min="934" max="934" width="9.26953125" customWidth="1"/>
    <col min="935" max="935" width="8.90625" customWidth="1"/>
    <col min="936" max="936" width="14.90625" bestFit="1" customWidth="1"/>
    <col min="937" max="937" width="24.453125" bestFit="1" customWidth="1"/>
    <col min="938" max="938" width="19.36328125" bestFit="1" customWidth="1"/>
    <col min="939" max="939" width="16.36328125" bestFit="1" customWidth="1"/>
    <col min="940" max="940" width="14.54296875" bestFit="1" customWidth="1"/>
    <col min="941" max="941" width="20.08984375" bestFit="1" customWidth="1"/>
    <col min="942" max="942" width="29.81640625" bestFit="1" customWidth="1"/>
    <col min="943" max="943" width="23.7265625" bestFit="1" customWidth="1"/>
    <col min="944" max="944" width="18.7265625" bestFit="1" customWidth="1"/>
    <col min="945" max="945" width="8.453125" customWidth="1"/>
    <col min="946" max="946" width="25.08984375" bestFit="1" customWidth="1"/>
    <col min="947" max="947" width="30.6328125" bestFit="1" customWidth="1"/>
    <col min="948" max="948" width="16.08984375" bestFit="1" customWidth="1"/>
    <col min="949" max="949" width="15.08984375" bestFit="1" customWidth="1"/>
    <col min="950" max="950" width="22.81640625" bestFit="1" customWidth="1"/>
    <col min="951" max="951" width="17.81640625" bestFit="1" customWidth="1"/>
    <col min="952" max="952" width="28.26953125" bestFit="1" customWidth="1"/>
    <col min="953" max="953" width="17.1796875" bestFit="1" customWidth="1"/>
    <col min="954" max="954" width="18.54296875" bestFit="1" customWidth="1"/>
    <col min="955" max="955" width="32.453125" bestFit="1" customWidth="1"/>
    <col min="956" max="956" width="30.7265625" bestFit="1" customWidth="1"/>
    <col min="957" max="957" width="8.453125" customWidth="1"/>
    <col min="958" max="958" width="15" bestFit="1" customWidth="1"/>
    <col min="959" max="959" width="22.90625" bestFit="1" customWidth="1"/>
    <col min="960" max="960" width="11.453125" bestFit="1" customWidth="1"/>
    <col min="961" max="961" width="24.26953125" bestFit="1" customWidth="1"/>
    <col min="962" max="962" width="18.54296875" bestFit="1" customWidth="1"/>
    <col min="963" max="963" width="51.1796875" bestFit="1" customWidth="1"/>
    <col min="964" max="964" width="11.1796875" bestFit="1" customWidth="1"/>
    <col min="965" max="965" width="24.6328125" bestFit="1" customWidth="1"/>
    <col min="966" max="966" width="9.90625" customWidth="1"/>
    <col min="967" max="967" width="24.08984375" bestFit="1" customWidth="1"/>
    <col min="968" max="968" width="17.7265625" bestFit="1" customWidth="1"/>
    <col min="969" max="969" width="16.1796875" bestFit="1" customWidth="1"/>
    <col min="970" max="970" width="18.90625" bestFit="1" customWidth="1"/>
    <col min="971" max="971" width="28" bestFit="1" customWidth="1"/>
    <col min="972" max="972" width="41.81640625" bestFit="1" customWidth="1"/>
    <col min="973" max="973" width="18.1796875" bestFit="1" customWidth="1"/>
    <col min="974" max="974" width="15.6328125" bestFit="1" customWidth="1"/>
    <col min="975" max="975" width="12.08984375" bestFit="1" customWidth="1"/>
    <col min="976" max="976" width="13.6328125" bestFit="1" customWidth="1"/>
    <col min="977" max="977" width="16.90625" bestFit="1" customWidth="1"/>
    <col min="978" max="978" width="15.1796875" bestFit="1" customWidth="1"/>
    <col min="979" max="979" width="22.36328125" bestFit="1" customWidth="1"/>
    <col min="980" max="980" width="20.453125" bestFit="1" customWidth="1"/>
    <col min="981" max="981" width="20.08984375" bestFit="1" customWidth="1"/>
    <col min="982" max="982" width="25.6328125" bestFit="1" customWidth="1"/>
    <col min="983" max="983" width="17.453125" bestFit="1" customWidth="1"/>
    <col min="984" max="984" width="20" bestFit="1" customWidth="1"/>
    <col min="985" max="985" width="5.36328125" customWidth="1"/>
    <col min="986" max="986" width="12.54296875" bestFit="1" customWidth="1"/>
    <col min="987" max="987" width="5.6328125" customWidth="1"/>
    <col min="988" max="988" width="21.453125" bestFit="1" customWidth="1"/>
    <col min="989" max="989" width="11" bestFit="1" customWidth="1"/>
    <col min="990" max="990" width="18.36328125" bestFit="1" customWidth="1"/>
    <col min="991" max="991" width="11.453125" bestFit="1" customWidth="1"/>
    <col min="992" max="992" width="18.54296875" bestFit="1" customWidth="1"/>
    <col min="993" max="993" width="11.36328125" bestFit="1" customWidth="1"/>
    <col min="994" max="994" width="12.36328125" bestFit="1" customWidth="1"/>
    <col min="995" max="995" width="9.81640625" customWidth="1"/>
    <col min="996" max="996" width="14.81640625" bestFit="1" customWidth="1"/>
    <col min="997" max="997" width="7.6328125" customWidth="1"/>
    <col min="998" max="998" width="16.26953125" bestFit="1" customWidth="1"/>
    <col min="999" max="999" width="16.453125" bestFit="1" customWidth="1"/>
    <col min="1000" max="1000" width="6.36328125" customWidth="1"/>
    <col min="1001" max="1001" width="24.36328125" bestFit="1" customWidth="1"/>
    <col min="1002" max="1002" width="34" bestFit="1" customWidth="1"/>
    <col min="1003" max="1003" width="11.81640625" bestFit="1" customWidth="1"/>
    <col min="1004" max="1004" width="9.453125" customWidth="1"/>
    <col min="1005" max="1005" width="13.36328125" bestFit="1" customWidth="1"/>
    <col min="1006" max="1006" width="8.08984375" customWidth="1"/>
    <col min="1007" max="1007" width="8.36328125" customWidth="1"/>
    <col min="1008" max="1008" width="9" customWidth="1"/>
    <col min="1009" max="1009" width="10.6328125" customWidth="1"/>
    <col min="1010" max="1010" width="7.36328125" customWidth="1"/>
    <col min="1011" max="1011" width="12.6328125" bestFit="1" customWidth="1"/>
    <col min="1012" max="1012" width="19.26953125" bestFit="1" customWidth="1"/>
    <col min="1013" max="1013" width="9.6328125" customWidth="1"/>
    <col min="1014" max="1014" width="5.26953125" customWidth="1"/>
    <col min="1015" max="1015" width="8.08984375" customWidth="1"/>
    <col min="1016" max="1016" width="11.81640625" bestFit="1" customWidth="1"/>
    <col min="1017" max="1017" width="17.453125" bestFit="1" customWidth="1"/>
    <col min="1018" max="1018" width="12.1796875" bestFit="1" customWidth="1"/>
    <col min="1019" max="1019" width="23" bestFit="1" customWidth="1"/>
    <col min="1020" max="1020" width="9" customWidth="1"/>
    <col min="1021" max="1021" width="13.1796875" bestFit="1" customWidth="1"/>
    <col min="1022" max="1022" width="3.1796875" customWidth="1"/>
    <col min="1023" max="1023" width="17.81640625" bestFit="1" customWidth="1"/>
    <col min="1024" max="1024" width="14.1796875" bestFit="1" customWidth="1"/>
    <col min="1025" max="1025" width="11.36328125" bestFit="1" customWidth="1"/>
    <col min="1026" max="1026" width="9.1796875" customWidth="1"/>
    <col min="1027" max="1027" width="15.08984375" bestFit="1" customWidth="1"/>
    <col min="1028" max="1028" width="14.1796875" bestFit="1" customWidth="1"/>
    <col min="1029" max="1029" width="8.81640625" customWidth="1"/>
    <col min="1030" max="1030" width="23.7265625" bestFit="1" customWidth="1"/>
    <col min="1031" max="1031" width="4.26953125" customWidth="1"/>
    <col min="1032" max="1032" width="10.81640625" customWidth="1"/>
    <col min="1033" max="1033" width="10.453125" customWidth="1"/>
    <col min="1034" max="1034" width="20.453125" bestFit="1" customWidth="1"/>
    <col min="1035" max="1035" width="5" customWidth="1"/>
    <col min="1036" max="1036" width="10.453125" customWidth="1"/>
    <col min="1037" max="1037" width="8.453125" customWidth="1"/>
    <col min="1038" max="1038" width="16.1796875" bestFit="1" customWidth="1"/>
    <col min="1039" max="1039" width="12.90625" bestFit="1" customWidth="1"/>
    <col min="1040" max="1040" width="12.1796875" bestFit="1" customWidth="1"/>
    <col min="1041" max="1041" width="11.08984375" bestFit="1" customWidth="1"/>
    <col min="1042" max="1042" width="17" bestFit="1" customWidth="1"/>
    <col min="1043" max="1043" width="14.7265625" bestFit="1" customWidth="1"/>
    <col min="1044" max="1044" width="23.7265625" bestFit="1" customWidth="1"/>
    <col min="1045" max="1045" width="6.81640625" customWidth="1"/>
    <col min="1046" max="1046" width="7.26953125" customWidth="1"/>
    <col min="1047" max="1047" width="12.81640625" bestFit="1" customWidth="1"/>
    <col min="1048" max="1048" width="11.54296875" bestFit="1" customWidth="1"/>
    <col min="1049" max="1049" width="14.1796875" bestFit="1" customWidth="1"/>
    <col min="1050" max="1050" width="14.453125" bestFit="1" customWidth="1"/>
    <col min="1051" max="1051" width="15.7265625" bestFit="1" customWidth="1"/>
    <col min="1052" max="1052" width="7.36328125" customWidth="1"/>
    <col min="1053" max="1053" width="8.7265625" customWidth="1"/>
    <col min="1054" max="1054" width="12.08984375" bestFit="1" customWidth="1"/>
    <col min="1055" max="1055" width="6" customWidth="1"/>
    <col min="1056" max="1056" width="6.08984375" customWidth="1"/>
    <col min="1057" max="1057" width="7.90625" customWidth="1"/>
    <col min="1058" max="1058" width="16.36328125" bestFit="1" customWidth="1"/>
    <col min="1059" max="1059" width="8.90625" customWidth="1"/>
    <col min="1060" max="1060" width="19.26953125" bestFit="1" customWidth="1"/>
    <col min="1061" max="1061" width="29.26953125" bestFit="1" customWidth="1"/>
    <col min="1062" max="1062" width="15" bestFit="1" customWidth="1"/>
    <col min="1063" max="1063" width="14.7265625" bestFit="1" customWidth="1"/>
    <col min="1064" max="1064" width="12.36328125" bestFit="1" customWidth="1"/>
    <col min="1065" max="1065" width="21.54296875" bestFit="1" customWidth="1"/>
    <col min="1066" max="1066" width="15.6328125" bestFit="1" customWidth="1"/>
    <col min="1067" max="1067" width="9.6328125" customWidth="1"/>
    <col min="1068" max="1068" width="14" bestFit="1" customWidth="1"/>
    <col min="1069" max="1069" width="4.54296875" customWidth="1"/>
    <col min="1070" max="1070" width="23.7265625" bestFit="1" customWidth="1"/>
    <col min="1071" max="1071" width="6.90625" customWidth="1"/>
    <col min="1072" max="1072" width="9.1796875" customWidth="1"/>
    <col min="1073" max="1073" width="7.08984375" customWidth="1"/>
    <col min="1074" max="1074" width="28.1796875" bestFit="1" customWidth="1"/>
    <col min="1075" max="1075" width="16.90625" bestFit="1" customWidth="1"/>
    <col min="1076" max="1076" width="12.54296875" bestFit="1" customWidth="1"/>
    <col min="1077" max="1077" width="7.54296875" customWidth="1"/>
    <col min="1078" max="1078" width="22.6328125" bestFit="1" customWidth="1"/>
    <col min="1079" max="1079" width="16.90625" bestFit="1" customWidth="1"/>
    <col min="1080" max="1080" width="17" bestFit="1" customWidth="1"/>
    <col min="1081" max="1081" width="20.7265625" bestFit="1" customWidth="1"/>
    <col min="1082" max="1082" width="21.453125" bestFit="1" customWidth="1"/>
    <col min="1083" max="1083" width="14.6328125" bestFit="1" customWidth="1"/>
    <col min="1084" max="1084" width="15" bestFit="1" customWidth="1"/>
    <col min="1085" max="1085" width="32.7265625" bestFit="1" customWidth="1"/>
    <col min="1086" max="1086" width="13.36328125" bestFit="1" customWidth="1"/>
    <col min="1087" max="1087" width="23.453125" bestFit="1" customWidth="1"/>
    <col min="1088" max="1088" width="22.7265625" bestFit="1" customWidth="1"/>
    <col min="1089" max="1089" width="27.6328125" bestFit="1" customWidth="1"/>
    <col min="1090" max="1090" width="19.81640625" bestFit="1" customWidth="1"/>
    <col min="1091" max="1091" width="26.08984375" bestFit="1" customWidth="1"/>
    <col min="1092" max="1092" width="15.26953125" bestFit="1" customWidth="1"/>
    <col min="1093" max="1093" width="25.54296875" bestFit="1" customWidth="1"/>
    <col min="1094" max="1094" width="22.90625" bestFit="1" customWidth="1"/>
    <col min="1095" max="1095" width="31.90625" bestFit="1" customWidth="1"/>
    <col min="1096" max="1096" width="20.26953125" bestFit="1" customWidth="1"/>
    <col min="1097" max="1097" width="29.54296875" bestFit="1" customWidth="1"/>
    <col min="1098" max="1098" width="35" bestFit="1" customWidth="1"/>
    <col min="1099" max="1099" width="32.26953125" bestFit="1" customWidth="1"/>
    <col min="1100" max="1100" width="27.08984375" bestFit="1" customWidth="1"/>
    <col min="1101" max="1101" width="17.7265625" bestFit="1" customWidth="1"/>
    <col min="1102" max="1102" width="8.81640625" customWidth="1"/>
    <col min="1103" max="1103" width="25.08984375" bestFit="1" customWidth="1"/>
    <col min="1104" max="1104" width="15.1796875" bestFit="1" customWidth="1"/>
    <col min="1105" max="1105" width="10.08984375" customWidth="1"/>
    <col min="1106" max="1106" width="19.7265625" bestFit="1" customWidth="1"/>
    <col min="1107" max="1107" width="15.54296875" bestFit="1" customWidth="1"/>
    <col min="1108" max="1108" width="20.36328125" bestFit="1" customWidth="1"/>
    <col min="1109" max="1109" width="20" bestFit="1" customWidth="1"/>
    <col min="1110" max="1110" width="19.08984375" bestFit="1" customWidth="1"/>
    <col min="1111" max="1111" width="27.08984375" bestFit="1" customWidth="1"/>
    <col min="1112" max="1112" width="9.36328125" customWidth="1"/>
    <col min="1113" max="1113" width="23.7265625" bestFit="1" customWidth="1"/>
    <col min="1114" max="1114" width="18.7265625" bestFit="1" customWidth="1"/>
    <col min="1117" max="1117" width="9.1796875" customWidth="1"/>
    <col min="1118" max="1118" width="20.08984375" bestFit="1" customWidth="1"/>
    <col min="1119" max="1119" width="15.54296875" bestFit="1" customWidth="1"/>
    <col min="1120" max="1120" width="13.08984375" bestFit="1" customWidth="1"/>
    <col min="1121" max="1121" width="14.54296875" bestFit="1" customWidth="1"/>
    <col min="1122" max="1122" width="18.54296875" bestFit="1" customWidth="1"/>
    <col min="1123" max="1123" width="27.36328125" bestFit="1" customWidth="1"/>
    <col min="1124" max="1124" width="18" bestFit="1" customWidth="1"/>
    <col min="1125" max="1125" width="13.08984375" bestFit="1" customWidth="1"/>
    <col min="1126" max="1126" width="12" bestFit="1" customWidth="1"/>
    <col min="1127" max="1127" width="40" bestFit="1" customWidth="1"/>
    <col min="1128" max="1128" width="10.26953125" customWidth="1"/>
    <col min="1129" max="1129" width="5.08984375" customWidth="1"/>
    <col min="1130" max="1130" width="16.7265625" bestFit="1" customWidth="1"/>
    <col min="1131" max="1131" width="5.81640625" customWidth="1"/>
    <col min="1132" max="1132" width="12.6328125" bestFit="1" customWidth="1"/>
    <col min="1133" max="1133" width="6.453125" customWidth="1"/>
    <col min="1134" max="1134" width="33.453125" bestFit="1" customWidth="1"/>
    <col min="1135" max="1135" width="5.453125" customWidth="1"/>
    <col min="1136" max="1136" width="11.54296875" bestFit="1" customWidth="1"/>
    <col min="1137" max="1137" width="13.36328125" bestFit="1" customWidth="1"/>
    <col min="1138" max="1138" width="15.6328125" bestFit="1" customWidth="1"/>
    <col min="1139" max="1139" width="7.6328125" customWidth="1"/>
    <col min="1140" max="1140" width="8.7265625" customWidth="1"/>
    <col min="1141" max="1141" width="14.90625" bestFit="1" customWidth="1"/>
    <col min="1142" max="1142" width="13.36328125" bestFit="1" customWidth="1"/>
    <col min="1143" max="1143" width="7.6328125" customWidth="1"/>
    <col min="1144" max="1144" width="8.08984375" customWidth="1"/>
    <col min="1145" max="1145" width="9.26953125" customWidth="1"/>
    <col min="1146" max="1146" width="12.36328125" bestFit="1" customWidth="1"/>
    <col min="1147" max="1147" width="4.36328125" customWidth="1"/>
    <col min="1148" max="1148" width="12.7265625" bestFit="1" customWidth="1"/>
    <col min="1149" max="1149" width="14.36328125" bestFit="1" customWidth="1"/>
    <col min="1150" max="1150" width="20" bestFit="1" customWidth="1"/>
    <col min="1151" max="1151" width="8" customWidth="1"/>
    <col min="1152" max="1152" width="19.36328125" bestFit="1" customWidth="1"/>
    <col min="1153" max="1153" width="11.26953125" bestFit="1" customWidth="1"/>
    <col min="1154" max="1154" width="9" customWidth="1"/>
    <col min="1155" max="1155" width="5.6328125" customWidth="1"/>
    <col min="1156" max="1156" width="12.81640625" bestFit="1" customWidth="1"/>
    <col min="1157" max="1157" width="17.7265625" bestFit="1" customWidth="1"/>
    <col min="1158" max="1158" width="6.90625" customWidth="1"/>
    <col min="1159" max="1159" width="8.453125" customWidth="1"/>
    <col min="1160" max="1160" width="6.36328125" customWidth="1"/>
    <col min="1161" max="1161" width="9.453125" customWidth="1"/>
    <col min="1162" max="1162" width="4.08984375" customWidth="1"/>
    <col min="1163" max="1163" width="10.26953125" customWidth="1"/>
    <col min="1164" max="1164" width="11.453125" bestFit="1" customWidth="1"/>
    <col min="1165" max="1165" width="7.6328125" customWidth="1"/>
    <col min="1166" max="1166" width="9.81640625" customWidth="1"/>
    <col min="1167" max="1167" width="8.26953125" customWidth="1"/>
    <col min="1168" max="1168" width="11.08984375" bestFit="1" customWidth="1"/>
    <col min="1169" max="1169" width="9.453125" customWidth="1"/>
    <col min="1170" max="1170" width="16.7265625" bestFit="1" customWidth="1"/>
    <col min="1171" max="1171" width="15" bestFit="1" customWidth="1"/>
    <col min="1172" max="1172" width="10.36328125" customWidth="1"/>
    <col min="1173" max="1173" width="25.7265625" bestFit="1" customWidth="1"/>
    <col min="1174" max="1174" width="8.453125" customWidth="1"/>
    <col min="1175" max="1175" width="8.1796875" customWidth="1"/>
    <col min="1176" max="1176" width="3.36328125" customWidth="1"/>
    <col min="1177" max="1177" width="8.453125" customWidth="1"/>
    <col min="1178" max="1178" width="15.36328125" bestFit="1" customWidth="1"/>
    <col min="1179" max="1179" width="12" bestFit="1" customWidth="1"/>
    <col min="1180" max="1180" width="25.08984375" bestFit="1" customWidth="1"/>
    <col min="1181" max="1181" width="9.453125" customWidth="1"/>
    <col min="1182" max="1182" width="15.6328125" bestFit="1" customWidth="1"/>
    <col min="1183" max="1183" width="19.54296875" bestFit="1" customWidth="1"/>
    <col min="1184" max="1184" width="24.7265625" bestFit="1" customWidth="1"/>
    <col min="1185" max="1185" width="10.36328125" customWidth="1"/>
    <col min="1186" max="1186" width="25.81640625" bestFit="1" customWidth="1"/>
    <col min="1187" max="1187" width="7.08984375" customWidth="1"/>
    <col min="1188" max="1188" width="11.54296875" bestFit="1" customWidth="1"/>
    <col min="1189" max="1189" width="13.6328125" bestFit="1" customWidth="1"/>
    <col min="1190" max="1190" width="39.54296875" bestFit="1" customWidth="1"/>
    <col min="1191" max="1191" width="9.36328125" customWidth="1"/>
    <col min="1192" max="1192" width="15" bestFit="1" customWidth="1"/>
    <col min="1193" max="1193" width="15.1796875" bestFit="1" customWidth="1"/>
    <col min="1194" max="1194" width="17.81640625" bestFit="1" customWidth="1"/>
    <col min="1195" max="1195" width="16.26953125" bestFit="1" customWidth="1"/>
    <col min="1196" max="1196" width="21" bestFit="1" customWidth="1"/>
    <col min="1197" max="1197" width="45.36328125" bestFit="1" customWidth="1"/>
    <col min="1198" max="1198" width="12.26953125" bestFit="1" customWidth="1"/>
    <col min="1199" max="1199" width="17.7265625" bestFit="1" customWidth="1"/>
    <col min="1200" max="1200" width="13.08984375" bestFit="1" customWidth="1"/>
    <col min="1201" max="1201" width="7.453125" customWidth="1"/>
    <col min="1202" max="1202" width="13.7265625" bestFit="1" customWidth="1"/>
    <col min="1203" max="1203" width="12.1796875" bestFit="1" customWidth="1"/>
    <col min="1204" max="1204" width="13.54296875" bestFit="1" customWidth="1"/>
    <col min="1205" max="1205" width="15.7265625" bestFit="1" customWidth="1"/>
    <col min="1206" max="1206" width="13.08984375" bestFit="1" customWidth="1"/>
    <col min="1207" max="1207" width="12.1796875" bestFit="1" customWidth="1"/>
    <col min="1208" max="1208" width="14.36328125" bestFit="1" customWidth="1"/>
    <col min="1209" max="1209" width="12" bestFit="1" customWidth="1"/>
    <col min="1210" max="1210" width="12.81640625" bestFit="1" customWidth="1"/>
    <col min="1211" max="1211" width="8.7265625" customWidth="1"/>
    <col min="1212" max="1212" width="34.81640625" bestFit="1" customWidth="1"/>
    <col min="1213" max="1213" width="4.6328125" customWidth="1"/>
    <col min="1214" max="1214" width="13" bestFit="1" customWidth="1"/>
    <col min="1215" max="1215" width="16.7265625" bestFit="1" customWidth="1"/>
    <col min="1216" max="1216" width="10.1796875" customWidth="1"/>
    <col min="1217" max="1217" width="14" bestFit="1" customWidth="1"/>
    <col min="1218" max="1218" width="8" customWidth="1"/>
    <col min="1219" max="1219" width="8.36328125" customWidth="1"/>
    <col min="1220" max="1220" width="9.453125" customWidth="1"/>
    <col min="1221" max="1221" width="15" bestFit="1" customWidth="1"/>
    <col min="1222" max="1222" width="12.54296875" bestFit="1" customWidth="1"/>
    <col min="1223" max="1223" width="11.08984375" bestFit="1" customWidth="1"/>
    <col min="1224" max="1224" width="7.1796875" customWidth="1"/>
    <col min="1225" max="1225" width="17.1796875" bestFit="1" customWidth="1"/>
    <col min="1226" max="1226" width="16.6328125" bestFit="1" customWidth="1"/>
    <col min="1227" max="1227" width="18" bestFit="1" customWidth="1"/>
    <col min="1228" max="1228" width="14.81640625" bestFit="1" customWidth="1"/>
    <col min="1229" max="1229" width="19.7265625" bestFit="1" customWidth="1"/>
    <col min="1230" max="1230" width="14.54296875" bestFit="1" customWidth="1"/>
    <col min="1231" max="1231" width="20.1796875" bestFit="1" customWidth="1"/>
    <col min="1232" max="1232" width="7.453125" customWidth="1"/>
    <col min="1233" max="1233" width="6.7265625" customWidth="1"/>
    <col min="1234" max="1234" width="9.81640625" customWidth="1"/>
    <col min="1235" max="1235" width="17.36328125" bestFit="1" customWidth="1"/>
    <col min="1236" max="1236" width="10.26953125" customWidth="1"/>
    <col min="1237" max="1237" width="12.08984375" bestFit="1" customWidth="1"/>
    <col min="1238" max="1238" width="20.453125" bestFit="1" customWidth="1"/>
    <col min="1239" max="1239" width="9.1796875" customWidth="1"/>
    <col min="1240" max="1240" width="17.453125" bestFit="1" customWidth="1"/>
    <col min="1241" max="1241" width="13.90625" bestFit="1" customWidth="1"/>
    <col min="1242" max="1242" width="13.81640625" bestFit="1" customWidth="1"/>
    <col min="1243" max="1243" width="17.6328125" bestFit="1" customWidth="1"/>
    <col min="1244" max="1244" width="12.26953125" bestFit="1" customWidth="1"/>
    <col min="1245" max="1245" width="8.36328125" customWidth="1"/>
    <col min="1246" max="1246" width="15.08984375" bestFit="1" customWidth="1"/>
    <col min="1247" max="1247" width="18.6328125" bestFit="1" customWidth="1"/>
    <col min="1248" max="1248" width="10.81640625" customWidth="1"/>
    <col min="1249" max="1250" width="9.1796875" customWidth="1"/>
    <col min="1251" max="1251" width="8.7265625" customWidth="1"/>
    <col min="1252" max="1252" width="8.81640625" customWidth="1"/>
    <col min="1253" max="1253" width="9.26953125" customWidth="1"/>
    <col min="1254" max="1254" width="14" bestFit="1" customWidth="1"/>
    <col min="1255" max="1255" width="16.54296875" bestFit="1" customWidth="1"/>
    <col min="1256" max="1256" width="8.6328125" customWidth="1"/>
    <col min="1257" max="1257" width="8" customWidth="1"/>
    <col min="1258" max="1258" width="9.6328125" customWidth="1"/>
    <col min="1259" max="1259" width="7.1796875" customWidth="1"/>
    <col min="1260" max="1260" width="18.1796875" bestFit="1" customWidth="1"/>
    <col min="1261" max="1261" width="33.90625" bestFit="1" customWidth="1"/>
    <col min="1262" max="1262" width="9.81640625" customWidth="1"/>
    <col min="1263" max="1263" width="17.6328125" bestFit="1" customWidth="1"/>
    <col min="1264" max="1264" width="9" customWidth="1"/>
    <col min="1265" max="1265" width="19.1796875" bestFit="1" customWidth="1"/>
    <col min="1266" max="1266" width="12.26953125" bestFit="1" customWidth="1"/>
    <col min="1267" max="1267" width="27.7265625" bestFit="1" customWidth="1"/>
    <col min="1268" max="1268" width="29.7265625" bestFit="1" customWidth="1"/>
    <col min="1269" max="1269" width="36.36328125" bestFit="1" customWidth="1"/>
    <col min="1270" max="1270" width="15.453125" bestFit="1" customWidth="1"/>
    <col min="1271" max="1271" width="16.81640625" bestFit="1" customWidth="1"/>
    <col min="1272" max="1272" width="15.90625" bestFit="1" customWidth="1"/>
    <col min="1273" max="1273" width="13.36328125" bestFit="1" customWidth="1"/>
    <col min="1274" max="1274" width="35.453125" bestFit="1" customWidth="1"/>
    <col min="1275" max="1275" width="11.36328125" bestFit="1" customWidth="1"/>
    <col min="1276" max="1276" width="12.6328125" bestFit="1" customWidth="1"/>
    <col min="1277" max="1277" width="6.7265625" customWidth="1"/>
    <col min="1278" max="1278" width="14.7265625" bestFit="1" customWidth="1"/>
    <col min="1279" max="1279" width="16.08984375" bestFit="1" customWidth="1"/>
    <col min="1280" max="1280" width="11.7265625" bestFit="1" customWidth="1"/>
    <col min="1281" max="1281" width="18" bestFit="1" customWidth="1"/>
    <col min="1282" max="1282" width="15" bestFit="1" customWidth="1"/>
    <col min="1283" max="1283" width="42.26953125" bestFit="1" customWidth="1"/>
    <col min="1284" max="1284" width="10.7265625" customWidth="1"/>
    <col min="1285" max="1285" width="22.36328125" bestFit="1" customWidth="1"/>
    <col min="1286" max="1286" width="21.54296875" bestFit="1" customWidth="1"/>
    <col min="1287" max="1287" width="8.90625" customWidth="1"/>
    <col min="1288" max="1288" width="11.6328125" bestFit="1" customWidth="1"/>
    <col min="1289" max="1289" width="24.453125" bestFit="1" customWidth="1"/>
    <col min="1290" max="1290" width="14" bestFit="1" customWidth="1"/>
    <col min="1291" max="1291" width="12.1796875" bestFit="1" customWidth="1"/>
    <col min="1292" max="1292" width="11" bestFit="1" customWidth="1"/>
    <col min="1293" max="1293" width="11.7265625" bestFit="1" customWidth="1"/>
    <col min="1294" max="1294" width="9.26953125" customWidth="1"/>
    <col min="1295" max="1295" width="17.7265625" bestFit="1" customWidth="1"/>
    <col min="1296" max="1296" width="28.36328125" bestFit="1" customWidth="1"/>
    <col min="1297" max="1297" width="21.453125" bestFit="1" customWidth="1"/>
    <col min="1298" max="1298" width="35.7265625" bestFit="1" customWidth="1"/>
    <col min="1299" max="1299" width="19" bestFit="1" customWidth="1"/>
    <col min="1300" max="1300" width="16.26953125" bestFit="1" customWidth="1"/>
    <col min="1301" max="1301" width="27.1796875" bestFit="1" customWidth="1"/>
    <col min="1302" max="1302" width="19.08984375" bestFit="1" customWidth="1"/>
    <col min="1303" max="1303" width="13.36328125" bestFit="1" customWidth="1"/>
    <col min="1304" max="1304" width="20.26953125" bestFit="1" customWidth="1"/>
    <col min="1305" max="1305" width="28" bestFit="1" customWidth="1"/>
    <col min="1306" max="1306" width="12.1796875" bestFit="1" customWidth="1"/>
    <col min="1307" max="1307" width="14.08984375" bestFit="1" customWidth="1"/>
    <col min="1308" max="1308" width="10.26953125" customWidth="1"/>
    <col min="1309" max="1309" width="6" customWidth="1"/>
    <col min="1310" max="1310" width="10.36328125" customWidth="1"/>
    <col min="1311" max="1311" width="12.54296875" bestFit="1" customWidth="1"/>
    <col min="1312" max="1312" width="17" bestFit="1" customWidth="1"/>
    <col min="1313" max="1313" width="12" bestFit="1" customWidth="1"/>
    <col min="1314" max="1314" width="7.6328125" customWidth="1"/>
    <col min="1315" max="1315" width="8.26953125" customWidth="1"/>
    <col min="1316" max="1316" width="16.81640625" bestFit="1" customWidth="1"/>
    <col min="1317" max="1317" width="17.26953125" bestFit="1" customWidth="1"/>
    <col min="1318" max="1318" width="18" bestFit="1" customWidth="1"/>
    <col min="1319" max="1319" width="10.81640625" customWidth="1"/>
    <col min="1320" max="1320" width="15.36328125" bestFit="1" customWidth="1"/>
    <col min="1321" max="1321" width="22" bestFit="1" customWidth="1"/>
    <col min="1322" max="1322" width="16.1796875" bestFit="1" customWidth="1"/>
    <col min="1323" max="1323" width="11.7265625" bestFit="1" customWidth="1"/>
    <col min="1324" max="1324" width="11.08984375" bestFit="1" customWidth="1"/>
    <col min="1325" max="1325" width="14.81640625" bestFit="1" customWidth="1"/>
    <col min="1326" max="1326" width="12.453125" bestFit="1" customWidth="1"/>
    <col min="1327" max="1327" width="10" customWidth="1"/>
    <col min="1328" max="1328" width="9.90625" customWidth="1"/>
    <col min="1329" max="1329" width="33.7265625" bestFit="1" customWidth="1"/>
    <col min="1330" max="1330" width="43" bestFit="1" customWidth="1"/>
    <col min="1331" max="1331" width="12.7265625" bestFit="1" customWidth="1"/>
    <col min="1332" max="1332" width="12.26953125" bestFit="1" customWidth="1"/>
    <col min="1333" max="1333" width="17.26953125" bestFit="1" customWidth="1"/>
    <col min="1334" max="1334" width="20.26953125" bestFit="1" customWidth="1"/>
    <col min="1335" max="1335" width="9.26953125" customWidth="1"/>
    <col min="1336" max="1336" width="11.26953125" bestFit="1" customWidth="1"/>
    <col min="1337" max="1337" width="16.54296875" bestFit="1" customWidth="1"/>
    <col min="1338" max="1338" width="22.08984375" bestFit="1" customWidth="1"/>
    <col min="1339" max="1339" width="19.7265625" bestFit="1" customWidth="1"/>
    <col min="1340" max="1340" width="11" bestFit="1" customWidth="1"/>
    <col min="1341" max="1341" width="10.26953125" customWidth="1"/>
    <col min="1342" max="1343" width="11.26953125" bestFit="1" customWidth="1"/>
    <col min="1344" max="1344" width="14.81640625" bestFit="1" customWidth="1"/>
    <col min="1345" max="1345" width="8.6328125" customWidth="1"/>
    <col min="1346" max="1346" width="19.453125" bestFit="1" customWidth="1"/>
    <col min="1347" max="1347" width="17.26953125" bestFit="1" customWidth="1"/>
    <col min="1348" max="1348" width="24.90625" bestFit="1" customWidth="1"/>
    <col min="1349" max="1349" width="26.1796875" bestFit="1" customWidth="1"/>
    <col min="1350" max="1350" width="8" customWidth="1"/>
    <col min="1351" max="1351" width="17.1796875" bestFit="1" customWidth="1"/>
    <col min="1352" max="1352" width="15.26953125" bestFit="1" customWidth="1"/>
    <col min="1353" max="1353" width="18.36328125" bestFit="1" customWidth="1"/>
    <col min="1354" max="1354" width="12.81640625" bestFit="1" customWidth="1"/>
    <col min="1355" max="1355" width="16.7265625" bestFit="1" customWidth="1"/>
    <col min="1356" max="1356" width="22.36328125" bestFit="1" customWidth="1"/>
    <col min="1357" max="1357" width="15.36328125" bestFit="1" customWidth="1"/>
    <col min="1358" max="1358" width="13.90625" bestFit="1" customWidth="1"/>
    <col min="1359" max="1359" width="14.6328125" bestFit="1" customWidth="1"/>
    <col min="1360" max="1360" width="9.90625" customWidth="1"/>
    <col min="1361" max="1361" width="11.54296875" bestFit="1" customWidth="1"/>
    <col min="1362" max="1362" width="15.26953125" bestFit="1" customWidth="1"/>
    <col min="1363" max="1363" width="11.54296875" bestFit="1" customWidth="1"/>
    <col min="1364" max="1364" width="18.1796875" bestFit="1" customWidth="1"/>
    <col min="1365" max="1365" width="18.26953125" bestFit="1" customWidth="1"/>
    <col min="1366" max="1366" width="13.1796875" bestFit="1" customWidth="1"/>
    <col min="1367" max="1367" width="10.7265625" customWidth="1"/>
    <col min="1368" max="1368" width="9.6328125" customWidth="1"/>
    <col min="1369" max="1369" width="7" customWidth="1"/>
    <col min="1370" max="1370" width="15.1796875" bestFit="1" customWidth="1"/>
    <col min="1371" max="1371" width="16.54296875" bestFit="1" customWidth="1"/>
    <col min="1372" max="1372" width="18" bestFit="1" customWidth="1"/>
    <col min="1373" max="1374" width="10.81640625" customWidth="1"/>
    <col min="1375" max="1375" width="12.81640625" bestFit="1" customWidth="1"/>
    <col min="1376" max="1376" width="11.08984375" bestFit="1" customWidth="1"/>
    <col min="1377" max="1377" width="17" bestFit="1" customWidth="1"/>
    <col min="1378" max="1378" width="15.54296875" bestFit="1" customWidth="1"/>
    <col min="1379" max="1379" width="10.7265625" customWidth="1"/>
    <col min="1380" max="1380" width="8.1796875" customWidth="1"/>
    <col min="1381" max="1381" width="19.81640625" bestFit="1" customWidth="1"/>
    <col min="1382" max="1382" width="25.7265625" bestFit="1" customWidth="1"/>
    <col min="1383" max="1383" width="8.1796875" customWidth="1"/>
    <col min="1384" max="1384" width="13.453125" bestFit="1" customWidth="1"/>
    <col min="1385" max="1385" width="13.81640625" bestFit="1" customWidth="1"/>
    <col min="1386" max="1386" width="5.90625" customWidth="1"/>
    <col min="1387" max="1387" width="10.36328125" customWidth="1"/>
    <col min="1388" max="1388" width="24.7265625" bestFit="1" customWidth="1"/>
    <col min="1389" max="1389" width="13.36328125" bestFit="1" customWidth="1"/>
    <col min="1390" max="1390" width="24.08984375" bestFit="1" customWidth="1"/>
    <col min="1391" max="1391" width="19.36328125" bestFit="1" customWidth="1"/>
    <col min="1392" max="1392" width="4.26953125" customWidth="1"/>
    <col min="1393" max="1393" width="12.1796875" bestFit="1" customWidth="1"/>
    <col min="1394" max="1394" width="9.7265625" customWidth="1"/>
    <col min="1395" max="1395" width="11.81640625" bestFit="1" customWidth="1"/>
    <col min="1396" max="1396" width="9.08984375" customWidth="1"/>
    <col min="1397" max="1397" width="4.6328125" customWidth="1"/>
    <col min="1398" max="1398" width="17" bestFit="1" customWidth="1"/>
    <col min="1399" max="1399" width="6.26953125" customWidth="1"/>
    <col min="1400" max="1400" width="11.6328125" bestFit="1" customWidth="1"/>
    <col min="1401" max="1401" width="15.453125" bestFit="1" customWidth="1"/>
    <col min="1402" max="1402" width="28.08984375" bestFit="1" customWidth="1"/>
    <col min="1403" max="1403" width="10.453125" customWidth="1"/>
    <col min="1404" max="1404" width="14.81640625" bestFit="1" customWidth="1"/>
    <col min="1405" max="1405" width="13.36328125" bestFit="1" customWidth="1"/>
    <col min="1406" max="1406" width="19.6328125" bestFit="1" customWidth="1"/>
    <col min="1407" max="1407" width="12" bestFit="1" customWidth="1"/>
    <col min="1408" max="1408" width="6.26953125" customWidth="1"/>
    <col min="1409" max="1409" width="27" bestFit="1" customWidth="1"/>
    <col min="1410" max="1410" width="24.6328125" bestFit="1" customWidth="1"/>
    <col min="1411" max="1411" width="10.81640625" customWidth="1"/>
    <col min="1412" max="1412" width="14.6328125" bestFit="1" customWidth="1"/>
    <col min="1413" max="1413" width="15.1796875" bestFit="1" customWidth="1"/>
    <col min="1414" max="1414" width="23.7265625" bestFit="1" customWidth="1"/>
    <col min="1415" max="1415" width="13.7265625" bestFit="1" customWidth="1"/>
    <col min="1416" max="1416" width="4.90625" customWidth="1"/>
    <col min="1417" max="1417" width="19" bestFit="1" customWidth="1"/>
    <col min="1418" max="1418" width="14.6328125" bestFit="1" customWidth="1"/>
    <col min="1419" max="1419" width="18.7265625" bestFit="1" customWidth="1"/>
    <col min="1420" max="1420" width="19.26953125" bestFit="1" customWidth="1"/>
    <col min="1421" max="1421" width="15.26953125" bestFit="1" customWidth="1"/>
    <col min="1422" max="1422" width="16.26953125" bestFit="1" customWidth="1"/>
    <col min="1423" max="1423" width="13.453125" bestFit="1" customWidth="1"/>
    <col min="1424" max="1424" width="16.453125" bestFit="1" customWidth="1"/>
    <col min="1425" max="1425" width="15.453125" bestFit="1" customWidth="1"/>
    <col min="1426" max="1426" width="18.90625" bestFit="1" customWidth="1"/>
    <col min="1427" max="1427" width="15.36328125" bestFit="1" customWidth="1"/>
    <col min="1428" max="1428" width="14.7265625" bestFit="1" customWidth="1"/>
    <col min="1429" max="1429" width="14.453125" bestFit="1" customWidth="1"/>
    <col min="1430" max="1430" width="20.1796875" bestFit="1" customWidth="1"/>
    <col min="1431" max="1431" width="35" bestFit="1" customWidth="1"/>
    <col min="1432" max="1432" width="27.26953125" bestFit="1" customWidth="1"/>
    <col min="1433" max="1433" width="14.54296875" bestFit="1" customWidth="1"/>
    <col min="1434" max="1434" width="27.08984375" bestFit="1" customWidth="1"/>
    <col min="1435" max="1435" width="17.453125" bestFit="1" customWidth="1"/>
    <col min="1436" max="1436" width="30.81640625" bestFit="1" customWidth="1"/>
    <col min="1437" max="1437" width="18.36328125" bestFit="1" customWidth="1"/>
    <col min="1438" max="1438" width="6.81640625" customWidth="1"/>
    <col min="1439" max="1439" width="28.54296875" bestFit="1" customWidth="1"/>
    <col min="1440" max="1440" width="14.1796875" bestFit="1" customWidth="1"/>
    <col min="1441" max="1441" width="21.08984375" bestFit="1" customWidth="1"/>
    <col min="1442" max="1442" width="14.1796875" bestFit="1" customWidth="1"/>
    <col min="1443" max="1443" width="15.1796875" bestFit="1" customWidth="1"/>
    <col min="1444" max="1444" width="11.26953125" bestFit="1" customWidth="1"/>
    <col min="1445" max="1445" width="13.453125" bestFit="1" customWidth="1"/>
    <col min="1446" max="1446" width="5.453125" customWidth="1"/>
    <col min="1447" max="1447" width="11.6328125" bestFit="1" customWidth="1"/>
    <col min="1448" max="1448" width="11.453125" bestFit="1" customWidth="1"/>
    <col min="1449" max="1449" width="15.7265625" bestFit="1" customWidth="1"/>
    <col min="1450" max="1450" width="13.1796875" bestFit="1" customWidth="1"/>
    <col min="1451" max="1451" width="12.36328125" bestFit="1" customWidth="1"/>
    <col min="1452" max="1452" width="13.26953125" bestFit="1" customWidth="1"/>
    <col min="1453" max="1453" width="16.81640625" bestFit="1" customWidth="1"/>
    <col min="1454" max="1454" width="10.54296875" customWidth="1"/>
    <col min="1455" max="1455" width="24.08984375" bestFit="1" customWidth="1"/>
    <col min="1456" max="1456" width="15.26953125" bestFit="1" customWidth="1"/>
    <col min="1457" max="1457" width="12" bestFit="1" customWidth="1"/>
    <col min="1458" max="1458" width="8.90625" customWidth="1"/>
    <col min="1459" max="1459" width="6.453125" customWidth="1"/>
    <col min="1460" max="1460" width="17.81640625" bestFit="1" customWidth="1"/>
    <col min="1461" max="1461" width="10" customWidth="1"/>
    <col min="1462" max="1462" width="7.1796875" customWidth="1"/>
    <col min="1463" max="1463" width="19.36328125" bestFit="1" customWidth="1"/>
    <col min="1464" max="1464" width="24.36328125" bestFit="1" customWidth="1"/>
    <col min="1465" max="1465" width="30.26953125" bestFit="1" customWidth="1"/>
    <col min="1466" max="1466" width="14.6328125" bestFit="1" customWidth="1"/>
    <col min="1467" max="1467" width="10" customWidth="1"/>
    <col min="1468" max="1468" width="5.08984375" customWidth="1"/>
    <col min="1469" max="1469" width="9.90625" customWidth="1"/>
    <col min="1470" max="1470" width="11.26953125" bestFit="1" customWidth="1"/>
    <col min="1471" max="1471" width="13.7265625" bestFit="1" customWidth="1"/>
    <col min="1472" max="1472" width="24.453125" bestFit="1" customWidth="1"/>
    <col min="1473" max="1473" width="14" bestFit="1" customWidth="1"/>
    <col min="1474" max="1474" width="43.6328125" bestFit="1" customWidth="1"/>
    <col min="1475" max="1475" width="6.90625" customWidth="1"/>
    <col min="1476" max="1476" width="15.453125" bestFit="1" customWidth="1"/>
    <col min="1477" max="1477" width="12.36328125" bestFit="1" customWidth="1"/>
    <col min="1478" max="1478" width="5.26953125" customWidth="1"/>
    <col min="1480" max="1480" width="24.81640625" bestFit="1" customWidth="1"/>
    <col min="1481" max="1481" width="24.453125" bestFit="1" customWidth="1"/>
    <col min="1482" max="1482" width="14.26953125" bestFit="1" customWidth="1"/>
    <col min="1483" max="1483" width="15.1796875" bestFit="1" customWidth="1"/>
    <col min="1484" max="1484" width="16.453125" bestFit="1" customWidth="1"/>
    <col min="1485" max="1485" width="28" bestFit="1" customWidth="1"/>
    <col min="1486" max="1486" width="12.36328125" bestFit="1" customWidth="1"/>
    <col min="1487" max="1487" width="16.08984375" bestFit="1" customWidth="1"/>
    <col min="1488" max="1488" width="19.6328125" bestFit="1" customWidth="1"/>
    <col min="1489" max="1489" width="19.453125" bestFit="1" customWidth="1"/>
    <col min="1490" max="1490" width="4.90625" customWidth="1"/>
    <col min="1491" max="1491" width="6.90625" customWidth="1"/>
    <col min="1492" max="1492" width="11.453125" bestFit="1" customWidth="1"/>
    <col min="1493" max="1493" width="34.81640625" bestFit="1" customWidth="1"/>
    <col min="1494" max="1494" width="11.54296875" bestFit="1" customWidth="1"/>
    <col min="1495" max="1495" width="11.1796875" bestFit="1" customWidth="1"/>
    <col min="1496" max="1496" width="22.6328125" bestFit="1" customWidth="1"/>
    <col min="1497" max="1497" width="9" customWidth="1"/>
    <col min="1498" max="1498" width="18.7265625" bestFit="1" customWidth="1"/>
    <col min="1499" max="1499" width="15.453125" bestFit="1" customWidth="1"/>
    <col min="1500" max="1500" width="7.7265625" customWidth="1"/>
    <col min="1501" max="1501" width="8.81640625" customWidth="1"/>
    <col min="1502" max="1502" width="9.54296875" customWidth="1"/>
    <col min="1503" max="1504" width="9.7265625" customWidth="1"/>
    <col min="1505" max="1505" width="9.36328125" customWidth="1"/>
    <col min="1506" max="1506" width="9.6328125" customWidth="1"/>
    <col min="1507" max="1507" width="16" bestFit="1" customWidth="1"/>
    <col min="1508" max="1508" width="7.453125" customWidth="1"/>
    <col min="1509" max="1509" width="8" customWidth="1"/>
    <col min="1510" max="1510" width="14.1796875" bestFit="1" customWidth="1"/>
    <col min="1511" max="1511" width="7.08984375" customWidth="1"/>
    <col min="1512" max="1512" width="4.7265625" customWidth="1"/>
    <col min="1513" max="1513" width="10.08984375" customWidth="1"/>
    <col min="1514" max="1514" width="11.36328125" bestFit="1" customWidth="1"/>
    <col min="1515" max="1515" width="11.90625" bestFit="1" customWidth="1"/>
    <col min="1516" max="1516" width="28.36328125" bestFit="1" customWidth="1"/>
    <col min="1517" max="1517" width="13.54296875" bestFit="1" customWidth="1"/>
    <col min="1518" max="1518" width="11.1796875" bestFit="1" customWidth="1"/>
    <col min="1519" max="1519" width="14.08984375" bestFit="1" customWidth="1"/>
    <col min="1520" max="1520" width="4.08984375" customWidth="1"/>
    <col min="1521" max="1521" width="17.08984375" bestFit="1" customWidth="1"/>
    <col min="1522" max="1522" width="12" bestFit="1" customWidth="1"/>
    <col min="1523" max="1523" width="21.90625" bestFit="1" customWidth="1"/>
    <col min="1524" max="1524" width="9.54296875" customWidth="1"/>
    <col min="1525" max="1525" width="27.6328125" bestFit="1" customWidth="1"/>
    <col min="1526" max="1526" width="18.90625" bestFit="1" customWidth="1"/>
    <col min="1527" max="1527" width="16.6328125" bestFit="1" customWidth="1"/>
    <col min="1528" max="1528" width="16.54296875" bestFit="1" customWidth="1"/>
    <col min="1529" max="1529" width="7.81640625" customWidth="1"/>
    <col min="1530" max="1530" width="12.08984375" bestFit="1" customWidth="1"/>
    <col min="1531" max="1531" width="12.81640625" bestFit="1" customWidth="1"/>
    <col min="1532" max="1532" width="31.453125" bestFit="1" customWidth="1"/>
    <col min="1533" max="1533" width="12.81640625" bestFit="1" customWidth="1"/>
    <col min="1534" max="1534" width="7.81640625" customWidth="1"/>
    <col min="1535" max="1535" width="16.1796875" bestFit="1" customWidth="1"/>
    <col min="1536" max="1536" width="12.81640625" bestFit="1" customWidth="1"/>
    <col min="1537" max="1537" width="12.1796875" bestFit="1" customWidth="1"/>
    <col min="1538" max="1538" width="17.26953125" bestFit="1" customWidth="1"/>
    <col min="1539" max="1539" width="21.08984375" bestFit="1" customWidth="1"/>
    <col min="1540" max="1540" width="14.90625" bestFit="1" customWidth="1"/>
    <col min="1541" max="1541" width="7.1796875" customWidth="1"/>
    <col min="1542" max="1542" width="11.08984375" bestFit="1" customWidth="1"/>
    <col min="1543" max="1543" width="12.81640625" bestFit="1" customWidth="1"/>
    <col min="1544" max="1544" width="5.81640625" customWidth="1"/>
    <col min="1545" max="1545" width="8.7265625" customWidth="1"/>
    <col min="1546" max="1546" width="16.1796875" bestFit="1" customWidth="1"/>
    <col min="1547" max="1547" width="12.6328125" bestFit="1" customWidth="1"/>
    <col min="1548" max="1548" width="6.26953125" customWidth="1"/>
    <col min="1549" max="1549" width="11" bestFit="1" customWidth="1"/>
    <col min="1550" max="1550" width="16.81640625" bestFit="1" customWidth="1"/>
    <col min="1551" max="1551" width="11.1796875" bestFit="1" customWidth="1"/>
    <col min="1552" max="1552" width="18.26953125" bestFit="1" customWidth="1"/>
    <col min="1553" max="1553" width="19.6328125" bestFit="1" customWidth="1"/>
    <col min="1554" max="1554" width="18.81640625" bestFit="1" customWidth="1"/>
    <col min="1555" max="1555" width="18.26953125" bestFit="1" customWidth="1"/>
    <col min="1556" max="1556" width="29.453125" bestFit="1" customWidth="1"/>
    <col min="1557" max="1557" width="16.1796875" bestFit="1" customWidth="1"/>
    <col min="1558" max="1558" width="18.1796875" bestFit="1" customWidth="1"/>
    <col min="1559" max="1559" width="24.1796875" bestFit="1" customWidth="1"/>
    <col min="1560" max="1560" width="18.7265625" bestFit="1" customWidth="1"/>
    <col min="1561" max="1561" width="18.6328125" bestFit="1" customWidth="1"/>
    <col min="1562" max="1562" width="27.7265625" bestFit="1" customWidth="1"/>
    <col min="1563" max="1563" width="11.1796875" bestFit="1" customWidth="1"/>
    <col min="1564" max="1564" width="8" customWidth="1"/>
    <col min="1565" max="1565" width="8.54296875" customWidth="1"/>
    <col min="1566" max="1566" width="10.54296875" customWidth="1"/>
    <col min="1567" max="1567" width="8.54296875" customWidth="1"/>
    <col min="1568" max="1568" width="14" bestFit="1" customWidth="1"/>
    <col min="1569" max="1569" width="17.81640625" bestFit="1" customWidth="1"/>
    <col min="1570" max="1570" width="10.453125" customWidth="1"/>
    <col min="1571" max="1571" width="21.81640625" bestFit="1" customWidth="1"/>
    <col min="1572" max="1572" width="36.90625" bestFit="1" customWidth="1"/>
    <col min="1573" max="1573" width="11.1796875" bestFit="1" customWidth="1"/>
    <col min="1574" max="1574" width="12.26953125" bestFit="1" customWidth="1"/>
    <col min="1575" max="1575" width="13" bestFit="1" customWidth="1"/>
    <col min="1576" max="1576" width="21.1796875" bestFit="1" customWidth="1"/>
    <col min="1577" max="1577" width="22.08984375" bestFit="1" customWidth="1"/>
    <col min="1578" max="1578" width="13.6328125" bestFit="1" customWidth="1"/>
    <col min="1579" max="1579" width="16" bestFit="1" customWidth="1"/>
    <col min="1580" max="1580" width="17.08984375" bestFit="1" customWidth="1"/>
    <col min="1581" max="1581" width="14.90625" bestFit="1" customWidth="1"/>
    <col min="1582" max="1582" width="30.36328125" bestFit="1" customWidth="1"/>
    <col min="1583" max="1583" width="26.81640625" bestFit="1" customWidth="1"/>
    <col min="1584" max="1584" width="17.7265625" bestFit="1" customWidth="1"/>
    <col min="1585" max="1585" width="10.54296875" customWidth="1"/>
    <col min="1586" max="1586" width="36.6328125" bestFit="1" customWidth="1"/>
    <col min="1587" max="1587" width="32.81640625" bestFit="1" customWidth="1"/>
    <col min="1588" max="1588" width="16.90625" bestFit="1" customWidth="1"/>
    <col min="1589" max="1589" width="10.7265625" customWidth="1"/>
    <col min="1590" max="1590" width="14.54296875" bestFit="1" customWidth="1"/>
    <col min="1591" max="1591" width="26.08984375" bestFit="1" customWidth="1"/>
    <col min="1592" max="1592" width="18.6328125" bestFit="1" customWidth="1"/>
    <col min="1593" max="1593" width="7.08984375" customWidth="1"/>
    <col min="1594" max="1594" width="16.6328125" bestFit="1" customWidth="1"/>
    <col min="1595" max="1595" width="6.81640625" customWidth="1"/>
    <col min="1596" max="1596" width="12.81640625" bestFit="1" customWidth="1"/>
    <col min="1597" max="1597" width="14.6328125" bestFit="1" customWidth="1"/>
    <col min="1598" max="1598" width="8.26953125" customWidth="1"/>
    <col min="1599" max="1599" width="11.81640625" bestFit="1" customWidth="1"/>
    <col min="1600" max="1600" width="12.26953125" bestFit="1" customWidth="1"/>
    <col min="1601" max="1601" width="19" bestFit="1" customWidth="1"/>
    <col min="1602" max="1602" width="16.1796875" bestFit="1" customWidth="1"/>
    <col min="1603" max="1603" width="9.1796875" customWidth="1"/>
    <col min="1604" max="1604" width="4.54296875" customWidth="1"/>
    <col min="1605" max="1605" width="12.6328125" bestFit="1" customWidth="1"/>
    <col min="1606" max="1606" width="17.54296875" bestFit="1" customWidth="1"/>
    <col min="1607" max="1607" width="5.26953125" customWidth="1"/>
    <col min="1608" max="1608" width="9.36328125" customWidth="1"/>
    <col min="1609" max="1609" width="14.54296875" bestFit="1" customWidth="1"/>
    <col min="1610" max="1610" width="16.6328125" bestFit="1" customWidth="1"/>
    <col min="1611" max="1611" width="20" bestFit="1" customWidth="1"/>
    <col min="1612" max="1612" width="10.81640625" customWidth="1"/>
    <col min="1613" max="1613" width="11.36328125" bestFit="1" customWidth="1"/>
    <col min="1614" max="1614" width="10" customWidth="1"/>
    <col min="1615" max="1615" width="11.453125" bestFit="1" customWidth="1"/>
    <col min="1616" max="1616" width="10.1796875" customWidth="1"/>
    <col min="1617" max="1617" width="50.90625" bestFit="1" customWidth="1"/>
    <col min="1618" max="1618" width="8" customWidth="1"/>
    <col min="1619" max="1619" width="16.08984375" bestFit="1" customWidth="1"/>
    <col min="1620" max="1620" width="27.90625" bestFit="1" customWidth="1"/>
    <col min="1621" max="1621" width="14" bestFit="1" customWidth="1"/>
    <col min="1622" max="1622" width="19" bestFit="1" customWidth="1"/>
    <col min="1623" max="1623" width="21" bestFit="1" customWidth="1"/>
    <col min="1624" max="1624" width="19" bestFit="1" customWidth="1"/>
    <col min="1625" max="1625" width="9.54296875" customWidth="1"/>
    <col min="1626" max="1626" width="22.54296875" bestFit="1" customWidth="1"/>
    <col min="1627" max="1627" width="19.7265625" bestFit="1" customWidth="1"/>
    <col min="1628" max="1628" width="17.453125" bestFit="1" customWidth="1"/>
    <col min="1629" max="1629" width="21.7265625" bestFit="1" customWidth="1"/>
    <col min="1630" max="1630" width="12.1796875" bestFit="1" customWidth="1"/>
    <col min="1631" max="1631" width="20.6328125" bestFit="1" customWidth="1"/>
    <col min="1632" max="1632" width="16.81640625" bestFit="1" customWidth="1"/>
    <col min="1633" max="1633" width="35.81640625" bestFit="1" customWidth="1"/>
    <col min="1634" max="1634" width="28.54296875" bestFit="1" customWidth="1"/>
    <col min="1635" max="1635" width="40" bestFit="1" customWidth="1"/>
    <col min="1636" max="1636" width="19.54296875" bestFit="1" customWidth="1"/>
    <col min="1637" max="1637" width="21.26953125" bestFit="1" customWidth="1"/>
    <col min="1638" max="1638" width="10.6328125" customWidth="1"/>
    <col min="1639" max="1639" width="4.81640625" customWidth="1"/>
    <col min="1640" max="1640" width="22.90625" bestFit="1" customWidth="1"/>
    <col min="1641" max="1641" width="4.1796875" customWidth="1"/>
    <col min="1642" max="1642" width="22.1796875" bestFit="1" customWidth="1"/>
    <col min="1643" max="1643" width="21.6328125" bestFit="1" customWidth="1"/>
    <col min="1644" max="1644" width="24.1796875" bestFit="1" customWidth="1"/>
    <col min="1645" max="1645" width="25" bestFit="1" customWidth="1"/>
    <col min="1646" max="1646" width="18.90625" bestFit="1" customWidth="1"/>
    <col min="1647" max="1647" width="24.08984375" bestFit="1" customWidth="1"/>
    <col min="1648" max="1648" width="33.1796875" bestFit="1" customWidth="1"/>
    <col min="1649" max="1649" width="16.453125" bestFit="1" customWidth="1"/>
    <col min="1650" max="1650" width="18.81640625" bestFit="1" customWidth="1"/>
    <col min="1651" max="1651" width="17.81640625" bestFit="1" customWidth="1"/>
    <col min="1652" max="1652" width="36.36328125" bestFit="1" customWidth="1"/>
    <col min="1653" max="1653" width="18.26953125" bestFit="1" customWidth="1"/>
    <col min="1654" max="1654" width="21.6328125" bestFit="1" customWidth="1"/>
    <col min="1655" max="1655" width="14.1796875" bestFit="1" customWidth="1"/>
    <col min="1656" max="1656" width="16.54296875" bestFit="1" customWidth="1"/>
    <col min="1657" max="1657" width="25.36328125" bestFit="1" customWidth="1"/>
    <col min="1658" max="1658" width="33.1796875" bestFit="1" customWidth="1"/>
    <col min="1659" max="1659" width="29.81640625" bestFit="1" customWidth="1"/>
    <col min="1660" max="1660" width="20.81640625" bestFit="1" customWidth="1"/>
    <col min="1661" max="1661" width="14.6328125" bestFit="1" customWidth="1"/>
    <col min="1662" max="1662" width="13.26953125" bestFit="1" customWidth="1"/>
    <col min="1663" max="1663" width="9.54296875" customWidth="1"/>
    <col min="1664" max="1664" width="12.7265625" bestFit="1" customWidth="1"/>
    <col min="1665" max="1665" width="10.08984375" customWidth="1"/>
    <col min="1666" max="1666" width="19.08984375" bestFit="1" customWidth="1"/>
    <col min="1667" max="1667" width="9.26953125" customWidth="1"/>
    <col min="1668" max="1668" width="22.08984375" bestFit="1" customWidth="1"/>
    <col min="1669" max="1669" width="15.1796875" bestFit="1" customWidth="1"/>
    <col min="1670" max="1670" width="11.7265625" bestFit="1" customWidth="1"/>
    <col min="1671" max="1671" width="11.1796875" bestFit="1" customWidth="1"/>
    <col min="1672" max="1672" width="37.81640625" bestFit="1" customWidth="1"/>
    <col min="1673" max="1673" width="10.1796875" customWidth="1"/>
    <col min="1674" max="1674" width="11.26953125" bestFit="1" customWidth="1"/>
    <col min="1675" max="1675" width="21.08984375" bestFit="1" customWidth="1"/>
    <col min="1676" max="1676" width="10.6328125" customWidth="1"/>
    <col min="1677" max="1677" width="8.90625" customWidth="1"/>
    <col min="1678" max="1678" width="20.6328125" bestFit="1" customWidth="1"/>
    <col min="1679" max="1679" width="13.81640625" bestFit="1" customWidth="1"/>
    <col min="1680" max="1680" width="8.08984375" customWidth="1"/>
    <col min="1681" max="1681" width="13.36328125" bestFit="1" customWidth="1"/>
    <col min="1682" max="1682" width="36.90625" bestFit="1" customWidth="1"/>
    <col min="1683" max="1683" width="22.26953125" bestFit="1" customWidth="1"/>
    <col min="1684" max="1684" width="14.08984375" bestFit="1" customWidth="1"/>
    <col min="1685" max="1685" width="13.7265625" bestFit="1" customWidth="1"/>
    <col min="1686" max="1686" width="13.36328125" bestFit="1" customWidth="1"/>
    <col min="1687" max="1687" width="17.08984375" bestFit="1" customWidth="1"/>
    <col min="1688" max="1688" width="17.81640625" bestFit="1" customWidth="1"/>
    <col min="1689" max="1689" width="29.36328125" bestFit="1" customWidth="1"/>
    <col min="1690" max="1690" width="18.08984375" bestFit="1" customWidth="1"/>
    <col min="1691" max="1691" width="16.1796875" bestFit="1" customWidth="1"/>
    <col min="1692" max="1692" width="27.26953125" bestFit="1" customWidth="1"/>
    <col min="1693" max="1693" width="25.54296875" bestFit="1" customWidth="1"/>
    <col min="1694" max="1694" width="29.54296875" bestFit="1" customWidth="1"/>
    <col min="1695" max="1695" width="16.6328125" bestFit="1" customWidth="1"/>
    <col min="1696" max="1696" width="13" bestFit="1" customWidth="1"/>
    <col min="1697" max="1697" width="17.36328125" bestFit="1" customWidth="1"/>
    <col min="1698" max="1698" width="30.54296875" bestFit="1" customWidth="1"/>
    <col min="1699" max="1699" width="6.6328125" customWidth="1"/>
    <col min="1700" max="1700" width="32.90625" bestFit="1" customWidth="1"/>
    <col min="1701" max="1701" width="32.54296875" bestFit="1" customWidth="1"/>
    <col min="1702" max="1702" width="20.6328125" bestFit="1" customWidth="1"/>
    <col min="1703" max="1703" width="29.81640625" bestFit="1" customWidth="1"/>
    <col min="1704" max="1704" width="12" bestFit="1" customWidth="1"/>
    <col min="1705" max="1705" width="7" customWidth="1"/>
    <col min="1706" max="1706" width="9.81640625" customWidth="1"/>
    <col min="1707" max="1707" width="14.453125" bestFit="1" customWidth="1"/>
    <col min="1708" max="1708" width="11.6328125" bestFit="1" customWidth="1"/>
    <col min="1709" max="1709" width="17.36328125" bestFit="1" customWidth="1"/>
    <col min="1710" max="1710" width="17" bestFit="1" customWidth="1"/>
    <col min="1711" max="1711" width="13" bestFit="1" customWidth="1"/>
    <col min="1712" max="1712" width="9.90625" customWidth="1"/>
    <col min="1713" max="1713" width="23.81640625" bestFit="1" customWidth="1"/>
    <col min="1714" max="1714" width="22.6328125" bestFit="1" customWidth="1"/>
    <col min="1715" max="1715" width="15.90625" bestFit="1" customWidth="1"/>
    <col min="1716" max="1716" width="9.7265625" customWidth="1"/>
    <col min="1717" max="1717" width="18.36328125" bestFit="1" customWidth="1"/>
    <col min="1718" max="1718" width="13.81640625" bestFit="1" customWidth="1"/>
    <col min="1719" max="1719" width="14.36328125" bestFit="1" customWidth="1"/>
    <col min="1720" max="1721" width="22.90625" bestFit="1" customWidth="1"/>
    <col min="1722" max="1722" width="16.1796875" bestFit="1" customWidth="1"/>
    <col min="1723" max="1723" width="17.81640625" bestFit="1" customWidth="1"/>
    <col min="1724" max="1724" width="39.453125" bestFit="1" customWidth="1"/>
    <col min="1725" max="1725" width="14.90625" bestFit="1" customWidth="1"/>
    <col min="1726" max="1726" width="14.26953125" bestFit="1" customWidth="1"/>
    <col min="1727" max="1727" width="22.81640625" bestFit="1" customWidth="1"/>
    <col min="1728" max="1728" width="30.6328125" bestFit="1" customWidth="1"/>
    <col min="1729" max="1729" width="13.54296875" bestFit="1" customWidth="1"/>
    <col min="1730" max="1730" width="17.6328125" bestFit="1" customWidth="1"/>
    <col min="1731" max="1731" width="15.36328125" bestFit="1" customWidth="1"/>
    <col min="1732" max="1732" width="19.26953125" bestFit="1" customWidth="1"/>
    <col min="1733" max="1733" width="25.08984375" bestFit="1" customWidth="1"/>
    <col min="1734" max="1734" width="14.26953125" bestFit="1" customWidth="1"/>
    <col min="1735" max="1735" width="11.7265625" bestFit="1" customWidth="1"/>
    <col min="1736" max="1736" width="37.36328125" bestFit="1" customWidth="1"/>
    <col min="1737" max="1737" width="7.08984375" customWidth="1"/>
    <col min="1738" max="1738" width="22.08984375" bestFit="1" customWidth="1"/>
    <col min="1739" max="1739" width="16.36328125" bestFit="1" customWidth="1"/>
    <col min="1740" max="1740" width="21.90625" bestFit="1" customWidth="1"/>
    <col min="1741" max="1741" width="13.453125" bestFit="1" customWidth="1"/>
    <col min="1742" max="1742" width="4.7265625" customWidth="1"/>
    <col min="1743" max="1743" width="12.08984375" bestFit="1" customWidth="1"/>
    <col min="1744" max="1744" width="13.453125" bestFit="1" customWidth="1"/>
    <col min="1745" max="1745" width="17.6328125" bestFit="1" customWidth="1"/>
    <col min="1746" max="1746" width="16.453125" bestFit="1" customWidth="1"/>
    <col min="1747" max="1747" width="23.26953125" bestFit="1" customWidth="1"/>
    <col min="1748" max="1748" width="14.90625" bestFit="1" customWidth="1"/>
    <col min="1749" max="1749" width="22.6328125" bestFit="1" customWidth="1"/>
    <col min="1750" max="1750" width="42.81640625" bestFit="1" customWidth="1"/>
    <col min="1751" max="1751" width="40.90625" bestFit="1" customWidth="1"/>
    <col min="1752" max="1752" width="13.08984375" bestFit="1" customWidth="1"/>
    <col min="1753" max="1753" width="16.453125" bestFit="1" customWidth="1"/>
    <col min="1754" max="1754" width="23.7265625" bestFit="1" customWidth="1"/>
    <col min="1755" max="1755" width="18.36328125" bestFit="1" customWidth="1"/>
    <col min="1756" max="1756" width="10.54296875" customWidth="1"/>
    <col min="1757" max="1757" width="16.7265625" bestFit="1" customWidth="1"/>
    <col min="1758" max="1758" width="32.36328125" bestFit="1" customWidth="1"/>
    <col min="1759" max="1759" width="35.6328125" bestFit="1" customWidth="1"/>
    <col min="1760" max="1760" width="18.54296875" bestFit="1" customWidth="1"/>
    <col min="1761" max="1761" width="22.81640625" bestFit="1" customWidth="1"/>
    <col min="1762" max="1762" width="25.81640625" bestFit="1" customWidth="1"/>
    <col min="1763" max="1763" width="25.26953125" bestFit="1" customWidth="1"/>
    <col min="1764" max="1764" width="10.1796875" customWidth="1"/>
    <col min="1765" max="1765" width="15" bestFit="1" customWidth="1"/>
    <col min="1766" max="1766" width="20.6328125" bestFit="1" customWidth="1"/>
    <col min="1767" max="1767" width="31" bestFit="1" customWidth="1"/>
    <col min="1768" max="1768" width="15.6328125" bestFit="1" customWidth="1"/>
    <col min="1769" max="1769" width="14.6328125" bestFit="1" customWidth="1"/>
    <col min="1770" max="1770" width="21.36328125" bestFit="1" customWidth="1"/>
    <col min="1771" max="1771" width="23.453125" bestFit="1" customWidth="1"/>
    <col min="1772" max="1772" width="24" bestFit="1" customWidth="1"/>
    <col min="1773" max="1774" width="21.453125" bestFit="1" customWidth="1"/>
    <col min="1775" max="1775" width="20.1796875" bestFit="1" customWidth="1"/>
    <col min="1776" max="1776" width="16.6328125" bestFit="1" customWidth="1"/>
    <col min="1777" max="1777" width="14.81640625" bestFit="1" customWidth="1"/>
    <col min="1778" max="1778" width="11.90625" bestFit="1" customWidth="1"/>
    <col min="1779" max="1779" width="6.08984375" customWidth="1"/>
    <col min="1780" max="1780" width="47.453125" bestFit="1" customWidth="1"/>
    <col min="1781" max="1781" width="23.6328125" bestFit="1" customWidth="1"/>
    <col min="1782" max="1782" width="12.90625" bestFit="1" customWidth="1"/>
    <col min="1783" max="1783" width="17" bestFit="1" customWidth="1"/>
    <col min="1784" max="1784" width="23.453125" bestFit="1" customWidth="1"/>
    <col min="1785" max="1785" width="15.6328125" bestFit="1" customWidth="1"/>
    <col min="1786" max="1786" width="11.1796875" bestFit="1" customWidth="1"/>
    <col min="1787" max="1787" width="17.36328125" bestFit="1" customWidth="1"/>
    <col min="1788" max="1788" width="41.36328125" bestFit="1" customWidth="1"/>
    <col min="1789" max="1789" width="33.26953125" bestFit="1" customWidth="1"/>
    <col min="1790" max="1790" width="30.81640625" bestFit="1" customWidth="1"/>
    <col min="1791" max="1791" width="22" bestFit="1" customWidth="1"/>
    <col min="1792" max="1792" width="1.90625" customWidth="1"/>
    <col min="1793" max="1793" width="22.453125" bestFit="1" customWidth="1"/>
    <col min="1794" max="1794" width="14.90625" bestFit="1" customWidth="1"/>
    <col min="1795" max="1795" width="16.7265625" bestFit="1" customWidth="1"/>
    <col min="1796" max="1796" width="34.54296875" bestFit="1" customWidth="1"/>
    <col min="1797" max="1797" width="22.81640625" bestFit="1" customWidth="1"/>
    <col min="1798" max="1798" width="13" bestFit="1" customWidth="1"/>
    <col min="1799" max="1799" width="17.81640625" bestFit="1" customWidth="1"/>
    <col min="1800" max="1800" width="26.26953125" bestFit="1" customWidth="1"/>
    <col min="1801" max="1801" width="22" bestFit="1" customWidth="1"/>
    <col min="1802" max="1802" width="16.08984375" bestFit="1" customWidth="1"/>
    <col min="1803" max="1803" width="14.1796875" bestFit="1" customWidth="1"/>
    <col min="1804" max="1804" width="43.7265625" bestFit="1" customWidth="1"/>
    <col min="1805" max="1805" width="13.1796875" bestFit="1" customWidth="1"/>
    <col min="1806" max="1806" width="17.36328125" bestFit="1" customWidth="1"/>
    <col min="1807" max="1807" width="7.1796875" customWidth="1"/>
    <col min="1808" max="1808" width="13.36328125" bestFit="1" customWidth="1"/>
    <col min="1809" max="1809" width="19.6328125" bestFit="1" customWidth="1"/>
    <col min="1810" max="1810" width="12.81640625" bestFit="1" customWidth="1"/>
    <col min="1811" max="1811" width="6.453125" customWidth="1"/>
    <col min="1812" max="1812" width="23.453125" bestFit="1" customWidth="1"/>
    <col min="1813" max="1813" width="12.7265625" bestFit="1" customWidth="1"/>
    <col min="1814" max="1814" width="19.81640625" bestFit="1" customWidth="1"/>
    <col min="1815" max="1815" width="16.36328125" bestFit="1" customWidth="1"/>
    <col min="1816" max="1816" width="17.6328125" bestFit="1" customWidth="1"/>
    <col min="1817" max="1817" width="23.26953125" bestFit="1" customWidth="1"/>
    <col min="1818" max="1818" width="24.26953125" bestFit="1" customWidth="1"/>
    <col min="1819" max="1819" width="26.7265625" bestFit="1" customWidth="1"/>
    <col min="1820" max="1820" width="8.90625" customWidth="1"/>
    <col min="1821" max="1821" width="17.6328125" bestFit="1" customWidth="1"/>
    <col min="1822" max="1822" width="33.7265625" bestFit="1" customWidth="1"/>
    <col min="1823" max="1823" width="11.453125" bestFit="1" customWidth="1"/>
    <col min="1824" max="1824" width="18.90625" bestFit="1" customWidth="1"/>
    <col min="1825" max="1825" width="13.6328125" bestFit="1" customWidth="1"/>
    <col min="1826" max="1826" width="26.90625" bestFit="1" customWidth="1"/>
    <col min="1827" max="1827" width="33.6328125" bestFit="1" customWidth="1"/>
    <col min="1828" max="1828" width="41.54296875" bestFit="1" customWidth="1"/>
    <col min="1829" max="1829" width="21.26953125" bestFit="1" customWidth="1"/>
    <col min="1830" max="1830" width="19" bestFit="1" customWidth="1"/>
    <col min="1831" max="1831" width="7.1796875" customWidth="1"/>
    <col min="1832" max="1832" width="8.90625" customWidth="1"/>
    <col min="1833" max="1833" width="12.26953125" bestFit="1" customWidth="1"/>
    <col min="1834" max="1834" width="17" bestFit="1" customWidth="1"/>
    <col min="1836" max="1836" width="24.36328125" bestFit="1" customWidth="1"/>
    <col min="1837" max="1837" width="16.6328125" bestFit="1" customWidth="1"/>
    <col min="1838" max="1838" width="15.1796875" bestFit="1" customWidth="1"/>
    <col min="1839" max="1839" width="11" bestFit="1" customWidth="1"/>
    <col min="1840" max="1840" width="18.453125" bestFit="1" customWidth="1"/>
    <col min="1841" max="1841" width="12.453125" bestFit="1" customWidth="1"/>
    <col min="1842" max="1842" width="22.36328125" bestFit="1" customWidth="1"/>
    <col min="1843" max="1843" width="20" bestFit="1" customWidth="1"/>
    <col min="1844" max="1844" width="27.54296875" bestFit="1" customWidth="1"/>
    <col min="1845" max="1845" width="17.1796875" bestFit="1" customWidth="1"/>
    <col min="1846" max="1846" width="19.81640625" bestFit="1" customWidth="1"/>
    <col min="1847" max="1847" width="30.7265625" bestFit="1" customWidth="1"/>
    <col min="1848" max="1848" width="18.7265625" bestFit="1" customWidth="1"/>
    <col min="1849" max="1849" width="23.7265625" bestFit="1" customWidth="1"/>
    <col min="1850" max="1850" width="24.08984375" bestFit="1" customWidth="1"/>
    <col min="1851" max="1851" width="23.90625" bestFit="1" customWidth="1"/>
    <col min="1852" max="1852" width="27.08984375" bestFit="1" customWidth="1"/>
    <col min="1853" max="1853" width="18.81640625" bestFit="1" customWidth="1"/>
    <col min="1854" max="1854" width="12.36328125" bestFit="1" customWidth="1"/>
    <col min="1855" max="1855" width="14.90625" bestFit="1" customWidth="1"/>
    <col min="1856" max="1856" width="16.90625" bestFit="1" customWidth="1"/>
    <col min="1857" max="1857" width="12.7265625" bestFit="1" customWidth="1"/>
    <col min="1858" max="1858" width="12.26953125" bestFit="1" customWidth="1"/>
    <col min="1859" max="1859" width="16.1796875" bestFit="1" customWidth="1"/>
    <col min="1860" max="1860" width="9" customWidth="1"/>
    <col min="1861" max="1861" width="13.36328125" bestFit="1" customWidth="1"/>
    <col min="1862" max="1862" width="7.90625" customWidth="1"/>
    <col min="1863" max="1863" width="27.453125" bestFit="1" customWidth="1"/>
    <col min="1864" max="1864" width="14.08984375" bestFit="1" customWidth="1"/>
    <col min="1865" max="1865" width="8" customWidth="1"/>
    <col min="1866" max="1866" width="15.7265625" bestFit="1" customWidth="1"/>
    <col min="1867" max="1867" width="22.36328125" bestFit="1" customWidth="1"/>
    <col min="1868" max="1868" width="18.6328125" bestFit="1" customWidth="1"/>
    <col min="1869" max="1869" width="22.36328125" bestFit="1" customWidth="1"/>
    <col min="1870" max="1870" width="28.26953125" bestFit="1" customWidth="1"/>
    <col min="1871" max="1871" width="37.26953125" bestFit="1" customWidth="1"/>
    <col min="1872" max="1872" width="26.6328125" bestFit="1" customWidth="1"/>
    <col min="1873" max="1873" width="22.7265625" bestFit="1" customWidth="1"/>
    <col min="1874" max="1874" width="14" bestFit="1" customWidth="1"/>
    <col min="1875" max="1875" width="9.26953125" customWidth="1"/>
    <col min="1876" max="1876" width="22.26953125" bestFit="1" customWidth="1"/>
    <col min="1877" max="1877" width="25.36328125" bestFit="1" customWidth="1"/>
    <col min="1878" max="1878" width="13" bestFit="1" customWidth="1"/>
    <col min="1879" max="1879" width="32.26953125" bestFit="1" customWidth="1"/>
    <col min="1880" max="1880" width="16.81640625" bestFit="1" customWidth="1"/>
    <col min="1881" max="1881" width="9.36328125" customWidth="1"/>
    <col min="1882" max="1882" width="13.6328125" bestFit="1" customWidth="1"/>
    <col min="1883" max="1883" width="10.1796875" customWidth="1"/>
    <col min="1884" max="1884" width="13.36328125" bestFit="1" customWidth="1"/>
    <col min="1885" max="1885" width="7.54296875" customWidth="1"/>
    <col min="1886" max="1886" width="27.81640625" bestFit="1" customWidth="1"/>
    <col min="1887" max="1887" width="13.81640625" bestFit="1" customWidth="1"/>
    <col min="1888" max="1888" width="25.81640625" bestFit="1" customWidth="1"/>
    <col min="1889" max="1889" width="8.54296875" customWidth="1"/>
    <col min="1890" max="1890" width="22.36328125" bestFit="1" customWidth="1"/>
    <col min="1891" max="1891" width="15.1796875" bestFit="1" customWidth="1"/>
    <col min="1892" max="1892" width="17.81640625" bestFit="1" customWidth="1"/>
    <col min="1893" max="1893" width="29.54296875" bestFit="1" customWidth="1"/>
    <col min="1894" max="1894" width="11.90625" bestFit="1" customWidth="1"/>
    <col min="1895" max="1895" width="10" customWidth="1"/>
    <col min="1896" max="1896" width="21.26953125" bestFit="1" customWidth="1"/>
    <col min="1897" max="1897" width="11.6328125" bestFit="1" customWidth="1"/>
    <col min="1898" max="1898" width="13.26953125" bestFit="1" customWidth="1"/>
    <col min="1899" max="1899" width="20.08984375" bestFit="1" customWidth="1"/>
    <col min="1900" max="1900" width="18.7265625" bestFit="1" customWidth="1"/>
    <col min="1901" max="1901" width="12.08984375" bestFit="1" customWidth="1"/>
    <col min="1902" max="1902" width="10.7265625" customWidth="1"/>
    <col min="1903" max="1903" width="7.453125" customWidth="1"/>
    <col min="1904" max="1904" width="14.1796875" bestFit="1" customWidth="1"/>
    <col min="1905" max="1905" width="8" customWidth="1"/>
    <col min="1906" max="1906" width="14.36328125" bestFit="1" customWidth="1"/>
    <col min="1907" max="1907" width="10.36328125" customWidth="1"/>
    <col min="1908" max="1908" width="10" customWidth="1"/>
    <col min="1909" max="1909" width="8.90625" customWidth="1"/>
    <col min="1910" max="1910" width="8.08984375" customWidth="1"/>
    <col min="1911" max="1911" width="9.6328125" customWidth="1"/>
    <col min="1912" max="1912" width="9.453125" customWidth="1"/>
    <col min="1913" max="1913" width="10.36328125" customWidth="1"/>
    <col min="1914" max="1914" width="10.6328125" customWidth="1"/>
    <col min="1915" max="1915" width="15.7265625" bestFit="1" customWidth="1"/>
    <col min="1916" max="1916" width="14.90625" bestFit="1" customWidth="1"/>
    <col min="1917" max="1917" width="10.6328125" customWidth="1"/>
    <col min="1918" max="1918" width="24.1796875" bestFit="1" customWidth="1"/>
    <col min="1919" max="1919" width="11.6328125" bestFit="1" customWidth="1"/>
    <col min="1920" max="1920" width="9.54296875" customWidth="1"/>
    <col min="1921" max="1921" width="12.08984375" bestFit="1" customWidth="1"/>
    <col min="1922" max="1922" width="18.453125" bestFit="1" customWidth="1"/>
    <col min="1923" max="1923" width="11" bestFit="1" customWidth="1"/>
    <col min="1924" max="1924" width="10.453125" customWidth="1"/>
    <col min="1925" max="1925" width="10.54296875" customWidth="1"/>
    <col min="1926" max="1926" width="14" bestFit="1" customWidth="1"/>
    <col min="1927" max="1927" width="34" bestFit="1" customWidth="1"/>
    <col min="1928" max="1928" width="17" bestFit="1" customWidth="1"/>
    <col min="1929" max="1929" width="35.453125" bestFit="1" customWidth="1"/>
    <col min="1930" max="1930" width="13.1796875" bestFit="1" customWidth="1"/>
    <col min="1931" max="1931" width="11.1796875" bestFit="1" customWidth="1"/>
    <col min="1932" max="1932" width="11.7265625" bestFit="1" customWidth="1"/>
    <col min="1933" max="1933" width="12.54296875" bestFit="1" customWidth="1"/>
    <col min="1934" max="1934" width="7.08984375" customWidth="1"/>
    <col min="1935" max="1935" width="20.7265625" bestFit="1" customWidth="1"/>
    <col min="1936" max="1936" width="21.54296875" bestFit="1" customWidth="1"/>
    <col min="1937" max="1937" width="10.1796875" customWidth="1"/>
    <col min="1938" max="1938" width="11.6328125" bestFit="1" customWidth="1"/>
    <col min="1939" max="1939" width="24.26953125" bestFit="1" customWidth="1"/>
    <col min="1940" max="1940" width="11.1796875" bestFit="1" customWidth="1"/>
    <col min="1941" max="1941" width="61.36328125" bestFit="1" customWidth="1"/>
    <col min="1942" max="1942" width="11.1796875" bestFit="1" customWidth="1"/>
    <col min="1943" max="1943" width="8.08984375" customWidth="1"/>
    <col min="1944" max="1944" width="8.81640625" customWidth="1"/>
    <col min="1945" max="1945" width="10" customWidth="1"/>
    <col min="1946" max="1946" width="17.54296875" bestFit="1" customWidth="1"/>
    <col min="1947" max="1947" width="8.54296875" customWidth="1"/>
    <col min="1948" max="1948" width="12.81640625" bestFit="1" customWidth="1"/>
    <col min="1949" max="1949" width="11.36328125" bestFit="1" customWidth="1"/>
    <col min="1950" max="1950" width="31" bestFit="1" customWidth="1"/>
    <col min="1951" max="1951" width="14.26953125" bestFit="1" customWidth="1"/>
    <col min="1952" max="1952" width="12.453125" bestFit="1" customWidth="1"/>
    <col min="1953" max="1953" width="7.81640625" customWidth="1"/>
    <col min="1954" max="1954" width="13.81640625" bestFit="1" customWidth="1"/>
    <col min="1955" max="1955" width="3.453125" customWidth="1"/>
    <col min="1956" max="1956" width="5.6328125" customWidth="1"/>
    <col min="1957" max="1957" width="11.81640625" bestFit="1" customWidth="1"/>
    <col min="1958" max="1958" width="9.81640625" customWidth="1"/>
    <col min="1959" max="1959" width="31.90625" bestFit="1" customWidth="1"/>
    <col min="1960" max="1960" width="12.36328125" bestFit="1" customWidth="1"/>
    <col min="1961" max="1961" width="30.81640625" bestFit="1" customWidth="1"/>
    <col min="1962" max="1962" width="9.54296875" customWidth="1"/>
    <col min="1963" max="1963" width="15.1796875" bestFit="1" customWidth="1"/>
    <col min="1964" max="1964" width="19" bestFit="1" customWidth="1"/>
    <col min="1965" max="1965" width="11.08984375" bestFit="1" customWidth="1"/>
    <col min="1966" max="1966" width="8.54296875" customWidth="1"/>
    <col min="1967" max="1967" width="22" bestFit="1" customWidth="1"/>
    <col min="1968" max="1968" width="23.453125" bestFit="1" customWidth="1"/>
    <col min="1969" max="1969" width="17.26953125" bestFit="1" customWidth="1"/>
    <col min="1970" max="1970" width="42.54296875" bestFit="1" customWidth="1"/>
    <col min="1971" max="1971" width="15.08984375" bestFit="1" customWidth="1"/>
    <col min="1972" max="1972" width="14.81640625" bestFit="1" customWidth="1"/>
    <col min="1973" max="1973" width="37.81640625" bestFit="1" customWidth="1"/>
    <col min="1974" max="1974" width="23.1796875" bestFit="1" customWidth="1"/>
    <col min="1975" max="1975" width="32.08984375" bestFit="1" customWidth="1"/>
    <col min="1976" max="1976" width="21.36328125" bestFit="1" customWidth="1"/>
    <col min="1977" max="1977" width="32.453125" bestFit="1" customWidth="1"/>
    <col min="1978" max="1978" width="16.90625" bestFit="1" customWidth="1"/>
    <col min="1979" max="1979" width="11.453125" bestFit="1" customWidth="1"/>
    <col min="1980" max="1980" width="9.90625" customWidth="1"/>
    <col min="1981" max="1981" width="12.6328125" bestFit="1" customWidth="1"/>
    <col min="1982" max="1982" width="14.1796875" bestFit="1" customWidth="1"/>
    <col min="1983" max="1983" width="27.7265625" bestFit="1" customWidth="1"/>
    <col min="1984" max="1984" width="8.1796875" customWidth="1"/>
    <col min="1985" max="1985" width="16" bestFit="1" customWidth="1"/>
    <col min="1986" max="1986" width="27.81640625" bestFit="1" customWidth="1"/>
    <col min="1987" max="1987" width="17" bestFit="1" customWidth="1"/>
    <col min="1988" max="1988" width="15" bestFit="1" customWidth="1"/>
    <col min="1989" max="1989" width="19.26953125" bestFit="1" customWidth="1"/>
    <col min="1990" max="1990" width="9.54296875" customWidth="1"/>
    <col min="1991" max="1991" width="25.08984375" bestFit="1" customWidth="1"/>
    <col min="1992" max="1992" width="14.36328125" bestFit="1" customWidth="1"/>
    <col min="1993" max="1993" width="14.453125" bestFit="1" customWidth="1"/>
    <col min="1994" max="1994" width="15.54296875" bestFit="1" customWidth="1"/>
    <col min="1995" max="1995" width="14.26953125" bestFit="1" customWidth="1"/>
    <col min="1996" max="1996" width="22.453125" bestFit="1" customWidth="1"/>
    <col min="1997" max="1997" width="11.90625" bestFit="1" customWidth="1"/>
    <col min="1998" max="1998" width="17.81640625" bestFit="1" customWidth="1"/>
    <col min="1999" max="1999" width="9" customWidth="1"/>
    <col min="2000" max="2000" width="10.1796875" customWidth="1"/>
    <col min="2001" max="2002" width="11.54296875" bestFit="1" customWidth="1"/>
    <col min="2003" max="2003" width="19.54296875" bestFit="1" customWidth="1"/>
    <col min="2004" max="2004" width="11.6328125" bestFit="1" customWidth="1"/>
    <col min="2005" max="2005" width="22.6328125" bestFit="1" customWidth="1"/>
    <col min="2006" max="2006" width="14.453125" bestFit="1" customWidth="1"/>
    <col min="2007" max="2007" width="16" bestFit="1" customWidth="1"/>
    <col min="2008" max="2008" width="19.81640625" bestFit="1" customWidth="1"/>
    <col min="2009" max="2009" width="31" bestFit="1" customWidth="1"/>
    <col min="2010" max="2010" width="8.08984375" customWidth="1"/>
    <col min="2011" max="2011" width="15.7265625" bestFit="1" customWidth="1"/>
    <col min="2012" max="2012" width="14.54296875" bestFit="1" customWidth="1"/>
    <col min="2014" max="2014" width="37.08984375" bestFit="1" customWidth="1"/>
    <col min="2015" max="2015" width="23.90625" bestFit="1" customWidth="1"/>
    <col min="2016" max="2016" width="20.54296875" bestFit="1" customWidth="1"/>
    <col min="2017" max="2017" width="11.54296875" bestFit="1" customWidth="1"/>
    <col min="2018" max="2018" width="13.453125" bestFit="1" customWidth="1"/>
    <col min="2019" max="2019" width="41.7265625" bestFit="1" customWidth="1"/>
    <col min="2020" max="2020" width="26.453125" bestFit="1" customWidth="1"/>
    <col min="2021" max="2021" width="32.90625" bestFit="1" customWidth="1"/>
    <col min="2022" max="2022" width="27.26953125" bestFit="1" customWidth="1"/>
    <col min="2023" max="2023" width="31.453125" bestFit="1" customWidth="1"/>
    <col min="2024" max="2024" width="28.90625" bestFit="1" customWidth="1"/>
    <col min="2025" max="2025" width="25.26953125" bestFit="1" customWidth="1"/>
    <col min="2026" max="2026" width="19.6328125" bestFit="1" customWidth="1"/>
    <col min="2027" max="2027" width="12" bestFit="1" customWidth="1"/>
    <col min="2028" max="2028" width="9.54296875" customWidth="1"/>
    <col min="2029" max="2029" width="10.6328125" customWidth="1"/>
    <col min="2030" max="2030" width="8" customWidth="1"/>
    <col min="2031" max="2031" width="6" customWidth="1"/>
    <col min="2032" max="2032" width="13.90625" bestFit="1" customWidth="1"/>
    <col min="2033" max="2033" width="16.36328125" bestFit="1" customWidth="1"/>
    <col min="2034" max="2034" width="12.90625" bestFit="1" customWidth="1"/>
    <col min="2035" max="2035" width="12.36328125" bestFit="1" customWidth="1"/>
    <col min="2036" max="2036" width="4.81640625" customWidth="1"/>
    <col min="2037" max="2037" width="25.453125" bestFit="1" customWidth="1"/>
    <col min="2038" max="2038" width="22.54296875" bestFit="1" customWidth="1"/>
    <col min="2039" max="2039" width="11.54296875" bestFit="1" customWidth="1"/>
    <col min="2040" max="2040" width="32.26953125" bestFit="1" customWidth="1"/>
    <col min="2041" max="2041" width="4.90625" customWidth="1"/>
    <col min="2042" max="2042" width="12.08984375" bestFit="1" customWidth="1"/>
    <col min="2043" max="2043" width="9" customWidth="1"/>
    <col min="2044" max="2044" width="19.7265625" bestFit="1" customWidth="1"/>
    <col min="2045" max="2045" width="8.81640625" customWidth="1"/>
    <col min="2046" max="2046" width="7.08984375" customWidth="1"/>
    <col min="2047" max="2047" width="9.90625" customWidth="1"/>
    <col min="2048" max="2048" width="13.6328125" bestFit="1" customWidth="1"/>
    <col min="2049" max="2049" width="8.90625" customWidth="1"/>
    <col min="2050" max="2050" width="11.36328125" bestFit="1" customWidth="1"/>
    <col min="2051" max="2051" width="14.6328125" bestFit="1" customWidth="1"/>
    <col min="2052" max="2052" width="11.6328125" bestFit="1" customWidth="1"/>
    <col min="2053" max="2053" width="3.453125" customWidth="1"/>
    <col min="2054" max="2054" width="10.08984375" customWidth="1"/>
    <col min="2055" max="2055" width="7.26953125" customWidth="1"/>
    <col min="2056" max="2056" width="12.08984375" bestFit="1" customWidth="1"/>
    <col min="2057" max="2057" width="10.453125" customWidth="1"/>
    <col min="2058" max="2058" width="7.08984375" customWidth="1"/>
    <col min="2059" max="2059" width="13.81640625" bestFit="1" customWidth="1"/>
    <col min="2060" max="2060" width="12.54296875" bestFit="1" customWidth="1"/>
    <col min="2061" max="2061" width="15.26953125" bestFit="1" customWidth="1"/>
    <col min="2062" max="2062" width="20.08984375" bestFit="1" customWidth="1"/>
    <col min="2063" max="2063" width="10.81640625" customWidth="1"/>
    <col min="2064" max="2064" width="6.453125" customWidth="1"/>
    <col min="2065" max="2065" width="15.08984375" bestFit="1" customWidth="1"/>
    <col min="2066" max="2066" width="7.1796875" customWidth="1"/>
    <col min="2067" max="2067" width="28.453125" bestFit="1" customWidth="1"/>
    <col min="2068" max="2068" width="12.81640625" bestFit="1" customWidth="1"/>
    <col min="2069" max="2069" width="5.453125" customWidth="1"/>
    <col min="2070" max="2070" width="5.54296875" customWidth="1"/>
    <col min="2071" max="2071" width="18.1796875" bestFit="1" customWidth="1"/>
    <col min="2072" max="2072" width="12.36328125" bestFit="1" customWidth="1"/>
    <col min="2073" max="2073" width="14.08984375" bestFit="1" customWidth="1"/>
    <col min="2074" max="2074" width="17.36328125" bestFit="1" customWidth="1"/>
    <col min="2075" max="2075" width="14.81640625" bestFit="1" customWidth="1"/>
    <col min="2076" max="2076" width="14.54296875" bestFit="1" customWidth="1"/>
    <col min="2077" max="2077" width="22.36328125" bestFit="1" customWidth="1"/>
    <col min="2078" max="2078" width="12.36328125" bestFit="1" customWidth="1"/>
    <col min="2079" max="2079" width="12.26953125" bestFit="1" customWidth="1"/>
    <col min="2080" max="2080" width="9.7265625" customWidth="1"/>
    <col min="2081" max="2081" width="11.54296875" bestFit="1" customWidth="1"/>
    <col min="2083" max="2083" width="16.26953125" bestFit="1" customWidth="1"/>
    <col min="2084" max="2084" width="13.81640625" bestFit="1" customWidth="1"/>
    <col min="2085" max="2085" width="15.7265625" bestFit="1" customWidth="1"/>
    <col min="2086" max="2086" width="17.08984375" bestFit="1" customWidth="1"/>
    <col min="2087" max="2087" width="20.453125" bestFit="1" customWidth="1"/>
    <col min="2088" max="2088" width="10.453125" customWidth="1"/>
    <col min="2089" max="2089" width="20.7265625" bestFit="1" customWidth="1"/>
    <col min="2090" max="2090" width="12.453125" bestFit="1" customWidth="1"/>
    <col min="2091" max="2091" width="13.26953125" bestFit="1" customWidth="1"/>
    <col min="2092" max="2092" width="15.54296875" bestFit="1" customWidth="1"/>
    <col min="2094" max="2094" width="40.1796875" bestFit="1" customWidth="1"/>
    <col min="2095" max="2095" width="17.1796875" bestFit="1" customWidth="1"/>
    <col min="2096" max="2096" width="19.54296875" bestFit="1" customWidth="1"/>
    <col min="2097" max="2097" width="21.1796875" bestFit="1" customWidth="1"/>
    <col min="2098" max="2098" width="27" bestFit="1" customWidth="1"/>
    <col min="2099" max="2099" width="14.08984375" bestFit="1" customWidth="1"/>
    <col min="2100" max="2100" width="17.08984375" bestFit="1" customWidth="1"/>
    <col min="2101" max="2101" width="14.453125" bestFit="1" customWidth="1"/>
    <col min="2102" max="2102" width="11.08984375" bestFit="1" customWidth="1"/>
    <col min="2103" max="2103" width="6.36328125" customWidth="1"/>
    <col min="2104" max="2104" width="16.54296875" bestFit="1" customWidth="1"/>
    <col min="2105" max="2105" width="12.08984375" bestFit="1" customWidth="1"/>
    <col min="2106" max="2106" width="7.90625" customWidth="1"/>
    <col min="2107" max="2107" width="8.1796875" customWidth="1"/>
    <col min="2108" max="2108" width="15.36328125" bestFit="1" customWidth="1"/>
    <col min="2109" max="2109" width="18.08984375" bestFit="1" customWidth="1"/>
    <col min="2110" max="2110" width="15.1796875" bestFit="1" customWidth="1"/>
    <col min="2111" max="2111" width="18.6328125" bestFit="1" customWidth="1"/>
    <col min="2112" max="2112" width="15.08984375" bestFit="1" customWidth="1"/>
    <col min="2113" max="2113" width="21.6328125" bestFit="1" customWidth="1"/>
    <col min="2114" max="2114" width="33.26953125" bestFit="1" customWidth="1"/>
    <col min="2115" max="2115" width="13.26953125" bestFit="1" customWidth="1"/>
    <col min="2116" max="2116" width="4.6328125" customWidth="1"/>
    <col min="2117" max="2117" width="14.1796875" bestFit="1" customWidth="1"/>
    <col min="2118" max="2118" width="5.1796875" customWidth="1"/>
    <col min="2119" max="2119" width="11.36328125" bestFit="1" customWidth="1"/>
    <col min="2120" max="2120" width="27.7265625" bestFit="1" customWidth="1"/>
    <col min="2121" max="2121" width="13.1796875" bestFit="1" customWidth="1"/>
    <col min="2122" max="2122" width="10.81640625" customWidth="1"/>
    <col min="2123" max="2123" width="11.26953125" bestFit="1" customWidth="1"/>
    <col min="2124" max="2124" width="15.26953125" bestFit="1" customWidth="1"/>
    <col min="2125" max="2125" width="13.81640625" bestFit="1" customWidth="1"/>
    <col min="2126" max="2126" width="4.54296875" customWidth="1"/>
    <col min="2127" max="2127" width="18.54296875" bestFit="1" customWidth="1"/>
    <col min="2128" max="2128" width="16.08984375" bestFit="1" customWidth="1"/>
    <col min="2129" max="2129" width="8.81640625" customWidth="1"/>
    <col min="2130" max="2130" width="7.6328125" customWidth="1"/>
    <col min="2131" max="2131" width="13.1796875" bestFit="1" customWidth="1"/>
    <col min="2132" max="2132" width="22.26953125" bestFit="1" customWidth="1"/>
    <col min="2133" max="2133" width="11" bestFit="1" customWidth="1"/>
    <col min="2134" max="2134" width="14.453125" bestFit="1" customWidth="1"/>
    <col min="2135" max="2135" width="12.1796875" bestFit="1" customWidth="1"/>
    <col min="2136" max="2136" width="15.90625" bestFit="1" customWidth="1"/>
    <col min="2137" max="2137" width="13" bestFit="1" customWidth="1"/>
    <col min="2138" max="2138" width="25" bestFit="1" customWidth="1"/>
    <col min="2139" max="2139" width="14.90625" bestFit="1" customWidth="1"/>
    <col min="2140" max="2140" width="17.6328125" bestFit="1" customWidth="1"/>
    <col min="2141" max="2141" width="15.54296875" bestFit="1" customWidth="1"/>
    <col min="2142" max="2142" width="24.6328125" bestFit="1" customWidth="1"/>
    <col min="2143" max="2143" width="24" bestFit="1" customWidth="1"/>
    <col min="2144" max="2144" width="11.7265625" bestFit="1" customWidth="1"/>
    <col min="2145" max="2145" width="7.90625" customWidth="1"/>
    <col min="2146" max="2146" width="9.81640625" customWidth="1"/>
    <col min="2147" max="2147" width="15.6328125" bestFit="1" customWidth="1"/>
    <col min="2148" max="2148" width="5.26953125" customWidth="1"/>
    <col min="2149" max="2149" width="9.36328125" customWidth="1"/>
    <col min="2150" max="2150" width="15.36328125" bestFit="1" customWidth="1"/>
    <col min="2151" max="2151" width="17.7265625" bestFit="1" customWidth="1"/>
    <col min="2152" max="2152" width="16" bestFit="1" customWidth="1"/>
    <col min="2153" max="2153" width="12.453125" bestFit="1" customWidth="1"/>
    <col min="2154" max="2154" width="25.453125" bestFit="1" customWidth="1"/>
    <col min="2155" max="2155" width="9.7265625" customWidth="1"/>
    <col min="2156" max="2156" width="9.90625" customWidth="1"/>
    <col min="2157" max="2157" width="13.81640625" bestFit="1" customWidth="1"/>
    <col min="2158" max="2158" width="11.54296875" bestFit="1" customWidth="1"/>
    <col min="2159" max="2159" width="5" customWidth="1"/>
    <col min="2160" max="2160" width="21.26953125" bestFit="1" customWidth="1"/>
    <col min="2161" max="2161" width="21.54296875" bestFit="1" customWidth="1"/>
    <col min="2162" max="2162" width="10.54296875" customWidth="1"/>
    <col min="2163" max="2163" width="15.7265625" bestFit="1" customWidth="1"/>
    <col min="2164" max="2164" width="11.6328125" bestFit="1" customWidth="1"/>
    <col min="2165" max="2165" width="13.453125" bestFit="1" customWidth="1"/>
    <col min="2166" max="2166" width="52" bestFit="1" customWidth="1"/>
    <col min="2167" max="2167" width="13.90625" bestFit="1" customWidth="1"/>
    <col min="2168" max="2168" width="8.6328125" customWidth="1"/>
    <col min="2169" max="2169" width="18.90625" bestFit="1" customWidth="1"/>
    <col min="2170" max="2170" width="16.81640625" bestFit="1" customWidth="1"/>
    <col min="2171" max="2171" width="9.08984375" customWidth="1"/>
    <col min="2172" max="2172" width="15.08984375" bestFit="1" customWidth="1"/>
    <col min="2173" max="2173" width="13.81640625" bestFit="1" customWidth="1"/>
    <col min="2174" max="2174" width="9" customWidth="1"/>
    <col min="2175" max="2175" width="21.7265625" bestFit="1" customWidth="1"/>
    <col min="2176" max="2176" width="8.81640625" customWidth="1"/>
    <col min="2177" max="2177" width="26.90625" bestFit="1" customWidth="1"/>
    <col min="2178" max="2178" width="21.36328125" bestFit="1" customWidth="1"/>
    <col min="2179" max="2179" width="18.36328125" bestFit="1" customWidth="1"/>
    <col min="2180" max="2180" width="13.1796875" bestFit="1" customWidth="1"/>
    <col min="2181" max="2181" width="30.1796875" bestFit="1" customWidth="1"/>
    <col min="2182" max="2182" width="28.54296875" bestFit="1" customWidth="1"/>
    <col min="2183" max="2183" width="13.90625" bestFit="1" customWidth="1"/>
    <col min="2184" max="2184" width="19" bestFit="1" customWidth="1"/>
    <col min="2185" max="2185" width="12.26953125" bestFit="1" customWidth="1"/>
    <col min="2186" max="2186" width="19.1796875" bestFit="1" customWidth="1"/>
    <col min="2187" max="2187" width="5.36328125" customWidth="1"/>
    <col min="2188" max="2188" width="16.54296875" bestFit="1" customWidth="1"/>
    <col min="2189" max="2189" width="11.81640625" bestFit="1" customWidth="1"/>
    <col min="2190" max="2190" width="8.26953125" customWidth="1"/>
    <col min="2191" max="2191" width="17.08984375" bestFit="1" customWidth="1"/>
    <col min="2192" max="2192" width="9.81640625" customWidth="1"/>
    <col min="2193" max="2193" width="11.1796875" bestFit="1" customWidth="1"/>
    <col min="2194" max="2194" width="11.08984375" bestFit="1" customWidth="1"/>
    <col min="2195" max="2195" width="16.453125" bestFit="1" customWidth="1"/>
    <col min="2196" max="2196" width="14.54296875" bestFit="1" customWidth="1"/>
    <col min="2197" max="2197" width="15.453125" bestFit="1" customWidth="1"/>
    <col min="2198" max="2198" width="14.36328125" bestFit="1" customWidth="1"/>
    <col min="2199" max="2199" width="30.36328125" bestFit="1" customWidth="1"/>
    <col min="2200" max="2200" width="6.90625" customWidth="1"/>
    <col min="2201" max="2201" width="16.36328125" bestFit="1" customWidth="1"/>
    <col min="2202" max="2202" width="21" bestFit="1" customWidth="1"/>
    <col min="2203" max="2203" width="16.90625" bestFit="1" customWidth="1"/>
    <col min="2204" max="2204" width="16.54296875" bestFit="1" customWidth="1"/>
    <col min="2205" max="2205" width="5" customWidth="1"/>
    <col min="2206" max="2206" width="14.90625" bestFit="1" customWidth="1"/>
    <col min="2207" max="2207" width="9.36328125" customWidth="1"/>
    <col min="2208" max="2208" width="10.6328125" customWidth="1"/>
    <col min="2209" max="2209" width="10.1796875" customWidth="1"/>
    <col min="2210" max="2210" width="8" customWidth="1"/>
    <col min="2211" max="2211" width="10.08984375" customWidth="1"/>
    <col min="2212" max="2212" width="33.08984375" bestFit="1" customWidth="1"/>
    <col min="2213" max="2213" width="18.90625" bestFit="1" customWidth="1"/>
    <col min="2214" max="2214" width="24.6328125" bestFit="1" customWidth="1"/>
    <col min="2215" max="2215" width="15.1796875" bestFit="1" customWidth="1"/>
    <col min="2216" max="2216" width="15.26953125" bestFit="1" customWidth="1"/>
    <col min="2217" max="2217" width="46.1796875" bestFit="1" customWidth="1"/>
    <col min="2218" max="2218" width="16.7265625" bestFit="1" customWidth="1"/>
    <col min="2219" max="2219" width="18.1796875" bestFit="1" customWidth="1"/>
    <col min="2220" max="2220" width="17.54296875" bestFit="1" customWidth="1"/>
    <col min="2221" max="2221" width="24.54296875" bestFit="1" customWidth="1"/>
    <col min="2222" max="2222" width="6.81640625" customWidth="1"/>
    <col min="2223" max="2223" width="13.26953125" bestFit="1" customWidth="1"/>
    <col min="2225" max="2225" width="14.90625" bestFit="1" customWidth="1"/>
    <col min="2226" max="2226" width="13.36328125" bestFit="1" customWidth="1"/>
    <col min="2227" max="2227" width="17.1796875" bestFit="1" customWidth="1"/>
    <col min="2228" max="2228" width="15.6328125" bestFit="1" customWidth="1"/>
    <col min="2229" max="2229" width="18.36328125" bestFit="1" customWidth="1"/>
    <col min="2230" max="2230" width="13.54296875" bestFit="1" customWidth="1"/>
    <col min="2231" max="2231" width="11.90625" bestFit="1" customWidth="1"/>
    <col min="2232" max="2232" width="22" bestFit="1" customWidth="1"/>
    <col min="2233" max="2233" width="18.54296875" bestFit="1" customWidth="1"/>
    <col min="2234" max="2234" width="29" bestFit="1" customWidth="1"/>
    <col min="2235" max="2235" width="28" bestFit="1" customWidth="1"/>
    <col min="2236" max="2236" width="17.81640625" bestFit="1" customWidth="1"/>
    <col min="2237" max="2237" width="18.6328125" bestFit="1" customWidth="1"/>
    <col min="2238" max="2238" width="21.90625" bestFit="1" customWidth="1"/>
    <col min="2239" max="2239" width="15.54296875" bestFit="1" customWidth="1"/>
    <col min="2240" max="2240" width="15.453125" bestFit="1" customWidth="1"/>
    <col min="2241" max="2241" width="38.90625" bestFit="1" customWidth="1"/>
    <col min="2242" max="2242" width="4" customWidth="1"/>
    <col min="2243" max="2243" width="15.36328125" bestFit="1" customWidth="1"/>
    <col min="2244" max="2244" width="19.6328125" bestFit="1" customWidth="1"/>
    <col min="2245" max="2245" width="28.453125" bestFit="1" customWidth="1"/>
    <col min="2246" max="2246" width="9.6328125" customWidth="1"/>
    <col min="2247" max="2247" width="12.08984375" bestFit="1" customWidth="1"/>
    <col min="2248" max="2248" width="14.81640625" bestFit="1" customWidth="1"/>
    <col min="2249" max="2249" width="6.1796875" customWidth="1"/>
    <col min="2250" max="2250" width="8.54296875" customWidth="1"/>
    <col min="2251" max="2251" width="12.08984375" bestFit="1" customWidth="1"/>
    <col min="2252" max="2252" width="18" bestFit="1" customWidth="1"/>
    <col min="2253" max="2253" width="11.453125" bestFit="1" customWidth="1"/>
    <col min="2254" max="2254" width="8.90625" customWidth="1"/>
    <col min="2255" max="2255" width="14" bestFit="1" customWidth="1"/>
    <col min="2256" max="2256" width="15.7265625" bestFit="1" customWidth="1"/>
    <col min="2257" max="2257" width="18.36328125" bestFit="1" customWidth="1"/>
    <col min="2258" max="2258" width="11.36328125" bestFit="1" customWidth="1"/>
    <col min="2259" max="2259" width="12.6328125" bestFit="1" customWidth="1"/>
    <col min="2260" max="2260" width="11" bestFit="1" customWidth="1"/>
    <col min="2261" max="2261" width="5.54296875" customWidth="1"/>
    <col min="2262" max="2262" width="6.26953125" customWidth="1"/>
    <col min="2263" max="2263" width="14.90625" bestFit="1" customWidth="1"/>
    <col min="2264" max="2264" width="21" bestFit="1" customWidth="1"/>
    <col min="2265" max="2265" width="27.26953125" bestFit="1" customWidth="1"/>
    <col min="2266" max="2266" width="6.08984375" customWidth="1"/>
    <col min="2267" max="2267" width="17.36328125" bestFit="1" customWidth="1"/>
    <col min="2268" max="2268" width="25.26953125" bestFit="1" customWidth="1"/>
    <col min="2269" max="2269" width="18.26953125" bestFit="1" customWidth="1"/>
    <col min="2270" max="2270" width="11.7265625" bestFit="1" customWidth="1"/>
    <col min="2271" max="2271" width="14.81640625" bestFit="1" customWidth="1"/>
    <col min="2272" max="2272" width="12.81640625" bestFit="1" customWidth="1"/>
    <col min="2273" max="2273" width="11.08984375" bestFit="1" customWidth="1"/>
    <col min="2274" max="2274" width="12.26953125" bestFit="1" customWidth="1"/>
    <col min="2275" max="2275" width="6.7265625" customWidth="1"/>
    <col min="2276" max="2276" width="9.1796875" customWidth="1"/>
    <col min="2277" max="2277" width="9.26953125" customWidth="1"/>
    <col min="2278" max="2278" width="17" bestFit="1" customWidth="1"/>
    <col min="2279" max="2279" width="10.6328125" customWidth="1"/>
    <col min="2280" max="2280" width="9.1796875" customWidth="1"/>
    <col min="2281" max="2281" width="10.26953125" customWidth="1"/>
    <col min="2282" max="2282" width="21.81640625" bestFit="1" customWidth="1"/>
    <col min="2283" max="2283" width="14.26953125" bestFit="1" customWidth="1"/>
    <col min="2284" max="2284" width="14.6328125" bestFit="1" customWidth="1"/>
    <col min="2285" max="2285" width="9.7265625" customWidth="1"/>
    <col min="2286" max="2286" width="12.08984375" bestFit="1" customWidth="1"/>
    <col min="2287" max="2287" width="11.6328125" bestFit="1" customWidth="1"/>
    <col min="2288" max="2288" width="12.7265625" bestFit="1" customWidth="1"/>
    <col min="2289" max="2289" width="11.54296875" bestFit="1" customWidth="1"/>
    <col min="2290" max="2290" width="10.08984375" customWidth="1"/>
    <col min="2291" max="2291" width="10.26953125" customWidth="1"/>
    <col min="2292" max="2292" width="12.7265625" bestFit="1" customWidth="1"/>
    <col min="2293" max="2293" width="17.08984375" bestFit="1" customWidth="1"/>
    <col min="2294" max="2294" width="16.26953125" bestFit="1" customWidth="1"/>
    <col min="2295" max="2295" width="16.7265625" bestFit="1" customWidth="1"/>
    <col min="2296" max="2296" width="10.81640625" customWidth="1"/>
    <col min="2297" max="2297" width="9.81640625" customWidth="1"/>
    <col min="2298" max="2298" width="16.7265625" bestFit="1" customWidth="1"/>
    <col min="2299" max="2299" width="13.54296875" bestFit="1" customWidth="1"/>
    <col min="2300" max="2300" width="15.54296875" bestFit="1" customWidth="1"/>
    <col min="2301" max="2301" width="22.26953125" bestFit="1" customWidth="1"/>
    <col min="2302" max="2302" width="16.7265625" bestFit="1" customWidth="1"/>
    <col min="2303" max="2303" width="20.453125" bestFit="1" customWidth="1"/>
    <col min="2304" max="2304" width="18" bestFit="1" customWidth="1"/>
    <col min="2305" max="2305" width="4.453125" customWidth="1"/>
    <col min="2306" max="2306" width="7.6328125" customWidth="1"/>
    <col min="2307" max="2307" width="13.54296875" bestFit="1" customWidth="1"/>
    <col min="2308" max="2308" width="6.54296875" customWidth="1"/>
    <col min="2309" max="2309" width="10.453125" customWidth="1"/>
    <col min="2310" max="2310" width="11.36328125" bestFit="1" customWidth="1"/>
    <col min="2311" max="2311" width="23.08984375" bestFit="1" customWidth="1"/>
    <col min="2312" max="2312" width="14.36328125" bestFit="1" customWidth="1"/>
    <col min="2313" max="2313" width="16.08984375" bestFit="1" customWidth="1"/>
    <col min="2314" max="2314" width="20.1796875" bestFit="1" customWidth="1"/>
    <col min="2315" max="2315" width="24.90625" bestFit="1" customWidth="1"/>
    <col min="2316" max="2316" width="31.453125" bestFit="1" customWidth="1"/>
    <col min="2317" max="2317" width="19.90625" bestFit="1" customWidth="1"/>
    <col min="2318" max="2318" width="30.54296875" bestFit="1" customWidth="1"/>
    <col min="2319" max="2319" width="13.453125" bestFit="1" customWidth="1"/>
    <col min="2320" max="2320" width="17.36328125" bestFit="1" customWidth="1"/>
    <col min="2321" max="2321" width="15.1796875" bestFit="1" customWidth="1"/>
    <col min="2322" max="2322" width="10.54296875" customWidth="1"/>
    <col min="2323" max="2323" width="10.1796875" customWidth="1"/>
    <col min="2324" max="2324" width="25.26953125" bestFit="1" customWidth="1"/>
    <col min="2325" max="2325" width="23.6328125" bestFit="1" customWidth="1"/>
    <col min="2326" max="2326" width="21.81640625" bestFit="1" customWidth="1"/>
    <col min="2327" max="2327" width="27.1796875" bestFit="1" customWidth="1"/>
    <col min="2328" max="2328" width="11.90625" bestFit="1" customWidth="1"/>
    <col min="2329" max="2329" width="14.36328125" bestFit="1" customWidth="1"/>
    <col min="2330" max="2330" width="12.7265625" bestFit="1" customWidth="1"/>
    <col min="2331" max="2331" width="5.7265625" customWidth="1"/>
    <col min="2333" max="2333" width="17.26953125" bestFit="1" customWidth="1"/>
    <col min="2334" max="2334" width="14.36328125" bestFit="1" customWidth="1"/>
    <col min="2335" max="2335" width="11.453125" bestFit="1" customWidth="1"/>
    <col min="2336" max="2336" width="16.1796875" bestFit="1" customWidth="1"/>
    <col min="2337" max="2337" width="21.453125" bestFit="1" customWidth="1"/>
    <col min="2338" max="2338" width="10" customWidth="1"/>
    <col min="2339" max="2339" width="10.81640625" customWidth="1"/>
    <col min="2340" max="2340" width="14.90625" bestFit="1" customWidth="1"/>
    <col min="2341" max="2341" width="11.81640625" bestFit="1" customWidth="1"/>
    <col min="2342" max="2342" width="16.90625" bestFit="1" customWidth="1"/>
    <col min="2343" max="2343" width="9.90625" customWidth="1"/>
    <col min="2344" max="2344" width="23.08984375" bestFit="1" customWidth="1"/>
    <col min="2345" max="2345" width="9.90625" customWidth="1"/>
    <col min="2346" max="2346" width="21.81640625" bestFit="1" customWidth="1"/>
    <col min="2347" max="2347" width="27.1796875" bestFit="1" customWidth="1"/>
    <col min="2348" max="2348" width="15.08984375" bestFit="1" customWidth="1"/>
    <col min="2349" max="2349" width="36.36328125" bestFit="1" customWidth="1"/>
    <col min="2350" max="2350" width="13.81640625" bestFit="1" customWidth="1"/>
    <col min="2351" max="2351" width="10.26953125" customWidth="1"/>
    <col min="2352" max="2352" width="17.453125" bestFit="1" customWidth="1"/>
    <col min="2353" max="2353" width="13.08984375" bestFit="1" customWidth="1"/>
    <col min="2354" max="2354" width="15.90625" bestFit="1" customWidth="1"/>
    <col min="2355" max="2355" width="17.81640625" bestFit="1" customWidth="1"/>
    <col min="2356" max="2356" width="30.90625" bestFit="1" customWidth="1"/>
    <col min="2357" max="2357" width="16.6328125" bestFit="1" customWidth="1"/>
    <col min="2358" max="2358" width="23.6328125" bestFit="1" customWidth="1"/>
    <col min="2359" max="2359" width="16.54296875" bestFit="1" customWidth="1"/>
    <col min="2360" max="2360" width="28.36328125" bestFit="1" customWidth="1"/>
    <col min="2361" max="2361" width="29.1796875" bestFit="1" customWidth="1"/>
    <col min="2362" max="2362" width="36.90625" bestFit="1" customWidth="1"/>
    <col min="2363" max="2363" width="15.26953125" bestFit="1" customWidth="1"/>
    <col min="2364" max="2364" width="18.36328125" bestFit="1" customWidth="1"/>
    <col min="2365" max="2365" width="13.36328125" bestFit="1" customWidth="1"/>
    <col min="2366" max="2366" width="15" bestFit="1" customWidth="1"/>
    <col min="2367" max="2367" width="24.7265625" bestFit="1" customWidth="1"/>
    <col min="2368" max="2368" width="11.6328125" bestFit="1" customWidth="1"/>
    <col min="2369" max="2369" width="22.08984375" bestFit="1" customWidth="1"/>
    <col min="2370" max="2370" width="14.36328125" bestFit="1" customWidth="1"/>
    <col min="2371" max="2371" width="12.7265625" bestFit="1" customWidth="1"/>
    <col min="2372" max="2372" width="11" bestFit="1" customWidth="1"/>
    <col min="2373" max="2373" width="19.6328125" bestFit="1" customWidth="1"/>
    <col min="2374" max="2374" width="14.7265625" bestFit="1" customWidth="1"/>
    <col min="2375" max="2375" width="25.26953125" bestFit="1" customWidth="1"/>
    <col min="2376" max="2376" width="17.36328125" bestFit="1" customWidth="1"/>
    <col min="2377" max="2377" width="27.453125" bestFit="1" customWidth="1"/>
    <col min="2378" max="2378" width="17.08984375" bestFit="1" customWidth="1"/>
    <col min="2379" max="2379" width="14.36328125" bestFit="1" customWidth="1"/>
    <col min="2380" max="2380" width="10.81640625" customWidth="1"/>
    <col min="2381" max="2381" width="22.90625" bestFit="1" customWidth="1"/>
    <col min="2382" max="2382" width="14.6328125" bestFit="1" customWidth="1"/>
    <col min="2383" max="2383" width="10" customWidth="1"/>
    <col min="2384" max="2384" width="10.1796875" customWidth="1"/>
    <col min="2385" max="2385" width="15.453125" bestFit="1" customWidth="1"/>
    <col min="2386" max="2386" width="20.1796875" bestFit="1" customWidth="1"/>
    <col min="2387" max="2387" width="40.90625" bestFit="1" customWidth="1"/>
    <col min="2388" max="2388" width="21" bestFit="1" customWidth="1"/>
    <col min="2390" max="2390" width="10" customWidth="1"/>
    <col min="2391" max="2391" width="24.90625" bestFit="1" customWidth="1"/>
    <col min="2392" max="2392" width="22.26953125" bestFit="1" customWidth="1"/>
    <col min="2393" max="2393" width="29.81640625" bestFit="1" customWidth="1"/>
    <col min="2394" max="2394" width="21.26953125" bestFit="1" customWidth="1"/>
    <col min="2395" max="2395" width="18.36328125" bestFit="1" customWidth="1"/>
    <col min="2396" max="2396" width="22.08984375" bestFit="1" customWidth="1"/>
    <col min="2397" max="2397" width="8.26953125" customWidth="1"/>
    <col min="2398" max="2398" width="9.6328125" customWidth="1"/>
    <col min="2399" max="2399" width="16" bestFit="1" customWidth="1"/>
    <col min="2400" max="2400" width="33" bestFit="1" customWidth="1"/>
    <col min="2401" max="2401" width="8.90625" customWidth="1"/>
    <col min="2402" max="2402" width="12.81640625" bestFit="1" customWidth="1"/>
    <col min="2403" max="2403" width="13.81640625" bestFit="1" customWidth="1"/>
    <col min="2405" max="2405" width="10.54296875" customWidth="1"/>
    <col min="2406" max="2406" width="4.36328125" customWidth="1"/>
    <col min="2407" max="2407" width="9.453125" customWidth="1"/>
    <col min="2408" max="2408" width="9" customWidth="1"/>
    <col min="2409" max="2409" width="6.36328125" customWidth="1"/>
    <col min="2410" max="2410" width="6" customWidth="1"/>
    <col min="2411" max="2411" width="10.1796875" customWidth="1"/>
    <col min="2412" max="2412" width="10.7265625" customWidth="1"/>
    <col min="2413" max="2413" width="27.90625" bestFit="1" customWidth="1"/>
    <col min="2414" max="2414" width="5" customWidth="1"/>
    <col min="2415" max="2415" width="7" customWidth="1"/>
    <col min="2416" max="2416" width="10.26953125" customWidth="1"/>
    <col min="2417" max="2417" width="4.36328125" customWidth="1"/>
    <col min="2418" max="2418" width="8.90625" customWidth="1"/>
    <col min="2419" max="2419" width="12.453125" bestFit="1" customWidth="1"/>
    <col min="2420" max="2420" width="9.1796875" customWidth="1"/>
    <col min="2421" max="2421" width="14.26953125" bestFit="1" customWidth="1"/>
    <col min="2422" max="2422" width="10.7265625" customWidth="1"/>
    <col min="2423" max="2423" width="13.6328125" bestFit="1" customWidth="1"/>
    <col min="2424" max="2424" width="4.453125" customWidth="1"/>
    <col min="2425" max="2425" width="14" bestFit="1" customWidth="1"/>
    <col min="2426" max="2426" width="10.08984375" customWidth="1"/>
    <col min="2427" max="2427" width="19.1796875" bestFit="1" customWidth="1"/>
    <col min="2428" max="2428" width="11.08984375" bestFit="1" customWidth="1"/>
    <col min="2429" max="2429" width="5.90625" customWidth="1"/>
    <col min="2430" max="2430" width="9.81640625" customWidth="1"/>
    <col min="2431" max="2431" width="16.6328125" bestFit="1" customWidth="1"/>
    <col min="2432" max="2432" width="9" customWidth="1"/>
    <col min="2433" max="2433" width="14.36328125" bestFit="1" customWidth="1"/>
    <col min="2434" max="2434" width="35.6328125" bestFit="1" customWidth="1"/>
    <col min="2435" max="2435" width="13" bestFit="1" customWidth="1"/>
    <col min="2436" max="2436" width="24" bestFit="1" customWidth="1"/>
    <col min="2437" max="2437" width="12.08984375" bestFit="1" customWidth="1"/>
    <col min="2438" max="2438" width="14.08984375" bestFit="1" customWidth="1"/>
    <col min="2439" max="2439" width="15.36328125" bestFit="1" customWidth="1"/>
    <col min="2440" max="2440" width="15.453125" bestFit="1" customWidth="1"/>
    <col min="2441" max="2441" width="32.26953125" bestFit="1" customWidth="1"/>
    <col min="2442" max="2442" width="16.81640625" bestFit="1" customWidth="1"/>
    <col min="2443" max="2443" width="15" bestFit="1" customWidth="1"/>
    <col min="2444" max="2444" width="31.6328125" bestFit="1" customWidth="1"/>
    <col min="2445" max="2445" width="19.36328125" bestFit="1" customWidth="1"/>
    <col min="2446" max="2446" width="5.90625" customWidth="1"/>
    <col min="2447" max="2447" width="9.7265625" customWidth="1"/>
    <col min="2448" max="2448" width="24.81640625" bestFit="1" customWidth="1"/>
    <col min="2449" max="2449" width="24.453125" bestFit="1" customWidth="1"/>
    <col min="2450" max="2450" width="13.81640625" bestFit="1" customWidth="1"/>
    <col min="2451" max="2451" width="27" bestFit="1" customWidth="1"/>
    <col min="2452" max="2452" width="11" bestFit="1" customWidth="1"/>
    <col min="2453" max="2453" width="11.81640625" bestFit="1" customWidth="1"/>
    <col min="2454" max="2454" width="9.26953125" customWidth="1"/>
    <col min="2455" max="2455" width="15.6328125" bestFit="1" customWidth="1"/>
    <col min="2456" max="2456" width="16.26953125" bestFit="1" customWidth="1"/>
    <col min="2457" max="2457" width="23.6328125" bestFit="1" customWidth="1"/>
    <col min="2458" max="2458" width="18.453125" bestFit="1" customWidth="1"/>
    <col min="2459" max="2459" width="29.81640625" bestFit="1" customWidth="1"/>
    <col min="2460" max="2460" width="8.54296875" customWidth="1"/>
    <col min="2461" max="2461" width="6.54296875" customWidth="1"/>
    <col min="2462" max="2462" width="8.81640625" customWidth="1"/>
    <col min="2463" max="2463" width="6.90625" customWidth="1"/>
    <col min="2464" max="2464" width="13.26953125" bestFit="1" customWidth="1"/>
    <col min="2465" max="2465" width="12" bestFit="1" customWidth="1"/>
    <col min="2466" max="2466" width="8.08984375" customWidth="1"/>
    <col min="2467" max="2467" width="24.81640625" bestFit="1" customWidth="1"/>
    <col min="2468" max="2468" width="6.6328125" customWidth="1"/>
    <col min="2469" max="2469" width="5.54296875" customWidth="1"/>
    <col min="2470" max="2471" width="10.81640625" customWidth="1"/>
    <col min="2472" max="2472" width="5.54296875" customWidth="1"/>
    <col min="2473" max="2473" width="6.6328125" customWidth="1"/>
    <col min="2474" max="2474" width="15.36328125" bestFit="1" customWidth="1"/>
    <col min="2475" max="2475" width="26.36328125" bestFit="1" customWidth="1"/>
    <col min="2476" max="2476" width="13.36328125" bestFit="1" customWidth="1"/>
    <col min="2477" max="2477" width="18.54296875" bestFit="1" customWidth="1"/>
    <col min="2478" max="2478" width="22.453125" bestFit="1" customWidth="1"/>
    <col min="2479" max="2479" width="14.6328125" bestFit="1" customWidth="1"/>
    <col min="2480" max="2480" width="11.26953125" bestFit="1" customWidth="1"/>
    <col min="2481" max="2481" width="8.81640625" customWidth="1"/>
    <col min="2482" max="2482" width="6.453125" customWidth="1"/>
    <col min="2483" max="2483" width="10.453125" customWidth="1"/>
    <col min="2484" max="2484" width="17.90625" bestFit="1" customWidth="1"/>
    <col min="2485" max="2485" width="14.7265625" bestFit="1" customWidth="1"/>
    <col min="2486" max="2486" width="15.6328125" bestFit="1" customWidth="1"/>
    <col min="2487" max="2487" width="7" customWidth="1"/>
    <col min="2488" max="2488" width="27.1796875" bestFit="1" customWidth="1"/>
    <col min="2489" max="2489" width="19.36328125" bestFit="1" customWidth="1"/>
    <col min="2490" max="2490" width="12" bestFit="1" customWidth="1"/>
    <col min="2491" max="2491" width="12.90625" bestFit="1" customWidth="1"/>
    <col min="2492" max="2492" width="16.36328125" bestFit="1" customWidth="1"/>
    <col min="2493" max="2493" width="12.81640625" bestFit="1" customWidth="1"/>
    <col min="2494" max="2494" width="14" bestFit="1" customWidth="1"/>
    <col min="2495" max="2495" width="9.1796875" customWidth="1"/>
    <col min="2496" max="2496" width="24.54296875" bestFit="1" customWidth="1"/>
    <col min="2497" max="2497" width="19.08984375" bestFit="1" customWidth="1"/>
    <col min="2498" max="2498" width="11.81640625" bestFit="1" customWidth="1"/>
    <col min="2499" max="2499" width="10.26953125" customWidth="1"/>
    <col min="2500" max="2500" width="6.08984375" customWidth="1"/>
    <col min="2501" max="2501" width="27.81640625" bestFit="1" customWidth="1"/>
    <col min="2502" max="2502" width="21" bestFit="1" customWidth="1"/>
    <col min="2503" max="2503" width="17.81640625" bestFit="1" customWidth="1"/>
    <col min="2504" max="2504" width="10.36328125" customWidth="1"/>
    <col min="2505" max="2505" width="6.90625" customWidth="1"/>
    <col min="2506" max="2506" width="5.81640625" customWidth="1"/>
    <col min="2507" max="2507" width="16.453125" bestFit="1" customWidth="1"/>
    <col min="2508" max="2508" width="19.54296875" bestFit="1" customWidth="1"/>
    <col min="2509" max="2509" width="7.81640625" customWidth="1"/>
    <col min="2510" max="2510" width="6.81640625" customWidth="1"/>
    <col min="2511" max="2511" width="19.453125" bestFit="1" customWidth="1"/>
    <col min="2512" max="2512" width="19.6328125" bestFit="1" customWidth="1"/>
    <col min="2513" max="2513" width="17.81640625" bestFit="1" customWidth="1"/>
    <col min="2514" max="2514" width="18.08984375" bestFit="1" customWidth="1"/>
    <col min="2515" max="2515" width="23.08984375" bestFit="1" customWidth="1"/>
    <col min="2516" max="2516" width="12.36328125" bestFit="1" customWidth="1"/>
    <col min="2517" max="2517" width="45.08984375" bestFit="1" customWidth="1"/>
    <col min="2518" max="2518" width="9.36328125" customWidth="1"/>
    <col min="2519" max="2519" width="10" customWidth="1"/>
    <col min="2520" max="2520" width="6.1796875" customWidth="1"/>
    <col min="2521" max="2521" width="4.90625" customWidth="1"/>
    <col min="2522" max="2522" width="17.90625" bestFit="1" customWidth="1"/>
    <col min="2523" max="2523" width="10.26953125" customWidth="1"/>
    <col min="2524" max="2524" width="7.08984375" customWidth="1"/>
    <col min="2525" max="2525" width="6.54296875" customWidth="1"/>
    <col min="2526" max="2526" width="15" bestFit="1" customWidth="1"/>
    <col min="2527" max="2527" width="7.36328125" customWidth="1"/>
    <col min="2528" max="2528" width="13.54296875" bestFit="1" customWidth="1"/>
    <col min="2529" max="2529" width="16.08984375" bestFit="1" customWidth="1"/>
    <col min="2530" max="2530" width="12.81640625" bestFit="1" customWidth="1"/>
    <col min="2531" max="2531" width="8.7265625" customWidth="1"/>
    <col min="2532" max="2532" width="18.36328125" bestFit="1" customWidth="1"/>
    <col min="2533" max="2533" width="14" bestFit="1" customWidth="1"/>
    <col min="2534" max="2534" width="7.453125" customWidth="1"/>
    <col min="2535" max="2535" width="11.36328125" bestFit="1" customWidth="1"/>
    <col min="2536" max="2536" width="10.36328125" customWidth="1"/>
    <col min="2537" max="2537" width="17.26953125" bestFit="1" customWidth="1"/>
    <col min="2538" max="2538" width="14.7265625" bestFit="1" customWidth="1"/>
    <col min="2539" max="2539" width="9.81640625" customWidth="1"/>
    <col min="2540" max="2540" width="16.36328125" bestFit="1" customWidth="1"/>
    <col min="2541" max="2541" width="14.54296875" bestFit="1" customWidth="1"/>
    <col min="2542" max="2542" width="21.1796875" bestFit="1" customWidth="1"/>
    <col min="2543" max="2543" width="8.7265625" customWidth="1"/>
    <col min="2544" max="2544" width="21.7265625" bestFit="1" customWidth="1"/>
    <col min="2545" max="2545" width="14.7265625" bestFit="1" customWidth="1"/>
    <col min="2546" max="2546" width="11.453125" bestFit="1" customWidth="1"/>
    <col min="2547" max="2547" width="14.6328125" bestFit="1" customWidth="1"/>
    <col min="2548" max="2548" width="12.08984375" bestFit="1" customWidth="1"/>
    <col min="2549" max="2549" width="10.81640625" customWidth="1"/>
    <col min="2550" max="2550" width="9.6328125" customWidth="1"/>
    <col min="2551" max="2551" width="15" bestFit="1" customWidth="1"/>
    <col min="2552" max="2552" width="6.54296875" customWidth="1"/>
    <col min="2553" max="2553" width="17.36328125" bestFit="1" customWidth="1"/>
    <col min="2554" max="2554" width="12.54296875" bestFit="1" customWidth="1"/>
    <col min="2555" max="2555" width="20.26953125" bestFit="1" customWidth="1"/>
    <col min="2556" max="2556" width="7.54296875" customWidth="1"/>
    <col min="2557" max="2557" width="12.1796875" bestFit="1" customWidth="1"/>
    <col min="2558" max="2558" width="10.81640625" customWidth="1"/>
    <col min="2559" max="2559" width="16.26953125" bestFit="1" customWidth="1"/>
    <col min="2560" max="2560" width="11.453125" bestFit="1" customWidth="1"/>
    <col min="2561" max="2561" width="11.6328125" bestFit="1" customWidth="1"/>
    <col min="2562" max="2562" width="10.6328125" customWidth="1"/>
    <col min="2563" max="2563" width="28.81640625" bestFit="1" customWidth="1"/>
    <col min="2564" max="2564" width="21.90625" bestFit="1" customWidth="1"/>
    <col min="2565" max="2565" width="16.90625" bestFit="1" customWidth="1"/>
    <col min="2566" max="2566" width="18.08984375" bestFit="1" customWidth="1"/>
    <col min="2567" max="2567" width="16.81640625" bestFit="1" customWidth="1"/>
    <col min="2568" max="2568" width="5.1796875" customWidth="1"/>
    <col min="2569" max="2569" width="11.90625" bestFit="1" customWidth="1"/>
    <col min="2570" max="2570" width="18.453125" bestFit="1" customWidth="1"/>
    <col min="2571" max="2571" width="27" bestFit="1" customWidth="1"/>
    <col min="2572" max="2572" width="18.81640625" bestFit="1" customWidth="1"/>
    <col min="2573" max="2573" width="16.36328125" bestFit="1" customWidth="1"/>
    <col min="2574" max="2574" width="16.1796875" bestFit="1" customWidth="1"/>
    <col min="2575" max="2575" width="7.36328125" customWidth="1"/>
    <col min="2576" max="2576" width="18.54296875" bestFit="1" customWidth="1"/>
    <col min="2577" max="2577" width="25.08984375" bestFit="1" customWidth="1"/>
    <col min="2578" max="2578" width="9.7265625" customWidth="1"/>
    <col min="2579" max="2579" width="21.453125" bestFit="1" customWidth="1"/>
    <col min="2580" max="2580" width="13.1796875" bestFit="1" customWidth="1"/>
    <col min="2581" max="2581" width="12.81640625" bestFit="1" customWidth="1"/>
    <col min="2582" max="2582" width="16.90625" bestFit="1" customWidth="1"/>
    <col min="2583" max="2583" width="6.26953125" customWidth="1"/>
    <col min="2584" max="2584" width="13.453125" bestFit="1" customWidth="1"/>
    <col min="2585" max="2585" width="24.1796875" bestFit="1" customWidth="1"/>
    <col min="2586" max="2586" width="13.1796875" bestFit="1" customWidth="1"/>
    <col min="2587" max="2587" width="15.08984375" bestFit="1" customWidth="1"/>
    <col min="2588" max="2588" width="14.36328125" bestFit="1" customWidth="1"/>
    <col min="2589" max="2589" width="17.08984375" bestFit="1" customWidth="1"/>
    <col min="2590" max="2590" width="9.26953125" customWidth="1"/>
    <col min="2591" max="2591" width="31.7265625" bestFit="1" customWidth="1"/>
    <col min="2592" max="2592" width="12.1796875" bestFit="1" customWidth="1"/>
    <col min="2593" max="2593" width="11.1796875" bestFit="1" customWidth="1"/>
    <col min="2594" max="2594" width="7.453125" customWidth="1"/>
    <col min="2595" max="2595" width="12.08984375" bestFit="1" customWidth="1"/>
    <col min="2596" max="2596" width="12.453125" bestFit="1" customWidth="1"/>
    <col min="2597" max="2597" width="8.81640625" customWidth="1"/>
    <col min="2598" max="2598" width="9.36328125" customWidth="1"/>
    <col min="2599" max="2599" width="9.90625" customWidth="1"/>
    <col min="2600" max="2600" width="11.6328125" bestFit="1" customWidth="1"/>
    <col min="2601" max="2601" width="18.1796875" bestFit="1" customWidth="1"/>
    <col min="2602" max="2602" width="7.36328125" customWidth="1"/>
    <col min="2603" max="2603" width="10" customWidth="1"/>
    <col min="2604" max="2604" width="36.90625" bestFit="1" customWidth="1"/>
    <col min="2605" max="2605" width="12.81640625" bestFit="1" customWidth="1"/>
    <col min="2606" max="2606" width="11.08984375" bestFit="1" customWidth="1"/>
    <col min="2607" max="2607" width="17.453125" bestFit="1" customWidth="1"/>
    <col min="2608" max="2608" width="9.90625" customWidth="1"/>
    <col min="2609" max="2609" width="13.36328125" bestFit="1" customWidth="1"/>
    <col min="2610" max="2610" width="12.26953125" bestFit="1" customWidth="1"/>
    <col min="2611" max="2611" width="18.26953125" bestFit="1" customWidth="1"/>
    <col min="2612" max="2612" width="23.453125" bestFit="1" customWidth="1"/>
    <col min="2613" max="2613" width="5.90625" customWidth="1"/>
    <col min="2614" max="2614" width="13.6328125" bestFit="1" customWidth="1"/>
    <col min="2615" max="2615" width="16.54296875" bestFit="1" customWidth="1"/>
    <col min="2616" max="2616" width="27.453125" bestFit="1" customWidth="1"/>
    <col min="2617" max="2617" width="12.54296875" bestFit="1" customWidth="1"/>
    <col min="2618" max="2618" width="9.26953125" customWidth="1"/>
    <col min="2619" max="2619" width="6" customWidth="1"/>
    <col min="2620" max="2620" width="24.81640625" bestFit="1" customWidth="1"/>
    <col min="2621" max="2621" width="19.81640625" bestFit="1" customWidth="1"/>
    <col min="2622" max="2622" width="8.36328125" customWidth="1"/>
    <col min="2623" max="2623" width="14.6328125" bestFit="1" customWidth="1"/>
    <col min="2624" max="2624" width="7.36328125" customWidth="1"/>
    <col min="2625" max="2625" width="14.6328125" bestFit="1" customWidth="1"/>
    <col min="2626" max="2626" width="18.6328125" bestFit="1" customWidth="1"/>
    <col min="2627" max="2627" width="15.6328125" bestFit="1" customWidth="1"/>
    <col min="2628" max="2628" width="15.453125" bestFit="1" customWidth="1"/>
    <col min="2629" max="2629" width="11.54296875" bestFit="1" customWidth="1"/>
    <col min="2630" max="2630" width="14" bestFit="1" customWidth="1"/>
    <col min="2631" max="2631" width="37.7265625" bestFit="1" customWidth="1"/>
    <col min="2632" max="2632" width="18.81640625" bestFit="1" customWidth="1"/>
    <col min="2633" max="2633" width="15.6328125" bestFit="1" customWidth="1"/>
    <col min="2634" max="2634" width="19.26953125" bestFit="1" customWidth="1"/>
    <col min="2635" max="2635" width="12.08984375" bestFit="1" customWidth="1"/>
    <col min="2636" max="2636" width="15.36328125" bestFit="1" customWidth="1"/>
    <col min="2637" max="2637" width="13.81640625" bestFit="1" customWidth="1"/>
    <col min="2638" max="2638" width="13.453125" bestFit="1" customWidth="1"/>
    <col min="2639" max="2639" width="7" customWidth="1"/>
    <col min="2640" max="2640" width="7.453125" customWidth="1"/>
    <col min="2641" max="2641" width="12.90625" bestFit="1" customWidth="1"/>
    <col min="2642" max="2642" width="16" bestFit="1" customWidth="1"/>
    <col min="2643" max="2643" width="21.08984375" bestFit="1" customWidth="1"/>
    <col min="2644" max="2644" width="28.7265625" bestFit="1" customWidth="1"/>
    <col min="2645" max="2645" width="40.54296875" bestFit="1" customWidth="1"/>
    <col min="2646" max="2646" width="18.453125" bestFit="1" customWidth="1"/>
    <col min="2647" max="2647" width="14.08984375" bestFit="1" customWidth="1"/>
    <col min="2648" max="2648" width="9.90625" customWidth="1"/>
    <col min="2649" max="2649" width="11.36328125" bestFit="1" customWidth="1"/>
    <col min="2650" max="2650" width="7.08984375" customWidth="1"/>
    <col min="2651" max="2651" width="29.36328125" bestFit="1" customWidth="1"/>
    <col min="2652" max="2652" width="12.90625" bestFit="1" customWidth="1"/>
    <col min="2653" max="2653" width="8.08984375" customWidth="1"/>
    <col min="2654" max="2654" width="19.54296875" bestFit="1" customWidth="1"/>
    <col min="2655" max="2655" width="10.54296875" customWidth="1"/>
    <col min="2656" max="2656" width="7.54296875" customWidth="1"/>
    <col min="2657" max="2657" width="17.54296875" bestFit="1" customWidth="1"/>
    <col min="2658" max="2658" width="10.7265625" customWidth="1"/>
    <col min="2659" max="2659" width="16.81640625" bestFit="1" customWidth="1"/>
    <col min="2660" max="2660" width="9.54296875" customWidth="1"/>
    <col min="2661" max="2661" width="54.81640625" bestFit="1" customWidth="1"/>
    <col min="2662" max="2662" width="13.08984375" bestFit="1" customWidth="1"/>
    <col min="2663" max="2663" width="8.54296875" customWidth="1"/>
    <col min="2664" max="2664" width="9.54296875" customWidth="1"/>
    <col min="2665" max="2665" width="19.54296875" bestFit="1" customWidth="1"/>
    <col min="2666" max="2666" width="11.36328125" bestFit="1" customWidth="1"/>
    <col min="2667" max="2667" width="11.08984375" bestFit="1" customWidth="1"/>
    <col min="2668" max="2668" width="11.7265625" bestFit="1" customWidth="1"/>
    <col min="2669" max="2669" width="15.453125" bestFit="1" customWidth="1"/>
    <col min="2670" max="2670" width="13.6328125" bestFit="1" customWidth="1"/>
    <col min="2671" max="2671" width="12.6328125" bestFit="1" customWidth="1"/>
    <col min="2672" max="2672" width="17.26953125" bestFit="1" customWidth="1"/>
    <col min="2673" max="2673" width="7.6328125" customWidth="1"/>
    <col min="2674" max="2674" width="14" bestFit="1" customWidth="1"/>
    <col min="2675" max="2675" width="15.6328125" bestFit="1" customWidth="1"/>
    <col min="2676" max="2676" width="31.6328125" bestFit="1" customWidth="1"/>
    <col min="2677" max="2677" width="5.6328125" customWidth="1"/>
    <col min="2678" max="2678" width="5.7265625" customWidth="1"/>
    <col min="2679" max="2679" width="9.36328125" customWidth="1"/>
    <col min="2680" max="2680" width="8.453125" customWidth="1"/>
    <col min="2681" max="2681" width="10.453125" customWidth="1"/>
    <col min="2682" max="2682" width="11.6328125" bestFit="1" customWidth="1"/>
    <col min="2683" max="2683" width="25.81640625" bestFit="1" customWidth="1"/>
    <col min="2684" max="2684" width="15.36328125" bestFit="1" customWidth="1"/>
    <col min="2685" max="2685" width="8.7265625" customWidth="1"/>
    <col min="2686" max="2686" width="13.36328125" bestFit="1" customWidth="1"/>
    <col min="2687" max="2687" width="16.36328125" bestFit="1" customWidth="1"/>
    <col min="2688" max="2688" width="13.7265625" bestFit="1" customWidth="1"/>
    <col min="2689" max="2689" width="51.7265625" bestFit="1" customWidth="1"/>
    <col min="2690" max="2690" width="13.6328125" bestFit="1" customWidth="1"/>
    <col min="2691" max="2691" width="11.1796875" bestFit="1" customWidth="1"/>
    <col min="2692" max="2692" width="22.7265625" bestFit="1" customWidth="1"/>
    <col min="2693" max="2693" width="22" bestFit="1" customWidth="1"/>
    <col min="2694" max="2694" width="17.6328125" bestFit="1" customWidth="1"/>
    <col min="2695" max="2695" width="10.26953125" customWidth="1"/>
    <col min="2696" max="2696" width="12" bestFit="1" customWidth="1"/>
    <col min="2697" max="2697" width="23.54296875" bestFit="1" customWidth="1"/>
    <col min="2698" max="2698" width="30.7265625" bestFit="1" customWidth="1"/>
    <col min="2699" max="2699" width="33.36328125" bestFit="1" customWidth="1"/>
    <col min="2700" max="2700" width="24.90625" bestFit="1" customWidth="1"/>
    <col min="2701" max="2701" width="13.6328125" bestFit="1" customWidth="1"/>
    <col min="2702" max="2702" width="28" bestFit="1" customWidth="1"/>
    <col min="2703" max="2703" width="17" bestFit="1" customWidth="1"/>
    <col min="2704" max="2704" width="16" bestFit="1" customWidth="1"/>
    <col min="2705" max="2705" width="18.36328125" bestFit="1" customWidth="1"/>
    <col min="2706" max="2706" width="31.81640625" bestFit="1" customWidth="1"/>
    <col min="2707" max="2707" width="10.26953125" customWidth="1"/>
    <col min="2708" max="2708" width="15.1796875" bestFit="1" customWidth="1"/>
    <col min="2709" max="2709" width="20.453125" bestFit="1" customWidth="1"/>
    <col min="2710" max="2710" width="13.54296875" bestFit="1" customWidth="1"/>
    <col min="2711" max="2711" width="14.1796875" bestFit="1" customWidth="1"/>
    <col min="2712" max="2712" width="11" bestFit="1" customWidth="1"/>
    <col min="2713" max="2713" width="18.6328125" bestFit="1" customWidth="1"/>
    <col min="2714" max="2714" width="11" bestFit="1" customWidth="1"/>
    <col min="2715" max="2715" width="10.7265625" customWidth="1"/>
    <col min="2716" max="2716" width="18.90625" bestFit="1" customWidth="1"/>
    <col min="2717" max="2717" width="18.6328125" bestFit="1" customWidth="1"/>
    <col min="2718" max="2718" width="9.1796875" customWidth="1"/>
    <col min="2719" max="2719" width="5.6328125" customWidth="1"/>
    <col min="2720" max="2720" width="6.08984375" customWidth="1"/>
    <col min="2721" max="2721" width="9.7265625" customWidth="1"/>
    <col min="2722" max="2722" width="23.81640625" bestFit="1" customWidth="1"/>
    <col min="2723" max="2723" width="12.81640625" bestFit="1" customWidth="1"/>
    <col min="2724" max="2724" width="7.90625" customWidth="1"/>
    <col min="2725" max="2725" width="14.26953125" bestFit="1" customWidth="1"/>
    <col min="2726" max="2726" width="13.08984375" bestFit="1" customWidth="1"/>
    <col min="2727" max="2727" width="14.1796875" bestFit="1" customWidth="1"/>
    <col min="2728" max="2728" width="19.7265625" bestFit="1" customWidth="1"/>
    <col min="2729" max="2729" width="20.54296875" bestFit="1" customWidth="1"/>
    <col min="2730" max="2730" width="31.54296875" bestFit="1" customWidth="1"/>
    <col min="2731" max="2731" width="9" customWidth="1"/>
    <col min="2732" max="2732" width="11.08984375" bestFit="1" customWidth="1"/>
    <col min="2733" max="2733" width="7.26953125" customWidth="1"/>
    <col min="2734" max="2734" width="16.08984375" bestFit="1" customWidth="1"/>
    <col min="2735" max="2735" width="13.36328125" bestFit="1" customWidth="1"/>
    <col min="2736" max="2736" width="22.7265625" bestFit="1" customWidth="1"/>
    <col min="2737" max="2737" width="7.54296875" customWidth="1"/>
    <col min="2738" max="2738" width="9.81640625" customWidth="1"/>
    <col min="2739" max="2739" width="14" bestFit="1" customWidth="1"/>
    <col min="2740" max="2740" width="13.54296875" bestFit="1" customWidth="1"/>
    <col min="2741" max="2741" width="17.26953125" bestFit="1" customWidth="1"/>
    <col min="2742" max="2742" width="7.453125" customWidth="1"/>
    <col min="2743" max="2743" width="19.90625" bestFit="1" customWidth="1"/>
    <col min="2744" max="2744" width="13.81640625" bestFit="1" customWidth="1"/>
    <col min="2745" max="2745" width="14.90625" bestFit="1" customWidth="1"/>
    <col min="2746" max="2746" width="25" bestFit="1" customWidth="1"/>
    <col min="2747" max="2747" width="14.36328125" bestFit="1" customWidth="1"/>
    <col min="2748" max="2748" width="21.81640625" bestFit="1" customWidth="1"/>
    <col min="2749" max="2749" width="7.54296875" customWidth="1"/>
    <col min="2750" max="2750" width="14.08984375" bestFit="1" customWidth="1"/>
    <col min="2751" max="2751" width="9.26953125" customWidth="1"/>
    <col min="2752" max="2752" width="16.6328125" bestFit="1" customWidth="1"/>
    <col min="2753" max="2753" width="22.08984375" bestFit="1" customWidth="1"/>
    <col min="2754" max="2754" width="13.54296875" bestFit="1" customWidth="1"/>
    <col min="2755" max="2755" width="20.26953125" bestFit="1" customWidth="1"/>
    <col min="2756" max="2756" width="18.90625" bestFit="1" customWidth="1"/>
    <col min="2757" max="2757" width="19.90625" bestFit="1" customWidth="1"/>
    <col min="2758" max="2758" width="38" bestFit="1" customWidth="1"/>
    <col min="2759" max="2759" width="27.1796875" bestFit="1" customWidth="1"/>
    <col min="2760" max="2760" width="9.26953125" customWidth="1"/>
    <col min="2761" max="2761" width="13.90625" bestFit="1" customWidth="1"/>
    <col min="2762" max="2762" width="13.54296875" bestFit="1" customWidth="1"/>
    <col min="2763" max="2763" width="34.1796875" bestFit="1" customWidth="1"/>
    <col min="2764" max="2764" width="23.1796875" bestFit="1" customWidth="1"/>
    <col min="2765" max="2765" width="12.54296875" bestFit="1" customWidth="1"/>
    <col min="2766" max="2766" width="7.7265625" customWidth="1"/>
    <col min="2767" max="2767" width="5.81640625" customWidth="1"/>
    <col min="2768" max="2768" width="12.453125" bestFit="1" customWidth="1"/>
    <col min="2769" max="2769" width="17.81640625" bestFit="1" customWidth="1"/>
    <col min="2770" max="2770" width="21.08984375" bestFit="1" customWidth="1"/>
    <col min="2771" max="2771" width="16.453125" bestFit="1" customWidth="1"/>
    <col min="2772" max="2772" width="17.81640625" bestFit="1" customWidth="1"/>
    <col min="2773" max="2773" width="9.453125" customWidth="1"/>
    <col min="2774" max="2774" width="10" customWidth="1"/>
    <col min="2775" max="2775" width="15.453125" bestFit="1" customWidth="1"/>
    <col min="2776" max="2776" width="15.90625" bestFit="1" customWidth="1"/>
    <col min="2777" max="2777" width="11" bestFit="1" customWidth="1"/>
    <col min="2778" max="2778" width="3.36328125" customWidth="1"/>
    <col min="2779" max="2779" width="28.26953125" bestFit="1" customWidth="1"/>
    <col min="2780" max="2780" width="7.26953125" customWidth="1"/>
    <col min="2781" max="2781" width="8.453125" customWidth="1"/>
    <col min="2782" max="2782" width="11" bestFit="1" customWidth="1"/>
    <col min="2783" max="2783" width="7" customWidth="1"/>
    <col min="2784" max="2784" width="13.1796875" bestFit="1" customWidth="1"/>
    <col min="2785" max="2785" width="7.90625" customWidth="1"/>
    <col min="2786" max="2786" width="24.1796875" bestFit="1" customWidth="1"/>
    <col min="2787" max="2787" width="10.08984375" customWidth="1"/>
    <col min="2788" max="2788" width="14.453125" bestFit="1" customWidth="1"/>
    <col min="2789" max="2789" width="23.26953125" bestFit="1" customWidth="1"/>
    <col min="2790" max="2790" width="16.7265625" bestFit="1" customWidth="1"/>
    <col min="2791" max="2791" width="25.81640625" bestFit="1" customWidth="1"/>
    <col min="2792" max="2792" width="4.90625" customWidth="1"/>
    <col min="2793" max="2793" width="12.36328125" bestFit="1" customWidth="1"/>
    <col min="2794" max="2794" width="34.36328125" bestFit="1" customWidth="1"/>
    <col min="2795" max="2795" width="16.54296875" bestFit="1" customWidth="1"/>
    <col min="2796" max="2796" width="16.90625" bestFit="1" customWidth="1"/>
    <col min="2797" max="2797" width="5.26953125" customWidth="1"/>
    <col min="2798" max="2798" width="13.08984375" bestFit="1" customWidth="1"/>
    <col min="2799" max="2799" width="22" bestFit="1" customWidth="1"/>
    <col min="2800" max="2800" width="15.36328125" bestFit="1" customWidth="1"/>
    <col min="2801" max="2801" width="12.453125" bestFit="1" customWidth="1"/>
    <col min="2803" max="2803" width="39" bestFit="1" customWidth="1"/>
    <col min="2804" max="2804" width="35.7265625" bestFit="1" customWidth="1"/>
    <col min="2805" max="2805" width="12.1796875" bestFit="1" customWidth="1"/>
    <col min="2806" max="2806" width="24.36328125" bestFit="1" customWidth="1"/>
    <col min="2807" max="2807" width="12.6328125" bestFit="1" customWidth="1"/>
    <col min="2808" max="2808" width="17.08984375" bestFit="1" customWidth="1"/>
    <col min="2809" max="2809" width="26.7265625" bestFit="1" customWidth="1"/>
    <col min="2810" max="2810" width="20.54296875" bestFit="1" customWidth="1"/>
    <col min="2811" max="2811" width="4.36328125" customWidth="1"/>
    <col min="2812" max="2812" width="10.26953125" customWidth="1"/>
    <col min="2813" max="2813" width="13.6328125" bestFit="1" customWidth="1"/>
    <col min="2814" max="2814" width="18.7265625" bestFit="1" customWidth="1"/>
    <col min="2815" max="2815" width="12.36328125" bestFit="1" customWidth="1"/>
    <col min="2816" max="2816" width="13" bestFit="1" customWidth="1"/>
    <col min="2817" max="2817" width="22.6328125" bestFit="1" customWidth="1"/>
    <col min="2818" max="2818" width="18.7265625" bestFit="1" customWidth="1"/>
    <col min="2819" max="2819" width="16.36328125" bestFit="1" customWidth="1"/>
    <col min="2820" max="2820" width="14.36328125" bestFit="1" customWidth="1"/>
    <col min="2821" max="2821" width="14" bestFit="1" customWidth="1"/>
    <col min="2822" max="2822" width="12.7265625" bestFit="1" customWidth="1"/>
    <col min="2823" max="2823" width="9.453125" customWidth="1"/>
    <col min="2824" max="2824" width="19.7265625" bestFit="1" customWidth="1"/>
    <col min="2825" max="2825" width="17" bestFit="1" customWidth="1"/>
    <col min="2826" max="2826" width="18.6328125" bestFit="1" customWidth="1"/>
    <col min="2827" max="2827" width="9.453125" customWidth="1"/>
    <col min="2828" max="2828" width="15.26953125" bestFit="1" customWidth="1"/>
    <col min="2829" max="2829" width="16" bestFit="1" customWidth="1"/>
    <col min="2830" max="2830" width="13.90625" bestFit="1" customWidth="1"/>
    <col min="2831" max="2831" width="9.08984375" customWidth="1"/>
    <col min="2832" max="2832" width="14.453125" bestFit="1" customWidth="1"/>
    <col min="2833" max="2833" width="9.6328125" customWidth="1"/>
    <col min="2834" max="2834" width="13.7265625" bestFit="1" customWidth="1"/>
    <col min="2835" max="2835" width="12" bestFit="1" customWidth="1"/>
    <col min="2836" max="2836" width="20.08984375" bestFit="1" customWidth="1"/>
    <col min="2837" max="2837" width="16" bestFit="1" customWidth="1"/>
    <col min="2838" max="2838" width="11.7265625" bestFit="1" customWidth="1"/>
    <col min="2839" max="2839" width="35.08984375" bestFit="1" customWidth="1"/>
    <col min="2840" max="2840" width="9.54296875" customWidth="1"/>
    <col min="2841" max="2841" width="22.6328125" bestFit="1" customWidth="1"/>
    <col min="2842" max="2842" width="17.26953125" bestFit="1" customWidth="1"/>
    <col min="2843" max="2843" width="14" bestFit="1" customWidth="1"/>
    <col min="2844" max="2844" width="8.7265625" customWidth="1"/>
    <col min="2845" max="2845" width="23.36328125" bestFit="1" customWidth="1"/>
    <col min="2846" max="2846" width="23.6328125" bestFit="1" customWidth="1"/>
    <col min="2847" max="2847" width="9.453125" customWidth="1"/>
    <col min="2848" max="2848" width="19.1796875" bestFit="1" customWidth="1"/>
    <col min="2849" max="2849" width="10.453125" customWidth="1"/>
    <col min="2850" max="2850" width="22.54296875" bestFit="1" customWidth="1"/>
    <col min="2851" max="2851" width="15.26953125" bestFit="1" customWidth="1"/>
    <col min="2852" max="2852" width="4.6328125" customWidth="1"/>
    <col min="2853" max="2853" width="16.08984375" bestFit="1" customWidth="1"/>
    <col min="2854" max="2854" width="14" bestFit="1" customWidth="1"/>
    <col min="2855" max="2855" width="16.54296875" bestFit="1" customWidth="1"/>
    <col min="2856" max="2856" width="10.81640625" customWidth="1"/>
    <col min="2857" max="2857" width="12.26953125" bestFit="1" customWidth="1"/>
    <col min="2858" max="2858" width="9.26953125" customWidth="1"/>
    <col min="2859" max="2859" width="17.08984375" bestFit="1" customWidth="1"/>
    <col min="2860" max="2860" width="10.08984375" customWidth="1"/>
    <col min="2861" max="2861" width="18.08984375" bestFit="1" customWidth="1"/>
    <col min="2862" max="2862" width="14.36328125" bestFit="1" customWidth="1"/>
    <col min="2863" max="2863" width="12.26953125" bestFit="1" customWidth="1"/>
    <col min="2864" max="2864" width="7.54296875" customWidth="1"/>
    <col min="2865" max="2865" width="16.81640625" bestFit="1" customWidth="1"/>
    <col min="2866" max="2866" width="11.54296875" bestFit="1" customWidth="1"/>
    <col min="2867" max="2867" width="23.36328125" bestFit="1" customWidth="1"/>
    <col min="2868" max="2868" width="16.26953125" bestFit="1" customWidth="1"/>
    <col min="2869" max="2869" width="10.54296875" customWidth="1"/>
    <col min="2870" max="2870" width="8.90625" customWidth="1"/>
    <col min="2871" max="2871" width="7.36328125" customWidth="1"/>
    <col min="2872" max="2872" width="8.6328125" customWidth="1"/>
    <col min="2873" max="2873" width="13.26953125" bestFit="1" customWidth="1"/>
    <col min="2874" max="2874" width="21.90625" bestFit="1" customWidth="1"/>
    <col min="2875" max="2875" width="12.54296875" bestFit="1" customWidth="1"/>
    <col min="2876" max="2876" width="12.08984375" bestFit="1" customWidth="1"/>
    <col min="2877" max="2877" width="16.81640625" bestFit="1" customWidth="1"/>
    <col min="2878" max="2878" width="17.7265625" bestFit="1" customWidth="1"/>
    <col min="2879" max="2879" width="23.08984375" bestFit="1" customWidth="1"/>
    <col min="2880" max="2880" width="9.08984375" customWidth="1"/>
    <col min="2881" max="2881" width="25.81640625" bestFit="1" customWidth="1"/>
    <col min="2882" max="2882" width="9.6328125" customWidth="1"/>
    <col min="2883" max="2883" width="12.08984375" bestFit="1" customWidth="1"/>
    <col min="2884" max="2884" width="11.7265625" bestFit="1" customWidth="1"/>
    <col min="2885" max="2885" width="15.7265625" bestFit="1" customWidth="1"/>
    <col min="2886" max="2886" width="27.81640625" bestFit="1" customWidth="1"/>
    <col min="2887" max="2887" width="8.26953125" customWidth="1"/>
    <col min="2888" max="2888" width="29.453125" bestFit="1" customWidth="1"/>
    <col min="2889" max="2889" width="12.1796875" bestFit="1" customWidth="1"/>
    <col min="2890" max="2890" width="8.81640625" customWidth="1"/>
    <col min="2891" max="2891" width="8.453125" customWidth="1"/>
    <col min="2892" max="2892" width="15.7265625" bestFit="1" customWidth="1"/>
    <col min="2893" max="2893" width="9.7265625" customWidth="1"/>
    <col min="2894" max="2894" width="14.6328125" bestFit="1" customWidth="1"/>
    <col min="2895" max="2895" width="16.6328125" bestFit="1" customWidth="1"/>
    <col min="2896" max="2896" width="9.1796875" customWidth="1"/>
    <col min="2897" max="2897" width="16.81640625" bestFit="1" customWidth="1"/>
    <col min="2898" max="2898" width="17.453125" bestFit="1" customWidth="1"/>
    <col min="2899" max="2899" width="9" customWidth="1"/>
    <col min="2900" max="2900" width="15.36328125" bestFit="1" customWidth="1"/>
    <col min="2901" max="2901" width="7.6328125" customWidth="1"/>
    <col min="2902" max="2902" width="9" customWidth="1"/>
    <col min="2903" max="2903" width="7.7265625" customWidth="1"/>
    <col min="2904" max="2904" width="8.1796875" customWidth="1"/>
    <col min="2905" max="2905" width="7.26953125" customWidth="1"/>
    <col min="2906" max="2906" width="9.36328125" customWidth="1"/>
    <col min="2907" max="2907" width="14.453125" bestFit="1" customWidth="1"/>
    <col min="2908" max="2908" width="10" customWidth="1"/>
    <col min="2909" max="2909" width="19.6328125" bestFit="1" customWidth="1"/>
    <col min="2910" max="2910" width="18.453125" bestFit="1" customWidth="1"/>
    <col min="2912" max="2912" width="6.6328125" customWidth="1"/>
    <col min="2913" max="2913" width="16.54296875" bestFit="1" customWidth="1"/>
    <col min="2914" max="2914" width="15.1796875" bestFit="1" customWidth="1"/>
    <col min="2915" max="2915" width="19.90625" bestFit="1" customWidth="1"/>
    <col min="2916" max="2916" width="6.26953125" customWidth="1"/>
    <col min="2917" max="2917" width="15.90625" bestFit="1" customWidth="1"/>
    <col min="2918" max="2918" width="8.08984375" customWidth="1"/>
    <col min="2919" max="2919" width="7" customWidth="1"/>
    <col min="2920" max="2920" width="10.81640625" customWidth="1"/>
    <col min="2921" max="2921" width="12.6328125" bestFit="1" customWidth="1"/>
    <col min="2922" max="2922" width="14" bestFit="1" customWidth="1"/>
    <col min="2923" max="2923" width="10.453125" customWidth="1"/>
    <col min="2924" max="2924" width="23.1796875" bestFit="1" customWidth="1"/>
    <col min="2925" max="2925" width="19.36328125" bestFit="1" customWidth="1"/>
    <col min="2927" max="2927" width="21.90625" bestFit="1" customWidth="1"/>
    <col min="2928" max="2928" width="15.54296875" bestFit="1" customWidth="1"/>
    <col min="2929" max="2929" width="9.81640625" customWidth="1"/>
    <col min="2930" max="2930" width="16.90625" bestFit="1" customWidth="1"/>
    <col min="2931" max="2931" width="24.453125" bestFit="1" customWidth="1"/>
    <col min="2932" max="2932" width="11.1796875" bestFit="1" customWidth="1"/>
    <col min="2933" max="2933" width="16.08984375" bestFit="1" customWidth="1"/>
    <col min="2934" max="2934" width="11.81640625" bestFit="1" customWidth="1"/>
    <col min="2935" max="2935" width="9.54296875" customWidth="1"/>
    <col min="2936" max="2936" width="10" customWidth="1"/>
    <col min="2937" max="2937" width="5.1796875" customWidth="1"/>
    <col min="2938" max="2938" width="13" bestFit="1" customWidth="1"/>
    <col min="2939" max="2939" width="22.54296875" bestFit="1" customWidth="1"/>
    <col min="2940" max="2940" width="11.81640625" bestFit="1" customWidth="1"/>
    <col min="2941" max="2941" width="23.26953125" bestFit="1" customWidth="1"/>
    <col min="2942" max="2942" width="7.54296875" customWidth="1"/>
    <col min="2943" max="2943" width="18.08984375" bestFit="1" customWidth="1"/>
    <col min="2944" max="2944" width="13.1796875" bestFit="1" customWidth="1"/>
    <col min="2945" max="2945" width="4.453125" customWidth="1"/>
    <col min="2946" max="2946" width="20.453125" bestFit="1" customWidth="1"/>
    <col min="2947" max="2947" width="20.6328125" bestFit="1" customWidth="1"/>
    <col min="2948" max="2948" width="21" bestFit="1" customWidth="1"/>
    <col min="2949" max="2949" width="6.453125" customWidth="1"/>
    <col min="2950" max="2950" width="14.6328125" bestFit="1" customWidth="1"/>
    <col min="2951" max="2951" width="20.36328125" bestFit="1" customWidth="1"/>
    <col min="2952" max="2952" width="17.36328125" bestFit="1" customWidth="1"/>
    <col min="2953" max="2953" width="16.6328125" bestFit="1" customWidth="1"/>
    <col min="2954" max="2954" width="23.81640625" bestFit="1" customWidth="1"/>
    <col min="2955" max="2955" width="17.453125" bestFit="1" customWidth="1"/>
    <col min="2956" max="2956" width="15.7265625" bestFit="1" customWidth="1"/>
    <col min="2957" max="2957" width="16.90625" bestFit="1" customWidth="1"/>
    <col min="2958" max="2958" width="20.1796875" bestFit="1" customWidth="1"/>
    <col min="2959" max="2959" width="15" bestFit="1" customWidth="1"/>
    <col min="2960" max="2960" width="6.7265625" customWidth="1"/>
    <col min="2961" max="2961" width="10.453125" customWidth="1"/>
    <col min="2962" max="2962" width="13.54296875" bestFit="1" customWidth="1"/>
    <col min="2963" max="2963" width="13.36328125" bestFit="1" customWidth="1"/>
    <col min="2964" max="2964" width="5.1796875" customWidth="1"/>
    <col min="2965" max="2965" width="10.54296875" customWidth="1"/>
    <col min="2966" max="2966" width="9.90625" customWidth="1"/>
    <col min="2967" max="2967" width="14" bestFit="1" customWidth="1"/>
    <col min="2968" max="2968" width="18.54296875" bestFit="1" customWidth="1"/>
    <col min="2969" max="2969" width="17.1796875" bestFit="1" customWidth="1"/>
    <col min="2970" max="2970" width="4.1796875" customWidth="1"/>
    <col min="2971" max="2971" width="9.7265625" customWidth="1"/>
    <col min="2972" max="2972" width="8.08984375" customWidth="1"/>
    <col min="2973" max="2973" width="9.90625" customWidth="1"/>
    <col min="2974" max="2974" width="12.7265625" bestFit="1" customWidth="1"/>
    <col min="2975" max="2975" width="21.26953125" bestFit="1" customWidth="1"/>
    <col min="2976" max="2976" width="28.6328125" bestFit="1" customWidth="1"/>
    <col min="2977" max="2977" width="22.26953125" bestFit="1" customWidth="1"/>
    <col min="2978" max="2978" width="29.81640625" bestFit="1" customWidth="1"/>
    <col min="2979" max="2979" width="22.08984375" bestFit="1" customWidth="1"/>
    <col min="2980" max="2980" width="18.1796875" bestFit="1" customWidth="1"/>
    <col min="2981" max="2981" width="35.453125" bestFit="1" customWidth="1"/>
    <col min="2982" max="2982" width="10.08984375" customWidth="1"/>
    <col min="2983" max="2983" width="4.7265625" customWidth="1"/>
    <col min="2984" max="2984" width="15.54296875" bestFit="1" customWidth="1"/>
    <col min="2985" max="2985" width="8.36328125" customWidth="1"/>
    <col min="2986" max="2986" width="14.1796875" bestFit="1" customWidth="1"/>
    <col min="2987" max="2987" width="7.54296875" customWidth="1"/>
    <col min="2988" max="2988" width="9.26953125" customWidth="1"/>
    <col min="2989" max="2989" width="14.36328125" bestFit="1" customWidth="1"/>
    <col min="2990" max="2990" width="25.08984375" bestFit="1" customWidth="1"/>
    <col min="2991" max="2991" width="9" customWidth="1"/>
    <col min="2992" max="2992" width="24.453125" bestFit="1" customWidth="1"/>
    <col min="2993" max="2994" width="15.08984375" bestFit="1" customWidth="1"/>
    <col min="2995" max="2995" width="13.453125" bestFit="1" customWidth="1"/>
    <col min="2996" max="2996" width="11.54296875" bestFit="1" customWidth="1"/>
    <col min="2997" max="2997" width="19.453125" bestFit="1" customWidth="1"/>
    <col min="2998" max="2998" width="35.26953125" bestFit="1" customWidth="1"/>
    <col min="2999" max="2999" width="12.08984375" bestFit="1" customWidth="1"/>
    <col min="3000" max="3000" width="10.81640625" customWidth="1"/>
    <col min="3001" max="3001" width="7.36328125" customWidth="1"/>
    <col min="3002" max="3002" width="16.08984375" bestFit="1" customWidth="1"/>
    <col min="3003" max="3003" width="18.90625" bestFit="1" customWidth="1"/>
    <col min="3004" max="3004" width="16.08984375" bestFit="1" customWidth="1"/>
    <col min="3005" max="3005" width="17.36328125" bestFit="1" customWidth="1"/>
    <col min="3006" max="3006" width="11" bestFit="1" customWidth="1"/>
    <col min="3007" max="3007" width="11.453125" bestFit="1" customWidth="1"/>
    <col min="3008" max="3008" width="11.08984375" bestFit="1" customWidth="1"/>
    <col min="3009" max="3009" width="17.90625" bestFit="1" customWidth="1"/>
    <col min="3010" max="3010" width="10.7265625" customWidth="1"/>
    <col min="3011" max="3011" width="6.81640625" customWidth="1"/>
    <col min="3012" max="3012" width="14.81640625" bestFit="1" customWidth="1"/>
    <col min="3013" max="3013" width="23.90625" bestFit="1" customWidth="1"/>
    <col min="3014" max="3014" width="28" bestFit="1" customWidth="1"/>
    <col min="3015" max="3015" width="19.26953125" bestFit="1" customWidth="1"/>
    <col min="3016" max="3016" width="16.26953125" bestFit="1" customWidth="1"/>
    <col min="3017" max="3017" width="15.26953125" bestFit="1" customWidth="1"/>
    <col min="3018" max="3018" width="35.08984375" bestFit="1" customWidth="1"/>
    <col min="3019" max="3019" width="14.90625" bestFit="1" customWidth="1"/>
    <col min="3020" max="3020" width="17.08984375" bestFit="1" customWidth="1"/>
    <col min="3021" max="3021" width="8.6328125" customWidth="1"/>
    <col min="3022" max="3022" width="32.1796875" bestFit="1" customWidth="1"/>
    <col min="3023" max="3023" width="10.6328125" customWidth="1"/>
    <col min="3024" max="3024" width="5.7265625" customWidth="1"/>
    <col min="3025" max="3025" width="11.7265625" bestFit="1" customWidth="1"/>
    <col min="3026" max="3026" width="8" customWidth="1"/>
    <col min="3027" max="3027" width="8.453125" customWidth="1"/>
    <col min="3028" max="3028" width="13.81640625" bestFit="1" customWidth="1"/>
    <col min="3029" max="3029" width="4.6328125" customWidth="1"/>
    <col min="3030" max="3030" width="11.90625" bestFit="1" customWidth="1"/>
    <col min="3031" max="3031" width="9.6328125" customWidth="1"/>
    <col min="3032" max="3032" width="32.1796875" bestFit="1" customWidth="1"/>
    <col min="3033" max="3033" width="27.54296875" bestFit="1" customWidth="1"/>
    <col min="3034" max="3034" width="20.7265625" bestFit="1" customWidth="1"/>
    <col min="3035" max="3035" width="20.26953125" bestFit="1" customWidth="1"/>
    <col min="3036" max="3036" width="15.6328125" bestFit="1" customWidth="1"/>
    <col min="3037" max="3037" width="12.36328125" bestFit="1" customWidth="1"/>
    <col min="3038" max="3038" width="13.08984375" bestFit="1" customWidth="1"/>
    <col min="3039" max="3039" width="7.81640625" customWidth="1"/>
    <col min="3040" max="3040" width="15" bestFit="1" customWidth="1"/>
    <col min="3041" max="3041" width="7.6328125" customWidth="1"/>
    <col min="3042" max="3042" width="14.90625" bestFit="1" customWidth="1"/>
    <col min="3043" max="3043" width="8.453125" customWidth="1"/>
    <col min="3044" max="3044" width="8.36328125" customWidth="1"/>
    <col min="3045" max="3045" width="11.26953125" bestFit="1" customWidth="1"/>
    <col min="3046" max="3046" width="6.1796875" customWidth="1"/>
    <col min="3047" max="3047" width="22.08984375" bestFit="1" customWidth="1"/>
    <col min="3048" max="3048" width="12.453125" bestFit="1" customWidth="1"/>
    <col min="3049" max="3049" width="22.6328125" bestFit="1" customWidth="1"/>
    <col min="3050" max="3050" width="9.26953125" customWidth="1"/>
    <col min="3051" max="3051" width="6.6328125" customWidth="1"/>
    <col min="3052" max="3052" width="16.36328125" bestFit="1" customWidth="1"/>
    <col min="3053" max="3053" width="11" bestFit="1" customWidth="1"/>
    <col min="3054" max="3054" width="12.36328125" bestFit="1" customWidth="1"/>
    <col min="3055" max="3055" width="15.90625" bestFit="1" customWidth="1"/>
    <col min="3056" max="3056" width="12.90625" bestFit="1" customWidth="1"/>
    <col min="3057" max="3057" width="14.08984375" bestFit="1" customWidth="1"/>
    <col min="3058" max="3058" width="14.7265625" bestFit="1" customWidth="1"/>
    <col min="3059" max="3059" width="20.81640625" bestFit="1" customWidth="1"/>
    <col min="3060" max="3060" width="10.1796875" customWidth="1"/>
    <col min="3061" max="3061" width="10.453125" customWidth="1"/>
    <col min="3062" max="3062" width="19.6328125" bestFit="1" customWidth="1"/>
    <col min="3063" max="3063" width="7.90625" customWidth="1"/>
    <col min="3064" max="3064" width="6.54296875" customWidth="1"/>
    <col min="3065" max="3065" width="8.36328125" customWidth="1"/>
    <col min="3066" max="3066" width="6.26953125" customWidth="1"/>
    <col min="3067" max="3067" width="5.54296875" customWidth="1"/>
    <col min="3068" max="3068" width="17.26953125" bestFit="1" customWidth="1"/>
    <col min="3069" max="3069" width="10.6328125" customWidth="1"/>
    <col min="3070" max="3070" width="32.6328125" bestFit="1" customWidth="1"/>
    <col min="3071" max="3071" width="28.54296875" bestFit="1" customWidth="1"/>
    <col min="3072" max="3072" width="18.08984375" bestFit="1" customWidth="1"/>
    <col min="3073" max="3073" width="11.26953125" bestFit="1" customWidth="1"/>
    <col min="3074" max="3074" width="6.6328125" customWidth="1"/>
    <col min="3075" max="3075" width="10.26953125" customWidth="1"/>
    <col min="3076" max="3076" width="7.81640625" customWidth="1"/>
    <col min="3077" max="3077" width="15.54296875" bestFit="1" customWidth="1"/>
    <col min="3078" max="3078" width="11.36328125" bestFit="1" customWidth="1"/>
    <col min="3079" max="3079" width="17.36328125" bestFit="1" customWidth="1"/>
    <col min="3080" max="3080" width="18.36328125" bestFit="1" customWidth="1"/>
    <col min="3081" max="3081" width="12" bestFit="1" customWidth="1"/>
    <col min="3082" max="3082" width="15.54296875" bestFit="1" customWidth="1"/>
    <col min="3083" max="3083" width="8.453125" customWidth="1"/>
    <col min="3084" max="3084" width="10" customWidth="1"/>
    <col min="3085" max="3085" width="16" bestFit="1" customWidth="1"/>
    <col min="3086" max="3086" width="26.36328125" bestFit="1" customWidth="1"/>
    <col min="3087" max="3087" width="18.08984375" bestFit="1" customWidth="1"/>
    <col min="3088" max="3088" width="13.26953125" bestFit="1" customWidth="1"/>
    <col min="3089" max="3089" width="17.7265625" bestFit="1" customWidth="1"/>
    <col min="3090" max="3090" width="13.54296875" bestFit="1" customWidth="1"/>
    <col min="3091" max="3091" width="18.08984375" bestFit="1" customWidth="1"/>
    <col min="3092" max="3092" width="18.1796875" bestFit="1" customWidth="1"/>
    <col min="3093" max="3093" width="17.453125" bestFit="1" customWidth="1"/>
    <col min="3094" max="3094" width="8.26953125" customWidth="1"/>
    <col min="3095" max="3095" width="12.453125" bestFit="1" customWidth="1"/>
    <col min="3096" max="3096" width="11.08984375" bestFit="1" customWidth="1"/>
    <col min="3097" max="3097" width="18.54296875" bestFit="1" customWidth="1"/>
    <col min="3098" max="3098" width="9.81640625" customWidth="1"/>
    <col min="3099" max="3099" width="31.7265625" bestFit="1" customWidth="1"/>
    <col min="3100" max="3100" width="24.1796875" bestFit="1" customWidth="1"/>
    <col min="3101" max="3101" width="17" bestFit="1" customWidth="1"/>
    <col min="3102" max="3102" width="19.90625" bestFit="1" customWidth="1"/>
    <col min="3103" max="3103" width="38" bestFit="1" customWidth="1"/>
    <col min="3104" max="3104" width="20.54296875" bestFit="1" customWidth="1"/>
    <col min="3105" max="3105" width="11.54296875" bestFit="1" customWidth="1"/>
    <col min="3106" max="3106" width="10.7265625" customWidth="1"/>
    <col min="3107" max="3107" width="26.81640625" bestFit="1" customWidth="1"/>
    <col min="3108" max="3108" width="11.54296875" bestFit="1" customWidth="1"/>
    <col min="3109" max="3109" width="10.81640625" customWidth="1"/>
    <col min="3110" max="3110" width="9.1796875" customWidth="1"/>
    <col min="3111" max="3111" width="5.81640625" customWidth="1"/>
    <col min="3112" max="3112" width="8.1796875" customWidth="1"/>
    <col min="3113" max="3113" width="4.54296875" customWidth="1"/>
    <col min="3114" max="3114" width="23.36328125" bestFit="1" customWidth="1"/>
    <col min="3115" max="3115" width="16.1796875" bestFit="1" customWidth="1"/>
    <col min="3116" max="3116" width="15.6328125" bestFit="1" customWidth="1"/>
    <col min="3117" max="3117" width="5.7265625" customWidth="1"/>
    <col min="3118" max="3118" width="4.90625" customWidth="1"/>
    <col min="3119" max="3119" width="16.08984375" bestFit="1" customWidth="1"/>
    <col min="3120" max="3120" width="20.7265625" bestFit="1" customWidth="1"/>
    <col min="3121" max="3121" width="8" customWidth="1"/>
    <col min="3122" max="3122" width="16.81640625" bestFit="1" customWidth="1"/>
    <col min="3123" max="3123" width="14.453125" bestFit="1" customWidth="1"/>
    <col min="3124" max="3124" width="10.81640625" customWidth="1"/>
    <col min="3125" max="3126" width="18.54296875" bestFit="1" customWidth="1"/>
    <col min="3127" max="3127" width="17.26953125" bestFit="1" customWidth="1"/>
    <col min="3128" max="3128" width="16.90625" bestFit="1" customWidth="1"/>
    <col min="3129" max="3129" width="8.26953125" customWidth="1"/>
    <col min="3130" max="3130" width="14.6328125" bestFit="1" customWidth="1"/>
    <col min="3131" max="3131" width="13" bestFit="1" customWidth="1"/>
    <col min="3132" max="3132" width="15.453125" bestFit="1" customWidth="1"/>
    <col min="3133" max="3133" width="14.7265625" bestFit="1" customWidth="1"/>
    <col min="3134" max="3134" width="22.54296875" bestFit="1" customWidth="1"/>
    <col min="3135" max="3135" width="13.54296875" bestFit="1" customWidth="1"/>
    <col min="3136" max="3136" width="14.7265625" bestFit="1" customWidth="1"/>
    <col min="3137" max="3137" width="14.81640625" bestFit="1" customWidth="1"/>
    <col min="3138" max="3138" width="39.6328125" bestFit="1" customWidth="1"/>
    <col min="3139" max="3139" width="11" bestFit="1" customWidth="1"/>
    <col min="3140" max="3140" width="23.6328125" bestFit="1" customWidth="1"/>
    <col min="3141" max="3141" width="12.7265625" bestFit="1" customWidth="1"/>
    <col min="3142" max="3142" width="6.26953125" customWidth="1"/>
    <col min="3143" max="3143" width="8.54296875" customWidth="1"/>
    <col min="3144" max="3144" width="18.6328125" bestFit="1" customWidth="1"/>
    <col min="3145" max="3145" width="10.1796875" customWidth="1"/>
    <col min="3146" max="3146" width="12.26953125" bestFit="1" customWidth="1"/>
    <col min="3147" max="3147" width="6.08984375" customWidth="1"/>
    <col min="3148" max="3148" width="17.6328125" bestFit="1" customWidth="1"/>
    <col min="3149" max="3149" width="8.90625" customWidth="1"/>
    <col min="3150" max="3150" width="8.36328125" customWidth="1"/>
    <col min="3151" max="3151" width="10.453125" customWidth="1"/>
    <col min="3152" max="3152" width="6.1796875" customWidth="1"/>
    <col min="3153" max="3153" width="13.54296875" bestFit="1" customWidth="1"/>
    <col min="3154" max="3154" width="8" customWidth="1"/>
    <col min="3155" max="3155" width="14.453125" bestFit="1" customWidth="1"/>
    <col min="3156" max="3156" width="12.6328125" bestFit="1" customWidth="1"/>
    <col min="3157" max="3157" width="11.36328125" bestFit="1" customWidth="1"/>
    <col min="3158" max="3158" width="8.36328125" customWidth="1"/>
    <col min="3159" max="3159" width="6.6328125" customWidth="1"/>
    <col min="3160" max="3160" width="21" bestFit="1" customWidth="1"/>
    <col min="3161" max="3161" width="13.54296875" bestFit="1" customWidth="1"/>
    <col min="3162" max="3162" width="13.1796875" bestFit="1" customWidth="1"/>
    <col min="3163" max="3163" width="5.26953125" customWidth="1"/>
    <col min="3164" max="3164" width="10.1796875" customWidth="1"/>
    <col min="3165" max="3165" width="32.36328125" bestFit="1" customWidth="1"/>
    <col min="3166" max="3166" width="13.1796875" bestFit="1" customWidth="1"/>
    <col min="3167" max="3167" width="9" customWidth="1"/>
    <col min="3168" max="3168" width="8.453125" customWidth="1"/>
    <col min="3169" max="3169" width="30.26953125" bestFit="1" customWidth="1"/>
    <col min="3170" max="3170" width="16" bestFit="1" customWidth="1"/>
    <col min="3171" max="3171" width="7.26953125" customWidth="1"/>
    <col min="3172" max="3172" width="7.54296875" customWidth="1"/>
    <col min="3173" max="3173" width="16.81640625" bestFit="1" customWidth="1"/>
    <col min="3174" max="3174" width="12.36328125" bestFit="1" customWidth="1"/>
    <col min="3175" max="3175" width="4.26953125" customWidth="1"/>
    <col min="3176" max="3176" width="11.08984375" bestFit="1" customWidth="1"/>
    <col min="3177" max="3177" width="9.36328125" customWidth="1"/>
    <col min="3178" max="3178" width="5.90625" customWidth="1"/>
    <col min="3179" max="3179" width="13.81640625" bestFit="1" customWidth="1"/>
    <col min="3180" max="3180" width="9.6328125" customWidth="1"/>
    <col min="3181" max="3181" width="14.1796875" bestFit="1" customWidth="1"/>
    <col min="3182" max="3182" width="8.6328125" customWidth="1"/>
    <col min="3183" max="3183" width="13.6328125" bestFit="1" customWidth="1"/>
    <col min="3184" max="3184" width="12.54296875" bestFit="1" customWidth="1"/>
    <col min="3185" max="3185" width="14.54296875" bestFit="1" customWidth="1"/>
    <col min="3186" max="3186" width="18.6328125" bestFit="1" customWidth="1"/>
    <col min="3187" max="3187" width="21" bestFit="1" customWidth="1"/>
    <col min="3188" max="3188" width="10.26953125" customWidth="1"/>
    <col min="3189" max="3189" width="15.453125" bestFit="1" customWidth="1"/>
    <col min="3190" max="3190" width="4.81640625" customWidth="1"/>
    <col min="3191" max="3191" width="29.08984375" bestFit="1" customWidth="1"/>
    <col min="3192" max="3192" width="8.26953125" customWidth="1"/>
    <col min="3193" max="3193" width="8.81640625" customWidth="1"/>
    <col min="3194" max="3194" width="23.36328125" bestFit="1" customWidth="1"/>
    <col min="3195" max="3195" width="17.7265625" bestFit="1" customWidth="1"/>
    <col min="3196" max="3196" width="9.1796875" customWidth="1"/>
    <col min="3197" max="3197" width="24.1796875" bestFit="1" customWidth="1"/>
    <col min="3198" max="3198" width="21.26953125" bestFit="1" customWidth="1"/>
    <col min="3199" max="3199" width="7" customWidth="1"/>
    <col min="3200" max="3200" width="6.54296875" customWidth="1"/>
    <col min="3201" max="3201" width="24.54296875" bestFit="1" customWidth="1"/>
    <col min="3202" max="3202" width="16.453125" bestFit="1" customWidth="1"/>
    <col min="3203" max="3203" width="15.90625" bestFit="1" customWidth="1"/>
    <col min="3204" max="3204" width="18.54296875" bestFit="1" customWidth="1"/>
    <col min="3205" max="3205" width="20.26953125" bestFit="1" customWidth="1"/>
    <col min="3206" max="3206" width="43.26953125" bestFit="1" customWidth="1"/>
    <col min="3207" max="3207" width="10.1796875" customWidth="1"/>
    <col min="3208" max="3208" width="4.7265625" customWidth="1"/>
    <col min="3209" max="3209" width="9.90625" customWidth="1"/>
    <col min="3210" max="3210" width="8.26953125" customWidth="1"/>
    <col min="3211" max="3211" width="10.6328125" customWidth="1"/>
    <col min="3212" max="3212" width="18.453125" bestFit="1" customWidth="1"/>
    <col min="3213" max="3213" width="13.6328125" bestFit="1" customWidth="1"/>
    <col min="3214" max="3214" width="12.7265625" bestFit="1" customWidth="1"/>
    <col min="3215" max="3215" width="25.26953125" bestFit="1" customWidth="1"/>
    <col min="3216" max="3216" width="20.54296875" bestFit="1" customWidth="1"/>
    <col min="3217" max="3217" width="25.1796875" bestFit="1" customWidth="1"/>
    <col min="3218" max="3218" width="12.1796875" bestFit="1" customWidth="1"/>
    <col min="3219" max="3219" width="14.36328125" bestFit="1" customWidth="1"/>
    <col min="3220" max="3220" width="16" bestFit="1" customWidth="1"/>
    <col min="3221" max="3221" width="24.6328125" bestFit="1" customWidth="1"/>
    <col min="3222" max="3222" width="10.7265625" customWidth="1"/>
    <col min="3223" max="3223" width="12.453125" bestFit="1" customWidth="1"/>
    <col min="3224" max="3224" width="11.453125" bestFit="1" customWidth="1"/>
    <col min="3225" max="3225" width="18" bestFit="1" customWidth="1"/>
    <col min="3226" max="3226" width="15.26953125" bestFit="1" customWidth="1"/>
    <col min="3227" max="3227" width="17.7265625" bestFit="1" customWidth="1"/>
    <col min="3228" max="3228" width="42.7265625" bestFit="1" customWidth="1"/>
    <col min="3229" max="3229" width="10.81640625" customWidth="1"/>
    <col min="3230" max="3230" width="11" bestFit="1" customWidth="1"/>
    <col min="3231" max="3231" width="31.1796875" bestFit="1" customWidth="1"/>
    <col min="3232" max="3232" width="15.36328125" bestFit="1" customWidth="1"/>
    <col min="3233" max="3233" width="35" bestFit="1" customWidth="1"/>
    <col min="3234" max="3234" width="11.90625" bestFit="1" customWidth="1"/>
    <col min="3235" max="3235" width="7.26953125" customWidth="1"/>
    <col min="3236" max="3236" width="14.7265625" bestFit="1" customWidth="1"/>
    <col min="3237" max="3237" width="10.08984375" customWidth="1"/>
    <col min="3238" max="3238" width="11" bestFit="1" customWidth="1"/>
    <col min="3239" max="3239" width="16.90625" bestFit="1" customWidth="1"/>
    <col min="3240" max="3240" width="8.81640625" customWidth="1"/>
    <col min="3241" max="3241" width="15.26953125" bestFit="1" customWidth="1"/>
    <col min="3242" max="3242" width="17.54296875" bestFit="1" customWidth="1"/>
    <col min="3243" max="3243" width="14.26953125" bestFit="1" customWidth="1"/>
    <col min="3244" max="3244" width="17.26953125" bestFit="1" customWidth="1"/>
    <col min="3245" max="3245" width="6.36328125" customWidth="1"/>
    <col min="3246" max="3246" width="13.26953125" bestFit="1" customWidth="1"/>
    <col min="3247" max="3247" width="11.08984375" bestFit="1" customWidth="1"/>
    <col min="3248" max="3248" width="12.81640625" bestFit="1" customWidth="1"/>
    <col min="3249" max="3249" width="7.36328125" customWidth="1"/>
    <col min="3250" max="3250" width="16.08984375" bestFit="1" customWidth="1"/>
    <col min="3251" max="3251" width="18.26953125" bestFit="1" customWidth="1"/>
    <col min="3252" max="3252" width="19.90625" bestFit="1" customWidth="1"/>
    <col min="3253" max="3253" width="20.6328125" bestFit="1" customWidth="1"/>
    <col min="3254" max="3254" width="32.36328125" bestFit="1" customWidth="1"/>
    <col min="3255" max="3256" width="11" bestFit="1" customWidth="1"/>
    <col min="3257" max="3257" width="17.1796875" bestFit="1" customWidth="1"/>
    <col min="3258" max="3258" width="16.36328125" bestFit="1" customWidth="1"/>
    <col min="3259" max="3259" width="8" customWidth="1"/>
    <col min="3260" max="3260" width="9.7265625" customWidth="1"/>
    <col min="3261" max="3261" width="18.54296875" bestFit="1" customWidth="1"/>
    <col min="3262" max="3262" width="14" bestFit="1" customWidth="1"/>
    <col min="3263" max="3263" width="33.453125" bestFit="1" customWidth="1"/>
    <col min="3264" max="3264" width="13.54296875" bestFit="1" customWidth="1"/>
    <col min="3265" max="3265" width="19.90625" bestFit="1" customWidth="1"/>
    <col min="3266" max="3266" width="28.26953125" bestFit="1" customWidth="1"/>
    <col min="3267" max="3267" width="18.54296875" bestFit="1" customWidth="1"/>
    <col min="3268" max="3268" width="10.81640625" customWidth="1"/>
    <col min="3269" max="3269" width="11.81640625" bestFit="1" customWidth="1"/>
    <col min="3270" max="3270" width="9.54296875" customWidth="1"/>
    <col min="3271" max="3271" width="10.54296875" customWidth="1"/>
    <col min="3272" max="3272" width="16.81640625" bestFit="1" customWidth="1"/>
    <col min="3273" max="3273" width="9.90625" customWidth="1"/>
    <col min="3274" max="3274" width="21.36328125" bestFit="1" customWidth="1"/>
    <col min="3275" max="3276" width="9.7265625" customWidth="1"/>
    <col min="3277" max="3277" width="8.1796875" customWidth="1"/>
    <col min="3278" max="3278" width="9.08984375" customWidth="1"/>
    <col min="3279" max="3279" width="19.7265625" bestFit="1" customWidth="1"/>
    <col min="3280" max="3280" width="17.08984375" bestFit="1" customWidth="1"/>
    <col min="3281" max="3281" width="15.1796875" bestFit="1" customWidth="1"/>
    <col min="3282" max="3282" width="18" bestFit="1" customWidth="1"/>
    <col min="3283" max="3283" width="11.453125" bestFit="1" customWidth="1"/>
    <col min="3284" max="3284" width="7.7265625" customWidth="1"/>
    <col min="3285" max="3285" width="11" bestFit="1" customWidth="1"/>
    <col min="3286" max="3286" width="10.6328125" customWidth="1"/>
    <col min="3287" max="3287" width="16.7265625" bestFit="1" customWidth="1"/>
    <col min="3288" max="3288" width="18.6328125" bestFit="1" customWidth="1"/>
    <col min="3289" max="3289" width="15.36328125" bestFit="1" customWidth="1"/>
    <col min="3290" max="3290" width="35.36328125" bestFit="1" customWidth="1"/>
    <col min="3291" max="3291" width="23.26953125" bestFit="1" customWidth="1"/>
    <col min="3292" max="3292" width="15.453125" bestFit="1" customWidth="1"/>
    <col min="3293" max="3293" width="17.90625" bestFit="1" customWidth="1"/>
    <col min="3294" max="3294" width="11.08984375" bestFit="1" customWidth="1"/>
    <col min="3295" max="3295" width="9.1796875" customWidth="1"/>
    <col min="3296" max="3296" width="6.6328125" customWidth="1"/>
    <col min="3297" max="3297" width="20.54296875" bestFit="1" customWidth="1"/>
    <col min="3298" max="3298" width="8.453125" customWidth="1"/>
    <col min="3299" max="3299" width="16.81640625" bestFit="1" customWidth="1"/>
    <col min="3300" max="3300" width="24.90625" bestFit="1" customWidth="1"/>
    <col min="3301" max="3301" width="16.36328125" bestFit="1" customWidth="1"/>
    <col min="3302" max="3302" width="30" bestFit="1" customWidth="1"/>
    <col min="3303" max="3303" width="4.08984375" customWidth="1"/>
    <col min="3304" max="3304" width="16" bestFit="1" customWidth="1"/>
    <col min="3305" max="3305" width="10.08984375" customWidth="1"/>
    <col min="3306" max="3306" width="18.36328125" bestFit="1" customWidth="1"/>
    <col min="3307" max="3307" width="26.1796875" bestFit="1" customWidth="1"/>
    <col min="3308" max="3308" width="8.08984375" customWidth="1"/>
    <col min="3309" max="3309" width="18.7265625" bestFit="1" customWidth="1"/>
    <col min="3310" max="3310" width="13.7265625" bestFit="1" customWidth="1"/>
    <col min="3311" max="3311" width="26.08984375" bestFit="1" customWidth="1"/>
    <col min="3312" max="3312" width="17.6328125" bestFit="1" customWidth="1"/>
    <col min="3313" max="3313" width="16.453125" bestFit="1" customWidth="1"/>
    <col min="3314" max="3314" width="8.54296875" customWidth="1"/>
    <col min="3315" max="3315" width="28.08984375" bestFit="1" customWidth="1"/>
    <col min="3316" max="3316" width="22.453125" bestFit="1" customWidth="1"/>
    <col min="3317" max="3317" width="6" customWidth="1"/>
    <col min="3318" max="3318" width="6.54296875" customWidth="1"/>
    <col min="3319" max="3319" width="11.81640625" bestFit="1" customWidth="1"/>
    <col min="3320" max="3320" width="15" bestFit="1" customWidth="1"/>
    <col min="3321" max="3321" width="14.08984375" bestFit="1" customWidth="1"/>
    <col min="3322" max="3322" width="17.6328125" bestFit="1" customWidth="1"/>
    <col min="3323" max="3323" width="10.7265625" customWidth="1"/>
    <col min="3324" max="3324" width="17.90625" bestFit="1" customWidth="1"/>
    <col min="3325" max="3325" width="14.6328125" bestFit="1" customWidth="1"/>
    <col min="3326" max="3326" width="13" bestFit="1" customWidth="1"/>
    <col min="3327" max="3327" width="5.6328125" customWidth="1"/>
    <col min="3328" max="3328" width="16.81640625" bestFit="1" customWidth="1"/>
    <col min="3329" max="3329" width="11.36328125" bestFit="1" customWidth="1"/>
    <col min="3330" max="3330" width="18.08984375" bestFit="1" customWidth="1"/>
    <col min="3331" max="3331" width="6.36328125" customWidth="1"/>
    <col min="3332" max="3332" width="15.26953125" bestFit="1" customWidth="1"/>
    <col min="3333" max="3333" width="12.08984375" bestFit="1" customWidth="1"/>
    <col min="3334" max="3334" width="14" bestFit="1" customWidth="1"/>
    <col min="3335" max="3335" width="11.90625" bestFit="1" customWidth="1"/>
    <col min="3336" max="3336" width="8.08984375" customWidth="1"/>
    <col min="3337" max="3337" width="25.7265625" bestFit="1" customWidth="1"/>
    <col min="3338" max="3338" width="5.90625" customWidth="1"/>
    <col min="3339" max="3339" width="15.54296875" bestFit="1" customWidth="1"/>
    <col min="3340" max="3340" width="13.36328125" bestFit="1" customWidth="1"/>
    <col min="3341" max="3341" width="34.08984375" bestFit="1" customWidth="1"/>
    <col min="3342" max="3342" width="16.26953125" bestFit="1" customWidth="1"/>
    <col min="3343" max="3343" width="36.81640625" bestFit="1" customWidth="1"/>
    <col min="3344" max="3344" width="7.7265625" customWidth="1"/>
    <col min="3345" max="3345" width="14.54296875" bestFit="1" customWidth="1"/>
    <col min="3346" max="3346" width="8.1796875" customWidth="1"/>
    <col min="3347" max="3347" width="11.26953125" bestFit="1" customWidth="1"/>
    <col min="3348" max="3348" width="9.08984375" customWidth="1"/>
    <col min="3349" max="3349" width="16.1796875" bestFit="1" customWidth="1"/>
    <col min="3350" max="3350" width="14.6328125" bestFit="1" customWidth="1"/>
    <col min="3351" max="3351" width="32.1796875" bestFit="1" customWidth="1"/>
    <col min="3352" max="3352" width="5.6328125" customWidth="1"/>
    <col min="3353" max="3353" width="15.7265625" bestFit="1" customWidth="1"/>
    <col min="3354" max="3354" width="13" bestFit="1" customWidth="1"/>
    <col min="3355" max="3355" width="20.81640625" bestFit="1" customWidth="1"/>
    <col min="3356" max="3356" width="10.453125" customWidth="1"/>
    <col min="3357" max="3357" width="15.08984375" bestFit="1" customWidth="1"/>
    <col min="3359" max="3359" width="16.1796875" bestFit="1" customWidth="1"/>
    <col min="3360" max="3360" width="20.453125" bestFit="1" customWidth="1"/>
    <col min="3361" max="3361" width="17.54296875" bestFit="1" customWidth="1"/>
    <col min="3362" max="3362" width="8.7265625" customWidth="1"/>
    <col min="3363" max="3363" width="4.6328125" customWidth="1"/>
    <col min="3364" max="3364" width="18.90625" bestFit="1" customWidth="1"/>
    <col min="3365" max="3365" width="27.90625" bestFit="1" customWidth="1"/>
    <col min="3366" max="3366" width="16.453125" bestFit="1" customWidth="1"/>
    <col min="3367" max="3367" width="15.26953125" bestFit="1" customWidth="1"/>
    <col min="3368" max="3368" width="16.54296875" bestFit="1" customWidth="1"/>
    <col min="3369" max="3369" width="28.1796875" bestFit="1" customWidth="1"/>
    <col min="3370" max="3370" width="13.36328125" bestFit="1" customWidth="1"/>
    <col min="3371" max="3371" width="8.08984375" customWidth="1"/>
    <col min="3372" max="3372" width="16.6328125" bestFit="1" customWidth="1"/>
    <col min="3373" max="3373" width="19.453125" bestFit="1" customWidth="1"/>
    <col min="3374" max="3374" width="22.08984375" bestFit="1" customWidth="1"/>
    <col min="3375" max="3375" width="12.08984375" bestFit="1" customWidth="1"/>
    <col min="3376" max="3376" width="15.6328125" bestFit="1" customWidth="1"/>
    <col min="3377" max="3377" width="9.08984375" customWidth="1"/>
    <col min="3378" max="3378" width="8.6328125" customWidth="1"/>
    <col min="3379" max="3379" width="21.26953125" bestFit="1" customWidth="1"/>
    <col min="3380" max="3380" width="8.453125" customWidth="1"/>
    <col min="3381" max="3381" width="6.54296875" customWidth="1"/>
    <col min="3382" max="3382" width="13.54296875" bestFit="1" customWidth="1"/>
    <col min="3383" max="3383" width="5.54296875" customWidth="1"/>
    <col min="3384" max="3384" width="10.26953125" customWidth="1"/>
    <col min="3385" max="3385" width="17" bestFit="1" customWidth="1"/>
    <col min="3386" max="3386" width="15.54296875" bestFit="1" customWidth="1"/>
    <col min="3387" max="3387" width="13.54296875" bestFit="1" customWidth="1"/>
    <col min="3388" max="3388" width="5" customWidth="1"/>
    <col min="3389" max="3389" width="14.81640625" bestFit="1" customWidth="1"/>
    <col min="3390" max="3390" width="13.90625" bestFit="1" customWidth="1"/>
    <col min="3391" max="3391" width="4.90625" customWidth="1"/>
    <col min="3392" max="3393" width="9.90625" customWidth="1"/>
    <col min="3394" max="3394" width="9.7265625" customWidth="1"/>
    <col min="3395" max="3395" width="12.08984375" bestFit="1" customWidth="1"/>
    <col min="3396" max="3396" width="17.6328125" bestFit="1" customWidth="1"/>
    <col min="3397" max="3397" width="11" bestFit="1" customWidth="1"/>
    <col min="3398" max="3398" width="10.7265625" customWidth="1"/>
    <col min="3399" max="3399" width="13.54296875" bestFit="1" customWidth="1"/>
    <col min="3400" max="3400" width="20.54296875" bestFit="1" customWidth="1"/>
    <col min="3401" max="3401" width="5.453125" customWidth="1"/>
    <col min="3402" max="3403" width="22.90625" bestFit="1" customWidth="1"/>
    <col min="3404" max="3404" width="18.7265625" bestFit="1" customWidth="1"/>
    <col min="3405" max="3405" width="35.7265625" bestFit="1" customWidth="1"/>
    <col min="3406" max="3406" width="20" bestFit="1" customWidth="1"/>
    <col min="3407" max="3407" width="24.08984375" bestFit="1" customWidth="1"/>
    <col min="3408" max="3408" width="7.453125" customWidth="1"/>
    <col min="3409" max="3409" width="15" bestFit="1" customWidth="1"/>
    <col min="3410" max="3410" width="15.7265625" bestFit="1" customWidth="1"/>
    <col min="3411" max="3411" width="23.1796875" bestFit="1" customWidth="1"/>
    <col min="3412" max="3412" width="13" bestFit="1" customWidth="1"/>
    <col min="3413" max="3413" width="7.7265625" customWidth="1"/>
    <col min="3414" max="3414" width="12.1796875" bestFit="1" customWidth="1"/>
    <col min="3415" max="3415" width="11.54296875" bestFit="1" customWidth="1"/>
    <col min="3416" max="3416" width="7.7265625" customWidth="1"/>
    <col min="3417" max="3417" width="15.1796875" bestFit="1" customWidth="1"/>
    <col min="3418" max="3418" width="7.6328125" customWidth="1"/>
    <col min="3419" max="3419" width="34.36328125" bestFit="1" customWidth="1"/>
    <col min="3420" max="3420" width="7.26953125" customWidth="1"/>
    <col min="3421" max="3422" width="8.08984375" customWidth="1"/>
    <col min="3423" max="3423" width="12.26953125" bestFit="1" customWidth="1"/>
    <col min="3424" max="3424" width="16.26953125" bestFit="1" customWidth="1"/>
    <col min="3425" max="3425" width="15.1796875" bestFit="1" customWidth="1"/>
    <col min="3426" max="3426" width="5.90625" customWidth="1"/>
    <col min="3427" max="3427" width="11.36328125" bestFit="1" customWidth="1"/>
    <col min="3428" max="3428" width="6.81640625" customWidth="1"/>
    <col min="3429" max="3429" width="10.7265625" customWidth="1"/>
    <col min="3430" max="3430" width="11.36328125" bestFit="1" customWidth="1"/>
    <col min="3431" max="3431" width="5.08984375" customWidth="1"/>
    <col min="3432" max="3432" width="11.6328125" bestFit="1" customWidth="1"/>
    <col min="3433" max="3433" width="23" bestFit="1" customWidth="1"/>
    <col min="3434" max="3434" width="10.26953125" customWidth="1"/>
    <col min="3435" max="3435" width="22" bestFit="1" customWidth="1"/>
    <col min="3436" max="3436" width="14.90625" bestFit="1" customWidth="1"/>
    <col min="3437" max="3437" width="14.7265625" bestFit="1" customWidth="1"/>
    <col min="3438" max="3438" width="11.7265625" bestFit="1" customWidth="1"/>
    <col min="3439" max="3439" width="18.6328125" bestFit="1" customWidth="1"/>
    <col min="3440" max="3440" width="28.1796875" bestFit="1" customWidth="1"/>
    <col min="3441" max="3441" width="17" bestFit="1" customWidth="1"/>
    <col min="3442" max="3442" width="17.453125" bestFit="1" customWidth="1"/>
    <col min="3443" max="3443" width="23.26953125" bestFit="1" customWidth="1"/>
    <col min="3444" max="3444" width="8.7265625" customWidth="1"/>
    <col min="3445" max="3445" width="34.90625" bestFit="1" customWidth="1"/>
    <col min="3446" max="3446" width="24.7265625" bestFit="1" customWidth="1"/>
    <col min="3447" max="3447" width="16.90625" bestFit="1" customWidth="1"/>
    <col min="3448" max="3448" width="28.90625" bestFit="1" customWidth="1"/>
    <col min="3449" max="3449" width="23.54296875" bestFit="1" customWidth="1"/>
    <col min="3450" max="3450" width="25.08984375" bestFit="1" customWidth="1"/>
    <col min="3451" max="3451" width="15.453125" bestFit="1" customWidth="1"/>
    <col min="3452" max="3452" width="10" customWidth="1"/>
    <col min="3453" max="3453" width="38.90625" bestFit="1" customWidth="1"/>
    <col min="3454" max="3454" width="19.6328125" bestFit="1" customWidth="1"/>
    <col min="3455" max="3455" width="23.81640625" bestFit="1" customWidth="1"/>
    <col min="3456" max="3456" width="39.453125" bestFit="1" customWidth="1"/>
    <col min="3457" max="3457" width="33.26953125" bestFit="1" customWidth="1"/>
    <col min="3458" max="3458" width="10.26953125" customWidth="1"/>
    <col min="3459" max="3459" width="31.1796875" bestFit="1" customWidth="1"/>
    <col min="3460" max="3460" width="25.1796875" bestFit="1" customWidth="1"/>
    <col min="3461" max="3461" width="38.54296875" bestFit="1" customWidth="1"/>
    <col min="3462" max="3462" width="18.453125" bestFit="1" customWidth="1"/>
    <col min="3463" max="3463" width="18.7265625" bestFit="1" customWidth="1"/>
    <col min="3464" max="3464" width="24.1796875" bestFit="1" customWidth="1"/>
    <col min="3465" max="3465" width="20.1796875" bestFit="1" customWidth="1"/>
    <col min="3466" max="3466" width="20.54296875" bestFit="1" customWidth="1"/>
    <col min="3467" max="3467" width="15.6328125" bestFit="1" customWidth="1"/>
    <col min="3468" max="3468" width="6.81640625" customWidth="1"/>
    <col min="3469" max="3469" width="24.54296875" bestFit="1" customWidth="1"/>
    <col min="3470" max="3470" width="14.6328125" bestFit="1" customWidth="1"/>
    <col min="3471" max="3471" width="8.6328125" customWidth="1"/>
    <col min="3472" max="3472" width="10.1796875" customWidth="1"/>
    <col min="3473" max="3473" width="17.36328125" bestFit="1" customWidth="1"/>
    <col min="3474" max="3474" width="7" customWidth="1"/>
    <col min="3475" max="3475" width="5.54296875" customWidth="1"/>
    <col min="3476" max="3476" width="27.6328125" bestFit="1" customWidth="1"/>
    <col min="3477" max="3477" width="14.81640625" bestFit="1" customWidth="1"/>
    <col min="3478" max="3478" width="33" bestFit="1" customWidth="1"/>
    <col min="3479" max="3479" width="13.453125" bestFit="1" customWidth="1"/>
    <col min="3480" max="3480" width="4.6328125" customWidth="1"/>
    <col min="3481" max="3481" width="16" bestFit="1" customWidth="1"/>
    <col min="3482" max="3482" width="8.81640625" customWidth="1"/>
    <col min="3483" max="3483" width="24" bestFit="1" customWidth="1"/>
    <col min="3484" max="3484" width="19.81640625" bestFit="1" customWidth="1"/>
    <col min="3485" max="3485" width="35.81640625" bestFit="1" customWidth="1"/>
    <col min="3486" max="3486" width="11.6328125" bestFit="1" customWidth="1"/>
    <col min="3487" max="3487" width="14.81640625" bestFit="1" customWidth="1"/>
    <col min="3488" max="3488" width="23.36328125" bestFit="1" customWidth="1"/>
    <col min="3489" max="3489" width="12.36328125" bestFit="1" customWidth="1"/>
    <col min="3490" max="3490" width="9.7265625" customWidth="1"/>
    <col min="3491" max="3491" width="12.453125" bestFit="1" customWidth="1"/>
    <col min="3492" max="3492" width="14.26953125" bestFit="1" customWidth="1"/>
    <col min="3493" max="3493" width="11.7265625" bestFit="1" customWidth="1"/>
    <col min="3494" max="3494" width="14.54296875" bestFit="1" customWidth="1"/>
    <col min="3495" max="3495" width="15.7265625" bestFit="1" customWidth="1"/>
    <col min="3496" max="3496" width="16.90625" bestFit="1" customWidth="1"/>
    <col min="3497" max="3497" width="12.54296875" bestFit="1" customWidth="1"/>
    <col min="3498" max="3498" width="14.1796875" bestFit="1" customWidth="1"/>
    <col min="3499" max="3499" width="14.453125" bestFit="1" customWidth="1"/>
    <col min="3500" max="3500" width="27" bestFit="1" customWidth="1"/>
    <col min="3501" max="3501" width="24.90625" bestFit="1" customWidth="1"/>
    <col min="3502" max="3502" width="13.26953125" bestFit="1" customWidth="1"/>
    <col min="3503" max="3503" width="11.81640625" bestFit="1" customWidth="1"/>
    <col min="3504" max="3504" width="11.1796875" bestFit="1" customWidth="1"/>
    <col min="3505" max="3505" width="17.453125" bestFit="1" customWidth="1"/>
    <col min="3506" max="3506" width="4.7265625" customWidth="1"/>
    <col min="3507" max="3507" width="14.08984375" bestFit="1" customWidth="1"/>
    <col min="3508" max="3508" width="11.7265625" bestFit="1" customWidth="1"/>
    <col min="3509" max="3509" width="17.54296875" bestFit="1" customWidth="1"/>
    <col min="3510" max="3510" width="8.7265625" customWidth="1"/>
    <col min="3511" max="3511" width="27.90625" bestFit="1" customWidth="1"/>
    <col min="3512" max="3512" width="29.26953125" bestFit="1" customWidth="1"/>
    <col min="3513" max="3513" width="8.1796875" customWidth="1"/>
    <col min="3514" max="3514" width="16.6328125" bestFit="1" customWidth="1"/>
    <col min="3515" max="3515" width="5.36328125" customWidth="1"/>
    <col min="3516" max="3516" width="21.1796875" bestFit="1" customWidth="1"/>
    <col min="3517" max="3517" width="13.7265625" bestFit="1" customWidth="1"/>
    <col min="3518" max="3518" width="11" bestFit="1" customWidth="1"/>
    <col min="3519" max="3519" width="15.90625" bestFit="1" customWidth="1"/>
    <col min="3520" max="3520" width="9" customWidth="1"/>
    <col min="3521" max="3521" width="11" bestFit="1" customWidth="1"/>
    <col min="3522" max="3522" width="13.453125" bestFit="1" customWidth="1"/>
    <col min="3523" max="3523" width="15.6328125" bestFit="1" customWidth="1"/>
    <col min="3524" max="3524" width="4.6328125" customWidth="1"/>
    <col min="3525" max="3525" width="23.1796875" bestFit="1" customWidth="1"/>
    <col min="3526" max="3526" width="17.54296875" bestFit="1" customWidth="1"/>
    <col min="3527" max="3527" width="15.90625" bestFit="1" customWidth="1"/>
    <col min="3528" max="3528" width="11.26953125" bestFit="1" customWidth="1"/>
    <col min="3529" max="3529" width="16.81640625" bestFit="1" customWidth="1"/>
    <col min="3530" max="3530" width="6.1796875" customWidth="1"/>
    <col min="3531" max="3531" width="28.81640625" bestFit="1" customWidth="1"/>
    <col min="3532" max="3532" width="12" bestFit="1" customWidth="1"/>
    <col min="3533" max="3533" width="11.54296875" bestFit="1" customWidth="1"/>
    <col min="3534" max="3534" width="12.6328125" bestFit="1" customWidth="1"/>
    <col min="3535" max="3535" width="10.54296875" customWidth="1"/>
    <col min="3536" max="3536" width="8.6328125" customWidth="1"/>
    <col min="3537" max="3537" width="4" customWidth="1"/>
    <col min="3538" max="3538" width="25.1796875" bestFit="1" customWidth="1"/>
    <col min="3539" max="3539" width="14.26953125" bestFit="1" customWidth="1"/>
    <col min="3540" max="3540" width="12.54296875" bestFit="1" customWidth="1"/>
    <col min="3541" max="3541" width="5.1796875" customWidth="1"/>
    <col min="3542" max="3542" width="7" customWidth="1"/>
    <col min="3543" max="3543" width="8.81640625" customWidth="1"/>
    <col min="3544" max="3544" width="4.81640625" customWidth="1"/>
    <col min="3545" max="3545" width="11.7265625" bestFit="1" customWidth="1"/>
    <col min="3546" max="3546" width="24.7265625" bestFit="1" customWidth="1"/>
    <col min="3547" max="3547" width="27.90625" bestFit="1" customWidth="1"/>
    <col min="3548" max="3548" width="13.90625" bestFit="1" customWidth="1"/>
    <col min="3549" max="3549" width="15.08984375" bestFit="1" customWidth="1"/>
    <col min="3550" max="3550" width="23.36328125" bestFit="1" customWidth="1"/>
    <col min="3551" max="3551" width="14.36328125" bestFit="1" customWidth="1"/>
    <col min="3552" max="3552" width="39.36328125" bestFit="1" customWidth="1"/>
    <col min="3553" max="3553" width="10.54296875" customWidth="1"/>
    <col min="3554" max="3554" width="22.81640625" bestFit="1" customWidth="1"/>
    <col min="3555" max="3555" width="12.08984375" bestFit="1" customWidth="1"/>
    <col min="3556" max="3556" width="11.08984375" bestFit="1" customWidth="1"/>
    <col min="3557" max="3557" width="18.08984375" bestFit="1" customWidth="1"/>
    <col min="3558" max="3558" width="18.453125" bestFit="1" customWidth="1"/>
    <col min="3559" max="3559" width="20.36328125" bestFit="1" customWidth="1"/>
    <col min="3560" max="3560" width="19.81640625" bestFit="1" customWidth="1"/>
    <col min="3561" max="3561" width="23.26953125" bestFit="1" customWidth="1"/>
    <col min="3562" max="3562" width="18.54296875" bestFit="1" customWidth="1"/>
    <col min="3563" max="3563" width="13.6328125" bestFit="1" customWidth="1"/>
    <col min="3564" max="3564" width="17.81640625" bestFit="1" customWidth="1"/>
    <col min="3565" max="3565" width="20.26953125" bestFit="1" customWidth="1"/>
    <col min="3566" max="3566" width="10.1796875" customWidth="1"/>
    <col min="3567" max="3567" width="13.81640625" bestFit="1" customWidth="1"/>
    <col min="3568" max="3568" width="8.36328125" customWidth="1"/>
    <col min="3569" max="3569" width="29.08984375" bestFit="1" customWidth="1"/>
    <col min="3570" max="3570" width="5.7265625" customWidth="1"/>
    <col min="3571" max="3571" width="36.08984375" bestFit="1" customWidth="1"/>
    <col min="3572" max="3572" width="25.81640625" bestFit="1" customWidth="1"/>
    <col min="3573" max="3573" width="12.7265625" bestFit="1" customWidth="1"/>
    <col min="3574" max="3574" width="14.08984375" bestFit="1" customWidth="1"/>
    <col min="3576" max="3576" width="11.90625" bestFit="1" customWidth="1"/>
    <col min="3577" max="3577" width="11" bestFit="1" customWidth="1"/>
    <col min="3578" max="3578" width="6.7265625" customWidth="1"/>
    <col min="3579" max="3579" width="9.6328125" customWidth="1"/>
    <col min="3580" max="3580" width="8.54296875" customWidth="1"/>
    <col min="3581" max="3581" width="13.54296875" bestFit="1" customWidth="1"/>
    <col min="3582" max="3582" width="10.08984375" customWidth="1"/>
    <col min="3583" max="3583" width="15.54296875" bestFit="1" customWidth="1"/>
    <col min="3584" max="3584" width="11.7265625" bestFit="1" customWidth="1"/>
    <col min="3585" max="3585" width="11.54296875" bestFit="1" customWidth="1"/>
    <col min="3586" max="3586" width="13.6328125" bestFit="1" customWidth="1"/>
    <col min="3587" max="3587" width="8" customWidth="1"/>
    <col min="3588" max="3588" width="15.26953125" bestFit="1" customWidth="1"/>
    <col min="3589" max="3589" width="14.36328125" bestFit="1" customWidth="1"/>
    <col min="3590" max="3590" width="14.81640625" bestFit="1" customWidth="1"/>
    <col min="3591" max="3591" width="17.26953125" bestFit="1" customWidth="1"/>
    <col min="3592" max="3592" width="12.6328125" bestFit="1" customWidth="1"/>
    <col min="3593" max="3593" width="17" bestFit="1" customWidth="1"/>
    <col min="3594" max="3594" width="14" bestFit="1" customWidth="1"/>
    <col min="3595" max="3595" width="13.1796875" bestFit="1" customWidth="1"/>
    <col min="3596" max="3596" width="11.54296875" bestFit="1" customWidth="1"/>
    <col min="3597" max="3597" width="17" bestFit="1" customWidth="1"/>
    <col min="3598" max="3598" width="14.36328125" bestFit="1" customWidth="1"/>
    <col min="3599" max="3599" width="9.81640625" customWidth="1"/>
    <col min="3601" max="3601" width="14.90625" bestFit="1" customWidth="1"/>
    <col min="3602" max="3602" width="24.26953125" bestFit="1" customWidth="1"/>
    <col min="3603" max="3603" width="8.81640625" customWidth="1"/>
    <col min="3604" max="3604" width="6.26953125" customWidth="1"/>
    <col min="3605" max="3605" width="15.36328125" bestFit="1" customWidth="1"/>
    <col min="3606" max="3606" width="17.1796875" bestFit="1" customWidth="1"/>
    <col min="3607" max="3607" width="7.36328125" customWidth="1"/>
    <col min="3608" max="3608" width="8.81640625" customWidth="1"/>
    <col min="3609" max="3609" width="20.54296875" bestFit="1" customWidth="1"/>
    <col min="3610" max="3610" width="24.453125" bestFit="1" customWidth="1"/>
    <col min="3611" max="3611" width="18.1796875" bestFit="1" customWidth="1"/>
    <col min="3612" max="3612" width="10.7265625" customWidth="1"/>
    <col min="3613" max="3613" width="11.26953125" bestFit="1" customWidth="1"/>
    <col min="3614" max="3614" width="13.36328125" bestFit="1" customWidth="1"/>
    <col min="3615" max="3615" width="8" customWidth="1"/>
    <col min="3616" max="3616" width="22.36328125" bestFit="1" customWidth="1"/>
    <col min="3617" max="3617" width="9.26953125" customWidth="1"/>
    <col min="3618" max="3618" width="11.26953125" bestFit="1" customWidth="1"/>
    <col min="3619" max="3619" width="12.26953125" bestFit="1" customWidth="1"/>
    <col min="3620" max="3620" width="8.36328125" customWidth="1"/>
    <col min="3621" max="3621" width="10.6328125" customWidth="1"/>
    <col min="3622" max="3622" width="9.453125" customWidth="1"/>
    <col min="3623" max="3623" width="8.08984375" customWidth="1"/>
    <col min="3624" max="3624" width="9.26953125" customWidth="1"/>
    <col min="3625" max="3625" width="16.08984375" bestFit="1" customWidth="1"/>
    <col min="3626" max="3626" width="8.81640625" customWidth="1"/>
    <col min="3627" max="3627" width="7.453125" customWidth="1"/>
    <col min="3628" max="3628" width="5.36328125" customWidth="1"/>
    <col min="3629" max="3629" width="13.08984375" bestFit="1" customWidth="1"/>
    <col min="3630" max="3630" width="24.7265625" bestFit="1" customWidth="1"/>
    <col min="3631" max="3631" width="14.7265625" bestFit="1" customWidth="1"/>
    <col min="3632" max="3632" width="47.54296875" bestFit="1" customWidth="1"/>
    <col min="3633" max="3633" width="18.08984375" bestFit="1" customWidth="1"/>
    <col min="3634" max="3634" width="13.08984375" bestFit="1" customWidth="1"/>
    <col min="3635" max="3635" width="29.81640625" bestFit="1" customWidth="1"/>
    <col min="3636" max="3636" width="22.6328125" bestFit="1" customWidth="1"/>
    <col min="3637" max="3637" width="14.08984375" bestFit="1" customWidth="1"/>
    <col min="3638" max="3638" width="19.54296875" bestFit="1" customWidth="1"/>
    <col min="3639" max="3639" width="16.1796875" bestFit="1" customWidth="1"/>
    <col min="3640" max="3640" width="19.36328125" bestFit="1" customWidth="1"/>
    <col min="3641" max="3641" width="12.08984375" bestFit="1" customWidth="1"/>
    <col min="3642" max="3642" width="17.81640625" bestFit="1" customWidth="1"/>
    <col min="3643" max="3643" width="10.7265625" customWidth="1"/>
    <col min="3644" max="3644" width="13.6328125" bestFit="1" customWidth="1"/>
    <col min="3645" max="3645" width="9.7265625" customWidth="1"/>
    <col min="3646" max="3646" width="16.08984375" bestFit="1" customWidth="1"/>
    <col min="3647" max="3647" width="11.453125" bestFit="1" customWidth="1"/>
    <col min="3648" max="3648" width="12.36328125" bestFit="1" customWidth="1"/>
    <col min="3649" max="3649" width="22.26953125" bestFit="1" customWidth="1"/>
    <col min="3650" max="3650" width="23.36328125" bestFit="1" customWidth="1"/>
    <col min="3651" max="3651" width="14.6328125" bestFit="1" customWidth="1"/>
    <col min="3652" max="3652" width="21.54296875" bestFit="1" customWidth="1"/>
    <col min="3653" max="3653" width="14.453125" bestFit="1" customWidth="1"/>
    <col min="3654" max="3654" width="17.453125" bestFit="1" customWidth="1"/>
    <col min="3655" max="3655" width="6.54296875" customWidth="1"/>
    <col min="3656" max="3656" width="14" bestFit="1" customWidth="1"/>
    <col min="3657" max="3657" width="9.36328125" customWidth="1"/>
    <col min="3658" max="3658" width="9.90625" customWidth="1"/>
    <col min="3659" max="3659" width="26.90625" bestFit="1" customWidth="1"/>
    <col min="3660" max="3660" width="12" bestFit="1" customWidth="1"/>
    <col min="3661" max="3661" width="10.81640625" customWidth="1"/>
    <col min="3662" max="3662" width="19.81640625" bestFit="1" customWidth="1"/>
    <col min="3663" max="3663" width="17.54296875" bestFit="1" customWidth="1"/>
    <col min="3664" max="3664" width="18.26953125" bestFit="1" customWidth="1"/>
    <col min="3665" max="3665" width="9.54296875" customWidth="1"/>
    <col min="3666" max="3666" width="9.08984375" customWidth="1"/>
    <col min="3667" max="3667" width="25.26953125" bestFit="1" customWidth="1"/>
    <col min="3668" max="3668" width="11.36328125" bestFit="1" customWidth="1"/>
    <col min="3669" max="3669" width="9.90625" customWidth="1"/>
    <col min="3670" max="3670" width="17.08984375" bestFit="1" customWidth="1"/>
    <col min="3671" max="3671" width="17" bestFit="1" customWidth="1"/>
    <col min="3672" max="3672" width="27.81640625" bestFit="1" customWidth="1"/>
    <col min="3673" max="3673" width="11.81640625" bestFit="1" customWidth="1"/>
    <col min="3674" max="3674" width="13.6328125" bestFit="1" customWidth="1"/>
    <col min="3675" max="3675" width="19.54296875" bestFit="1" customWidth="1"/>
    <col min="3676" max="3676" width="11.1796875" bestFit="1" customWidth="1"/>
    <col min="3677" max="3677" width="27.08984375" bestFit="1" customWidth="1"/>
    <col min="3678" max="3678" width="16.54296875" bestFit="1" customWidth="1"/>
    <col min="3679" max="3679" width="14.453125" bestFit="1" customWidth="1"/>
    <col min="3680" max="3680" width="25.453125" bestFit="1" customWidth="1"/>
    <col min="3681" max="3681" width="23.36328125" bestFit="1" customWidth="1"/>
    <col min="3682" max="3682" width="14.6328125" bestFit="1" customWidth="1"/>
    <col min="3683" max="3683" width="4.453125" customWidth="1"/>
    <col min="3684" max="3684" width="19.1796875" bestFit="1" customWidth="1"/>
    <col min="3685" max="3685" width="7.08984375" customWidth="1"/>
    <col min="3686" max="3686" width="9.453125" customWidth="1"/>
    <col min="3687" max="3687" width="10.6328125" customWidth="1"/>
    <col min="3688" max="3688" width="6.453125" customWidth="1"/>
    <col min="3689" max="3689" width="11.6328125" bestFit="1" customWidth="1"/>
    <col min="3690" max="3690" width="9.7265625" customWidth="1"/>
    <col min="3691" max="3691" width="22" bestFit="1" customWidth="1"/>
    <col min="3692" max="3692" width="18" bestFit="1" customWidth="1"/>
    <col min="3693" max="3693" width="13.90625" bestFit="1" customWidth="1"/>
    <col min="3694" max="3694" width="14.7265625" bestFit="1" customWidth="1"/>
    <col min="3695" max="3695" width="15.36328125" bestFit="1" customWidth="1"/>
    <col min="3696" max="3696" width="17.54296875" bestFit="1" customWidth="1"/>
    <col min="3697" max="3697" width="31.453125" bestFit="1" customWidth="1"/>
    <col min="3698" max="3698" width="10.453125" customWidth="1"/>
    <col min="3699" max="3699" width="15" bestFit="1" customWidth="1"/>
    <col min="3700" max="3700" width="14.26953125" bestFit="1" customWidth="1"/>
    <col min="3701" max="3701" width="16.81640625" bestFit="1" customWidth="1"/>
    <col min="3702" max="3702" width="13.08984375" bestFit="1" customWidth="1"/>
    <col min="3703" max="3703" width="9.81640625" customWidth="1"/>
    <col min="3704" max="3704" width="14" bestFit="1" customWidth="1"/>
    <col min="3705" max="3705" width="14.7265625" bestFit="1" customWidth="1"/>
    <col min="3706" max="3706" width="7.7265625" customWidth="1"/>
    <col min="3707" max="3707" width="13.26953125" bestFit="1" customWidth="1"/>
    <col min="3708" max="3708" width="16.1796875" bestFit="1" customWidth="1"/>
    <col min="3709" max="3709" width="18.7265625" bestFit="1" customWidth="1"/>
    <col min="3710" max="3710" width="7" customWidth="1"/>
    <col min="3711" max="3711" width="13.7265625" bestFit="1" customWidth="1"/>
    <col min="3712" max="3712" width="11.90625" bestFit="1" customWidth="1"/>
    <col min="3713" max="3713" width="30" bestFit="1" customWidth="1"/>
    <col min="3714" max="3714" width="11.36328125" bestFit="1" customWidth="1"/>
    <col min="3715" max="3715" width="6.81640625" customWidth="1"/>
    <col min="3716" max="3716" width="11.81640625" bestFit="1" customWidth="1"/>
    <col min="3717" max="3717" width="17.1796875" bestFit="1" customWidth="1"/>
    <col min="3718" max="3718" width="6.90625" customWidth="1"/>
    <col min="3719" max="3719" width="10.1796875" customWidth="1"/>
    <col min="3720" max="3720" width="15.453125" bestFit="1" customWidth="1"/>
    <col min="3721" max="3721" width="7.08984375" customWidth="1"/>
    <col min="3722" max="3722" width="27.81640625" bestFit="1" customWidth="1"/>
    <col min="3723" max="3723" width="14.6328125" bestFit="1" customWidth="1"/>
    <col min="3724" max="3724" width="21.453125" bestFit="1" customWidth="1"/>
    <col min="3725" max="3725" width="26.54296875" bestFit="1" customWidth="1"/>
    <col min="3726" max="3726" width="8" customWidth="1"/>
    <col min="3727" max="3727" width="10.08984375" customWidth="1"/>
    <col min="3728" max="3728" width="36.6328125" bestFit="1" customWidth="1"/>
    <col min="3729" max="3729" width="21.54296875" bestFit="1" customWidth="1"/>
    <col min="3730" max="3730" width="25.7265625" bestFit="1" customWidth="1"/>
    <col min="3731" max="3731" width="8.36328125" customWidth="1"/>
    <col min="3732" max="3732" width="9.453125" customWidth="1"/>
    <col min="3733" max="3733" width="49.08984375" bestFit="1" customWidth="1"/>
    <col min="3734" max="3734" width="19.26953125" bestFit="1" customWidth="1"/>
    <col min="3735" max="3735" width="15" bestFit="1" customWidth="1"/>
    <col min="3736" max="3736" width="16.08984375" bestFit="1" customWidth="1"/>
    <col min="3737" max="3737" width="13.90625" bestFit="1" customWidth="1"/>
    <col min="3738" max="3738" width="12.26953125" bestFit="1" customWidth="1"/>
    <col min="3739" max="3739" width="15.26953125" bestFit="1" customWidth="1"/>
    <col min="3740" max="3740" width="18.26953125" bestFit="1" customWidth="1"/>
    <col min="3741" max="3741" width="17.54296875" bestFit="1" customWidth="1"/>
    <col min="3742" max="3742" width="21.90625" bestFit="1" customWidth="1"/>
    <col min="3743" max="3743" width="17.453125" bestFit="1" customWidth="1"/>
    <col min="3744" max="3744" width="23.7265625" bestFit="1" customWidth="1"/>
    <col min="3745" max="3745" width="25.26953125" bestFit="1" customWidth="1"/>
    <col min="3746" max="3746" width="16.36328125" bestFit="1" customWidth="1"/>
    <col min="3747" max="3747" width="12" bestFit="1" customWidth="1"/>
    <col min="3748" max="3748" width="23.81640625" bestFit="1" customWidth="1"/>
    <col min="3749" max="3749" width="19.81640625" bestFit="1" customWidth="1"/>
    <col min="3750" max="3750" width="15.36328125" bestFit="1" customWidth="1"/>
    <col min="3751" max="3751" width="14" bestFit="1" customWidth="1"/>
    <col min="3752" max="3752" width="23.90625" bestFit="1" customWidth="1"/>
    <col min="3753" max="3753" width="16.6328125" bestFit="1" customWidth="1"/>
    <col min="3754" max="3754" width="8.54296875" customWidth="1"/>
    <col min="3755" max="3755" width="21.453125" bestFit="1" customWidth="1"/>
    <col min="3756" max="3756" width="16.6328125" bestFit="1" customWidth="1"/>
    <col min="3757" max="3757" width="28.90625" bestFit="1" customWidth="1"/>
    <col min="3758" max="3758" width="19.1796875" bestFit="1" customWidth="1"/>
    <col min="3759" max="3759" width="19.81640625" bestFit="1" customWidth="1"/>
    <col min="3760" max="3760" width="16" bestFit="1" customWidth="1"/>
    <col min="3761" max="3761" width="40.08984375" bestFit="1" customWidth="1"/>
    <col min="3762" max="3762" width="9.7265625" customWidth="1"/>
    <col min="3763" max="3763" width="14.6328125" bestFit="1" customWidth="1"/>
    <col min="3764" max="3764" width="24.81640625" bestFit="1" customWidth="1"/>
    <col min="3765" max="3765" width="19" bestFit="1" customWidth="1"/>
    <col min="3766" max="3766" width="13.36328125" bestFit="1" customWidth="1"/>
    <col min="3767" max="3767" width="7.81640625" customWidth="1"/>
    <col min="3768" max="3768" width="22.36328125" bestFit="1" customWidth="1"/>
    <col min="3769" max="3769" width="18.453125" bestFit="1" customWidth="1"/>
    <col min="3770" max="3770" width="41.54296875" bestFit="1" customWidth="1"/>
    <col min="3771" max="3771" width="52.81640625" bestFit="1" customWidth="1"/>
    <col min="3772" max="3772" width="9.453125" customWidth="1"/>
    <col min="3773" max="3773" width="21.7265625" bestFit="1" customWidth="1"/>
    <col min="3774" max="3774" width="15.90625" bestFit="1" customWidth="1"/>
    <col min="3775" max="3775" width="23.6328125" bestFit="1" customWidth="1"/>
    <col min="3776" max="3776" width="22.08984375" bestFit="1" customWidth="1"/>
    <col min="3777" max="3777" width="29.08984375" bestFit="1" customWidth="1"/>
    <col min="3778" max="3778" width="16.08984375" bestFit="1" customWidth="1"/>
    <col min="3779" max="3779" width="17" bestFit="1" customWidth="1"/>
    <col min="3780" max="3780" width="18.26953125" bestFit="1" customWidth="1"/>
    <col min="3781" max="3781" width="24" bestFit="1" customWidth="1"/>
    <col min="3782" max="3782" width="19.26953125" bestFit="1" customWidth="1"/>
    <col min="3783" max="3783" width="14.1796875" bestFit="1" customWidth="1"/>
    <col min="3784" max="3784" width="8.453125" customWidth="1"/>
    <col min="3785" max="3785" width="19.1796875" bestFit="1" customWidth="1"/>
    <col min="3786" max="3786" width="25.08984375" bestFit="1" customWidth="1"/>
    <col min="3787" max="3787" width="13.6328125" bestFit="1" customWidth="1"/>
    <col min="3788" max="3788" width="13.26953125" bestFit="1" customWidth="1"/>
    <col min="3789" max="3789" width="32.453125" bestFit="1" customWidth="1"/>
    <col min="3790" max="3790" width="9.7265625" customWidth="1"/>
    <col min="3791" max="3791" width="7.1796875" customWidth="1"/>
    <col min="3792" max="3792" width="16.7265625" bestFit="1" customWidth="1"/>
    <col min="3793" max="3793" width="20.54296875" bestFit="1" customWidth="1"/>
    <col min="3794" max="3794" width="14.36328125" bestFit="1" customWidth="1"/>
    <col min="3795" max="3795" width="14.7265625" bestFit="1" customWidth="1"/>
    <col min="3796" max="3796" width="26.26953125" bestFit="1" customWidth="1"/>
    <col min="3797" max="3797" width="18.54296875" bestFit="1" customWidth="1"/>
    <col min="3798" max="3798" width="29.453125" bestFit="1" customWidth="1"/>
    <col min="3799" max="3799" width="10.1796875" customWidth="1"/>
    <col min="3800" max="3800" width="13.81640625" bestFit="1" customWidth="1"/>
    <col min="3801" max="3801" width="13.6328125" bestFit="1" customWidth="1"/>
    <col min="3802" max="3802" width="20.6328125" bestFit="1" customWidth="1"/>
    <col min="3803" max="3803" width="15.36328125" bestFit="1" customWidth="1"/>
    <col min="3804" max="3804" width="10.08984375" customWidth="1"/>
    <col min="3805" max="3805" width="13.1796875" bestFit="1" customWidth="1"/>
    <col min="3806" max="3806" width="9.453125" customWidth="1"/>
    <col min="3807" max="3807" width="25.1796875" bestFit="1" customWidth="1"/>
    <col min="3808" max="3808" width="14.81640625" bestFit="1" customWidth="1"/>
    <col min="3809" max="3809" width="23.1796875" bestFit="1" customWidth="1"/>
    <col min="3810" max="3810" width="14.26953125" bestFit="1" customWidth="1"/>
    <col min="3811" max="3811" width="16.08984375" bestFit="1" customWidth="1"/>
    <col min="3812" max="3812" width="12.6328125" bestFit="1" customWidth="1"/>
    <col min="3813" max="3813" width="13.36328125" bestFit="1" customWidth="1"/>
    <col min="3814" max="3814" width="13.08984375" bestFit="1" customWidth="1"/>
    <col min="3815" max="3815" width="23.26953125" bestFit="1" customWidth="1"/>
    <col min="3816" max="3817" width="13.6328125" bestFit="1" customWidth="1"/>
    <col min="3818" max="3818" width="14.90625" bestFit="1" customWidth="1"/>
    <col min="3819" max="3819" width="9.7265625" customWidth="1"/>
    <col min="3820" max="3820" width="22" bestFit="1" customWidth="1"/>
    <col min="3821" max="3821" width="19.1796875" bestFit="1" customWidth="1"/>
    <col min="3822" max="3822" width="29.1796875" bestFit="1" customWidth="1"/>
    <col min="3823" max="3823" width="18.453125" bestFit="1" customWidth="1"/>
    <col min="3824" max="3824" width="15.26953125" bestFit="1" customWidth="1"/>
    <col min="3825" max="3825" width="15.453125" bestFit="1" customWidth="1"/>
    <col min="3826" max="3826" width="15.90625" bestFit="1" customWidth="1"/>
    <col min="3827" max="3827" width="27.6328125" bestFit="1" customWidth="1"/>
    <col min="3828" max="3828" width="23.54296875" bestFit="1" customWidth="1"/>
    <col min="3829" max="3829" width="8.90625" customWidth="1"/>
    <col min="3830" max="3830" width="16" bestFit="1" customWidth="1"/>
    <col min="3831" max="3831" width="17.54296875" bestFit="1" customWidth="1"/>
    <col min="3832" max="3832" width="28.6328125" bestFit="1" customWidth="1"/>
    <col min="3833" max="3833" width="14.7265625" bestFit="1" customWidth="1"/>
    <col min="3834" max="3834" width="19.54296875" bestFit="1" customWidth="1"/>
    <col min="3835" max="3835" width="12.26953125" bestFit="1" customWidth="1"/>
    <col min="3836" max="3836" width="10.26953125" customWidth="1"/>
    <col min="3837" max="3837" width="11.7265625" bestFit="1" customWidth="1"/>
    <col min="3838" max="3838" width="17" bestFit="1" customWidth="1"/>
    <col min="3839" max="3839" width="23.26953125" bestFit="1" customWidth="1"/>
    <col min="3840" max="3840" width="16.54296875" bestFit="1" customWidth="1"/>
    <col min="3841" max="3841" width="20.81640625" bestFit="1" customWidth="1"/>
    <col min="3842" max="3842" width="32.08984375" bestFit="1" customWidth="1"/>
    <col min="3843" max="3843" width="16.54296875" bestFit="1" customWidth="1"/>
    <col min="3844" max="3844" width="20.6328125" bestFit="1" customWidth="1"/>
    <col min="3845" max="3845" width="13.26953125" bestFit="1" customWidth="1"/>
    <col min="3846" max="3846" width="17.90625" bestFit="1" customWidth="1"/>
    <col min="3847" max="3847" width="21.26953125" bestFit="1" customWidth="1"/>
    <col min="3848" max="3848" width="37.54296875" bestFit="1" customWidth="1"/>
    <col min="3849" max="3849" width="33.6328125" bestFit="1" customWidth="1"/>
    <col min="3850" max="3850" width="18.453125" bestFit="1" customWidth="1"/>
    <col min="3851" max="3851" width="8.1796875" customWidth="1"/>
    <col min="3852" max="3852" width="14.54296875" bestFit="1" customWidth="1"/>
    <col min="3853" max="3853" width="20.81640625" bestFit="1" customWidth="1"/>
    <col min="3854" max="3854" width="17.81640625" bestFit="1" customWidth="1"/>
    <col min="3855" max="3855" width="42.26953125" bestFit="1" customWidth="1"/>
    <col min="3856" max="3856" width="17.90625" bestFit="1" customWidth="1"/>
    <col min="3857" max="3857" width="16.6328125" bestFit="1" customWidth="1"/>
    <col min="3858" max="3858" width="17.453125" bestFit="1" customWidth="1"/>
    <col min="3859" max="3859" width="29.6328125" bestFit="1" customWidth="1"/>
    <col min="3860" max="3860" width="10" customWidth="1"/>
    <col min="3861" max="3861" width="21.6328125" bestFit="1" customWidth="1"/>
    <col min="3862" max="3862" width="17.08984375" bestFit="1" customWidth="1"/>
    <col min="3863" max="3863" width="18.453125" bestFit="1" customWidth="1"/>
    <col min="3864" max="3864" width="24.1796875" bestFit="1" customWidth="1"/>
    <col min="3865" max="3865" width="17.6328125" bestFit="1" customWidth="1"/>
    <col min="3866" max="3866" width="8.90625" customWidth="1"/>
    <col min="3867" max="3867" width="8.453125" customWidth="1"/>
    <col min="3868" max="3868" width="31.36328125" bestFit="1" customWidth="1"/>
    <col min="3869" max="3869" width="18.54296875" bestFit="1" customWidth="1"/>
    <col min="3870" max="3870" width="13.81640625" bestFit="1" customWidth="1"/>
    <col min="3871" max="3871" width="11.08984375" bestFit="1" customWidth="1"/>
    <col min="3872" max="3872" width="10" customWidth="1"/>
    <col min="3873" max="3873" width="18.54296875" bestFit="1" customWidth="1"/>
    <col min="3874" max="3874" width="20.1796875" bestFit="1" customWidth="1"/>
    <col min="3875" max="3875" width="9" customWidth="1"/>
    <col min="3876" max="3876" width="19.453125" bestFit="1" customWidth="1"/>
    <col min="3877" max="3877" width="16.08984375" bestFit="1" customWidth="1"/>
    <col min="3878" max="3878" width="20.453125" bestFit="1" customWidth="1"/>
    <col min="3879" max="3879" width="12.08984375" bestFit="1" customWidth="1"/>
    <col min="3880" max="3880" width="22.81640625" bestFit="1" customWidth="1"/>
    <col min="3881" max="3881" width="35.6328125" bestFit="1" customWidth="1"/>
    <col min="3882" max="3882" width="17.6328125" bestFit="1" customWidth="1"/>
    <col min="3883" max="3883" width="20.453125" bestFit="1" customWidth="1"/>
    <col min="3884" max="3884" width="8.453125" customWidth="1"/>
    <col min="3885" max="3885" width="14.81640625" bestFit="1" customWidth="1"/>
    <col min="3886" max="3886" width="46.1796875" bestFit="1" customWidth="1"/>
    <col min="3887" max="3887" width="20.26953125" bestFit="1" customWidth="1"/>
    <col min="3888" max="3888" width="10.1796875" customWidth="1"/>
    <col min="3889" max="3889" width="11.54296875" bestFit="1" customWidth="1"/>
    <col min="3890" max="3890" width="33.81640625" bestFit="1" customWidth="1"/>
    <col min="3891" max="3891" width="27.1796875" bestFit="1" customWidth="1"/>
    <col min="3892" max="3892" width="16.7265625" bestFit="1" customWidth="1"/>
    <col min="3893" max="3893" width="17.36328125" bestFit="1" customWidth="1"/>
    <col min="3894" max="3894" width="18.54296875" bestFit="1" customWidth="1"/>
    <col min="3895" max="3895" width="18" bestFit="1" customWidth="1"/>
    <col min="3896" max="3896" width="9.54296875" customWidth="1"/>
    <col min="3897" max="3897" width="25.08984375" bestFit="1" customWidth="1"/>
    <col min="3898" max="3898" width="32.08984375" bestFit="1" customWidth="1"/>
    <col min="3899" max="3899" width="16.26953125" bestFit="1" customWidth="1"/>
    <col min="3900" max="3900" width="14.81640625" bestFit="1" customWidth="1"/>
    <col min="3901" max="3901" width="30" bestFit="1" customWidth="1"/>
    <col min="3902" max="3902" width="17.7265625" bestFit="1" customWidth="1"/>
    <col min="3903" max="3903" width="21.54296875" bestFit="1" customWidth="1"/>
    <col min="3904" max="3904" width="15.54296875" bestFit="1" customWidth="1"/>
    <col min="3905" max="3905" width="18.90625" bestFit="1" customWidth="1"/>
    <col min="3906" max="3906" width="9.26953125" customWidth="1"/>
    <col min="3907" max="3907" width="18.6328125" bestFit="1" customWidth="1"/>
    <col min="3908" max="3908" width="11.36328125" bestFit="1" customWidth="1"/>
    <col min="3909" max="3909" width="12.6328125" bestFit="1" customWidth="1"/>
    <col min="3910" max="3910" width="22.7265625" bestFit="1" customWidth="1"/>
    <col min="3911" max="3911" width="15.36328125" bestFit="1" customWidth="1"/>
    <col min="3912" max="3912" width="13" bestFit="1" customWidth="1"/>
    <col min="3913" max="3913" width="13.08984375" bestFit="1" customWidth="1"/>
    <col min="3914" max="3914" width="8.36328125" customWidth="1"/>
    <col min="3915" max="3915" width="12.81640625" bestFit="1" customWidth="1"/>
    <col min="3916" max="3916" width="12" bestFit="1" customWidth="1"/>
    <col min="3917" max="3917" width="16.7265625" bestFit="1" customWidth="1"/>
    <col min="3918" max="3918" width="24.453125" bestFit="1" customWidth="1"/>
    <col min="3919" max="3919" width="24.7265625" bestFit="1" customWidth="1"/>
    <col min="3920" max="3920" width="17.54296875" bestFit="1" customWidth="1"/>
    <col min="3921" max="3921" width="12.1796875" bestFit="1" customWidth="1"/>
    <col min="3922" max="3922" width="12.453125" bestFit="1" customWidth="1"/>
    <col min="3923" max="3923" width="13.453125" bestFit="1" customWidth="1"/>
    <col min="3924" max="3924" width="20.81640625" bestFit="1" customWidth="1"/>
    <col min="3925" max="3925" width="17.6328125" bestFit="1" customWidth="1"/>
    <col min="3926" max="3926" width="20.54296875" bestFit="1" customWidth="1"/>
    <col min="3927" max="3927" width="27.26953125" bestFit="1" customWidth="1"/>
    <col min="3928" max="3928" width="22.6328125" bestFit="1" customWidth="1"/>
    <col min="3929" max="3929" width="19.26953125" bestFit="1" customWidth="1"/>
    <col min="3930" max="3930" width="32.6328125" bestFit="1" customWidth="1"/>
    <col min="3931" max="3931" width="15.26953125" bestFit="1" customWidth="1"/>
    <col min="3932" max="3932" width="15.54296875" bestFit="1" customWidth="1"/>
    <col min="3933" max="3933" width="27.36328125" bestFit="1" customWidth="1"/>
    <col min="3934" max="3934" width="19.6328125" bestFit="1" customWidth="1"/>
    <col min="3935" max="3935" width="50.26953125" bestFit="1" customWidth="1"/>
    <col min="3936" max="3936" width="22.6328125" bestFit="1" customWidth="1"/>
    <col min="3937" max="3937" width="57" bestFit="1" customWidth="1"/>
    <col min="3938" max="3938" width="29.7265625" bestFit="1" customWidth="1"/>
    <col min="3939" max="3939" width="30.26953125" bestFit="1" customWidth="1"/>
    <col min="3940" max="3940" width="25.81640625" bestFit="1" customWidth="1"/>
    <col min="3941" max="3941" width="21.453125" bestFit="1" customWidth="1"/>
    <col min="3942" max="3942" width="17.7265625" bestFit="1" customWidth="1"/>
    <col min="3943" max="3943" width="18" bestFit="1" customWidth="1"/>
    <col min="3944" max="3944" width="14.453125" bestFit="1" customWidth="1"/>
    <col min="3945" max="3945" width="17.54296875" bestFit="1" customWidth="1"/>
    <col min="3946" max="3946" width="20.7265625" bestFit="1" customWidth="1"/>
    <col min="3947" max="3947" width="18.453125" bestFit="1" customWidth="1"/>
    <col min="3948" max="3948" width="42.81640625" bestFit="1" customWidth="1"/>
    <col min="3949" max="3949" width="11.36328125" bestFit="1" customWidth="1"/>
    <col min="3950" max="3950" width="10.7265625" customWidth="1"/>
    <col min="3951" max="3951" width="13.90625" bestFit="1" customWidth="1"/>
    <col min="3952" max="3952" width="21.36328125" bestFit="1" customWidth="1"/>
    <col min="3953" max="3953" width="36.90625" bestFit="1" customWidth="1"/>
    <col min="3954" max="3954" width="20.6328125" bestFit="1" customWidth="1"/>
    <col min="3955" max="3955" width="31.90625" bestFit="1" customWidth="1"/>
    <col min="3956" max="3956" width="26.6328125" bestFit="1" customWidth="1"/>
    <col min="3957" max="3957" width="19.6328125" bestFit="1" customWidth="1"/>
    <col min="3958" max="3958" width="31.54296875" bestFit="1" customWidth="1"/>
    <col min="3959" max="3959" width="13.1796875" bestFit="1" customWidth="1"/>
    <col min="3960" max="3960" width="10.81640625" customWidth="1"/>
    <col min="3961" max="3961" width="12.26953125" bestFit="1" customWidth="1"/>
    <col min="3962" max="3962" width="32.81640625" bestFit="1" customWidth="1"/>
    <col min="3963" max="3963" width="23.36328125" bestFit="1" customWidth="1"/>
    <col min="3964" max="3964" width="15.54296875" bestFit="1" customWidth="1"/>
    <col min="3965" max="3965" width="21.54296875" bestFit="1" customWidth="1"/>
    <col min="3966" max="3966" width="19.81640625" bestFit="1" customWidth="1"/>
    <col min="3967" max="3967" width="24.81640625" bestFit="1" customWidth="1"/>
    <col min="3968" max="3968" width="31.7265625" bestFit="1" customWidth="1"/>
    <col min="3969" max="3969" width="5.6328125" customWidth="1"/>
    <col min="3970" max="3970" width="11.1796875" bestFit="1" customWidth="1"/>
    <col min="3971" max="3971" width="14.453125" bestFit="1" customWidth="1"/>
    <col min="3972" max="3972" width="16" bestFit="1" customWidth="1"/>
    <col min="3973" max="3973" width="20.26953125" bestFit="1" customWidth="1"/>
    <col min="3974" max="3974" width="33.08984375" bestFit="1" customWidth="1"/>
    <col min="3975" max="3975" width="17.1796875" bestFit="1" customWidth="1"/>
    <col min="3976" max="3976" width="25.453125" bestFit="1" customWidth="1"/>
    <col min="3977" max="3977" width="17.08984375" bestFit="1" customWidth="1"/>
    <col min="3978" max="3978" width="18.7265625" bestFit="1" customWidth="1"/>
    <col min="3979" max="3979" width="14.6328125" bestFit="1" customWidth="1"/>
    <col min="3980" max="3980" width="17.6328125" bestFit="1" customWidth="1"/>
    <col min="3981" max="3981" width="13.54296875" bestFit="1" customWidth="1"/>
    <col min="3982" max="3982" width="17.54296875" bestFit="1" customWidth="1"/>
    <col min="3983" max="3983" width="8.81640625" customWidth="1"/>
    <col min="3984" max="3984" width="21" bestFit="1" customWidth="1"/>
    <col min="3985" max="3985" width="9.26953125" customWidth="1"/>
    <col min="3986" max="3986" width="14" bestFit="1" customWidth="1"/>
    <col min="3987" max="3987" width="26.7265625" bestFit="1" customWidth="1"/>
    <col min="3988" max="3988" width="28.26953125" bestFit="1" customWidth="1"/>
    <col min="3989" max="3989" width="11.36328125" bestFit="1" customWidth="1"/>
    <col min="3990" max="3990" width="19.36328125" bestFit="1" customWidth="1"/>
    <col min="3991" max="3991" width="24.90625" bestFit="1" customWidth="1"/>
    <col min="3992" max="3992" width="17.36328125" bestFit="1" customWidth="1"/>
    <col min="3993" max="3993" width="14.90625" bestFit="1" customWidth="1"/>
    <col min="3994" max="3994" width="16.90625" bestFit="1" customWidth="1"/>
    <col min="3995" max="3995" width="26.90625" bestFit="1" customWidth="1"/>
    <col min="3996" max="3996" width="20.54296875" bestFit="1" customWidth="1"/>
    <col min="3997" max="3997" width="17.90625" bestFit="1" customWidth="1"/>
    <col min="3998" max="3998" width="10.54296875" customWidth="1"/>
    <col min="3999" max="3999" width="6.90625" customWidth="1"/>
    <col min="4000" max="4000" width="15.90625" bestFit="1" customWidth="1"/>
    <col min="4001" max="4001" width="16" bestFit="1" customWidth="1"/>
    <col min="4002" max="4002" width="13.54296875" bestFit="1" customWidth="1"/>
    <col min="4003" max="4003" width="6.81640625" customWidth="1"/>
    <col min="4004" max="4004" width="31.26953125" bestFit="1" customWidth="1"/>
    <col min="4005" max="4005" width="12.7265625" bestFit="1" customWidth="1"/>
    <col min="4006" max="4006" width="39.54296875" bestFit="1" customWidth="1"/>
    <col min="4007" max="4007" width="9.54296875" customWidth="1"/>
    <col min="4008" max="4008" width="9.1796875" customWidth="1"/>
    <col min="4009" max="4009" width="10.26953125" customWidth="1"/>
    <col min="4010" max="4010" width="7.36328125" customWidth="1"/>
    <col min="4011" max="4011" width="17.36328125" bestFit="1" customWidth="1"/>
    <col min="4012" max="4012" width="23.54296875" bestFit="1" customWidth="1"/>
    <col min="4013" max="4013" width="18.1796875" bestFit="1" customWidth="1"/>
    <col min="4014" max="4014" width="22.54296875" bestFit="1" customWidth="1"/>
    <col min="4015" max="4015" width="14.453125" bestFit="1" customWidth="1"/>
    <col min="4016" max="4016" width="14.26953125" bestFit="1" customWidth="1"/>
    <col min="4017" max="4017" width="17.54296875" bestFit="1" customWidth="1"/>
    <col min="4018" max="4018" width="12" bestFit="1" customWidth="1"/>
    <col min="4019" max="4019" width="17.54296875" bestFit="1" customWidth="1"/>
    <col min="4020" max="4020" width="31" bestFit="1" customWidth="1"/>
    <col min="4021" max="4021" width="34.08984375" bestFit="1" customWidth="1"/>
    <col min="4022" max="4022" width="9.81640625" customWidth="1"/>
    <col min="4023" max="4023" width="29.90625" bestFit="1" customWidth="1"/>
    <col min="4024" max="4024" width="5.54296875" customWidth="1"/>
    <col min="4025" max="4025" width="18.453125" bestFit="1" customWidth="1"/>
    <col min="4026" max="4026" width="21.54296875" bestFit="1" customWidth="1"/>
    <col min="4027" max="4027" width="22.08984375" bestFit="1" customWidth="1"/>
    <col min="4028" max="4028" width="8.26953125" customWidth="1"/>
    <col min="4029" max="4029" width="29.453125" bestFit="1" customWidth="1"/>
    <col min="4030" max="4030" width="14.26953125" bestFit="1" customWidth="1"/>
    <col min="4031" max="4031" width="15.6328125" bestFit="1" customWidth="1"/>
    <col min="4032" max="4032" width="25.26953125" bestFit="1" customWidth="1"/>
    <col min="4033" max="4033" width="15.7265625" bestFit="1" customWidth="1"/>
    <col min="4034" max="4034" width="18.453125" bestFit="1" customWidth="1"/>
    <col min="4035" max="4035" width="20.1796875" bestFit="1" customWidth="1"/>
    <col min="4036" max="4036" width="8.6328125" customWidth="1"/>
    <col min="4037" max="4037" width="14" bestFit="1" customWidth="1"/>
    <col min="4038" max="4038" width="15.90625" bestFit="1" customWidth="1"/>
    <col min="4039" max="4039" width="11.08984375" bestFit="1" customWidth="1"/>
    <col min="4040" max="4040" width="19.08984375" bestFit="1" customWidth="1"/>
    <col min="4041" max="4041" width="11.1796875" bestFit="1" customWidth="1"/>
    <col min="4042" max="4042" width="7.453125" customWidth="1"/>
    <col min="4043" max="4043" width="21.90625" bestFit="1" customWidth="1"/>
    <col min="4044" max="4044" width="25.1796875" bestFit="1" customWidth="1"/>
    <col min="4045" max="4045" width="30.08984375" bestFit="1" customWidth="1"/>
    <col min="4046" max="4046" width="15.1796875" bestFit="1" customWidth="1"/>
    <col min="4047" max="4047" width="34.1796875" bestFit="1" customWidth="1"/>
    <col min="4048" max="4048" width="9.54296875" customWidth="1"/>
    <col min="4049" max="4049" width="64.90625" bestFit="1" customWidth="1"/>
    <col min="4050" max="4050" width="10" customWidth="1"/>
    <col min="4051" max="4051" width="21.453125" bestFit="1" customWidth="1"/>
    <col min="4052" max="4052" width="25.1796875" bestFit="1" customWidth="1"/>
    <col min="4053" max="4053" width="17.26953125" bestFit="1" customWidth="1"/>
    <col min="4054" max="4054" width="22.453125" bestFit="1" customWidth="1"/>
    <col min="4055" max="4055" width="9.453125" customWidth="1"/>
    <col min="4056" max="4056" width="16.453125" bestFit="1" customWidth="1"/>
    <col min="4057" max="4057" width="26.6328125" bestFit="1" customWidth="1"/>
    <col min="4058" max="4058" width="8" customWidth="1"/>
    <col min="4059" max="4059" width="10.26953125" customWidth="1"/>
    <col min="4060" max="4060" width="20.81640625" bestFit="1" customWidth="1"/>
    <col min="4061" max="4061" width="26.26953125" bestFit="1" customWidth="1"/>
    <col min="4062" max="4062" width="23.453125" bestFit="1" customWidth="1"/>
    <col min="4063" max="4063" width="15.36328125" bestFit="1" customWidth="1"/>
    <col min="4064" max="4064" width="4.90625" customWidth="1"/>
    <col min="4065" max="4065" width="23.6328125" bestFit="1" customWidth="1"/>
    <col min="4066" max="4066" width="16.90625" bestFit="1" customWidth="1"/>
    <col min="4067" max="4067" width="22.81640625" bestFit="1" customWidth="1"/>
    <col min="4068" max="4068" width="9.36328125" customWidth="1"/>
    <col min="4069" max="4069" width="23.453125" bestFit="1" customWidth="1"/>
    <col min="4070" max="4070" width="26.54296875" bestFit="1" customWidth="1"/>
    <col min="4071" max="4071" width="22.54296875" bestFit="1" customWidth="1"/>
    <col min="4072" max="4072" width="14.36328125" bestFit="1" customWidth="1"/>
    <col min="4073" max="4073" width="25.26953125" bestFit="1" customWidth="1"/>
    <col min="4074" max="4074" width="16.54296875" bestFit="1" customWidth="1"/>
    <col min="4075" max="4075" width="16.7265625" bestFit="1" customWidth="1"/>
    <col min="4076" max="4076" width="5.54296875" customWidth="1"/>
    <col min="4077" max="4077" width="11.6328125" bestFit="1" customWidth="1"/>
    <col min="4078" max="4078" width="11.7265625" bestFit="1" customWidth="1"/>
    <col min="4079" max="4079" width="7.90625" customWidth="1"/>
    <col min="4080" max="4080" width="5.81640625" customWidth="1"/>
    <col min="4081" max="4081" width="13.6328125" bestFit="1" customWidth="1"/>
    <col min="4082" max="4082" width="13.54296875" bestFit="1" customWidth="1"/>
    <col min="4083" max="4083" width="12.81640625" bestFit="1" customWidth="1"/>
    <col min="4084" max="4084" width="11.6328125" bestFit="1" customWidth="1"/>
    <col min="4085" max="4085" width="8.26953125" customWidth="1"/>
    <col min="4086" max="4086" width="7.36328125" customWidth="1"/>
    <col min="4087" max="4087" width="20.54296875" bestFit="1" customWidth="1"/>
    <col min="4088" max="4088" width="9.54296875" customWidth="1"/>
    <col min="4089" max="4089" width="9.1796875" customWidth="1"/>
    <col min="4090" max="4090" width="11" bestFit="1" customWidth="1"/>
    <col min="4091" max="4091" width="9.6328125" customWidth="1"/>
    <col min="4092" max="4092" width="9.54296875" customWidth="1"/>
    <col min="4093" max="4093" width="5.26953125" customWidth="1"/>
    <col min="4094" max="4094" width="17.36328125" bestFit="1" customWidth="1"/>
    <col min="4095" max="4095" width="9.08984375" customWidth="1"/>
    <col min="4096" max="4096" width="30.453125" bestFit="1" customWidth="1"/>
    <col min="4097" max="4097" width="10.36328125" customWidth="1"/>
    <col min="4098" max="4098" width="12.26953125" bestFit="1" customWidth="1"/>
    <col min="4099" max="4099" width="13.08984375" bestFit="1" customWidth="1"/>
    <col min="4100" max="4100" width="21.36328125" bestFit="1" customWidth="1"/>
    <col min="4101" max="4101" width="18.453125" bestFit="1" customWidth="1"/>
    <col min="4102" max="4102" width="11.08984375" bestFit="1" customWidth="1"/>
    <col min="4103" max="4103" width="16.453125" bestFit="1" customWidth="1"/>
    <col min="4104" max="4104" width="20.08984375" bestFit="1" customWidth="1"/>
    <col min="4105" max="4105" width="12.7265625" bestFit="1" customWidth="1"/>
    <col min="4106" max="4106" width="21.26953125" bestFit="1" customWidth="1"/>
    <col min="4107" max="4107" width="46.6328125" bestFit="1" customWidth="1"/>
    <col min="4108" max="4108" width="16.36328125" bestFit="1" customWidth="1"/>
    <col min="4109" max="4109" width="5.08984375" customWidth="1"/>
    <col min="4110" max="4110" width="10" customWidth="1"/>
    <col min="4111" max="4111" width="15.26953125" bestFit="1" customWidth="1"/>
    <col min="4112" max="4112" width="11.7265625" bestFit="1" customWidth="1"/>
    <col min="4113" max="4113" width="16.26953125" bestFit="1" customWidth="1"/>
    <col min="4114" max="4115" width="12.26953125" bestFit="1" customWidth="1"/>
    <col min="4116" max="4116" width="12.90625" bestFit="1" customWidth="1"/>
    <col min="4117" max="4117" width="7.54296875" customWidth="1"/>
    <col min="4118" max="4118" width="21.08984375" bestFit="1" customWidth="1"/>
    <col min="4119" max="4119" width="10.6328125" customWidth="1"/>
    <col min="4120" max="4120" width="13.26953125" bestFit="1" customWidth="1"/>
    <col min="4121" max="4121" width="24.453125" bestFit="1" customWidth="1"/>
    <col min="4122" max="4122" width="11.453125" bestFit="1" customWidth="1"/>
    <col min="4123" max="4123" width="19.1796875" bestFit="1" customWidth="1"/>
    <col min="4124" max="4124" width="10.453125" customWidth="1"/>
    <col min="4125" max="4125" width="11.7265625" bestFit="1" customWidth="1"/>
    <col min="4126" max="4126" width="11.54296875" bestFit="1" customWidth="1"/>
    <col min="4127" max="4127" width="11.453125" bestFit="1" customWidth="1"/>
    <col min="4128" max="4128" width="17.453125" bestFit="1" customWidth="1"/>
    <col min="4129" max="4129" width="18.08984375" bestFit="1" customWidth="1"/>
    <col min="4130" max="4130" width="19.6328125" bestFit="1" customWidth="1"/>
    <col min="4131" max="4131" width="11.36328125" bestFit="1" customWidth="1"/>
    <col min="4132" max="4132" width="13.90625" bestFit="1" customWidth="1"/>
    <col min="4133" max="4133" width="12.1796875" bestFit="1" customWidth="1"/>
    <col min="4134" max="4134" width="8.36328125" customWidth="1"/>
    <col min="4135" max="4135" width="17.453125" bestFit="1" customWidth="1"/>
    <col min="4136" max="4136" width="11.7265625" bestFit="1" customWidth="1"/>
    <col min="4137" max="4137" width="17.1796875" bestFit="1" customWidth="1"/>
    <col min="4138" max="4138" width="11.54296875" bestFit="1" customWidth="1"/>
    <col min="4139" max="4139" width="16.7265625" bestFit="1" customWidth="1"/>
    <col min="4140" max="4140" width="26.08984375" bestFit="1" customWidth="1"/>
    <col min="4141" max="4141" width="14.26953125" bestFit="1" customWidth="1"/>
    <col min="4142" max="4142" width="18.90625" bestFit="1" customWidth="1"/>
    <col min="4143" max="4143" width="15.453125" bestFit="1" customWidth="1"/>
    <col min="4144" max="4144" width="21.81640625" bestFit="1" customWidth="1"/>
    <col min="4145" max="4145" width="16.26953125" bestFit="1" customWidth="1"/>
    <col min="4146" max="4146" width="21.6328125" bestFit="1" customWidth="1"/>
    <col min="4147" max="4147" width="15.08984375" bestFit="1" customWidth="1"/>
    <col min="4148" max="4148" width="22.7265625" bestFit="1" customWidth="1"/>
    <col min="4149" max="4149" width="9.1796875" customWidth="1"/>
    <col min="4150" max="4150" width="12.54296875" bestFit="1" customWidth="1"/>
    <col min="4151" max="4151" width="17.26953125" bestFit="1" customWidth="1"/>
    <col min="4152" max="4152" width="8.26953125" customWidth="1"/>
    <col min="4153" max="4153" width="12.81640625" bestFit="1" customWidth="1"/>
    <col min="4154" max="4154" width="12.6328125" bestFit="1" customWidth="1"/>
    <col min="4155" max="4155" width="49.26953125" bestFit="1" customWidth="1"/>
    <col min="4156" max="4156" width="10.1796875" customWidth="1"/>
    <col min="4157" max="4157" width="6.453125" customWidth="1"/>
    <col min="4158" max="4158" width="9.08984375" customWidth="1"/>
    <col min="4159" max="4159" width="18.36328125" bestFit="1" customWidth="1"/>
    <col min="4160" max="4160" width="14.1796875" bestFit="1" customWidth="1"/>
    <col min="4161" max="4161" width="13" bestFit="1" customWidth="1"/>
    <col min="4162" max="4162" width="19.1796875" bestFit="1" customWidth="1"/>
    <col min="4163" max="4163" width="12.08984375" bestFit="1" customWidth="1"/>
    <col min="4164" max="4164" width="14.36328125" bestFit="1" customWidth="1"/>
    <col min="4165" max="4165" width="11" bestFit="1" customWidth="1"/>
    <col min="4166" max="4166" width="6.6328125" customWidth="1"/>
    <col min="4167" max="4167" width="13.7265625" bestFit="1" customWidth="1"/>
    <col min="4168" max="4168" width="16.453125" bestFit="1" customWidth="1"/>
    <col min="4169" max="4169" width="8" customWidth="1"/>
    <col min="4170" max="4170" width="6.6328125" customWidth="1"/>
    <col min="4171" max="4171" width="6.08984375" customWidth="1"/>
    <col min="4172" max="4172" width="15.26953125" bestFit="1" customWidth="1"/>
    <col min="4173" max="4173" width="34.453125" bestFit="1" customWidth="1"/>
    <col min="4174" max="4174" width="7" customWidth="1"/>
    <col min="4175" max="4175" width="6.1796875" customWidth="1"/>
    <col min="4176" max="4176" width="7" customWidth="1"/>
    <col min="4177" max="4177" width="11.81640625" bestFit="1" customWidth="1"/>
    <col min="4178" max="4178" width="23.90625" bestFit="1" customWidth="1"/>
    <col min="4179" max="4179" width="6.6328125" customWidth="1"/>
    <col min="4180" max="4180" width="13" bestFit="1" customWidth="1"/>
    <col min="4181" max="4181" width="25.453125" bestFit="1" customWidth="1"/>
    <col min="4182" max="4182" width="8.81640625" customWidth="1"/>
    <col min="4183" max="4183" width="13.6328125" bestFit="1" customWidth="1"/>
    <col min="4184" max="4184" width="13.08984375" bestFit="1" customWidth="1"/>
    <col min="4185" max="4185" width="11.6328125" bestFit="1" customWidth="1"/>
    <col min="4186" max="4186" width="11.36328125" bestFit="1" customWidth="1"/>
    <col min="4187" max="4187" width="13.90625" bestFit="1" customWidth="1"/>
    <col min="4188" max="4189" width="6.26953125" customWidth="1"/>
    <col min="4190" max="4190" width="14.08984375" bestFit="1" customWidth="1"/>
    <col min="4191" max="4191" width="18" bestFit="1" customWidth="1"/>
    <col min="4192" max="4192" width="24.08984375" bestFit="1" customWidth="1"/>
    <col min="4193" max="4193" width="22.36328125" bestFit="1" customWidth="1"/>
    <col min="4194" max="4195" width="18" bestFit="1" customWidth="1"/>
    <col min="4196" max="4196" width="28.54296875" bestFit="1" customWidth="1"/>
    <col min="4197" max="4197" width="30.36328125" bestFit="1" customWidth="1"/>
    <col min="4198" max="4198" width="11.54296875" bestFit="1" customWidth="1"/>
    <col min="4199" max="4199" width="28.1796875" bestFit="1" customWidth="1"/>
    <col min="4200" max="4200" width="32.08984375" bestFit="1" customWidth="1"/>
    <col min="4201" max="4201" width="8.453125" customWidth="1"/>
    <col min="4202" max="4202" width="12.1796875" bestFit="1" customWidth="1"/>
    <col min="4203" max="4203" width="18.6328125" bestFit="1" customWidth="1"/>
    <col min="4204" max="4204" width="17.90625" bestFit="1" customWidth="1"/>
    <col min="4205" max="4205" width="10.08984375" customWidth="1"/>
    <col min="4206" max="4206" width="16.08984375" bestFit="1" customWidth="1"/>
    <col min="4207" max="4207" width="14.08984375" bestFit="1" customWidth="1"/>
    <col min="4208" max="4208" width="14.81640625" bestFit="1" customWidth="1"/>
    <col min="4209" max="4209" width="19.90625" bestFit="1" customWidth="1"/>
    <col min="4210" max="4210" width="11" bestFit="1" customWidth="1"/>
    <col min="4211" max="4211" width="8.08984375" customWidth="1"/>
    <col min="4213" max="4213" width="20" bestFit="1" customWidth="1"/>
    <col min="4214" max="4214" width="14.90625" bestFit="1" customWidth="1"/>
    <col min="4215" max="4215" width="12.1796875" bestFit="1" customWidth="1"/>
    <col min="4216" max="4216" width="13.54296875" bestFit="1" customWidth="1"/>
    <col min="4217" max="4217" width="23.81640625" bestFit="1" customWidth="1"/>
    <col min="4218" max="4218" width="25.453125" bestFit="1" customWidth="1"/>
    <col min="4219" max="4219" width="17.36328125" bestFit="1" customWidth="1"/>
    <col min="4220" max="4220" width="14.26953125" bestFit="1" customWidth="1"/>
    <col min="4221" max="4221" width="12.7265625" bestFit="1" customWidth="1"/>
    <col min="4222" max="4222" width="23.08984375" bestFit="1" customWidth="1"/>
    <col min="4223" max="4223" width="19.36328125" bestFit="1" customWidth="1"/>
    <col min="4224" max="4224" width="19.453125" bestFit="1" customWidth="1"/>
    <col min="4225" max="4225" width="21.54296875" bestFit="1" customWidth="1"/>
    <col min="4226" max="4226" width="26.26953125" bestFit="1" customWidth="1"/>
    <col min="4227" max="4227" width="8.81640625" customWidth="1"/>
    <col min="4228" max="4228" width="9.08984375" customWidth="1"/>
    <col min="4229" max="4229" width="7.36328125" customWidth="1"/>
    <col min="4230" max="4230" width="4.26953125" customWidth="1"/>
    <col min="4231" max="4231" width="27.26953125" bestFit="1" customWidth="1"/>
    <col min="4232" max="4232" width="19.08984375" bestFit="1" customWidth="1"/>
    <col min="4233" max="4233" width="14.453125" bestFit="1" customWidth="1"/>
    <col min="4234" max="4234" width="9.453125" customWidth="1"/>
    <col min="4235" max="4235" width="8.54296875" customWidth="1"/>
    <col min="4236" max="4236" width="15.08984375" bestFit="1" customWidth="1"/>
    <col min="4237" max="4237" width="10.7265625" customWidth="1"/>
    <col min="4238" max="4238" width="9.90625" customWidth="1"/>
    <col min="4239" max="4239" width="30.453125" bestFit="1" customWidth="1"/>
    <col min="4240" max="4240" width="13.6328125" bestFit="1" customWidth="1"/>
    <col min="4241" max="4241" width="13.08984375" bestFit="1" customWidth="1"/>
    <col min="4242" max="4242" width="37.54296875" bestFit="1" customWidth="1"/>
    <col min="4243" max="4243" width="20.54296875" bestFit="1" customWidth="1"/>
    <col min="4244" max="4244" width="16" bestFit="1" customWidth="1"/>
    <col min="4245" max="4246" width="13.08984375" bestFit="1" customWidth="1"/>
    <col min="4247" max="4247" width="10.08984375" customWidth="1"/>
    <col min="4248" max="4248" width="18.54296875" bestFit="1" customWidth="1"/>
    <col min="4249" max="4249" width="16.26953125" bestFit="1" customWidth="1"/>
    <col min="4250" max="4250" width="18" bestFit="1" customWidth="1"/>
    <col min="4251" max="4251" width="21.08984375" bestFit="1" customWidth="1"/>
    <col min="4252" max="4252" width="39.81640625" bestFit="1" customWidth="1"/>
    <col min="4253" max="4253" width="21.1796875" bestFit="1" customWidth="1"/>
    <col min="4254" max="4254" width="14.26953125" bestFit="1" customWidth="1"/>
    <col min="4255" max="4255" width="15.54296875" bestFit="1" customWidth="1"/>
    <col min="4256" max="4256" width="28.26953125" bestFit="1" customWidth="1"/>
    <col min="4257" max="4257" width="15.6328125" bestFit="1" customWidth="1"/>
    <col min="4258" max="4258" width="12.1796875" bestFit="1" customWidth="1"/>
    <col min="4259" max="4259" width="12.6328125" bestFit="1" customWidth="1"/>
    <col min="4260" max="4260" width="22.08984375" bestFit="1" customWidth="1"/>
    <col min="4261" max="4261" width="14.90625" bestFit="1" customWidth="1"/>
    <col min="4262" max="4262" width="34.6328125" bestFit="1" customWidth="1"/>
    <col min="4263" max="4263" width="16.08984375" bestFit="1" customWidth="1"/>
    <col min="4264" max="4264" width="5.54296875" customWidth="1"/>
    <col min="4265" max="4265" width="29.36328125" bestFit="1" customWidth="1"/>
    <col min="4266" max="4266" width="16.453125" bestFit="1" customWidth="1"/>
    <col min="4267" max="4267" width="17.54296875" bestFit="1" customWidth="1"/>
    <col min="4268" max="4268" width="13.453125" bestFit="1" customWidth="1"/>
    <col min="4269" max="4269" width="17.81640625" bestFit="1" customWidth="1"/>
    <col min="4270" max="4270" width="26.26953125" bestFit="1" customWidth="1"/>
    <col min="4271" max="4271" width="20.54296875" bestFit="1" customWidth="1"/>
    <col min="4272" max="4272" width="16.1796875" bestFit="1" customWidth="1"/>
    <col min="4273" max="4273" width="13.7265625" bestFit="1" customWidth="1"/>
    <col min="4274" max="4274" width="22.08984375" bestFit="1" customWidth="1"/>
    <col min="4275" max="4275" width="14.453125" bestFit="1" customWidth="1"/>
    <col min="4276" max="4276" width="13.7265625" bestFit="1" customWidth="1"/>
    <col min="4277" max="4277" width="19.6328125" bestFit="1" customWidth="1"/>
    <col min="4278" max="4278" width="17" bestFit="1" customWidth="1"/>
    <col min="4279" max="4279" width="21.08984375" bestFit="1" customWidth="1"/>
    <col min="4280" max="4280" width="27.90625" bestFit="1" customWidth="1"/>
    <col min="4281" max="4281" width="18.90625" bestFit="1" customWidth="1"/>
    <col min="4282" max="4282" width="16.54296875" bestFit="1" customWidth="1"/>
    <col min="4283" max="4283" width="13.7265625" bestFit="1" customWidth="1"/>
    <col min="4284" max="4284" width="33.6328125" bestFit="1" customWidth="1"/>
    <col min="4285" max="4285" width="26.54296875" bestFit="1" customWidth="1"/>
    <col min="4286" max="4286" width="45.6328125" bestFit="1" customWidth="1"/>
    <col min="4287" max="4287" width="34.1796875" bestFit="1" customWidth="1"/>
    <col min="4288" max="4288" width="30.7265625" bestFit="1" customWidth="1"/>
    <col min="4289" max="4289" width="30.453125" bestFit="1" customWidth="1"/>
    <col min="4290" max="4290" width="31.6328125" bestFit="1" customWidth="1"/>
    <col min="4291" max="4291" width="9.54296875" customWidth="1"/>
    <col min="4292" max="4292" width="8.54296875" customWidth="1"/>
    <col min="4293" max="4293" width="32.1796875" bestFit="1" customWidth="1"/>
    <col min="4294" max="4294" width="12.08984375" bestFit="1" customWidth="1"/>
    <col min="4295" max="4295" width="13.08984375" bestFit="1" customWidth="1"/>
    <col min="4296" max="4296" width="24.90625" bestFit="1" customWidth="1"/>
    <col min="4297" max="4297" width="13.7265625" bestFit="1" customWidth="1"/>
    <col min="4298" max="4298" width="23.6328125" bestFit="1" customWidth="1"/>
    <col min="4299" max="4299" width="15" bestFit="1" customWidth="1"/>
    <col min="4300" max="4300" width="19.26953125" bestFit="1" customWidth="1"/>
    <col min="4301" max="4301" width="12.08984375" bestFit="1" customWidth="1"/>
    <col min="4302" max="4302" width="11.54296875" bestFit="1" customWidth="1"/>
    <col min="4303" max="4303" width="30.81640625" bestFit="1" customWidth="1"/>
    <col min="4304" max="4304" width="17.08984375" bestFit="1" customWidth="1"/>
    <col min="4305" max="4305" width="18.6328125" bestFit="1" customWidth="1"/>
    <col min="4306" max="4306" width="16.7265625" bestFit="1" customWidth="1"/>
    <col min="4307" max="4307" width="16.453125" bestFit="1" customWidth="1"/>
    <col min="4308" max="4308" width="27.81640625" bestFit="1" customWidth="1"/>
    <col min="4309" max="4309" width="11.54296875" bestFit="1" customWidth="1"/>
    <col min="4310" max="4310" width="16.36328125" bestFit="1" customWidth="1"/>
    <col min="4311" max="4311" width="20.54296875" bestFit="1" customWidth="1"/>
    <col min="4312" max="4312" width="32" bestFit="1" customWidth="1"/>
    <col min="4313" max="4313" width="29.26953125" bestFit="1" customWidth="1"/>
    <col min="4314" max="4314" width="10.7265625" customWidth="1"/>
    <col min="4315" max="4315" width="11.08984375" bestFit="1" customWidth="1"/>
    <col min="4316" max="4316" width="15.6328125" bestFit="1" customWidth="1"/>
    <col min="4317" max="4317" width="7.08984375" customWidth="1"/>
    <col min="4318" max="4318" width="31.54296875" bestFit="1" customWidth="1"/>
    <col min="4319" max="4319" width="5.7265625" customWidth="1"/>
    <col min="4320" max="4320" width="25.90625" bestFit="1" customWidth="1"/>
    <col min="4321" max="4321" width="19.453125" bestFit="1" customWidth="1"/>
    <col min="4322" max="4322" width="15.1796875" bestFit="1" customWidth="1"/>
    <col min="4323" max="4323" width="14.81640625" bestFit="1" customWidth="1"/>
    <col min="4324" max="4324" width="15.54296875" bestFit="1" customWidth="1"/>
    <col min="4325" max="4325" width="19.6328125" bestFit="1" customWidth="1"/>
    <col min="4326" max="4326" width="18.36328125" bestFit="1" customWidth="1"/>
    <col min="4327" max="4327" width="13.90625" bestFit="1" customWidth="1"/>
    <col min="4328" max="4328" width="25.1796875" bestFit="1" customWidth="1"/>
    <col min="4329" max="4329" width="13.54296875" bestFit="1" customWidth="1"/>
    <col min="4330" max="4330" width="23.26953125" bestFit="1" customWidth="1"/>
    <col min="4331" max="4331" width="21.08984375" bestFit="1" customWidth="1"/>
    <col min="4332" max="4332" width="25.54296875" bestFit="1" customWidth="1"/>
    <col min="4333" max="4333" width="45.26953125" bestFit="1" customWidth="1"/>
    <col min="4334" max="4334" width="45.6328125" bestFit="1" customWidth="1"/>
    <col min="4335" max="4335" width="21.90625" bestFit="1" customWidth="1"/>
    <col min="4336" max="4336" width="27" bestFit="1" customWidth="1"/>
    <col min="4337" max="4337" width="50.7265625" bestFit="1" customWidth="1"/>
    <col min="4338" max="4338" width="40.90625" bestFit="1" customWidth="1"/>
    <col min="4339" max="4339" width="14.90625" bestFit="1" customWidth="1"/>
    <col min="4340" max="4340" width="21.81640625" bestFit="1" customWidth="1"/>
    <col min="4341" max="4341" width="20.1796875" bestFit="1" customWidth="1"/>
    <col min="4342" max="4342" width="24.6328125" bestFit="1" customWidth="1"/>
    <col min="4343" max="4343" width="16.453125" bestFit="1" customWidth="1"/>
    <col min="4344" max="4344" width="25.81640625" bestFit="1" customWidth="1"/>
    <col min="4345" max="4345" width="27.54296875" bestFit="1" customWidth="1"/>
    <col min="4346" max="4346" width="20.81640625" bestFit="1" customWidth="1"/>
    <col min="4347" max="4347" width="25.36328125" bestFit="1" customWidth="1"/>
    <col min="4348" max="4348" width="17.08984375" bestFit="1" customWidth="1"/>
    <col min="4349" max="4349" width="40.26953125" bestFit="1" customWidth="1"/>
    <col min="4350" max="4350" width="24.7265625" bestFit="1" customWidth="1"/>
    <col min="4351" max="4351" width="28.1796875" bestFit="1" customWidth="1"/>
    <col min="4352" max="4352" width="18.90625" bestFit="1" customWidth="1"/>
    <col min="4353" max="4353" width="21.54296875" bestFit="1" customWidth="1"/>
    <col min="4354" max="4354" width="25.453125" bestFit="1" customWidth="1"/>
    <col min="4355" max="4355" width="29.1796875" bestFit="1" customWidth="1"/>
    <col min="4356" max="4356" width="17.453125" bestFit="1" customWidth="1"/>
    <col min="4357" max="4357" width="28.54296875" bestFit="1" customWidth="1"/>
    <col min="4358" max="4358" width="32.1796875" bestFit="1" customWidth="1"/>
    <col min="4359" max="4359" width="21.26953125" bestFit="1" customWidth="1"/>
    <col min="4360" max="4360" width="17.54296875" bestFit="1" customWidth="1"/>
    <col min="4361" max="4361" width="17.6328125" bestFit="1" customWidth="1"/>
    <col min="4362" max="4362" width="14.54296875" bestFit="1" customWidth="1"/>
    <col min="4363" max="4363" width="18.08984375" bestFit="1" customWidth="1"/>
    <col min="4364" max="4364" width="29.7265625" bestFit="1" customWidth="1"/>
    <col min="4365" max="4365" width="25.1796875" bestFit="1" customWidth="1"/>
    <col min="4366" max="4366" width="18.81640625" bestFit="1" customWidth="1"/>
    <col min="4367" max="4367" width="15.90625" bestFit="1" customWidth="1"/>
    <col min="4368" max="4368" width="19.81640625" bestFit="1" customWidth="1"/>
    <col min="4369" max="4369" width="24.90625" bestFit="1" customWidth="1"/>
    <col min="4370" max="4370" width="21.90625" bestFit="1" customWidth="1"/>
    <col min="4371" max="4371" width="6.81640625" customWidth="1"/>
    <col min="4372" max="4372" width="15.7265625" bestFit="1" customWidth="1"/>
    <col min="4373" max="4373" width="10.54296875" customWidth="1"/>
    <col min="4374" max="4374" width="35.36328125" bestFit="1" customWidth="1"/>
    <col min="4375" max="4375" width="7.1796875" customWidth="1"/>
    <col min="4376" max="4376" width="15" bestFit="1" customWidth="1"/>
    <col min="4377" max="4377" width="9.90625" customWidth="1"/>
    <col min="4378" max="4378" width="11.81640625" bestFit="1" customWidth="1"/>
    <col min="4379" max="4379" width="11.26953125" bestFit="1" customWidth="1"/>
    <col min="4380" max="4380" width="13.81640625" bestFit="1" customWidth="1"/>
    <col min="4381" max="4381" width="18.54296875" bestFit="1" customWidth="1"/>
    <col min="4382" max="4382" width="25.54296875" bestFit="1" customWidth="1"/>
    <col min="4383" max="4383" width="8.36328125" customWidth="1"/>
    <col min="4384" max="4384" width="9.7265625" customWidth="1"/>
    <col min="4385" max="4385" width="21.26953125" bestFit="1" customWidth="1"/>
    <col min="4386" max="4386" width="22.81640625" bestFit="1" customWidth="1"/>
    <col min="4387" max="4387" width="11.54296875" bestFit="1" customWidth="1"/>
    <col min="4388" max="4388" width="16" bestFit="1" customWidth="1"/>
    <col min="4389" max="4389" width="26.453125" bestFit="1" customWidth="1"/>
    <col min="4390" max="4390" width="18.36328125" bestFit="1" customWidth="1"/>
    <col min="4391" max="4391" width="19.6328125" bestFit="1" customWidth="1"/>
    <col min="4392" max="4392" width="16.7265625" bestFit="1" customWidth="1"/>
    <col min="4393" max="4393" width="13.08984375" bestFit="1" customWidth="1"/>
    <col min="4394" max="4394" width="16.90625" bestFit="1" customWidth="1"/>
    <col min="4395" max="4395" width="15.36328125" bestFit="1" customWidth="1"/>
    <col min="4396" max="4396" width="22.7265625" bestFit="1" customWidth="1"/>
    <col min="4397" max="4397" width="24" bestFit="1" customWidth="1"/>
    <col min="4398" max="4398" width="26.7265625" bestFit="1" customWidth="1"/>
    <col min="4399" max="4399" width="24.453125" bestFit="1" customWidth="1"/>
    <col min="4400" max="4400" width="24.7265625" bestFit="1" customWidth="1"/>
    <col min="4401" max="4401" width="23.81640625" bestFit="1" customWidth="1"/>
    <col min="4402" max="4402" width="5.7265625" customWidth="1"/>
    <col min="4403" max="4403" width="15" bestFit="1" customWidth="1"/>
    <col min="4404" max="4404" width="12.6328125" bestFit="1" customWidth="1"/>
    <col min="4405" max="4405" width="11.1796875" bestFit="1" customWidth="1"/>
    <col min="4406" max="4406" width="8.26953125" customWidth="1"/>
    <col min="4407" max="4407" width="13.36328125" bestFit="1" customWidth="1"/>
    <col min="4408" max="4408" width="9.453125" customWidth="1"/>
    <col min="4409" max="4409" width="10" customWidth="1"/>
    <col min="4410" max="4410" width="13.7265625" bestFit="1" customWidth="1"/>
    <col min="4411" max="4411" width="10.1796875" customWidth="1"/>
    <col min="4412" max="4412" width="7.36328125" customWidth="1"/>
    <col min="4413" max="4413" width="15.453125" bestFit="1" customWidth="1"/>
    <col min="4414" max="4414" width="23.54296875" bestFit="1" customWidth="1"/>
    <col min="4415" max="4415" width="17.36328125" bestFit="1" customWidth="1"/>
    <col min="4416" max="4416" width="25.1796875" bestFit="1" customWidth="1"/>
    <col min="4417" max="4417" width="19.453125" bestFit="1" customWidth="1"/>
    <col min="4418" max="4418" width="22" bestFit="1" customWidth="1"/>
    <col min="4419" max="4419" width="9.7265625" customWidth="1"/>
    <col min="4420" max="4420" width="14.54296875" bestFit="1" customWidth="1"/>
    <col min="4421" max="4421" width="18.81640625" bestFit="1" customWidth="1"/>
    <col min="4422" max="4422" width="6.1796875" customWidth="1"/>
    <col min="4423" max="4423" width="17.453125" bestFit="1" customWidth="1"/>
    <col min="4424" max="4424" width="8.81640625" customWidth="1"/>
    <col min="4425" max="4425" width="18.6328125" bestFit="1" customWidth="1"/>
    <col min="4426" max="4426" width="16.54296875" bestFit="1" customWidth="1"/>
    <col min="4427" max="4427" width="11.90625" bestFit="1" customWidth="1"/>
    <col min="4428" max="4428" width="12.08984375" bestFit="1" customWidth="1"/>
    <col min="4429" max="4429" width="25.81640625" bestFit="1" customWidth="1"/>
    <col min="4430" max="4430" width="18" bestFit="1" customWidth="1"/>
    <col min="4431" max="4431" width="30.81640625" bestFit="1" customWidth="1"/>
    <col min="4432" max="4432" width="15.90625" bestFit="1" customWidth="1"/>
    <col min="4433" max="4433" width="19.81640625" bestFit="1" customWidth="1"/>
    <col min="4434" max="4434" width="18.7265625" bestFit="1" customWidth="1"/>
    <col min="4435" max="4435" width="16.6328125" bestFit="1" customWidth="1"/>
    <col min="4436" max="4436" width="8.6328125" customWidth="1"/>
    <col min="4437" max="4437" width="21.90625" bestFit="1" customWidth="1"/>
    <col min="4438" max="4438" width="28.6328125" bestFit="1" customWidth="1"/>
    <col min="4439" max="4439" width="10.6328125" customWidth="1"/>
    <col min="4440" max="4440" width="11.453125" bestFit="1" customWidth="1"/>
    <col min="4441" max="4441" width="18.26953125" bestFit="1" customWidth="1"/>
    <col min="4442" max="4442" width="7.26953125" customWidth="1"/>
    <col min="4443" max="4443" width="14.26953125" bestFit="1" customWidth="1"/>
    <col min="4444" max="4444" width="10.36328125" customWidth="1"/>
    <col min="4445" max="4445" width="9.7265625" customWidth="1"/>
    <col min="4446" max="4446" width="13.453125" bestFit="1" customWidth="1"/>
    <col min="4447" max="4447" width="17" bestFit="1" customWidth="1"/>
    <col min="4448" max="4448" width="19.26953125" bestFit="1" customWidth="1"/>
    <col min="4449" max="4449" width="15.36328125" bestFit="1" customWidth="1"/>
    <col min="4450" max="4450" width="19.1796875" bestFit="1" customWidth="1"/>
    <col min="4451" max="4451" width="10.81640625" customWidth="1"/>
    <col min="4452" max="4452" width="21.36328125" bestFit="1" customWidth="1"/>
    <col min="4453" max="4453" width="13.08984375" bestFit="1" customWidth="1"/>
    <col min="4454" max="4454" width="10.54296875" customWidth="1"/>
    <col min="4455" max="4455" width="11" bestFit="1" customWidth="1"/>
    <col min="4456" max="4456" width="8.36328125" customWidth="1"/>
    <col min="4457" max="4457" width="6.453125" customWidth="1"/>
    <col min="4458" max="4458" width="7" customWidth="1"/>
    <col min="4459" max="4459" width="26.6328125" bestFit="1" customWidth="1"/>
    <col min="4460" max="4460" width="5.90625" customWidth="1"/>
    <col min="4461" max="4461" width="17.7265625" bestFit="1" customWidth="1"/>
    <col min="4462" max="4462" width="18.26953125" bestFit="1" customWidth="1"/>
    <col min="4463" max="4463" width="26.26953125" bestFit="1" customWidth="1"/>
    <col min="4464" max="4464" width="12.6328125" bestFit="1" customWidth="1"/>
    <col min="4465" max="4465" width="17.6328125" bestFit="1" customWidth="1"/>
    <col min="4466" max="4466" width="16.90625" bestFit="1" customWidth="1"/>
    <col min="4467" max="4467" width="7.26953125" customWidth="1"/>
    <col min="4468" max="4468" width="10.36328125" customWidth="1"/>
    <col min="4469" max="4469" width="7.6328125" customWidth="1"/>
    <col min="4470" max="4470" width="5.7265625" customWidth="1"/>
    <col min="4471" max="4471" width="13.7265625" bestFit="1" customWidth="1"/>
    <col min="4472" max="4472" width="9.7265625" customWidth="1"/>
    <col min="4473" max="4473" width="6.36328125" customWidth="1"/>
    <col min="4474" max="4474" width="11.36328125" bestFit="1" customWidth="1"/>
    <col min="4475" max="4475" width="19.36328125" bestFit="1" customWidth="1"/>
    <col min="4476" max="4476" width="16.1796875" bestFit="1" customWidth="1"/>
    <col min="4477" max="4477" width="22.36328125" bestFit="1" customWidth="1"/>
    <col min="4478" max="4478" width="19" bestFit="1" customWidth="1"/>
    <col min="4479" max="4479" width="20.6328125" bestFit="1" customWidth="1"/>
    <col min="4480" max="4480" width="23.81640625" bestFit="1" customWidth="1"/>
    <col min="4481" max="4481" width="9.453125" customWidth="1"/>
    <col min="4482" max="4482" width="13.6328125" bestFit="1" customWidth="1"/>
    <col min="4483" max="4483" width="19.54296875" bestFit="1" customWidth="1"/>
    <col min="4484" max="4484" width="29.08984375" bestFit="1" customWidth="1"/>
    <col min="4485" max="4485" width="6" customWidth="1"/>
    <col min="4486" max="4486" width="19.54296875" bestFit="1" customWidth="1"/>
    <col min="4487" max="4487" width="4.1796875" customWidth="1"/>
    <col min="4488" max="4488" width="23.54296875" bestFit="1" customWidth="1"/>
    <col min="4489" max="4489" width="31.36328125" bestFit="1" customWidth="1"/>
    <col min="4490" max="4490" width="17.81640625" bestFit="1" customWidth="1"/>
    <col min="4491" max="4491" width="19.36328125" bestFit="1" customWidth="1"/>
    <col min="4492" max="4492" width="16.6328125" bestFit="1" customWidth="1"/>
    <col min="4493" max="4493" width="18.7265625" bestFit="1" customWidth="1"/>
    <col min="4494" max="4494" width="28.81640625" bestFit="1" customWidth="1"/>
    <col min="4495" max="4495" width="16.1796875" bestFit="1" customWidth="1"/>
    <col min="4496" max="4496" width="21.453125" bestFit="1" customWidth="1"/>
    <col min="4497" max="4497" width="18.36328125" bestFit="1" customWidth="1"/>
    <col min="4498" max="4498" width="23.81640625" bestFit="1" customWidth="1"/>
    <col min="4499" max="4499" width="9.54296875" customWidth="1"/>
    <col min="4500" max="4500" width="17.1796875" bestFit="1" customWidth="1"/>
    <col min="4501" max="4501" width="21.81640625" bestFit="1" customWidth="1"/>
    <col min="4502" max="4502" width="19.36328125" bestFit="1" customWidth="1"/>
    <col min="4503" max="4503" width="17.453125" bestFit="1" customWidth="1"/>
    <col min="4504" max="4504" width="17.26953125" bestFit="1" customWidth="1"/>
    <col min="4505" max="4505" width="25" bestFit="1" customWidth="1"/>
    <col min="4506" max="4506" width="42.7265625" bestFit="1" customWidth="1"/>
    <col min="4507" max="4507" width="32.1796875" bestFit="1" customWidth="1"/>
    <col min="4508" max="4508" width="14.6328125" bestFit="1" customWidth="1"/>
    <col min="4509" max="4509" width="23.26953125" bestFit="1" customWidth="1"/>
    <col min="4510" max="4510" width="16.90625" bestFit="1" customWidth="1"/>
    <col min="4511" max="4511" width="13.26953125" bestFit="1" customWidth="1"/>
    <col min="4512" max="4512" width="21.36328125" bestFit="1" customWidth="1"/>
    <col min="4513" max="4513" width="24.36328125" bestFit="1" customWidth="1"/>
    <col min="4514" max="4514" width="21.6328125" bestFit="1" customWidth="1"/>
    <col min="4515" max="4515" width="9.54296875" customWidth="1"/>
    <col min="4516" max="4516" width="24.6328125" bestFit="1" customWidth="1"/>
    <col min="4517" max="4517" width="12.36328125" bestFit="1" customWidth="1"/>
    <col min="4518" max="4519" width="23" bestFit="1" customWidth="1"/>
    <col min="4520" max="4520" width="18.08984375" bestFit="1" customWidth="1"/>
    <col min="4521" max="4521" width="9.6328125" customWidth="1"/>
    <col min="4522" max="4522" width="18.90625" bestFit="1" customWidth="1"/>
    <col min="4523" max="4523" width="41.1796875" bestFit="1" customWidth="1"/>
    <col min="4524" max="4524" width="19.54296875" bestFit="1" customWidth="1"/>
    <col min="4525" max="4525" width="28.6328125" bestFit="1" customWidth="1"/>
    <col min="4526" max="4526" width="26.6328125" bestFit="1" customWidth="1"/>
    <col min="4527" max="4527" width="28.36328125" bestFit="1" customWidth="1"/>
    <col min="4528" max="4528" width="18.90625" bestFit="1" customWidth="1"/>
    <col min="4529" max="4529" width="14.90625" bestFit="1" customWidth="1"/>
    <col min="4530" max="4530" width="33.7265625" bestFit="1" customWidth="1"/>
    <col min="4531" max="4531" width="16.90625" bestFit="1" customWidth="1"/>
    <col min="4532" max="4532" width="14.26953125" bestFit="1" customWidth="1"/>
    <col min="4533" max="4533" width="16.54296875" bestFit="1" customWidth="1"/>
    <col min="4534" max="4534" width="25.6328125" bestFit="1" customWidth="1"/>
    <col min="4535" max="4535" width="16.81640625" bestFit="1" customWidth="1"/>
    <col min="4536" max="4536" width="17.90625" bestFit="1" customWidth="1"/>
    <col min="4537" max="4537" width="12.1796875" bestFit="1" customWidth="1"/>
    <col min="4538" max="4538" width="14.36328125" bestFit="1" customWidth="1"/>
    <col min="4539" max="4539" width="26.1796875" bestFit="1" customWidth="1"/>
    <col min="4540" max="4540" width="21.26953125" bestFit="1" customWidth="1"/>
    <col min="4541" max="4541" width="31.7265625" bestFit="1" customWidth="1"/>
    <col min="4542" max="4542" width="23" bestFit="1" customWidth="1"/>
    <col min="4543" max="4543" width="15" bestFit="1" customWidth="1"/>
    <col min="4544" max="4544" width="21.26953125" bestFit="1" customWidth="1"/>
    <col min="4545" max="4545" width="13.36328125" bestFit="1" customWidth="1"/>
    <col min="4546" max="4546" width="20.1796875" bestFit="1" customWidth="1"/>
    <col min="4547" max="4547" width="12" bestFit="1" customWidth="1"/>
    <col min="4548" max="4548" width="18.81640625" bestFit="1" customWidth="1"/>
    <col min="4549" max="4549" width="36.6328125" bestFit="1" customWidth="1"/>
    <col min="4550" max="4550" width="16.54296875" bestFit="1" customWidth="1"/>
    <col min="4551" max="4551" width="21.36328125" bestFit="1" customWidth="1"/>
    <col min="4552" max="4552" width="9.26953125" customWidth="1"/>
    <col min="4553" max="4553" width="16" bestFit="1" customWidth="1"/>
    <col min="4554" max="4554" width="13.90625" bestFit="1" customWidth="1"/>
    <col min="4555" max="4555" width="11.54296875" bestFit="1" customWidth="1"/>
    <col min="4556" max="4556" width="13.54296875" bestFit="1" customWidth="1"/>
    <col min="4557" max="4557" width="10" customWidth="1"/>
    <col min="4558" max="4558" width="21.08984375" bestFit="1" customWidth="1"/>
    <col min="4559" max="4559" width="11.08984375" bestFit="1" customWidth="1"/>
    <col min="4560" max="4560" width="11.90625" bestFit="1" customWidth="1"/>
    <col min="4561" max="4561" width="15" bestFit="1" customWidth="1"/>
    <col min="4562" max="4562" width="24.54296875" bestFit="1" customWidth="1"/>
    <col min="4563" max="4563" width="17.7265625" bestFit="1" customWidth="1"/>
    <col min="4564" max="4564" width="18.7265625" bestFit="1" customWidth="1"/>
    <col min="4565" max="4565" width="9.90625" customWidth="1"/>
    <col min="4566" max="4566" width="11.90625" bestFit="1" customWidth="1"/>
    <col min="4567" max="4567" width="14.54296875" bestFit="1" customWidth="1"/>
    <col min="4568" max="4568" width="22.36328125" bestFit="1" customWidth="1"/>
    <col min="4569" max="4569" width="13.1796875" bestFit="1" customWidth="1"/>
    <col min="4570" max="4570" width="34" bestFit="1" customWidth="1"/>
    <col min="4571" max="4571" width="20.08984375" bestFit="1" customWidth="1"/>
    <col min="4572" max="4572" width="28.453125" bestFit="1" customWidth="1"/>
    <col min="4573" max="4573" width="15.08984375" bestFit="1" customWidth="1"/>
    <col min="4574" max="4574" width="14.54296875" bestFit="1" customWidth="1"/>
    <col min="4575" max="4575" width="44.54296875" bestFit="1" customWidth="1"/>
    <col min="4576" max="4576" width="13.453125" bestFit="1" customWidth="1"/>
    <col min="4577" max="4577" width="17.54296875" bestFit="1" customWidth="1"/>
    <col min="4578" max="4578" width="36" bestFit="1" customWidth="1"/>
    <col min="4579" max="4579" width="23.81640625" bestFit="1" customWidth="1"/>
    <col min="4580" max="4580" width="19.36328125" bestFit="1" customWidth="1"/>
    <col min="4581" max="4581" width="13.7265625" bestFit="1" customWidth="1"/>
    <col min="4582" max="4582" width="24.36328125" bestFit="1" customWidth="1"/>
    <col min="4583" max="4583" width="13.54296875" bestFit="1" customWidth="1"/>
    <col min="4584" max="4584" width="14.90625" bestFit="1" customWidth="1"/>
    <col min="4585" max="4585" width="17.6328125" bestFit="1" customWidth="1"/>
    <col min="4586" max="4586" width="18" bestFit="1" customWidth="1"/>
    <col min="4587" max="4587" width="23.36328125" bestFit="1" customWidth="1"/>
    <col min="4588" max="4588" width="27.54296875" bestFit="1" customWidth="1"/>
    <col min="4589" max="4589" width="28.453125" bestFit="1" customWidth="1"/>
    <col min="4590" max="4590" width="5.81640625" customWidth="1"/>
    <col min="4591" max="4591" width="21.1796875" bestFit="1" customWidth="1"/>
    <col min="4592" max="4592" width="17.26953125" bestFit="1" customWidth="1"/>
    <col min="4593" max="4593" width="7" customWidth="1"/>
    <col min="4594" max="4594" width="15.26953125" bestFit="1" customWidth="1"/>
    <col min="4595" max="4595" width="17.6328125" bestFit="1" customWidth="1"/>
    <col min="4596" max="4596" width="12.08984375" bestFit="1" customWidth="1"/>
    <col min="4597" max="4597" width="9.90625" customWidth="1"/>
    <col min="4598" max="4598" width="12.08984375" bestFit="1" customWidth="1"/>
  </cols>
  <sheetData>
    <row r="2" spans="1:4">
      <c r="A2" s="244" t="s">
        <v>145</v>
      </c>
      <c r="B2" t="s">
        <v>14049</v>
      </c>
    </row>
    <row r="4" spans="1:4">
      <c r="A4" s="244" t="s">
        <v>14044</v>
      </c>
      <c r="B4" t="s">
        <v>14046</v>
      </c>
      <c r="C4" t="s">
        <v>14047</v>
      </c>
      <c r="D4" t="s">
        <v>14048</v>
      </c>
    </row>
    <row r="5" spans="1:4">
      <c r="A5" s="245">
        <v>702</v>
      </c>
      <c r="B5" s="246">
        <v>1</v>
      </c>
      <c r="C5" s="246">
        <v>4.806</v>
      </c>
      <c r="D5" s="246">
        <v>1999</v>
      </c>
    </row>
    <row r="6" spans="1:4">
      <c r="A6" s="245" t="s">
        <v>9148</v>
      </c>
      <c r="B6" s="246">
        <v>1</v>
      </c>
      <c r="C6" s="246">
        <v>5.13</v>
      </c>
      <c r="D6" s="246">
        <v>2008</v>
      </c>
    </row>
    <row r="7" spans="1:4">
      <c r="A7" s="245" t="s">
        <v>8027</v>
      </c>
      <c r="B7" s="246">
        <v>1</v>
      </c>
      <c r="C7" s="246">
        <v>4.5380000000000003</v>
      </c>
      <c r="D7" s="246">
        <v>1994</v>
      </c>
    </row>
    <row r="8" spans="1:4">
      <c r="A8" s="245" t="s">
        <v>7336</v>
      </c>
      <c r="B8" s="246">
        <v>5</v>
      </c>
      <c r="C8" s="246">
        <v>40.223999999999997</v>
      </c>
      <c r="D8" s="246">
        <v>9873</v>
      </c>
    </row>
    <row r="9" spans="1:4">
      <c r="A9" s="245" t="s">
        <v>7304</v>
      </c>
      <c r="B9" s="246">
        <v>3</v>
      </c>
      <c r="C9" s="246">
        <v>21.413</v>
      </c>
      <c r="D9" s="246">
        <v>5905</v>
      </c>
    </row>
    <row r="10" spans="1:4">
      <c r="A10" s="245" t="s">
        <v>8030</v>
      </c>
      <c r="B10" s="246">
        <v>1</v>
      </c>
      <c r="C10" s="246">
        <v>4.5389999999999997</v>
      </c>
      <c r="D10" s="246">
        <v>1991</v>
      </c>
    </row>
    <row r="11" spans="1:4">
      <c r="A11" s="245" t="s">
        <v>7414</v>
      </c>
      <c r="B11" s="246">
        <v>5</v>
      </c>
      <c r="C11" s="246">
        <v>31.667000000000002</v>
      </c>
      <c r="D11" s="246">
        <v>9964</v>
      </c>
    </row>
    <row r="12" spans="1:4">
      <c r="A12" s="245" t="s">
        <v>9806</v>
      </c>
      <c r="B12" s="246">
        <v>1</v>
      </c>
      <c r="C12" s="246">
        <v>5.5359999999999996</v>
      </c>
      <c r="D12" s="246">
        <v>1995</v>
      </c>
    </row>
    <row r="13" spans="1:4">
      <c r="A13" s="245" t="s">
        <v>9292</v>
      </c>
      <c r="B13" s="246">
        <v>3</v>
      </c>
      <c r="C13" s="246">
        <v>19.420999999999999</v>
      </c>
      <c r="D13" s="246">
        <v>5990</v>
      </c>
    </row>
    <row r="14" spans="1:4">
      <c r="A14" s="245" t="s">
        <v>12823</v>
      </c>
      <c r="B14" s="246">
        <v>1</v>
      </c>
      <c r="C14" s="246">
        <v>11.236000000000001</v>
      </c>
      <c r="D14" s="246">
        <v>1996</v>
      </c>
    </row>
    <row r="15" spans="1:4">
      <c r="A15" s="245" t="s">
        <v>10243</v>
      </c>
      <c r="B15" s="246">
        <v>1</v>
      </c>
      <c r="C15" s="246">
        <v>5.8780000000000001</v>
      </c>
      <c r="D15" s="246">
        <v>2005</v>
      </c>
    </row>
    <row r="16" spans="1:4">
      <c r="A16" s="245" t="s">
        <v>9592</v>
      </c>
      <c r="B16" s="246">
        <v>1</v>
      </c>
      <c r="C16" s="246">
        <v>5.4160000000000004</v>
      </c>
      <c r="D16" s="246">
        <v>2009</v>
      </c>
    </row>
    <row r="17" spans="1:4">
      <c r="A17" s="245" t="s">
        <v>8553</v>
      </c>
      <c r="B17" s="246">
        <v>2</v>
      </c>
      <c r="C17" s="246">
        <v>9.8560000000000016</v>
      </c>
      <c r="D17" s="246">
        <v>4020</v>
      </c>
    </row>
    <row r="18" spans="1:4">
      <c r="A18" s="245" t="s">
        <v>11626</v>
      </c>
      <c r="B18" s="246">
        <v>1</v>
      </c>
      <c r="C18" s="246">
        <v>7.6760000000000002</v>
      </c>
      <c r="D18" s="246">
        <v>1996</v>
      </c>
    </row>
    <row r="19" spans="1:4">
      <c r="A19" s="245" t="s">
        <v>8581</v>
      </c>
      <c r="B19" s="246">
        <v>1</v>
      </c>
      <c r="C19" s="246">
        <v>4.7880000000000003</v>
      </c>
      <c r="D19" s="246">
        <v>1998</v>
      </c>
    </row>
    <row r="20" spans="1:4">
      <c r="A20" s="245" t="s">
        <v>9235</v>
      </c>
      <c r="B20" s="246">
        <v>1</v>
      </c>
      <c r="C20" s="246">
        <v>5.181</v>
      </c>
      <c r="D20" s="246">
        <v>1995</v>
      </c>
    </row>
    <row r="21" spans="1:4">
      <c r="A21" s="245" t="s">
        <v>9619</v>
      </c>
      <c r="B21" s="246">
        <v>4</v>
      </c>
      <c r="C21" s="246">
        <v>42.834999999999994</v>
      </c>
      <c r="D21" s="246">
        <v>8014</v>
      </c>
    </row>
    <row r="22" spans="1:4">
      <c r="A22" s="245" t="s">
        <v>12610</v>
      </c>
      <c r="B22" s="246">
        <v>1</v>
      </c>
      <c r="C22" s="246">
        <v>10.284000000000001</v>
      </c>
      <c r="D22" s="246">
        <v>2007</v>
      </c>
    </row>
    <row r="23" spans="1:4">
      <c r="A23" s="245" t="s">
        <v>13161</v>
      </c>
      <c r="B23" s="246">
        <v>1</v>
      </c>
      <c r="C23" s="246">
        <v>13.071999999999999</v>
      </c>
      <c r="D23" s="246">
        <v>2005</v>
      </c>
    </row>
    <row r="24" spans="1:4">
      <c r="A24" s="245" t="s">
        <v>10795</v>
      </c>
      <c r="B24" s="246">
        <v>1</v>
      </c>
      <c r="C24" s="246">
        <v>6.4509999999999996</v>
      </c>
      <c r="D24" s="246">
        <v>1975</v>
      </c>
    </row>
    <row r="25" spans="1:4">
      <c r="A25" s="245" t="s">
        <v>9494</v>
      </c>
      <c r="B25" s="246">
        <v>1</v>
      </c>
      <c r="C25" s="246">
        <v>5.3380000000000001</v>
      </c>
      <c r="D25" s="246">
        <v>2000</v>
      </c>
    </row>
    <row r="26" spans="1:4">
      <c r="A26" s="245" t="s">
        <v>10286</v>
      </c>
      <c r="B26" s="246">
        <v>1</v>
      </c>
      <c r="C26" s="246">
        <v>5.923</v>
      </c>
      <c r="D26" s="246">
        <v>1982</v>
      </c>
    </row>
    <row r="27" spans="1:4">
      <c r="A27" s="245" t="s">
        <v>12287</v>
      </c>
      <c r="B27" s="246">
        <v>1</v>
      </c>
      <c r="C27" s="246">
        <v>9.1690000000000005</v>
      </c>
      <c r="D27" s="246">
        <v>2009</v>
      </c>
    </row>
    <row r="28" spans="1:4">
      <c r="A28" s="245" t="s">
        <v>8266</v>
      </c>
      <c r="B28" s="246">
        <v>1</v>
      </c>
      <c r="C28" s="246">
        <v>9.6010000000000009</v>
      </c>
      <c r="D28" s="246">
        <v>1978</v>
      </c>
    </row>
    <row r="29" spans="1:4">
      <c r="A29" s="245" t="s">
        <v>8914</v>
      </c>
      <c r="B29" s="246">
        <v>4</v>
      </c>
      <c r="C29" s="246">
        <v>28.423999999999999</v>
      </c>
      <c r="D29" s="246">
        <v>7995</v>
      </c>
    </row>
    <row r="30" spans="1:4">
      <c r="A30" s="245" t="s">
        <v>8641</v>
      </c>
      <c r="B30" s="246">
        <v>1</v>
      </c>
      <c r="C30" s="246">
        <v>4.8120000000000003</v>
      </c>
      <c r="D30" s="246">
        <v>1966</v>
      </c>
    </row>
    <row r="31" spans="1:4">
      <c r="A31" s="245" t="s">
        <v>7334</v>
      </c>
      <c r="B31" s="246">
        <v>20</v>
      </c>
      <c r="C31" s="246">
        <v>224.43700000000001</v>
      </c>
      <c r="D31" s="246">
        <v>39550</v>
      </c>
    </row>
    <row r="32" spans="1:4">
      <c r="A32" s="245" t="s">
        <v>11596</v>
      </c>
      <c r="B32" s="246">
        <v>1</v>
      </c>
      <c r="C32" s="246">
        <v>7.6189999999999998</v>
      </c>
      <c r="D32" s="246">
        <v>1982</v>
      </c>
    </row>
    <row r="33" spans="1:4">
      <c r="A33" s="245" t="s">
        <v>7145</v>
      </c>
      <c r="B33" s="246">
        <v>3</v>
      </c>
      <c r="C33" s="246">
        <v>13.656000000000002</v>
      </c>
      <c r="D33" s="246">
        <v>5949</v>
      </c>
    </row>
    <row r="34" spans="1:4">
      <c r="A34" s="245" t="s">
        <v>7754</v>
      </c>
      <c r="B34" s="246">
        <v>1</v>
      </c>
      <c r="C34" s="246">
        <v>4.43</v>
      </c>
      <c r="D34" s="246">
        <v>1975</v>
      </c>
    </row>
    <row r="35" spans="1:4">
      <c r="A35" s="245" t="s">
        <v>9778</v>
      </c>
      <c r="B35" s="246">
        <v>5</v>
      </c>
      <c r="C35" s="246">
        <v>69.817000000000007</v>
      </c>
      <c r="D35" s="246">
        <v>9972</v>
      </c>
    </row>
    <row r="36" spans="1:4">
      <c r="A36" s="245" t="s">
        <v>7830</v>
      </c>
      <c r="B36" s="246">
        <v>3</v>
      </c>
      <c r="C36" s="246">
        <v>14.357000000000001</v>
      </c>
      <c r="D36" s="246">
        <v>5943</v>
      </c>
    </row>
    <row r="37" spans="1:4">
      <c r="A37" s="245" t="s">
        <v>10604</v>
      </c>
      <c r="B37" s="246">
        <v>1</v>
      </c>
      <c r="C37" s="246">
        <v>6.2439999999999998</v>
      </c>
      <c r="D37" s="246">
        <v>1982</v>
      </c>
    </row>
    <row r="38" spans="1:4">
      <c r="A38" s="245" t="s">
        <v>11738</v>
      </c>
      <c r="B38" s="246">
        <v>1</v>
      </c>
      <c r="C38" s="246">
        <v>7.8789999999999996</v>
      </c>
      <c r="D38" s="246">
        <v>1996</v>
      </c>
    </row>
    <row r="39" spans="1:4">
      <c r="A39" s="245" t="s">
        <v>9844</v>
      </c>
      <c r="B39" s="246">
        <v>1</v>
      </c>
      <c r="C39" s="246">
        <v>5.5579999999999998</v>
      </c>
      <c r="D39" s="246">
        <v>2010</v>
      </c>
    </row>
    <row r="40" spans="1:4">
      <c r="A40" s="245" t="s">
        <v>10160</v>
      </c>
      <c r="B40" s="246">
        <v>1</v>
      </c>
      <c r="C40" s="246">
        <v>5.806</v>
      </c>
      <c r="D40" s="246">
        <v>1990</v>
      </c>
    </row>
    <row r="41" spans="1:4">
      <c r="A41" s="245" t="s">
        <v>9577</v>
      </c>
      <c r="B41" s="246">
        <v>5</v>
      </c>
      <c r="C41" s="246">
        <v>49.591000000000001</v>
      </c>
      <c r="D41" s="246">
        <v>10054</v>
      </c>
    </row>
    <row r="42" spans="1:4">
      <c r="A42" s="245" t="s">
        <v>9094</v>
      </c>
      <c r="B42" s="246">
        <v>1</v>
      </c>
      <c r="C42" s="246">
        <v>5.0949999999999998</v>
      </c>
      <c r="D42" s="246">
        <v>1995</v>
      </c>
    </row>
    <row r="43" spans="1:4">
      <c r="A43" s="245" t="s">
        <v>8340</v>
      </c>
      <c r="B43" s="246">
        <v>12</v>
      </c>
      <c r="C43" s="246">
        <v>92.831999999999994</v>
      </c>
      <c r="D43" s="246">
        <v>23890</v>
      </c>
    </row>
    <row r="44" spans="1:4">
      <c r="A44" s="245" t="s">
        <v>13005</v>
      </c>
      <c r="B44" s="246">
        <v>1</v>
      </c>
      <c r="C44" s="246">
        <v>12.263</v>
      </c>
      <c r="D44" s="246">
        <v>2001</v>
      </c>
    </row>
    <row r="45" spans="1:4">
      <c r="A45" s="245" t="s">
        <v>7129</v>
      </c>
      <c r="B45" s="246">
        <v>4</v>
      </c>
      <c r="C45" s="246">
        <v>38.441000000000003</v>
      </c>
      <c r="D45" s="246">
        <v>7948</v>
      </c>
    </row>
    <row r="46" spans="1:4">
      <c r="A46" s="245" t="s">
        <v>8701</v>
      </c>
      <c r="B46" s="246">
        <v>4</v>
      </c>
      <c r="C46" s="246">
        <v>22.568999999999999</v>
      </c>
      <c r="D46" s="246">
        <v>7924</v>
      </c>
    </row>
    <row r="47" spans="1:4">
      <c r="A47" s="245" t="s">
        <v>10664</v>
      </c>
      <c r="B47" s="246">
        <v>4</v>
      </c>
      <c r="C47" s="246">
        <v>52.670999999999992</v>
      </c>
      <c r="D47" s="246">
        <v>8026</v>
      </c>
    </row>
    <row r="48" spans="1:4">
      <c r="A48" s="245" t="s">
        <v>12525</v>
      </c>
      <c r="B48" s="246">
        <v>1</v>
      </c>
      <c r="C48" s="246">
        <v>9.9280000000000008</v>
      </c>
      <c r="D48" s="246">
        <v>2007</v>
      </c>
    </row>
    <row r="49" spans="1:4">
      <c r="A49" s="245" t="s">
        <v>13363</v>
      </c>
      <c r="B49" s="246">
        <v>1</v>
      </c>
      <c r="C49" s="246">
        <v>14.85</v>
      </c>
      <c r="D49" s="246">
        <v>1943</v>
      </c>
    </row>
    <row r="50" spans="1:4">
      <c r="A50" s="245" t="s">
        <v>8273</v>
      </c>
      <c r="B50" s="246">
        <v>4</v>
      </c>
      <c r="C50" s="246">
        <v>28.202999999999999</v>
      </c>
      <c r="D50" s="246">
        <v>7887</v>
      </c>
    </row>
    <row r="51" spans="1:4">
      <c r="A51" s="245" t="s">
        <v>12808</v>
      </c>
      <c r="B51" s="246">
        <v>1</v>
      </c>
      <c r="C51" s="246">
        <v>11.154</v>
      </c>
      <c r="D51" s="246">
        <v>1955</v>
      </c>
    </row>
    <row r="52" spans="1:4">
      <c r="A52" s="245" t="s">
        <v>7394</v>
      </c>
      <c r="B52" s="246">
        <v>1</v>
      </c>
      <c r="C52" s="246">
        <v>4.2930000000000001</v>
      </c>
      <c r="D52" s="246">
        <v>1964</v>
      </c>
    </row>
    <row r="53" spans="1:4">
      <c r="A53" s="245" t="s">
        <v>8088</v>
      </c>
      <c r="B53" s="246">
        <v>10</v>
      </c>
      <c r="C53" s="246">
        <v>67.87700000000001</v>
      </c>
      <c r="D53" s="246">
        <v>19261</v>
      </c>
    </row>
    <row r="54" spans="1:4">
      <c r="A54" s="245" t="s">
        <v>8140</v>
      </c>
      <c r="B54" s="246">
        <v>2</v>
      </c>
      <c r="C54" s="246">
        <v>19.876999999999999</v>
      </c>
      <c r="D54" s="246">
        <v>3918</v>
      </c>
    </row>
    <row r="55" spans="1:4">
      <c r="A55" s="245" t="s">
        <v>9791</v>
      </c>
      <c r="B55" s="246">
        <v>1</v>
      </c>
      <c r="C55" s="246">
        <v>5.5289999999999999</v>
      </c>
      <c r="D55" s="246">
        <v>1977</v>
      </c>
    </row>
    <row r="56" spans="1:4">
      <c r="A56" s="245" t="s">
        <v>12008</v>
      </c>
      <c r="B56" s="246">
        <v>1</v>
      </c>
      <c r="C56" s="246">
        <v>8.4369999999999994</v>
      </c>
      <c r="D56" s="246">
        <v>1948</v>
      </c>
    </row>
    <row r="57" spans="1:4">
      <c r="A57" s="245" t="s">
        <v>8369</v>
      </c>
      <c r="B57" s="246">
        <v>1</v>
      </c>
      <c r="C57" s="246">
        <v>4.6760000000000002</v>
      </c>
      <c r="D57" s="246">
        <v>1975</v>
      </c>
    </row>
    <row r="58" spans="1:4">
      <c r="A58" s="245" t="s">
        <v>10622</v>
      </c>
      <c r="B58" s="246">
        <v>1</v>
      </c>
      <c r="C58" s="246">
        <v>6.27</v>
      </c>
      <c r="D58" s="246">
        <v>1977</v>
      </c>
    </row>
    <row r="59" spans="1:4">
      <c r="A59" s="245" t="s">
        <v>8888</v>
      </c>
      <c r="B59" s="246">
        <v>8</v>
      </c>
      <c r="C59" s="246">
        <v>67.225000000000009</v>
      </c>
      <c r="D59" s="246">
        <v>15982</v>
      </c>
    </row>
    <row r="60" spans="1:4">
      <c r="A60" s="245" t="s">
        <v>13293</v>
      </c>
      <c r="B60" s="246">
        <v>1</v>
      </c>
      <c r="C60" s="246">
        <v>14.211</v>
      </c>
      <c r="D60" s="246">
        <v>1990</v>
      </c>
    </row>
    <row r="61" spans="1:4">
      <c r="A61" s="245" t="s">
        <v>10370</v>
      </c>
      <c r="B61" s="246">
        <v>2</v>
      </c>
      <c r="C61" s="246">
        <v>13.58</v>
      </c>
      <c r="D61" s="246">
        <v>3945</v>
      </c>
    </row>
    <row r="62" spans="1:4">
      <c r="A62" s="245" t="s">
        <v>7314</v>
      </c>
      <c r="B62" s="246">
        <v>1</v>
      </c>
      <c r="C62" s="246">
        <v>4.2699999999999996</v>
      </c>
      <c r="D62" s="246">
        <v>2001</v>
      </c>
    </row>
    <row r="63" spans="1:4">
      <c r="A63" s="245" t="s">
        <v>7816</v>
      </c>
      <c r="B63" s="246">
        <v>1</v>
      </c>
      <c r="C63" s="246">
        <v>4.4509999999999996</v>
      </c>
      <c r="D63" s="246">
        <v>2012</v>
      </c>
    </row>
    <row r="64" spans="1:4">
      <c r="A64" s="245" t="s">
        <v>11040</v>
      </c>
      <c r="B64" s="246">
        <v>1</v>
      </c>
      <c r="C64" s="246">
        <v>6.742</v>
      </c>
      <c r="D64" s="246">
        <v>2011</v>
      </c>
    </row>
    <row r="65" spans="1:4">
      <c r="A65" s="245" t="s">
        <v>7244</v>
      </c>
      <c r="B65" s="246">
        <v>4</v>
      </c>
      <c r="C65" s="246">
        <v>24.145</v>
      </c>
      <c r="D65" s="246">
        <v>7914</v>
      </c>
    </row>
    <row r="66" spans="1:4">
      <c r="A66" s="245" t="s">
        <v>10816</v>
      </c>
      <c r="B66" s="246">
        <v>1</v>
      </c>
      <c r="C66" s="246">
        <v>6.476</v>
      </c>
      <c r="D66" s="246">
        <v>1978</v>
      </c>
    </row>
    <row r="67" spans="1:4">
      <c r="A67" s="245" t="s">
        <v>9173</v>
      </c>
      <c r="B67" s="246">
        <v>6</v>
      </c>
      <c r="C67" s="246">
        <v>60.574999999999996</v>
      </c>
      <c r="D67" s="246">
        <v>12022</v>
      </c>
    </row>
    <row r="68" spans="1:4">
      <c r="A68" s="245" t="s">
        <v>11250</v>
      </c>
      <c r="B68" s="246">
        <v>1</v>
      </c>
      <c r="C68" s="246">
        <v>7.0519999999999996</v>
      </c>
      <c r="D68" s="246">
        <v>2001</v>
      </c>
    </row>
    <row r="69" spans="1:4">
      <c r="A69" s="245" t="s">
        <v>9113</v>
      </c>
      <c r="B69" s="246">
        <v>1</v>
      </c>
      <c r="C69" s="246">
        <v>5.1040000000000001</v>
      </c>
      <c r="D69" s="246">
        <v>2001</v>
      </c>
    </row>
    <row r="70" spans="1:4">
      <c r="A70" s="245" t="s">
        <v>11277</v>
      </c>
      <c r="B70" s="246">
        <v>2</v>
      </c>
      <c r="C70" s="246">
        <v>21.951000000000001</v>
      </c>
      <c r="D70" s="246">
        <v>3998</v>
      </c>
    </row>
    <row r="71" spans="1:4">
      <c r="A71" s="245" t="s">
        <v>9605</v>
      </c>
      <c r="B71" s="246">
        <v>3</v>
      </c>
      <c r="C71" s="246">
        <v>34.509</v>
      </c>
      <c r="D71" s="246">
        <v>5983</v>
      </c>
    </row>
    <row r="72" spans="1:4">
      <c r="A72" s="245" t="s">
        <v>11659</v>
      </c>
      <c r="B72" s="246">
        <v>1</v>
      </c>
      <c r="C72" s="246">
        <v>7.7439999999999998</v>
      </c>
      <c r="D72" s="246">
        <v>2009</v>
      </c>
    </row>
    <row r="73" spans="1:4">
      <c r="A73" s="245" t="s">
        <v>7685</v>
      </c>
      <c r="B73" s="246">
        <v>1</v>
      </c>
      <c r="C73" s="246">
        <v>4.399</v>
      </c>
      <c r="D73" s="246">
        <v>1963</v>
      </c>
    </row>
    <row r="74" spans="1:4">
      <c r="A74" s="245" t="s">
        <v>9327</v>
      </c>
      <c r="B74" s="246">
        <v>3</v>
      </c>
      <c r="C74" s="246">
        <v>20.091999999999999</v>
      </c>
      <c r="D74" s="246">
        <v>5952</v>
      </c>
    </row>
    <row r="75" spans="1:4">
      <c r="A75" s="245" t="s">
        <v>11300</v>
      </c>
      <c r="B75" s="246">
        <v>1</v>
      </c>
      <c r="C75" s="246">
        <v>7.1260000000000003</v>
      </c>
      <c r="D75" s="246">
        <v>1942</v>
      </c>
    </row>
    <row r="76" spans="1:4">
      <c r="A76" s="245" t="s">
        <v>10536</v>
      </c>
      <c r="B76" s="246">
        <v>1</v>
      </c>
      <c r="C76" s="246">
        <v>6.17</v>
      </c>
      <c r="D76" s="246">
        <v>1974</v>
      </c>
    </row>
    <row r="77" spans="1:4">
      <c r="A77" s="245" t="s">
        <v>10516</v>
      </c>
      <c r="B77" s="246">
        <v>2</v>
      </c>
      <c r="C77" s="246">
        <v>18.058</v>
      </c>
      <c r="D77" s="246">
        <v>3947</v>
      </c>
    </row>
    <row r="78" spans="1:4">
      <c r="A78" s="245" t="s">
        <v>11111</v>
      </c>
      <c r="B78" s="246">
        <v>1</v>
      </c>
      <c r="C78" s="246">
        <v>6.8380000000000001</v>
      </c>
      <c r="D78" s="246">
        <v>1968</v>
      </c>
    </row>
    <row r="79" spans="1:4">
      <c r="A79" s="245" t="s">
        <v>9519</v>
      </c>
      <c r="B79" s="246">
        <v>1</v>
      </c>
      <c r="C79" s="246">
        <v>5.3559999999999999</v>
      </c>
      <c r="D79" s="246">
        <v>1917</v>
      </c>
    </row>
    <row r="80" spans="1:4">
      <c r="A80" s="245" t="s">
        <v>11702</v>
      </c>
      <c r="B80" s="246">
        <v>1</v>
      </c>
      <c r="C80" s="246">
        <v>7.8140000000000001</v>
      </c>
      <c r="D80" s="246">
        <v>2005</v>
      </c>
    </row>
    <row r="81" spans="1:4">
      <c r="A81" s="245" t="s">
        <v>13278</v>
      </c>
      <c r="B81" s="246">
        <v>1</v>
      </c>
      <c r="C81" s="246">
        <v>14.081</v>
      </c>
      <c r="D81" s="246">
        <v>1979</v>
      </c>
    </row>
    <row r="82" spans="1:4">
      <c r="A82" s="245" t="s">
        <v>8712</v>
      </c>
      <c r="B82" s="246">
        <v>2</v>
      </c>
      <c r="C82" s="246">
        <v>15.646000000000001</v>
      </c>
      <c r="D82" s="246">
        <v>3982</v>
      </c>
    </row>
    <row r="83" spans="1:4">
      <c r="A83" s="245" t="s">
        <v>11572</v>
      </c>
      <c r="B83" s="246">
        <v>1</v>
      </c>
      <c r="C83" s="246">
        <v>7.5640000000000001</v>
      </c>
      <c r="D83" s="246">
        <v>2008</v>
      </c>
    </row>
    <row r="84" spans="1:4">
      <c r="A84" s="245" t="s">
        <v>13243</v>
      </c>
      <c r="B84" s="246">
        <v>1</v>
      </c>
      <c r="C84" s="246">
        <v>13.744999999999999</v>
      </c>
      <c r="D84" s="246">
        <v>2007</v>
      </c>
    </row>
    <row r="85" spans="1:4">
      <c r="A85" s="245" t="s">
        <v>10873</v>
      </c>
      <c r="B85" s="246">
        <v>3</v>
      </c>
      <c r="C85" s="246">
        <v>25.764000000000003</v>
      </c>
      <c r="D85" s="246">
        <v>6008</v>
      </c>
    </row>
    <row r="86" spans="1:4">
      <c r="A86" s="245" t="s">
        <v>11758</v>
      </c>
      <c r="B86" s="246">
        <v>1</v>
      </c>
      <c r="C86" s="246">
        <v>7.9139999999999997</v>
      </c>
      <c r="D86" s="246">
        <v>1976</v>
      </c>
    </row>
    <row r="87" spans="1:4">
      <c r="A87" s="245" t="s">
        <v>7582</v>
      </c>
      <c r="B87" s="246">
        <v>1</v>
      </c>
      <c r="C87" s="246">
        <v>4.3630000000000004</v>
      </c>
      <c r="D87" s="246">
        <v>1995</v>
      </c>
    </row>
    <row r="88" spans="1:4">
      <c r="A88" s="245" t="s">
        <v>9729</v>
      </c>
      <c r="B88" s="246">
        <v>3</v>
      </c>
      <c r="C88" s="246">
        <v>32.038000000000004</v>
      </c>
      <c r="D88" s="246">
        <v>5933</v>
      </c>
    </row>
    <row r="89" spans="1:4">
      <c r="A89" s="245" t="s">
        <v>8690</v>
      </c>
      <c r="B89" s="246">
        <v>2</v>
      </c>
      <c r="C89" s="246">
        <v>11.319000000000001</v>
      </c>
      <c r="D89" s="246">
        <v>3943</v>
      </c>
    </row>
    <row r="90" spans="1:4">
      <c r="A90" s="245" t="s">
        <v>8748</v>
      </c>
      <c r="B90" s="246">
        <v>2</v>
      </c>
      <c r="C90" s="246">
        <v>10.757999999999999</v>
      </c>
      <c r="D90" s="246">
        <v>3920</v>
      </c>
    </row>
    <row r="91" spans="1:4">
      <c r="A91" s="245" t="s">
        <v>12027</v>
      </c>
      <c r="B91" s="246">
        <v>1</v>
      </c>
      <c r="C91" s="246">
        <v>8.4760000000000009</v>
      </c>
      <c r="D91" s="246">
        <v>1981</v>
      </c>
    </row>
    <row r="92" spans="1:4">
      <c r="A92" s="245" t="s">
        <v>7392</v>
      </c>
      <c r="B92" s="246">
        <v>1</v>
      </c>
      <c r="C92" s="246">
        <v>4.2910000000000004</v>
      </c>
      <c r="D92" s="246">
        <v>1985</v>
      </c>
    </row>
    <row r="93" spans="1:4">
      <c r="A93" s="245" t="s">
        <v>9014</v>
      </c>
      <c r="B93" s="246">
        <v>1</v>
      </c>
      <c r="C93" s="246">
        <v>5.0359999999999996</v>
      </c>
      <c r="D93" s="246">
        <v>1988</v>
      </c>
    </row>
    <row r="94" spans="1:4">
      <c r="A94" s="245" t="s">
        <v>9252</v>
      </c>
      <c r="B94" s="246">
        <v>1</v>
      </c>
      <c r="C94" s="246">
        <v>5.1890000000000001</v>
      </c>
      <c r="D94" s="246">
        <v>1951</v>
      </c>
    </row>
    <row r="95" spans="1:4">
      <c r="A95" s="245" t="s">
        <v>13414</v>
      </c>
      <c r="B95" s="246">
        <v>1</v>
      </c>
      <c r="C95" s="246">
        <v>15.509</v>
      </c>
      <c r="D95" s="246">
        <v>1979</v>
      </c>
    </row>
    <row r="96" spans="1:4">
      <c r="A96" s="245" t="s">
        <v>8007</v>
      </c>
      <c r="B96" s="246">
        <v>1</v>
      </c>
      <c r="C96" s="246">
        <v>4.532</v>
      </c>
      <c r="D96" s="246">
        <v>1999</v>
      </c>
    </row>
    <row r="97" spans="1:4">
      <c r="A97" s="245" t="s">
        <v>12042</v>
      </c>
      <c r="B97" s="246">
        <v>1</v>
      </c>
      <c r="C97" s="246">
        <v>8.5120000000000005</v>
      </c>
      <c r="D97" s="246">
        <v>1978</v>
      </c>
    </row>
    <row r="98" spans="1:4">
      <c r="A98" s="245" t="s">
        <v>7133</v>
      </c>
      <c r="B98" s="246">
        <v>2</v>
      </c>
      <c r="C98" s="246">
        <v>9.527000000000001</v>
      </c>
      <c r="D98" s="246">
        <v>3908</v>
      </c>
    </row>
    <row r="99" spans="1:4">
      <c r="A99" s="245" t="s">
        <v>7808</v>
      </c>
      <c r="B99" s="246">
        <v>3</v>
      </c>
      <c r="C99" s="246">
        <v>20.61</v>
      </c>
      <c r="D99" s="246">
        <v>5979</v>
      </c>
    </row>
    <row r="100" spans="1:4">
      <c r="A100" s="245" t="s">
        <v>13643</v>
      </c>
      <c r="B100" s="246">
        <v>1</v>
      </c>
      <c r="C100" s="246">
        <v>19.48</v>
      </c>
      <c r="D100" s="246">
        <v>1950</v>
      </c>
    </row>
    <row r="101" spans="1:4">
      <c r="A101" s="245" t="s">
        <v>7079</v>
      </c>
      <c r="B101" s="246">
        <v>2</v>
      </c>
      <c r="C101" s="246">
        <v>9.6530000000000005</v>
      </c>
      <c r="D101" s="246">
        <v>3938</v>
      </c>
    </row>
    <row r="102" spans="1:4">
      <c r="A102" s="245" t="s">
        <v>7677</v>
      </c>
      <c r="B102" s="246">
        <v>3</v>
      </c>
      <c r="C102" s="246">
        <v>32.426000000000002</v>
      </c>
      <c r="D102" s="246">
        <v>5995</v>
      </c>
    </row>
    <row r="103" spans="1:4">
      <c r="A103" s="245" t="s">
        <v>8704</v>
      </c>
      <c r="B103" s="246">
        <v>1</v>
      </c>
      <c r="C103" s="246">
        <v>4.835</v>
      </c>
      <c r="D103" s="246">
        <v>1985</v>
      </c>
    </row>
    <row r="104" spans="1:4">
      <c r="A104" s="245" t="s">
        <v>8951</v>
      </c>
      <c r="B104" s="246">
        <v>1</v>
      </c>
      <c r="C104" s="246">
        <v>4.9889999999999999</v>
      </c>
      <c r="D104" s="246">
        <v>1968</v>
      </c>
    </row>
    <row r="105" spans="1:4">
      <c r="A105" s="245" t="s">
        <v>7359</v>
      </c>
      <c r="B105" s="246">
        <v>1</v>
      </c>
      <c r="C105" s="246">
        <v>4.282</v>
      </c>
      <c r="D105" s="246">
        <v>1954</v>
      </c>
    </row>
    <row r="106" spans="1:4">
      <c r="A106" s="245" t="s">
        <v>9237</v>
      </c>
      <c r="B106" s="246">
        <v>2</v>
      </c>
      <c r="C106" s="246">
        <v>27.062000000000001</v>
      </c>
      <c r="D106" s="246">
        <v>3939</v>
      </c>
    </row>
    <row r="107" spans="1:4">
      <c r="A107" s="245" t="s">
        <v>8639</v>
      </c>
      <c r="B107" s="246">
        <v>1</v>
      </c>
      <c r="C107" s="246">
        <v>4.8099999999999996</v>
      </c>
      <c r="D107" s="246">
        <v>2007</v>
      </c>
    </row>
    <row r="108" spans="1:4">
      <c r="A108" s="245" t="s">
        <v>7179</v>
      </c>
      <c r="B108" s="246">
        <v>8</v>
      </c>
      <c r="C108" s="246">
        <v>51.304000000000002</v>
      </c>
      <c r="D108" s="246">
        <v>15767</v>
      </c>
    </row>
    <row r="109" spans="1:4">
      <c r="A109" s="245" t="s">
        <v>12657</v>
      </c>
      <c r="B109" s="246">
        <v>1</v>
      </c>
      <c r="C109" s="246">
        <v>10.481</v>
      </c>
      <c r="D109" s="246">
        <v>1987</v>
      </c>
    </row>
    <row r="110" spans="1:4">
      <c r="A110" s="245" t="s">
        <v>8732</v>
      </c>
      <c r="B110" s="246">
        <v>1</v>
      </c>
      <c r="C110" s="246">
        <v>4.8550000000000004</v>
      </c>
      <c r="D110" s="246">
        <v>1972</v>
      </c>
    </row>
    <row r="111" spans="1:4">
      <c r="A111" s="245" t="s">
        <v>8374</v>
      </c>
      <c r="B111" s="246">
        <v>3</v>
      </c>
      <c r="C111" s="246">
        <v>15.637</v>
      </c>
      <c r="D111" s="246">
        <v>5977</v>
      </c>
    </row>
    <row r="112" spans="1:4">
      <c r="A112" s="245" t="s">
        <v>8932</v>
      </c>
      <c r="B112" s="246">
        <v>2</v>
      </c>
      <c r="C112" s="246">
        <v>12.577999999999999</v>
      </c>
      <c r="D112" s="246">
        <v>3954</v>
      </c>
    </row>
    <row r="113" spans="1:4">
      <c r="A113" s="245" t="s">
        <v>11106</v>
      </c>
      <c r="B113" s="246">
        <v>1</v>
      </c>
      <c r="C113" s="246">
        <v>6.8330000000000002</v>
      </c>
      <c r="D113" s="246">
        <v>1947</v>
      </c>
    </row>
    <row r="114" spans="1:4">
      <c r="A114" s="245" t="s">
        <v>13114</v>
      </c>
      <c r="B114" s="246">
        <v>1</v>
      </c>
      <c r="C114" s="246">
        <v>12.817</v>
      </c>
      <c r="D114" s="246">
        <v>1948</v>
      </c>
    </row>
    <row r="115" spans="1:4">
      <c r="A115" s="245" t="s">
        <v>9332</v>
      </c>
      <c r="B115" s="246">
        <v>1</v>
      </c>
      <c r="C115" s="246">
        <v>5.25</v>
      </c>
      <c r="D115" s="246">
        <v>1939</v>
      </c>
    </row>
    <row r="116" spans="1:4">
      <c r="A116" s="245" t="s">
        <v>8618</v>
      </c>
      <c r="B116" s="246">
        <v>1</v>
      </c>
      <c r="C116" s="246">
        <v>4.806</v>
      </c>
      <c r="D116" s="246">
        <v>1911</v>
      </c>
    </row>
    <row r="117" spans="1:4">
      <c r="A117" s="245" t="s">
        <v>10778</v>
      </c>
      <c r="B117" s="246">
        <v>1</v>
      </c>
      <c r="C117" s="246">
        <v>6.4279999999999999</v>
      </c>
      <c r="D117" s="246">
        <v>1967</v>
      </c>
    </row>
    <row r="118" spans="1:4">
      <c r="A118" s="245" t="s">
        <v>10411</v>
      </c>
      <c r="B118" s="246">
        <v>1</v>
      </c>
      <c r="C118" s="246">
        <v>6.0289999999999999</v>
      </c>
      <c r="D118" s="246">
        <v>1924</v>
      </c>
    </row>
    <row r="119" spans="1:4">
      <c r="A119" s="245" t="s">
        <v>11052</v>
      </c>
      <c r="B119" s="246">
        <v>1</v>
      </c>
      <c r="C119" s="246">
        <v>6.76</v>
      </c>
      <c r="D119" s="246">
        <v>1947</v>
      </c>
    </row>
    <row r="120" spans="1:4">
      <c r="A120" s="245" t="s">
        <v>12198</v>
      </c>
      <c r="B120" s="246">
        <v>3</v>
      </c>
      <c r="C120" s="246">
        <v>34.436999999999998</v>
      </c>
      <c r="D120" s="246">
        <v>5819</v>
      </c>
    </row>
    <row r="121" spans="1:4">
      <c r="A121" s="245" t="s">
        <v>7009</v>
      </c>
      <c r="B121" s="246">
        <v>3</v>
      </c>
      <c r="C121" s="246">
        <v>18.812000000000001</v>
      </c>
      <c r="D121" s="246">
        <v>6007</v>
      </c>
    </row>
    <row r="122" spans="1:4">
      <c r="A122" s="245" t="s">
        <v>10694</v>
      </c>
      <c r="B122" s="246">
        <v>1</v>
      </c>
      <c r="C122" s="246">
        <v>6.351</v>
      </c>
      <c r="D122" s="246">
        <v>1985</v>
      </c>
    </row>
    <row r="123" spans="1:4">
      <c r="A123" s="245" t="s">
        <v>11608</v>
      </c>
      <c r="B123" s="246">
        <v>1</v>
      </c>
      <c r="C123" s="246">
        <v>7.6369999999999996</v>
      </c>
      <c r="D123" s="246">
        <v>2004</v>
      </c>
    </row>
    <row r="124" spans="1:4">
      <c r="A124" s="245" t="s">
        <v>10210</v>
      </c>
      <c r="B124" s="246">
        <v>1</v>
      </c>
      <c r="C124" s="246">
        <v>5.8419999999999996</v>
      </c>
      <c r="D124" s="246">
        <v>1982</v>
      </c>
    </row>
    <row r="125" spans="1:4">
      <c r="A125" s="245" t="s">
        <v>9704</v>
      </c>
      <c r="B125" s="246">
        <v>3</v>
      </c>
      <c r="C125" s="246">
        <v>17.012999999999998</v>
      </c>
      <c r="D125" s="246">
        <v>5900</v>
      </c>
    </row>
    <row r="126" spans="1:4">
      <c r="A126" s="245" t="s">
        <v>8562</v>
      </c>
      <c r="B126" s="246">
        <v>1</v>
      </c>
      <c r="C126" s="246">
        <v>4.7699999999999996</v>
      </c>
      <c r="D126" s="246">
        <v>1998</v>
      </c>
    </row>
    <row r="127" spans="1:4">
      <c r="A127" s="245" t="s">
        <v>9686</v>
      </c>
      <c r="B127" s="246">
        <v>1</v>
      </c>
      <c r="C127" s="246">
        <v>5.4630000000000001</v>
      </c>
      <c r="D127" s="246">
        <v>2000</v>
      </c>
    </row>
    <row r="128" spans="1:4">
      <c r="A128" s="245" t="s">
        <v>9090</v>
      </c>
      <c r="B128" s="246">
        <v>2</v>
      </c>
      <c r="C128" s="246">
        <v>13.071</v>
      </c>
      <c r="D128" s="246">
        <v>3973</v>
      </c>
    </row>
    <row r="129" spans="1:4">
      <c r="A129" s="245" t="s">
        <v>9198</v>
      </c>
      <c r="B129" s="246">
        <v>3</v>
      </c>
      <c r="C129" s="246">
        <v>22.458000000000002</v>
      </c>
      <c r="D129" s="246">
        <v>6004</v>
      </c>
    </row>
    <row r="130" spans="1:4">
      <c r="A130" s="245" t="s">
        <v>11169</v>
      </c>
      <c r="B130" s="246">
        <v>1</v>
      </c>
      <c r="C130" s="246">
        <v>6.9340000000000002</v>
      </c>
      <c r="D130" s="246">
        <v>2004</v>
      </c>
    </row>
    <row r="131" spans="1:4">
      <c r="A131" s="245" t="s">
        <v>10843</v>
      </c>
      <c r="B131" s="246">
        <v>1</v>
      </c>
      <c r="C131" s="246">
        <v>6.5129999999999999</v>
      </c>
      <c r="D131" s="246">
        <v>1975</v>
      </c>
    </row>
    <row r="132" spans="1:4">
      <c r="A132" s="245" t="s">
        <v>10952</v>
      </c>
      <c r="B132" s="246">
        <v>1</v>
      </c>
      <c r="C132" s="246">
        <v>6.6319999999999997</v>
      </c>
      <c r="D132" s="246">
        <v>2013</v>
      </c>
    </row>
    <row r="133" spans="1:4">
      <c r="A133" s="245" t="s">
        <v>7426</v>
      </c>
      <c r="B133" s="246">
        <v>10</v>
      </c>
      <c r="C133" s="246">
        <v>98.65900000000002</v>
      </c>
      <c r="D133" s="246">
        <v>20043</v>
      </c>
    </row>
    <row r="134" spans="1:4">
      <c r="A134" s="245" t="s">
        <v>11382</v>
      </c>
      <c r="B134" s="246">
        <v>1</v>
      </c>
      <c r="C134" s="246">
        <v>7.2539999999999996</v>
      </c>
      <c r="D134" s="246">
        <v>1997</v>
      </c>
    </row>
    <row r="135" spans="1:4">
      <c r="A135" s="245" t="s">
        <v>8326</v>
      </c>
      <c r="B135" s="246">
        <v>2</v>
      </c>
      <c r="C135" s="246">
        <v>19.202999999999999</v>
      </c>
      <c r="D135" s="246">
        <v>3945</v>
      </c>
    </row>
    <row r="136" spans="1:4">
      <c r="A136" s="245" t="s">
        <v>8688</v>
      </c>
      <c r="B136" s="246">
        <v>2</v>
      </c>
      <c r="C136" s="246">
        <v>13.715</v>
      </c>
      <c r="D136" s="246">
        <v>3996</v>
      </c>
    </row>
    <row r="137" spans="1:4">
      <c r="A137" s="245" t="s">
        <v>10203</v>
      </c>
      <c r="B137" s="246">
        <v>1</v>
      </c>
      <c r="C137" s="246">
        <v>5.8369999999999997</v>
      </c>
      <c r="D137" s="246">
        <v>2003</v>
      </c>
    </row>
    <row r="138" spans="1:4">
      <c r="A138" s="245" t="s">
        <v>11744</v>
      </c>
      <c r="B138" s="246">
        <v>1</v>
      </c>
      <c r="C138" s="246">
        <v>7.8920000000000003</v>
      </c>
      <c r="D138" s="246">
        <v>2004</v>
      </c>
    </row>
    <row r="139" spans="1:4">
      <c r="A139" s="245" t="s">
        <v>7051</v>
      </c>
      <c r="B139" s="246">
        <v>2</v>
      </c>
      <c r="C139" s="246">
        <v>9.0039999999999996</v>
      </c>
      <c r="D139" s="246">
        <v>3991</v>
      </c>
    </row>
    <row r="140" spans="1:4">
      <c r="A140" s="245" t="s">
        <v>13232</v>
      </c>
      <c r="B140" s="246">
        <v>1</v>
      </c>
      <c r="C140" s="246">
        <v>13.598000000000001</v>
      </c>
      <c r="D140" s="246">
        <v>1996</v>
      </c>
    </row>
    <row r="141" spans="1:4">
      <c r="A141" s="245" t="s">
        <v>11550</v>
      </c>
      <c r="B141" s="246">
        <v>2</v>
      </c>
      <c r="C141" s="246">
        <v>20.981000000000002</v>
      </c>
      <c r="D141" s="246">
        <v>3954</v>
      </c>
    </row>
    <row r="142" spans="1:4">
      <c r="A142" s="245" t="s">
        <v>10259</v>
      </c>
      <c r="B142" s="246">
        <v>2</v>
      </c>
      <c r="C142" s="246">
        <v>20.771000000000001</v>
      </c>
      <c r="D142" s="246">
        <v>3949</v>
      </c>
    </row>
    <row r="143" spans="1:4">
      <c r="A143" s="245" t="s">
        <v>10546</v>
      </c>
      <c r="B143" s="246">
        <v>1</v>
      </c>
      <c r="C143" s="246">
        <v>6.18</v>
      </c>
      <c r="D143" s="246">
        <v>1989</v>
      </c>
    </row>
    <row r="144" spans="1:4">
      <c r="A144" s="245" t="s">
        <v>10000</v>
      </c>
      <c r="B144" s="246">
        <v>3</v>
      </c>
      <c r="C144" s="246">
        <v>19.137999999999998</v>
      </c>
      <c r="D144" s="246">
        <v>5912</v>
      </c>
    </row>
    <row r="145" spans="1:4">
      <c r="A145" s="245" t="s">
        <v>12753</v>
      </c>
      <c r="B145" s="246">
        <v>1</v>
      </c>
      <c r="C145" s="246">
        <v>10.904</v>
      </c>
      <c r="D145" s="246">
        <v>2000</v>
      </c>
    </row>
    <row r="146" spans="1:4">
      <c r="A146" s="245" t="s">
        <v>12739</v>
      </c>
      <c r="B146" s="246">
        <v>1</v>
      </c>
      <c r="C146" s="246">
        <v>10.851000000000001</v>
      </c>
      <c r="D146" s="246">
        <v>1985</v>
      </c>
    </row>
    <row r="147" spans="1:4">
      <c r="A147" s="245" t="s">
        <v>8602</v>
      </c>
      <c r="B147" s="246">
        <v>2</v>
      </c>
      <c r="C147" s="246">
        <v>17.472999999999999</v>
      </c>
      <c r="D147" s="246">
        <v>3969</v>
      </c>
    </row>
    <row r="148" spans="1:4">
      <c r="A148" s="245" t="s">
        <v>13610</v>
      </c>
      <c r="B148" s="246">
        <v>1</v>
      </c>
      <c r="C148" s="246">
        <v>18.791</v>
      </c>
      <c r="D148" s="246">
        <v>1984</v>
      </c>
    </row>
    <row r="149" spans="1:4">
      <c r="A149" s="245" t="s">
        <v>12596</v>
      </c>
      <c r="B149" s="246">
        <v>1</v>
      </c>
      <c r="C149" s="246">
        <v>10.198</v>
      </c>
      <c r="D149" s="246">
        <v>2004</v>
      </c>
    </row>
    <row r="150" spans="1:4">
      <c r="A150" s="245" t="s">
        <v>8390</v>
      </c>
      <c r="B150" s="246">
        <v>1</v>
      </c>
      <c r="C150" s="246">
        <v>4.6870000000000003</v>
      </c>
      <c r="D150" s="246">
        <v>1962</v>
      </c>
    </row>
    <row r="151" spans="1:4">
      <c r="A151" s="245" t="s">
        <v>8454</v>
      </c>
      <c r="B151" s="246">
        <v>4</v>
      </c>
      <c r="C151" s="246">
        <v>57.622999999999998</v>
      </c>
      <c r="D151" s="246">
        <v>7895</v>
      </c>
    </row>
    <row r="152" spans="1:4">
      <c r="A152" s="245" t="s">
        <v>10827</v>
      </c>
      <c r="B152" s="246">
        <v>1</v>
      </c>
      <c r="C152" s="246">
        <v>6.4939999999999998</v>
      </c>
      <c r="D152" s="246">
        <v>1980</v>
      </c>
    </row>
    <row r="153" spans="1:4">
      <c r="A153" s="245" t="s">
        <v>12164</v>
      </c>
      <c r="B153" s="246">
        <v>1</v>
      </c>
      <c r="C153" s="246">
        <v>8.8070000000000004</v>
      </c>
      <c r="D153" s="246">
        <v>1997</v>
      </c>
    </row>
    <row r="154" spans="1:4">
      <c r="A154" s="245" t="s">
        <v>12227</v>
      </c>
      <c r="B154" s="246">
        <v>1</v>
      </c>
      <c r="C154" s="246">
        <v>8.9719999999999995</v>
      </c>
      <c r="D154" s="246">
        <v>1979</v>
      </c>
    </row>
    <row r="155" spans="1:4">
      <c r="A155" s="245" t="s">
        <v>12102</v>
      </c>
      <c r="B155" s="246">
        <v>1</v>
      </c>
      <c r="C155" s="246">
        <v>8.641</v>
      </c>
      <c r="D155" s="246">
        <v>1978</v>
      </c>
    </row>
    <row r="156" spans="1:4">
      <c r="A156" s="245" t="s">
        <v>8184</v>
      </c>
      <c r="B156" s="246">
        <v>2</v>
      </c>
      <c r="C156" s="246">
        <v>11.631</v>
      </c>
      <c r="D156" s="246">
        <v>3997</v>
      </c>
    </row>
    <row r="157" spans="1:4">
      <c r="A157" s="245" t="s">
        <v>7624</v>
      </c>
      <c r="B157" s="246">
        <v>5</v>
      </c>
      <c r="C157" s="246">
        <v>30.602</v>
      </c>
      <c r="D157" s="246">
        <v>9885</v>
      </c>
    </row>
    <row r="158" spans="1:4">
      <c r="A158" s="245" t="s">
        <v>12577</v>
      </c>
      <c r="B158" s="246">
        <v>1</v>
      </c>
      <c r="C158" s="246">
        <v>10.122999999999999</v>
      </c>
      <c r="D158" s="246">
        <v>1965</v>
      </c>
    </row>
    <row r="159" spans="1:4">
      <c r="A159" s="245" t="s">
        <v>13135</v>
      </c>
      <c r="B159" s="246">
        <v>1</v>
      </c>
      <c r="C159" s="246">
        <v>12.909000000000001</v>
      </c>
      <c r="D159" s="246">
        <v>1968</v>
      </c>
    </row>
    <row r="160" spans="1:4">
      <c r="A160" s="245" t="s">
        <v>8699</v>
      </c>
      <c r="B160" s="246">
        <v>4</v>
      </c>
      <c r="C160" s="246">
        <v>30.134999999999998</v>
      </c>
      <c r="D160" s="246">
        <v>7896</v>
      </c>
    </row>
    <row r="161" spans="1:4">
      <c r="A161" s="245" t="s">
        <v>8808</v>
      </c>
      <c r="B161" s="246">
        <v>1</v>
      </c>
      <c r="C161" s="246">
        <v>4.9029999999999996</v>
      </c>
      <c r="D161" s="246">
        <v>1999</v>
      </c>
    </row>
    <row r="162" spans="1:4">
      <c r="A162" s="245" t="s">
        <v>8322</v>
      </c>
      <c r="B162" s="246">
        <v>1</v>
      </c>
      <c r="C162" s="246">
        <v>4.6589999999999998</v>
      </c>
      <c r="D162" s="246">
        <v>1969</v>
      </c>
    </row>
    <row r="163" spans="1:4">
      <c r="A163" s="245" t="s">
        <v>11275</v>
      </c>
      <c r="B163" s="246">
        <v>1</v>
      </c>
      <c r="C163" s="246">
        <v>7.093</v>
      </c>
      <c r="D163" s="246">
        <v>1990</v>
      </c>
    </row>
    <row r="164" spans="1:4">
      <c r="A164" s="245" t="s">
        <v>12388</v>
      </c>
      <c r="B164" s="246">
        <v>1</v>
      </c>
      <c r="C164" s="246">
        <v>9.5079999999999991</v>
      </c>
      <c r="D164" s="246">
        <v>1994</v>
      </c>
    </row>
    <row r="165" spans="1:4">
      <c r="A165" s="245" t="s">
        <v>8024</v>
      </c>
      <c r="B165" s="246">
        <v>22</v>
      </c>
      <c r="C165" s="246">
        <v>241.46800000000002</v>
      </c>
      <c r="D165" s="246">
        <v>43441</v>
      </c>
    </row>
    <row r="166" spans="1:4">
      <c r="A166" s="245" t="s">
        <v>7689</v>
      </c>
      <c r="B166" s="246">
        <v>4</v>
      </c>
      <c r="C166" s="246">
        <v>28.25</v>
      </c>
      <c r="D166" s="246">
        <v>7951</v>
      </c>
    </row>
    <row r="167" spans="1:4">
      <c r="A167" s="245" t="s">
        <v>10161</v>
      </c>
      <c r="B167" s="246">
        <v>1</v>
      </c>
      <c r="C167" s="246">
        <v>5.806</v>
      </c>
      <c r="D167" s="246">
        <v>1990</v>
      </c>
    </row>
    <row r="168" spans="1:4">
      <c r="A168" s="245" t="s">
        <v>13190</v>
      </c>
      <c r="B168" s="246">
        <v>1</v>
      </c>
      <c r="C168" s="246">
        <v>13.348000000000001</v>
      </c>
      <c r="D168" s="246">
        <v>1976</v>
      </c>
    </row>
    <row r="169" spans="1:4">
      <c r="A169" s="245" t="s">
        <v>7758</v>
      </c>
      <c r="B169" s="246">
        <v>1</v>
      </c>
      <c r="C169" s="246">
        <v>4.431</v>
      </c>
      <c r="D169" s="246">
        <v>1997</v>
      </c>
    </row>
    <row r="170" spans="1:4">
      <c r="A170" s="245" t="s">
        <v>12333</v>
      </c>
      <c r="B170" s="246">
        <v>1</v>
      </c>
      <c r="C170" s="246">
        <v>9.3330000000000002</v>
      </c>
      <c r="D170" s="246">
        <v>1925</v>
      </c>
    </row>
    <row r="171" spans="1:4">
      <c r="A171" s="245" t="s">
        <v>10012</v>
      </c>
      <c r="B171" s="246">
        <v>2</v>
      </c>
      <c r="C171" s="246">
        <v>26.377000000000002</v>
      </c>
      <c r="D171" s="246">
        <v>3922</v>
      </c>
    </row>
    <row r="172" spans="1:4">
      <c r="A172" s="245" t="s">
        <v>8500</v>
      </c>
      <c r="B172" s="246">
        <v>2</v>
      </c>
      <c r="C172" s="246">
        <v>13.333</v>
      </c>
      <c r="D172" s="246">
        <v>3850</v>
      </c>
    </row>
    <row r="173" spans="1:4">
      <c r="A173" s="245" t="s">
        <v>8311</v>
      </c>
      <c r="B173" s="246">
        <v>6</v>
      </c>
      <c r="C173" s="246">
        <v>41.865000000000002</v>
      </c>
      <c r="D173" s="246">
        <v>11632</v>
      </c>
    </row>
    <row r="174" spans="1:4">
      <c r="A174" s="245" t="s">
        <v>8473</v>
      </c>
      <c r="B174" s="246">
        <v>1</v>
      </c>
      <c r="C174" s="246">
        <v>4.7320000000000002</v>
      </c>
      <c r="D174" s="246">
        <v>1980</v>
      </c>
    </row>
    <row r="175" spans="1:4">
      <c r="A175" s="245" t="s">
        <v>1353</v>
      </c>
      <c r="B175" s="246">
        <v>1</v>
      </c>
      <c r="C175" s="246">
        <v>20.033999999999999</v>
      </c>
      <c r="D175" s="246">
        <v>1986</v>
      </c>
    </row>
    <row r="176" spans="1:4">
      <c r="A176" s="245" t="s">
        <v>12073</v>
      </c>
      <c r="B176" s="246">
        <v>1</v>
      </c>
      <c r="C176" s="246">
        <v>8.5790000000000006</v>
      </c>
      <c r="D176" s="246">
        <v>1961</v>
      </c>
    </row>
    <row r="177" spans="1:4">
      <c r="A177" s="245" t="s">
        <v>8895</v>
      </c>
      <c r="B177" s="246">
        <v>1</v>
      </c>
      <c r="C177" s="246">
        <v>4.9459999999999997</v>
      </c>
      <c r="D177" s="246">
        <v>1906</v>
      </c>
    </row>
    <row r="178" spans="1:4">
      <c r="A178" s="245" t="s">
        <v>7971</v>
      </c>
      <c r="B178" s="246">
        <v>1</v>
      </c>
      <c r="C178" s="246">
        <v>4.5179999999999998</v>
      </c>
      <c r="D178" s="246">
        <v>1928</v>
      </c>
    </row>
    <row r="179" spans="1:4">
      <c r="A179" s="245" t="s">
        <v>11754</v>
      </c>
      <c r="B179" s="246">
        <v>2</v>
      </c>
      <c r="C179" s="246">
        <v>18.588000000000001</v>
      </c>
      <c r="D179" s="246">
        <v>3848</v>
      </c>
    </row>
    <row r="180" spans="1:4">
      <c r="A180" s="245" t="s">
        <v>10016</v>
      </c>
      <c r="B180" s="246">
        <v>3</v>
      </c>
      <c r="C180" s="246">
        <v>21.945999999999998</v>
      </c>
      <c r="D180" s="246">
        <v>5959</v>
      </c>
    </row>
    <row r="181" spans="1:4">
      <c r="A181" s="245" t="s">
        <v>11047</v>
      </c>
      <c r="B181" s="246">
        <v>1</v>
      </c>
      <c r="C181" s="246">
        <v>6.7510000000000003</v>
      </c>
      <c r="D181" s="246">
        <v>1946</v>
      </c>
    </row>
    <row r="182" spans="1:4">
      <c r="A182" s="245" t="s">
        <v>9285</v>
      </c>
      <c r="B182" s="246">
        <v>11</v>
      </c>
      <c r="C182" s="246">
        <v>129.04599999999999</v>
      </c>
      <c r="D182" s="246">
        <v>22068</v>
      </c>
    </row>
    <row r="183" spans="1:4">
      <c r="A183" s="245" t="s">
        <v>11475</v>
      </c>
      <c r="B183" s="246">
        <v>2</v>
      </c>
      <c r="C183" s="246">
        <v>17.762</v>
      </c>
      <c r="D183" s="246">
        <v>4009</v>
      </c>
    </row>
    <row r="184" spans="1:4">
      <c r="A184" s="245" t="s">
        <v>13598</v>
      </c>
      <c r="B184" s="246">
        <v>1</v>
      </c>
      <c r="C184" s="246">
        <v>18.524999999999999</v>
      </c>
      <c r="D184" s="246">
        <v>2007</v>
      </c>
    </row>
    <row r="185" spans="1:4">
      <c r="A185" s="245" t="s">
        <v>10020</v>
      </c>
      <c r="B185" s="246">
        <v>1</v>
      </c>
      <c r="C185" s="246">
        <v>5.6989999999999998</v>
      </c>
      <c r="D185" s="246">
        <v>1958</v>
      </c>
    </row>
    <row r="186" spans="1:4">
      <c r="A186" s="245" t="s">
        <v>7250</v>
      </c>
      <c r="B186" s="246">
        <v>1</v>
      </c>
      <c r="C186" s="246">
        <v>4.2469999999999999</v>
      </c>
      <c r="D186" s="246">
        <v>1968</v>
      </c>
    </row>
    <row r="187" spans="1:4">
      <c r="A187" s="245" t="s">
        <v>7177</v>
      </c>
      <c r="B187" s="246">
        <v>1</v>
      </c>
      <c r="C187" s="246">
        <v>4.2229999999999999</v>
      </c>
      <c r="D187" s="246">
        <v>2003</v>
      </c>
    </row>
    <row r="188" spans="1:4">
      <c r="A188" s="245" t="s">
        <v>13078</v>
      </c>
      <c r="B188" s="246">
        <v>1</v>
      </c>
      <c r="C188" s="246">
        <v>12.643000000000001</v>
      </c>
      <c r="D188" s="246">
        <v>1994</v>
      </c>
    </row>
    <row r="189" spans="1:4">
      <c r="A189" s="245" t="s">
        <v>10297</v>
      </c>
      <c r="B189" s="246">
        <v>1</v>
      </c>
      <c r="C189" s="246">
        <v>5.9340000000000002</v>
      </c>
      <c r="D189" s="246">
        <v>1977</v>
      </c>
    </row>
    <row r="190" spans="1:4">
      <c r="A190" s="245" t="s">
        <v>10763</v>
      </c>
      <c r="B190" s="246">
        <v>1</v>
      </c>
      <c r="C190" s="246">
        <v>6.4160000000000004</v>
      </c>
      <c r="D190" s="246">
        <v>1956</v>
      </c>
    </row>
    <row r="191" spans="1:4">
      <c r="A191" s="245" t="s">
        <v>10342</v>
      </c>
      <c r="B191" s="246">
        <v>3</v>
      </c>
      <c r="C191" s="246">
        <v>50.225999999999999</v>
      </c>
      <c r="D191" s="246">
        <v>5865</v>
      </c>
    </row>
    <row r="192" spans="1:4">
      <c r="A192" s="245" t="s">
        <v>10607</v>
      </c>
      <c r="B192" s="246">
        <v>1</v>
      </c>
      <c r="C192" s="246">
        <v>6.2460000000000004</v>
      </c>
      <c r="D192" s="246">
        <v>1955</v>
      </c>
    </row>
    <row r="193" spans="1:4">
      <c r="A193" s="245" t="s">
        <v>8746</v>
      </c>
      <c r="B193" s="246">
        <v>1</v>
      </c>
      <c r="C193" s="246">
        <v>4.867</v>
      </c>
      <c r="D193" s="246">
        <v>1957</v>
      </c>
    </row>
    <row r="194" spans="1:4">
      <c r="A194" s="245" t="s">
        <v>13532</v>
      </c>
      <c r="B194" s="246">
        <v>1</v>
      </c>
      <c r="C194" s="246">
        <v>17.236000000000001</v>
      </c>
      <c r="D194" s="246">
        <v>1987</v>
      </c>
    </row>
    <row r="195" spans="1:4">
      <c r="A195" s="245" t="s">
        <v>9188</v>
      </c>
      <c r="B195" s="246">
        <v>1</v>
      </c>
      <c r="C195" s="246">
        <v>5.1509999999999998</v>
      </c>
      <c r="D195" s="246">
        <v>1947</v>
      </c>
    </row>
    <row r="196" spans="1:4">
      <c r="A196" s="245" t="s">
        <v>11648</v>
      </c>
      <c r="B196" s="246">
        <v>2</v>
      </c>
      <c r="C196" s="246">
        <v>16.806000000000001</v>
      </c>
      <c r="D196" s="246">
        <v>3943</v>
      </c>
    </row>
    <row r="197" spans="1:4">
      <c r="A197" s="245" t="s">
        <v>8132</v>
      </c>
      <c r="B197" s="246">
        <v>4</v>
      </c>
      <c r="C197" s="246">
        <v>27.527000000000001</v>
      </c>
      <c r="D197" s="246">
        <v>7761</v>
      </c>
    </row>
    <row r="198" spans="1:4">
      <c r="A198" s="245" t="s">
        <v>8777</v>
      </c>
      <c r="B198" s="246">
        <v>1</v>
      </c>
      <c r="C198" s="246">
        <v>4.8879999999999999</v>
      </c>
      <c r="D198" s="246">
        <v>1998</v>
      </c>
    </row>
    <row r="199" spans="1:4">
      <c r="A199" s="245" t="s">
        <v>7349</v>
      </c>
      <c r="B199" s="246">
        <v>1</v>
      </c>
      <c r="C199" s="246">
        <v>4.2789999999999999</v>
      </c>
      <c r="D199" s="246">
        <v>1951</v>
      </c>
    </row>
    <row r="200" spans="1:4">
      <c r="A200" s="245" t="s">
        <v>8102</v>
      </c>
      <c r="B200" s="246">
        <v>2</v>
      </c>
      <c r="C200" s="246">
        <v>13.299999999999999</v>
      </c>
      <c r="D200" s="246">
        <v>3901</v>
      </c>
    </row>
    <row r="201" spans="1:4">
      <c r="A201" s="245" t="s">
        <v>7377</v>
      </c>
      <c r="B201" s="246">
        <v>4</v>
      </c>
      <c r="C201" s="246">
        <v>21.949999999999996</v>
      </c>
      <c r="D201" s="246">
        <v>7944</v>
      </c>
    </row>
    <row r="202" spans="1:4">
      <c r="A202" s="245" t="s">
        <v>8362</v>
      </c>
      <c r="B202" s="246">
        <v>1</v>
      </c>
      <c r="C202" s="246">
        <v>4.6749999999999998</v>
      </c>
      <c r="D202" s="246">
        <v>1964</v>
      </c>
    </row>
    <row r="203" spans="1:4">
      <c r="A203" s="245" t="s">
        <v>10455</v>
      </c>
      <c r="B203" s="246">
        <v>8</v>
      </c>
      <c r="C203" s="246">
        <v>75.149000000000001</v>
      </c>
      <c r="D203" s="246">
        <v>15858</v>
      </c>
    </row>
    <row r="204" spans="1:4">
      <c r="A204" s="245" t="s">
        <v>10085</v>
      </c>
      <c r="B204" s="246">
        <v>1</v>
      </c>
      <c r="C204" s="246">
        <v>5.7489999999999997</v>
      </c>
      <c r="D204" s="246">
        <v>1923</v>
      </c>
    </row>
    <row r="205" spans="1:4">
      <c r="A205" s="245" t="s">
        <v>8646</v>
      </c>
      <c r="B205" s="246">
        <v>1</v>
      </c>
      <c r="C205" s="246">
        <v>4.8129999999999997</v>
      </c>
      <c r="D205" s="246">
        <v>1905</v>
      </c>
    </row>
    <row r="206" spans="1:4">
      <c r="A206" s="245" t="s">
        <v>8320</v>
      </c>
      <c r="B206" s="246">
        <v>6</v>
      </c>
      <c r="C206" s="246">
        <v>54.079000000000001</v>
      </c>
      <c r="D206" s="246">
        <v>11905</v>
      </c>
    </row>
    <row r="207" spans="1:4">
      <c r="A207" s="245" t="s">
        <v>11686</v>
      </c>
      <c r="B207" s="246">
        <v>1</v>
      </c>
      <c r="C207" s="246">
        <v>7.7939999999999996</v>
      </c>
      <c r="D207" s="246">
        <v>1973</v>
      </c>
    </row>
    <row r="208" spans="1:4">
      <c r="A208" s="245" t="s">
        <v>8242</v>
      </c>
      <c r="B208" s="246">
        <v>2</v>
      </c>
      <c r="C208" s="246">
        <v>10.462</v>
      </c>
      <c r="D208" s="246">
        <v>3947</v>
      </c>
    </row>
    <row r="209" spans="1:4">
      <c r="A209" s="245" t="s">
        <v>10140</v>
      </c>
      <c r="B209" s="246">
        <v>1</v>
      </c>
      <c r="C209" s="246">
        <v>5.7949999999999999</v>
      </c>
      <c r="D209" s="246">
        <v>1980</v>
      </c>
    </row>
    <row r="210" spans="1:4">
      <c r="A210" s="245" t="s">
        <v>12829</v>
      </c>
      <c r="B210" s="246">
        <v>1</v>
      </c>
      <c r="C210" s="246">
        <v>11.263999999999999</v>
      </c>
      <c r="D210" s="246">
        <v>1992</v>
      </c>
    </row>
    <row r="211" spans="1:4">
      <c r="A211" s="245" t="s">
        <v>13475</v>
      </c>
      <c r="B211" s="246">
        <v>1</v>
      </c>
      <c r="C211" s="246">
        <v>16.254000000000001</v>
      </c>
      <c r="D211" s="246">
        <v>1975</v>
      </c>
    </row>
    <row r="212" spans="1:4">
      <c r="A212" s="245" t="s">
        <v>8307</v>
      </c>
      <c r="B212" s="246">
        <v>4</v>
      </c>
      <c r="C212" s="246">
        <v>25.718999999999998</v>
      </c>
      <c r="D212" s="246">
        <v>7832</v>
      </c>
    </row>
    <row r="213" spans="1:4">
      <c r="A213" s="245" t="s">
        <v>9568</v>
      </c>
      <c r="B213" s="246">
        <v>1</v>
      </c>
      <c r="C213" s="246">
        <v>5.399</v>
      </c>
      <c r="D213" s="246">
        <v>1987</v>
      </c>
    </row>
    <row r="214" spans="1:4">
      <c r="A214" s="245" t="s">
        <v>9213</v>
      </c>
      <c r="B214" s="246">
        <v>1</v>
      </c>
      <c r="C214" s="246">
        <v>5.1680000000000001</v>
      </c>
      <c r="D214" s="246">
        <v>1951</v>
      </c>
    </row>
    <row r="215" spans="1:4">
      <c r="A215" s="245" t="s">
        <v>7657</v>
      </c>
      <c r="B215" s="246">
        <v>1</v>
      </c>
      <c r="C215" s="246">
        <v>4.3920000000000003</v>
      </c>
      <c r="D215" s="246">
        <v>1950</v>
      </c>
    </row>
    <row r="216" spans="1:4">
      <c r="A216" s="245" t="s">
        <v>7067</v>
      </c>
      <c r="B216" s="246">
        <v>27</v>
      </c>
      <c r="C216" s="246">
        <v>224.453</v>
      </c>
      <c r="D216" s="246">
        <v>52371</v>
      </c>
    </row>
    <row r="217" spans="1:4">
      <c r="A217" s="245" t="s">
        <v>11859</v>
      </c>
      <c r="B217" s="246">
        <v>1</v>
      </c>
      <c r="C217" s="246">
        <v>8.1159999999999997</v>
      </c>
      <c r="D217" s="246">
        <v>1945</v>
      </c>
    </row>
    <row r="218" spans="1:4">
      <c r="A218" s="245" t="s">
        <v>8548</v>
      </c>
      <c r="B218" s="246">
        <v>1</v>
      </c>
      <c r="C218" s="246">
        <v>4.766</v>
      </c>
      <c r="D218" s="246">
        <v>1938</v>
      </c>
    </row>
    <row r="219" spans="1:4">
      <c r="A219" s="245" t="s">
        <v>11075</v>
      </c>
      <c r="B219" s="246">
        <v>1</v>
      </c>
      <c r="C219" s="246">
        <v>6.79</v>
      </c>
      <c r="D219" s="246">
        <v>1956</v>
      </c>
    </row>
    <row r="220" spans="1:4">
      <c r="A220" s="245" t="s">
        <v>12442</v>
      </c>
      <c r="B220" s="246">
        <v>1</v>
      </c>
      <c r="C220" s="246">
        <v>9.6319999999999997</v>
      </c>
      <c r="D220" s="246">
        <v>1945</v>
      </c>
    </row>
    <row r="221" spans="1:4">
      <c r="A221" s="245" t="s">
        <v>10022</v>
      </c>
      <c r="B221" s="246">
        <v>3</v>
      </c>
      <c r="C221" s="246">
        <v>34.562000000000005</v>
      </c>
      <c r="D221" s="246">
        <v>5832</v>
      </c>
    </row>
    <row r="222" spans="1:4">
      <c r="A222" s="245" t="s">
        <v>9898</v>
      </c>
      <c r="B222" s="246">
        <v>1</v>
      </c>
      <c r="C222" s="246">
        <v>5.5919999999999996</v>
      </c>
      <c r="D222" s="246">
        <v>1946</v>
      </c>
    </row>
    <row r="223" spans="1:4">
      <c r="A223" s="245" t="s">
        <v>8627</v>
      </c>
      <c r="B223" s="246">
        <v>1</v>
      </c>
      <c r="C223" s="246">
        <v>4.8070000000000004</v>
      </c>
      <c r="D223" s="246">
        <v>1932</v>
      </c>
    </row>
    <row r="224" spans="1:4">
      <c r="A224" s="245" t="s">
        <v>8193</v>
      </c>
      <c r="B224" s="246">
        <v>1</v>
      </c>
      <c r="C224" s="246">
        <v>4.6059999999999999</v>
      </c>
      <c r="D224" s="246">
        <v>1943</v>
      </c>
    </row>
    <row r="225" spans="1:4">
      <c r="A225" s="245" t="s">
        <v>8635</v>
      </c>
      <c r="B225" s="246">
        <v>1</v>
      </c>
      <c r="C225" s="246">
        <v>4.8090000000000002</v>
      </c>
      <c r="D225" s="246">
        <v>1927</v>
      </c>
    </row>
    <row r="226" spans="1:4">
      <c r="A226" s="245" t="s">
        <v>9489</v>
      </c>
      <c r="B226" s="246">
        <v>1</v>
      </c>
      <c r="C226" s="246">
        <v>5.3339999999999996</v>
      </c>
      <c r="D226" s="246">
        <v>1995</v>
      </c>
    </row>
    <row r="227" spans="1:4">
      <c r="A227" s="245" t="s">
        <v>9742</v>
      </c>
      <c r="B227" s="246">
        <v>1</v>
      </c>
      <c r="C227" s="246">
        <v>5.5039999999999996</v>
      </c>
      <c r="D227" s="246">
        <v>1987</v>
      </c>
    </row>
    <row r="228" spans="1:4">
      <c r="A228" s="245" t="s">
        <v>7965</v>
      </c>
      <c r="B228" s="246">
        <v>3</v>
      </c>
      <c r="C228" s="246">
        <v>17.03</v>
      </c>
      <c r="D228" s="246">
        <v>5969</v>
      </c>
    </row>
    <row r="229" spans="1:4">
      <c r="A229" s="245" t="s">
        <v>12307</v>
      </c>
      <c r="B229" s="246">
        <v>1</v>
      </c>
      <c r="C229" s="246">
        <v>9.2430000000000003</v>
      </c>
      <c r="D229" s="246">
        <v>1970</v>
      </c>
    </row>
    <row r="230" spans="1:4">
      <c r="A230" s="245" t="s">
        <v>12661</v>
      </c>
      <c r="B230" s="246">
        <v>1</v>
      </c>
      <c r="C230" s="246">
        <v>10.504</v>
      </c>
      <c r="D230" s="246">
        <v>1996</v>
      </c>
    </row>
    <row r="231" spans="1:4">
      <c r="A231" s="245" t="s">
        <v>7049</v>
      </c>
      <c r="B231" s="246">
        <v>1</v>
      </c>
      <c r="C231" s="246">
        <v>4.1829999999999998</v>
      </c>
      <c r="D231" s="246">
        <v>1998</v>
      </c>
    </row>
    <row r="232" spans="1:4">
      <c r="A232" s="245" t="s">
        <v>8513</v>
      </c>
      <c r="B232" s="246">
        <v>1</v>
      </c>
      <c r="C232" s="246">
        <v>4.7530000000000001</v>
      </c>
      <c r="D232" s="246">
        <v>1995</v>
      </c>
    </row>
    <row r="233" spans="1:4">
      <c r="A233" s="245" t="s">
        <v>8954</v>
      </c>
      <c r="B233" s="246">
        <v>1</v>
      </c>
      <c r="C233" s="246">
        <v>4.992</v>
      </c>
      <c r="D233" s="246">
        <v>1927</v>
      </c>
    </row>
    <row r="234" spans="1:4">
      <c r="A234" s="245" t="s">
        <v>10784</v>
      </c>
      <c r="B234" s="246">
        <v>1</v>
      </c>
      <c r="C234" s="246">
        <v>6.43</v>
      </c>
      <c r="D234" s="246">
        <v>1993</v>
      </c>
    </row>
    <row r="235" spans="1:4">
      <c r="A235" s="245" t="s">
        <v>8996</v>
      </c>
      <c r="B235" s="246">
        <v>1</v>
      </c>
      <c r="C235" s="246">
        <v>5.0250000000000004</v>
      </c>
      <c r="D235" s="246">
        <v>1927</v>
      </c>
    </row>
    <row r="236" spans="1:4">
      <c r="A236" s="245" t="s">
        <v>8055</v>
      </c>
      <c r="B236" s="246">
        <v>1</v>
      </c>
      <c r="C236" s="246">
        <v>4.5469999999999997</v>
      </c>
      <c r="D236" s="246">
        <v>1928</v>
      </c>
    </row>
    <row r="237" spans="1:4">
      <c r="A237" s="245" t="s">
        <v>11261</v>
      </c>
      <c r="B237" s="246">
        <v>1</v>
      </c>
      <c r="C237" s="246">
        <v>7.0709999999999997</v>
      </c>
      <c r="D237" s="246">
        <v>2000</v>
      </c>
    </row>
    <row r="238" spans="1:4">
      <c r="A238" s="245" t="s">
        <v>7797</v>
      </c>
      <c r="B238" s="246">
        <v>9</v>
      </c>
      <c r="C238" s="246">
        <v>96.603999999999985</v>
      </c>
      <c r="D238" s="246">
        <v>17835</v>
      </c>
    </row>
    <row r="239" spans="1:4">
      <c r="A239" s="245" t="s">
        <v>10208</v>
      </c>
      <c r="B239" s="246">
        <v>3</v>
      </c>
      <c r="C239" s="246">
        <v>19.843</v>
      </c>
      <c r="D239" s="246">
        <v>5907</v>
      </c>
    </row>
    <row r="240" spans="1:4">
      <c r="A240" s="245" t="s">
        <v>12640</v>
      </c>
      <c r="B240" s="246">
        <v>1</v>
      </c>
      <c r="C240" s="246">
        <v>10.401</v>
      </c>
      <c r="D240" s="246">
        <v>1999</v>
      </c>
    </row>
    <row r="241" spans="1:4">
      <c r="A241" s="245" t="s">
        <v>9034</v>
      </c>
      <c r="B241" s="246">
        <v>2</v>
      </c>
      <c r="C241" s="246">
        <v>12.495000000000001</v>
      </c>
      <c r="D241" s="246">
        <v>4004</v>
      </c>
    </row>
    <row r="242" spans="1:4">
      <c r="A242" s="245" t="s">
        <v>9428</v>
      </c>
      <c r="B242" s="246">
        <v>1</v>
      </c>
      <c r="C242" s="246">
        <v>5.3049999999999997</v>
      </c>
      <c r="D242" s="246">
        <v>2003</v>
      </c>
    </row>
    <row r="243" spans="1:4">
      <c r="A243" s="245" t="s">
        <v>10841</v>
      </c>
      <c r="B243" s="246">
        <v>1</v>
      </c>
      <c r="C243" s="246">
        <v>6.5110000000000001</v>
      </c>
      <c r="D243" s="246">
        <v>1949</v>
      </c>
    </row>
    <row r="244" spans="1:4">
      <c r="A244" s="245" t="s">
        <v>8780</v>
      </c>
      <c r="B244" s="246">
        <v>1</v>
      </c>
      <c r="C244" s="246">
        <v>4.8890000000000002</v>
      </c>
      <c r="D244" s="246">
        <v>1968</v>
      </c>
    </row>
    <row r="245" spans="1:4">
      <c r="A245" s="245" t="s">
        <v>11000</v>
      </c>
      <c r="B245" s="246">
        <v>1</v>
      </c>
      <c r="C245" s="246">
        <v>6.6909999999999998</v>
      </c>
      <c r="D245" s="246">
        <v>1960</v>
      </c>
    </row>
    <row r="246" spans="1:4">
      <c r="A246" s="245" t="s">
        <v>8249</v>
      </c>
      <c r="B246" s="246">
        <v>1</v>
      </c>
      <c r="C246" s="246">
        <v>4.6310000000000002</v>
      </c>
      <c r="D246" s="246">
        <v>1974</v>
      </c>
    </row>
    <row r="247" spans="1:4">
      <c r="A247" s="245" t="s">
        <v>10980</v>
      </c>
      <c r="B247" s="246">
        <v>1</v>
      </c>
      <c r="C247" s="246">
        <v>6.6630000000000003</v>
      </c>
      <c r="D247" s="246">
        <v>1974</v>
      </c>
    </row>
    <row r="248" spans="1:4">
      <c r="A248" s="245" t="s">
        <v>7005</v>
      </c>
      <c r="B248" s="246">
        <v>1</v>
      </c>
      <c r="C248" s="246">
        <v>4.1689999999999996</v>
      </c>
      <c r="D248" s="246">
        <v>1995</v>
      </c>
    </row>
    <row r="249" spans="1:4">
      <c r="A249" s="245" t="s">
        <v>7095</v>
      </c>
      <c r="B249" s="246">
        <v>6</v>
      </c>
      <c r="C249" s="246">
        <v>34.263999999999996</v>
      </c>
      <c r="D249" s="246">
        <v>11977</v>
      </c>
    </row>
    <row r="250" spans="1:4">
      <c r="A250" s="245" t="s">
        <v>7223</v>
      </c>
      <c r="B250" s="246">
        <v>1</v>
      </c>
      <c r="C250" s="246">
        <v>4.24</v>
      </c>
      <c r="D250" s="246">
        <v>1955</v>
      </c>
    </row>
    <row r="251" spans="1:4">
      <c r="A251" s="245" t="s">
        <v>9607</v>
      </c>
      <c r="B251" s="246">
        <v>1</v>
      </c>
      <c r="C251" s="246">
        <v>5.4260000000000002</v>
      </c>
      <c r="D251" s="246">
        <v>1974</v>
      </c>
    </row>
    <row r="252" spans="1:4">
      <c r="A252" s="245" t="s">
        <v>12904</v>
      </c>
      <c r="B252" s="246">
        <v>1</v>
      </c>
      <c r="C252" s="246">
        <v>11.733000000000001</v>
      </c>
      <c r="D252" s="246">
        <v>2010</v>
      </c>
    </row>
    <row r="253" spans="1:4">
      <c r="A253" s="245" t="s">
        <v>13064</v>
      </c>
      <c r="B253" s="246">
        <v>1</v>
      </c>
      <c r="C253" s="246">
        <v>12.525</v>
      </c>
      <c r="D253" s="246">
        <v>2010</v>
      </c>
    </row>
    <row r="254" spans="1:4">
      <c r="A254" s="245" t="s">
        <v>7466</v>
      </c>
      <c r="B254" s="246">
        <v>1</v>
      </c>
      <c r="C254" s="246">
        <v>4.319</v>
      </c>
      <c r="D254" s="246">
        <v>2010</v>
      </c>
    </row>
    <row r="255" spans="1:4">
      <c r="A255" s="245" t="s">
        <v>9216</v>
      </c>
      <c r="B255" s="246">
        <v>1</v>
      </c>
      <c r="C255" s="246">
        <v>5.1719999999999997</v>
      </c>
      <c r="D255" s="246">
        <v>1960</v>
      </c>
    </row>
    <row r="256" spans="1:4">
      <c r="A256" s="245" t="s">
        <v>8215</v>
      </c>
      <c r="B256" s="246">
        <v>7</v>
      </c>
      <c r="C256" s="246">
        <v>45.273000000000003</v>
      </c>
      <c r="D256" s="246">
        <v>13777</v>
      </c>
    </row>
    <row r="257" spans="1:4">
      <c r="A257" s="245" t="s">
        <v>11264</v>
      </c>
      <c r="B257" s="246">
        <v>1</v>
      </c>
      <c r="C257" s="246">
        <v>7.0759999999999996</v>
      </c>
      <c r="D257" s="246">
        <v>1938</v>
      </c>
    </row>
    <row r="258" spans="1:4">
      <c r="A258" s="245" t="s">
        <v>7932</v>
      </c>
      <c r="B258" s="246">
        <v>1</v>
      </c>
      <c r="C258" s="246">
        <v>4.5019999999999998</v>
      </c>
      <c r="D258" s="246">
        <v>1960</v>
      </c>
    </row>
    <row r="259" spans="1:4">
      <c r="A259" s="245" t="s">
        <v>8794</v>
      </c>
      <c r="B259" s="246">
        <v>2</v>
      </c>
      <c r="C259" s="246">
        <v>12.69</v>
      </c>
      <c r="D259" s="246">
        <v>3955</v>
      </c>
    </row>
    <row r="260" spans="1:4">
      <c r="A260" s="245" t="s">
        <v>11780</v>
      </c>
      <c r="B260" s="246">
        <v>1</v>
      </c>
      <c r="C260" s="246">
        <v>7.9720000000000004</v>
      </c>
      <c r="D260" s="246">
        <v>1961</v>
      </c>
    </row>
    <row r="261" spans="1:4">
      <c r="A261" s="245" t="s">
        <v>7077</v>
      </c>
      <c r="B261" s="246">
        <v>3</v>
      </c>
      <c r="C261" s="246">
        <v>15.206</v>
      </c>
      <c r="D261" s="246">
        <v>5945</v>
      </c>
    </row>
    <row r="262" spans="1:4">
      <c r="A262" s="245" t="s">
        <v>12348</v>
      </c>
      <c r="B262" s="246">
        <v>1</v>
      </c>
      <c r="C262" s="246">
        <v>9.407</v>
      </c>
      <c r="D262" s="246">
        <v>2005</v>
      </c>
    </row>
    <row r="263" spans="1:4">
      <c r="A263" s="245" t="s">
        <v>9596</v>
      </c>
      <c r="B263" s="246">
        <v>1</v>
      </c>
      <c r="C263" s="246">
        <v>5.42</v>
      </c>
      <c r="D263" s="246">
        <v>1940</v>
      </c>
    </row>
    <row r="264" spans="1:4">
      <c r="A264" s="245" t="s">
        <v>12254</v>
      </c>
      <c r="B264" s="246">
        <v>1</v>
      </c>
      <c r="C264" s="246">
        <v>9.0470000000000006</v>
      </c>
      <c r="D264" s="246">
        <v>1967</v>
      </c>
    </row>
    <row r="265" spans="1:4">
      <c r="A265" s="245" t="s">
        <v>8871</v>
      </c>
      <c r="B265" s="246">
        <v>1</v>
      </c>
      <c r="C265" s="246">
        <v>4.9320000000000004</v>
      </c>
      <c r="D265" s="246">
        <v>1970</v>
      </c>
    </row>
    <row r="266" spans="1:4">
      <c r="A266" s="245" t="s">
        <v>11761</v>
      </c>
      <c r="B266" s="246">
        <v>1</v>
      </c>
      <c r="C266" s="246">
        <v>7.9240000000000004</v>
      </c>
      <c r="D266" s="246">
        <v>1962</v>
      </c>
    </row>
    <row r="267" spans="1:4">
      <c r="A267" s="245" t="s">
        <v>7788</v>
      </c>
      <c r="B267" s="246">
        <v>6</v>
      </c>
      <c r="C267" s="246">
        <v>41.225999999999999</v>
      </c>
      <c r="D267" s="246">
        <v>11938</v>
      </c>
    </row>
    <row r="268" spans="1:4">
      <c r="A268" s="245" t="s">
        <v>7437</v>
      </c>
      <c r="B268" s="246">
        <v>4</v>
      </c>
      <c r="C268" s="246">
        <v>51.249999999999993</v>
      </c>
      <c r="D268" s="246">
        <v>7840</v>
      </c>
    </row>
    <row r="269" spans="1:4">
      <c r="A269" s="245" t="s">
        <v>8802</v>
      </c>
      <c r="B269" s="246">
        <v>1</v>
      </c>
      <c r="C269" s="246">
        <v>4.9009999999999998</v>
      </c>
      <c r="D269" s="246">
        <v>1958</v>
      </c>
    </row>
    <row r="270" spans="1:4">
      <c r="A270" s="245" t="s">
        <v>7531</v>
      </c>
      <c r="B270" s="246">
        <v>1</v>
      </c>
      <c r="C270" s="246">
        <v>4.3410000000000002</v>
      </c>
      <c r="D270" s="246">
        <v>1958</v>
      </c>
    </row>
    <row r="271" spans="1:4">
      <c r="A271" s="245" t="s">
        <v>7237</v>
      </c>
      <c r="B271" s="246">
        <v>1</v>
      </c>
      <c r="C271" s="246">
        <v>4.2430000000000003</v>
      </c>
      <c r="D271" s="246">
        <v>1966</v>
      </c>
    </row>
    <row r="272" spans="1:4">
      <c r="A272" s="245" t="s">
        <v>13307</v>
      </c>
      <c r="B272" s="246">
        <v>1</v>
      </c>
      <c r="C272" s="246">
        <v>14.34</v>
      </c>
      <c r="D272" s="246">
        <v>1968</v>
      </c>
    </row>
    <row r="273" spans="1:4">
      <c r="A273" s="245" t="s">
        <v>10269</v>
      </c>
      <c r="B273" s="246">
        <v>1</v>
      </c>
      <c r="C273" s="246">
        <v>5.91</v>
      </c>
      <c r="D273" s="246">
        <v>1966</v>
      </c>
    </row>
    <row r="274" spans="1:4">
      <c r="A274" s="245" t="s">
        <v>9374</v>
      </c>
      <c r="B274" s="246">
        <v>1</v>
      </c>
      <c r="C274" s="246">
        <v>5.2709999999999999</v>
      </c>
      <c r="D274" s="246">
        <v>1957</v>
      </c>
    </row>
    <row r="275" spans="1:4">
      <c r="A275" s="245" t="s">
        <v>11723</v>
      </c>
      <c r="B275" s="246">
        <v>1</v>
      </c>
      <c r="C275" s="246">
        <v>7.8449999999999998</v>
      </c>
      <c r="D275" s="246">
        <v>1961</v>
      </c>
    </row>
    <row r="276" spans="1:4">
      <c r="A276" s="245" t="s">
        <v>13570</v>
      </c>
      <c r="B276" s="246">
        <v>1</v>
      </c>
      <c r="C276" s="246">
        <v>18.052</v>
      </c>
      <c r="D276" s="246">
        <v>1988</v>
      </c>
    </row>
    <row r="277" spans="1:4">
      <c r="A277" s="245" t="s">
        <v>8417</v>
      </c>
      <c r="B277" s="246">
        <v>3</v>
      </c>
      <c r="C277" s="246">
        <v>15.399999999999999</v>
      </c>
      <c r="D277" s="246">
        <v>5880</v>
      </c>
    </row>
    <row r="278" spans="1:4">
      <c r="A278" s="245" t="s">
        <v>8655</v>
      </c>
      <c r="B278" s="246">
        <v>1</v>
      </c>
      <c r="C278" s="246">
        <v>4.8179999999999996</v>
      </c>
      <c r="D278" s="246">
        <v>1969</v>
      </c>
    </row>
    <row r="279" spans="1:4">
      <c r="A279" s="245" t="s">
        <v>11214</v>
      </c>
      <c r="B279" s="246">
        <v>1</v>
      </c>
      <c r="C279" s="246">
        <v>6.9850000000000003</v>
      </c>
      <c r="D279" s="246">
        <v>1961</v>
      </c>
    </row>
    <row r="280" spans="1:4">
      <c r="A280" s="245" t="s">
        <v>7790</v>
      </c>
      <c r="B280" s="246">
        <v>5</v>
      </c>
      <c r="C280" s="246">
        <v>34.294000000000004</v>
      </c>
      <c r="D280" s="246">
        <v>9827</v>
      </c>
    </row>
    <row r="281" spans="1:4">
      <c r="A281" s="245" t="s">
        <v>12289</v>
      </c>
      <c r="B281" s="246">
        <v>1</v>
      </c>
      <c r="C281" s="246">
        <v>9.1690000000000005</v>
      </c>
      <c r="D281" s="246">
        <v>2000</v>
      </c>
    </row>
    <row r="282" spans="1:4">
      <c r="A282" s="245" t="s">
        <v>7286</v>
      </c>
      <c r="B282" s="246">
        <v>16</v>
      </c>
      <c r="C282" s="246">
        <v>134.41499999999999</v>
      </c>
      <c r="D282" s="246">
        <v>31907</v>
      </c>
    </row>
    <row r="283" spans="1:4">
      <c r="A283" s="245" t="s">
        <v>12487</v>
      </c>
      <c r="B283" s="246">
        <v>1</v>
      </c>
      <c r="C283" s="246">
        <v>9.8119999999999994</v>
      </c>
      <c r="D283" s="246">
        <v>1996</v>
      </c>
    </row>
    <row r="284" spans="1:4">
      <c r="A284" s="245" t="s">
        <v>8436</v>
      </c>
      <c r="B284" s="246">
        <v>10</v>
      </c>
      <c r="C284" s="246">
        <v>100.00399999999998</v>
      </c>
      <c r="D284" s="246">
        <v>19777</v>
      </c>
    </row>
    <row r="285" spans="1:4">
      <c r="A285" s="245" t="s">
        <v>8409</v>
      </c>
      <c r="B285" s="246">
        <v>1</v>
      </c>
      <c r="C285" s="246">
        <v>4.6959999999999997</v>
      </c>
      <c r="D285" s="246">
        <v>1994</v>
      </c>
    </row>
    <row r="286" spans="1:4">
      <c r="A286" s="245" t="s">
        <v>13464</v>
      </c>
      <c r="B286" s="246">
        <v>2</v>
      </c>
      <c r="C286" s="246">
        <v>33.424999999999997</v>
      </c>
      <c r="D286" s="246">
        <v>3961</v>
      </c>
    </row>
    <row r="287" spans="1:4">
      <c r="A287" s="245" t="s">
        <v>7579</v>
      </c>
      <c r="B287" s="246">
        <v>2</v>
      </c>
      <c r="C287" s="246">
        <v>14.178000000000001</v>
      </c>
      <c r="D287" s="246">
        <v>3931</v>
      </c>
    </row>
    <row r="288" spans="1:4">
      <c r="A288" s="245" t="s">
        <v>9220</v>
      </c>
      <c r="B288" s="246">
        <v>1</v>
      </c>
      <c r="C288" s="246">
        <v>5.1760000000000002</v>
      </c>
      <c r="D288" s="246">
        <v>1986</v>
      </c>
    </row>
    <row r="289" spans="1:4">
      <c r="A289" s="245" t="s">
        <v>191</v>
      </c>
      <c r="B289" s="246">
        <v>3</v>
      </c>
      <c r="C289" s="246">
        <v>17.625999999999998</v>
      </c>
      <c r="D289" s="246">
        <v>5940</v>
      </c>
    </row>
    <row r="290" spans="1:4">
      <c r="A290" s="245" t="s">
        <v>7360</v>
      </c>
      <c r="B290" s="246">
        <v>1</v>
      </c>
      <c r="C290" s="246">
        <v>4.282</v>
      </c>
      <c r="D290" s="246">
        <v>2004</v>
      </c>
    </row>
    <row r="291" spans="1:4">
      <c r="A291" s="245" t="s">
        <v>6997</v>
      </c>
      <c r="B291" s="246">
        <v>2</v>
      </c>
      <c r="C291" s="246">
        <v>11.466000000000001</v>
      </c>
      <c r="D291" s="246">
        <v>3980</v>
      </c>
    </row>
    <row r="292" spans="1:4">
      <c r="A292" s="245" t="s">
        <v>8907</v>
      </c>
      <c r="B292" s="246">
        <v>1</v>
      </c>
      <c r="C292" s="246">
        <v>4.9530000000000003</v>
      </c>
      <c r="D292" s="246">
        <v>1988</v>
      </c>
    </row>
    <row r="293" spans="1:4">
      <c r="A293" s="245" t="s">
        <v>8061</v>
      </c>
      <c r="B293" s="246">
        <v>1</v>
      </c>
      <c r="C293" s="246">
        <v>4.5529999999999999</v>
      </c>
      <c r="D293" s="246">
        <v>1982</v>
      </c>
    </row>
    <row r="294" spans="1:4">
      <c r="A294" s="245" t="s">
        <v>7027</v>
      </c>
      <c r="B294" s="246">
        <v>8</v>
      </c>
      <c r="C294" s="246">
        <v>81.66200000000002</v>
      </c>
      <c r="D294" s="246">
        <v>15947</v>
      </c>
    </row>
    <row r="295" spans="1:4">
      <c r="A295" s="245" t="s">
        <v>10090</v>
      </c>
      <c r="B295" s="246">
        <v>2</v>
      </c>
      <c r="C295" s="246">
        <v>15.288</v>
      </c>
      <c r="D295" s="246">
        <v>3994</v>
      </c>
    </row>
    <row r="296" spans="1:4">
      <c r="A296" s="245" t="s">
        <v>7974</v>
      </c>
      <c r="B296" s="246">
        <v>1</v>
      </c>
      <c r="C296" s="246">
        <v>4.5199999999999996</v>
      </c>
      <c r="D296" s="246">
        <v>1976</v>
      </c>
    </row>
    <row r="297" spans="1:4">
      <c r="A297" s="245" t="s">
        <v>8835</v>
      </c>
      <c r="B297" s="246">
        <v>3</v>
      </c>
      <c r="C297" s="246">
        <v>18.628999999999998</v>
      </c>
      <c r="D297" s="246">
        <v>5997</v>
      </c>
    </row>
    <row r="298" spans="1:4">
      <c r="A298" s="245" t="s">
        <v>13726</v>
      </c>
      <c r="B298" s="246">
        <v>1</v>
      </c>
      <c r="C298" s="246">
        <v>22.571999999999999</v>
      </c>
      <c r="D298" s="246">
        <v>1998</v>
      </c>
    </row>
    <row r="299" spans="1:4">
      <c r="A299" s="245" t="s">
        <v>8347</v>
      </c>
      <c r="B299" s="246">
        <v>6</v>
      </c>
      <c r="C299" s="246">
        <v>31.172000000000001</v>
      </c>
      <c r="D299" s="246">
        <v>11833</v>
      </c>
    </row>
    <row r="300" spans="1:4">
      <c r="A300" s="245" t="s">
        <v>7447</v>
      </c>
      <c r="B300" s="246">
        <v>2</v>
      </c>
      <c r="C300" s="246">
        <v>9.620000000000001</v>
      </c>
      <c r="D300" s="246">
        <v>3976</v>
      </c>
    </row>
    <row r="301" spans="1:4">
      <c r="A301" s="245" t="s">
        <v>7030</v>
      </c>
      <c r="B301" s="246">
        <v>5</v>
      </c>
      <c r="C301" s="246">
        <v>31.226999999999997</v>
      </c>
      <c r="D301" s="246">
        <v>9803</v>
      </c>
    </row>
    <row r="302" spans="1:4">
      <c r="A302" s="245" t="s">
        <v>7586</v>
      </c>
      <c r="B302" s="246">
        <v>1</v>
      </c>
      <c r="C302" s="246">
        <v>4.3650000000000002</v>
      </c>
      <c r="D302" s="246">
        <v>1988</v>
      </c>
    </row>
    <row r="303" spans="1:4">
      <c r="A303" s="245" t="s">
        <v>10863</v>
      </c>
      <c r="B303" s="246">
        <v>1</v>
      </c>
      <c r="C303" s="246">
        <v>6.5270000000000001</v>
      </c>
      <c r="D303" s="246">
        <v>1967</v>
      </c>
    </row>
    <row r="304" spans="1:4">
      <c r="A304" s="245" t="s">
        <v>9820</v>
      </c>
      <c r="B304" s="246">
        <v>3</v>
      </c>
      <c r="C304" s="246">
        <v>20.937000000000001</v>
      </c>
      <c r="D304" s="246">
        <v>5892</v>
      </c>
    </row>
    <row r="305" spans="1:4">
      <c r="A305" s="245" t="s">
        <v>7479</v>
      </c>
      <c r="B305" s="246">
        <v>1</v>
      </c>
      <c r="C305" s="246">
        <v>4.3230000000000004</v>
      </c>
      <c r="D305" s="246">
        <v>2005</v>
      </c>
    </row>
    <row r="306" spans="1:4">
      <c r="A306" s="245" t="s">
        <v>10927</v>
      </c>
      <c r="B306" s="246">
        <v>1</v>
      </c>
      <c r="C306" s="246">
        <v>6.6029999999999998</v>
      </c>
      <c r="D306" s="246">
        <v>1999</v>
      </c>
    </row>
    <row r="307" spans="1:4">
      <c r="A307" s="245" t="s">
        <v>8428</v>
      </c>
      <c r="B307" s="246">
        <v>20</v>
      </c>
      <c r="C307" s="246">
        <v>199.23600000000005</v>
      </c>
      <c r="D307" s="246">
        <v>40084</v>
      </c>
    </row>
    <row r="308" spans="1:4">
      <c r="A308" s="245" t="s">
        <v>13188</v>
      </c>
      <c r="B308" s="246">
        <v>1</v>
      </c>
      <c r="C308" s="246">
        <v>13.34</v>
      </c>
      <c r="D308" s="246">
        <v>2003</v>
      </c>
    </row>
    <row r="309" spans="1:4">
      <c r="A309" s="245" t="s">
        <v>7821</v>
      </c>
      <c r="B309" s="246">
        <v>2</v>
      </c>
      <c r="C309" s="246">
        <v>11.038</v>
      </c>
      <c r="D309" s="246">
        <v>3970</v>
      </c>
    </row>
    <row r="310" spans="1:4">
      <c r="A310" s="245" t="s">
        <v>7885</v>
      </c>
      <c r="B310" s="246">
        <v>2</v>
      </c>
      <c r="C310" s="246">
        <v>10.033999999999999</v>
      </c>
      <c r="D310" s="246">
        <v>3929</v>
      </c>
    </row>
    <row r="311" spans="1:4">
      <c r="A311" s="245" t="s">
        <v>7692</v>
      </c>
      <c r="B311" s="246">
        <v>2</v>
      </c>
      <c r="C311" s="246">
        <v>11.074</v>
      </c>
      <c r="D311" s="246">
        <v>3976</v>
      </c>
    </row>
    <row r="312" spans="1:4">
      <c r="A312" s="245" t="s">
        <v>13124</v>
      </c>
      <c r="B312" s="246">
        <v>1</v>
      </c>
      <c r="C312" s="246">
        <v>12.868</v>
      </c>
      <c r="D312" s="246">
        <v>1976</v>
      </c>
    </row>
    <row r="313" spans="1:4">
      <c r="A313" s="245" t="s">
        <v>10746</v>
      </c>
      <c r="B313" s="246">
        <v>1</v>
      </c>
      <c r="C313" s="246">
        <v>6.3970000000000002</v>
      </c>
      <c r="D313" s="246">
        <v>1960</v>
      </c>
    </row>
    <row r="314" spans="1:4">
      <c r="A314" s="245" t="s">
        <v>9041</v>
      </c>
      <c r="B314" s="246">
        <v>3</v>
      </c>
      <c r="C314" s="246">
        <v>15.530999999999999</v>
      </c>
      <c r="D314" s="246">
        <v>5933</v>
      </c>
    </row>
    <row r="315" spans="1:4">
      <c r="A315" s="245" t="s">
        <v>10383</v>
      </c>
      <c r="B315" s="246">
        <v>1</v>
      </c>
      <c r="C315" s="246">
        <v>6.0179999999999998</v>
      </c>
      <c r="D315" s="246">
        <v>1995</v>
      </c>
    </row>
    <row r="316" spans="1:4">
      <c r="A316" s="245" t="s">
        <v>7227</v>
      </c>
      <c r="B316" s="246">
        <v>1</v>
      </c>
      <c r="C316" s="246">
        <v>4.242</v>
      </c>
      <c r="D316" s="246">
        <v>1974</v>
      </c>
    </row>
    <row r="317" spans="1:4">
      <c r="A317" s="245" t="s">
        <v>11308</v>
      </c>
      <c r="B317" s="246">
        <v>1</v>
      </c>
      <c r="C317" s="246">
        <v>7.1429999999999998</v>
      </c>
      <c r="D317" s="246">
        <v>1962</v>
      </c>
    </row>
    <row r="318" spans="1:4">
      <c r="A318" s="245" t="s">
        <v>12136</v>
      </c>
      <c r="B318" s="246">
        <v>1</v>
      </c>
      <c r="C318" s="246">
        <v>8.7230000000000008</v>
      </c>
      <c r="D318" s="246">
        <v>1986</v>
      </c>
    </row>
    <row r="319" spans="1:4">
      <c r="A319" s="245" t="s">
        <v>7206</v>
      </c>
      <c r="B319" s="246">
        <v>11</v>
      </c>
      <c r="C319" s="246">
        <v>93.668999999999997</v>
      </c>
      <c r="D319" s="246">
        <v>21848</v>
      </c>
    </row>
    <row r="320" spans="1:4">
      <c r="A320" s="245" t="s">
        <v>10213</v>
      </c>
      <c r="B320" s="246">
        <v>5</v>
      </c>
      <c r="C320" s="246">
        <v>52.626000000000005</v>
      </c>
      <c r="D320" s="246">
        <v>10056</v>
      </c>
    </row>
    <row r="321" spans="1:4">
      <c r="A321" s="245" t="s">
        <v>8877</v>
      </c>
      <c r="B321" s="246">
        <v>8</v>
      </c>
      <c r="C321" s="246">
        <v>107.76</v>
      </c>
      <c r="D321" s="246">
        <v>15932</v>
      </c>
    </row>
    <row r="322" spans="1:4">
      <c r="A322" s="245" t="s">
        <v>9927</v>
      </c>
      <c r="B322" s="246">
        <v>1</v>
      </c>
      <c r="C322" s="246">
        <v>5.617</v>
      </c>
      <c r="D322" s="246">
        <v>1998</v>
      </c>
    </row>
    <row r="323" spans="1:4">
      <c r="A323" s="245" t="s">
        <v>13668</v>
      </c>
      <c r="B323" s="246">
        <v>1</v>
      </c>
      <c r="C323" s="246">
        <v>20.622</v>
      </c>
      <c r="D323" s="246">
        <v>1994</v>
      </c>
    </row>
    <row r="324" spans="1:4">
      <c r="A324" s="245" t="s">
        <v>7171</v>
      </c>
      <c r="B324" s="246">
        <v>1</v>
      </c>
      <c r="C324" s="246">
        <v>4.22</v>
      </c>
      <c r="D324" s="246">
        <v>1995</v>
      </c>
    </row>
    <row r="325" spans="1:4">
      <c r="A325" s="245" t="s">
        <v>7192</v>
      </c>
      <c r="B325" s="246">
        <v>2</v>
      </c>
      <c r="C325" s="246">
        <v>11.062999999999999</v>
      </c>
      <c r="D325" s="246">
        <v>3963</v>
      </c>
    </row>
    <row r="326" spans="1:4">
      <c r="A326" s="245" t="s">
        <v>7967</v>
      </c>
      <c r="B326" s="246">
        <v>1</v>
      </c>
      <c r="C326" s="246">
        <v>4.5170000000000003</v>
      </c>
      <c r="D326" s="246">
        <v>1947</v>
      </c>
    </row>
    <row r="327" spans="1:4">
      <c r="A327" s="245" t="s">
        <v>8381</v>
      </c>
      <c r="B327" s="246">
        <v>3</v>
      </c>
      <c r="C327" s="246">
        <v>31.408000000000001</v>
      </c>
      <c r="D327" s="246">
        <v>5873</v>
      </c>
    </row>
    <row r="328" spans="1:4">
      <c r="A328" s="245" t="s">
        <v>7043</v>
      </c>
      <c r="B328" s="246">
        <v>1</v>
      </c>
      <c r="C328" s="246">
        <v>4.181</v>
      </c>
      <c r="D328" s="246">
        <v>1957</v>
      </c>
    </row>
    <row r="329" spans="1:4">
      <c r="A329" s="245" t="s">
        <v>10662</v>
      </c>
      <c r="B329" s="246">
        <v>1</v>
      </c>
      <c r="C329" s="246">
        <v>6.31</v>
      </c>
      <c r="D329" s="246">
        <v>1967</v>
      </c>
    </row>
    <row r="330" spans="1:4">
      <c r="A330" s="245" t="s">
        <v>12999</v>
      </c>
      <c r="B330" s="246">
        <v>1</v>
      </c>
      <c r="C330" s="246">
        <v>12.234</v>
      </c>
      <c r="D330" s="246">
        <v>1979</v>
      </c>
    </row>
    <row r="331" spans="1:4">
      <c r="A331" s="245" t="s">
        <v>7291</v>
      </c>
      <c r="B331" s="246">
        <v>1</v>
      </c>
      <c r="C331" s="246">
        <v>4.2610000000000001</v>
      </c>
      <c r="D331" s="246">
        <v>1938</v>
      </c>
    </row>
    <row r="332" spans="1:4">
      <c r="A332" s="245" t="s">
        <v>8332</v>
      </c>
      <c r="B332" s="246">
        <v>1</v>
      </c>
      <c r="C332" s="246">
        <v>4.6630000000000003</v>
      </c>
      <c r="D332" s="246">
        <v>1949</v>
      </c>
    </row>
    <row r="333" spans="1:4">
      <c r="A333" s="245" t="s">
        <v>11198</v>
      </c>
      <c r="B333" s="246">
        <v>1</v>
      </c>
      <c r="C333" s="246">
        <v>6.968</v>
      </c>
      <c r="D333" s="246">
        <v>1998</v>
      </c>
    </row>
    <row r="334" spans="1:4">
      <c r="A334" s="245" t="s">
        <v>11216</v>
      </c>
      <c r="B334" s="246">
        <v>1</v>
      </c>
      <c r="C334" s="246">
        <v>6.9880000000000004</v>
      </c>
      <c r="D334" s="246">
        <v>2003</v>
      </c>
    </row>
    <row r="335" spans="1:4">
      <c r="A335" s="245" t="s">
        <v>11890</v>
      </c>
      <c r="B335" s="246">
        <v>1</v>
      </c>
      <c r="C335" s="246">
        <v>8.1940000000000008</v>
      </c>
      <c r="D335" s="246">
        <v>1961</v>
      </c>
    </row>
    <row r="336" spans="1:4">
      <c r="A336" s="245" t="s">
        <v>12204</v>
      </c>
      <c r="B336" s="246">
        <v>1</v>
      </c>
      <c r="C336" s="246">
        <v>8.92</v>
      </c>
      <c r="D336" s="246">
        <v>1976</v>
      </c>
    </row>
    <row r="337" spans="1:4">
      <c r="A337" s="245" t="s">
        <v>9339</v>
      </c>
      <c r="B337" s="246">
        <v>3</v>
      </c>
      <c r="C337" s="246">
        <v>25.885000000000002</v>
      </c>
      <c r="D337" s="246">
        <v>5973</v>
      </c>
    </row>
    <row r="338" spans="1:4">
      <c r="A338" s="245" t="s">
        <v>12511</v>
      </c>
      <c r="B338" s="246">
        <v>1</v>
      </c>
      <c r="C338" s="246">
        <v>9.8759999999999994</v>
      </c>
      <c r="D338" s="246">
        <v>1931</v>
      </c>
    </row>
    <row r="339" spans="1:4">
      <c r="A339" s="245" t="s">
        <v>8191</v>
      </c>
      <c r="B339" s="246">
        <v>1</v>
      </c>
      <c r="C339" s="246">
        <v>4.6050000000000004</v>
      </c>
      <c r="D339" s="246">
        <v>1990</v>
      </c>
    </row>
    <row r="340" spans="1:4">
      <c r="A340" s="245" t="s">
        <v>10788</v>
      </c>
      <c r="B340" s="246">
        <v>1</v>
      </c>
      <c r="C340" s="246">
        <v>6.4429999999999996</v>
      </c>
      <c r="D340" s="246">
        <v>1986</v>
      </c>
    </row>
    <row r="341" spans="1:4">
      <c r="A341" s="245" t="s">
        <v>9691</v>
      </c>
      <c r="B341" s="246">
        <v>1</v>
      </c>
      <c r="C341" s="246">
        <v>5.468</v>
      </c>
      <c r="D341" s="246">
        <v>1976</v>
      </c>
    </row>
    <row r="342" spans="1:4">
      <c r="A342" s="245" t="s">
        <v>10261</v>
      </c>
      <c r="B342" s="246">
        <v>1</v>
      </c>
      <c r="C342" s="246">
        <v>5.8959999999999999</v>
      </c>
      <c r="D342" s="246">
        <v>1968</v>
      </c>
    </row>
    <row r="343" spans="1:4">
      <c r="A343" s="245" t="s">
        <v>7978</v>
      </c>
      <c r="B343" s="246">
        <v>2</v>
      </c>
      <c r="C343" s="246">
        <v>9.3469999999999995</v>
      </c>
      <c r="D343" s="246">
        <v>3987</v>
      </c>
    </row>
    <row r="344" spans="1:4">
      <c r="A344" s="245" t="s">
        <v>7160</v>
      </c>
      <c r="B344" s="246">
        <v>4</v>
      </c>
      <c r="C344" s="246">
        <v>33.712000000000003</v>
      </c>
      <c r="D344" s="246">
        <v>7907</v>
      </c>
    </row>
    <row r="345" spans="1:4">
      <c r="A345" s="245" t="s">
        <v>11980</v>
      </c>
      <c r="B345" s="246">
        <v>1</v>
      </c>
      <c r="C345" s="246">
        <v>8.3710000000000004</v>
      </c>
      <c r="D345" s="246">
        <v>1993</v>
      </c>
    </row>
    <row r="346" spans="1:4">
      <c r="A346" s="245" t="s">
        <v>13753</v>
      </c>
      <c r="B346" s="246">
        <v>1</v>
      </c>
      <c r="C346" s="246">
        <v>24.143999999999998</v>
      </c>
      <c r="D346" s="246">
        <v>1974</v>
      </c>
    </row>
    <row r="347" spans="1:4">
      <c r="A347" s="245" t="s">
        <v>12806</v>
      </c>
      <c r="B347" s="246">
        <v>1</v>
      </c>
      <c r="C347" s="246">
        <v>11.148</v>
      </c>
      <c r="D347" s="246">
        <v>1956</v>
      </c>
    </row>
    <row r="348" spans="1:4">
      <c r="A348" s="245" t="s">
        <v>12955</v>
      </c>
      <c r="B348" s="246">
        <v>1</v>
      </c>
      <c r="C348" s="246">
        <v>12.028</v>
      </c>
      <c r="D348" s="246">
        <v>2012</v>
      </c>
    </row>
    <row r="349" spans="1:4">
      <c r="A349" s="245" t="s">
        <v>12567</v>
      </c>
      <c r="B349" s="246">
        <v>2</v>
      </c>
      <c r="C349" s="246">
        <v>28.72</v>
      </c>
      <c r="D349" s="246">
        <v>3950</v>
      </c>
    </row>
    <row r="350" spans="1:4">
      <c r="A350" s="245" t="s">
        <v>10310</v>
      </c>
      <c r="B350" s="246">
        <v>1</v>
      </c>
      <c r="C350" s="246">
        <v>5.9450000000000003</v>
      </c>
      <c r="D350" s="246">
        <v>1975</v>
      </c>
    </row>
    <row r="351" spans="1:4">
      <c r="A351" s="245" t="s">
        <v>13149</v>
      </c>
      <c r="B351" s="246">
        <v>1</v>
      </c>
      <c r="C351" s="246">
        <v>13.029</v>
      </c>
      <c r="D351" s="246">
        <v>1971</v>
      </c>
    </row>
    <row r="352" spans="1:4">
      <c r="A352" s="245" t="s">
        <v>7764</v>
      </c>
      <c r="B352" s="246">
        <v>10</v>
      </c>
      <c r="C352" s="246">
        <v>86.404000000000011</v>
      </c>
      <c r="D352" s="246">
        <v>19721</v>
      </c>
    </row>
    <row r="353" spans="1:4">
      <c r="A353" s="245" t="s">
        <v>7740</v>
      </c>
      <c r="B353" s="246">
        <v>1</v>
      </c>
      <c r="C353" s="246">
        <v>4.4260000000000002</v>
      </c>
      <c r="D353" s="246">
        <v>1997</v>
      </c>
    </row>
    <row r="354" spans="1:4">
      <c r="A354" s="245" t="s">
        <v>7855</v>
      </c>
      <c r="B354" s="246">
        <v>1</v>
      </c>
      <c r="C354" s="246">
        <v>4.4710000000000001</v>
      </c>
      <c r="D354" s="246">
        <v>2005</v>
      </c>
    </row>
    <row r="355" spans="1:4">
      <c r="A355" s="245" t="s">
        <v>11249</v>
      </c>
      <c r="B355" s="246">
        <v>2</v>
      </c>
      <c r="C355" s="246">
        <v>15.64</v>
      </c>
      <c r="D355" s="246">
        <v>4015</v>
      </c>
    </row>
    <row r="356" spans="1:4">
      <c r="A356" s="245" t="s">
        <v>11485</v>
      </c>
      <c r="B356" s="246">
        <v>1</v>
      </c>
      <c r="C356" s="246">
        <v>7.4059999999999997</v>
      </c>
      <c r="D356" s="246">
        <v>1963</v>
      </c>
    </row>
    <row r="357" spans="1:4">
      <c r="A357" s="245" t="s">
        <v>11043</v>
      </c>
      <c r="B357" s="246">
        <v>1</v>
      </c>
      <c r="C357" s="246">
        <v>6.7439999999999998</v>
      </c>
      <c r="D357" s="246">
        <v>2006</v>
      </c>
    </row>
    <row r="358" spans="1:4">
      <c r="A358" s="245" t="s">
        <v>7643</v>
      </c>
      <c r="B358" s="246">
        <v>1</v>
      </c>
      <c r="C358" s="246">
        <v>4.3849999999999998</v>
      </c>
      <c r="D358" s="246">
        <v>1968</v>
      </c>
    </row>
    <row r="359" spans="1:4">
      <c r="A359" s="245" t="s">
        <v>8388</v>
      </c>
      <c r="B359" s="246">
        <v>3</v>
      </c>
      <c r="C359" s="246">
        <v>16.238</v>
      </c>
      <c r="D359" s="246">
        <v>5916</v>
      </c>
    </row>
    <row r="360" spans="1:4">
      <c r="A360" s="245" t="s">
        <v>10308</v>
      </c>
      <c r="B360" s="246">
        <v>1</v>
      </c>
      <c r="C360" s="246">
        <v>5.9450000000000003</v>
      </c>
      <c r="D360" s="246">
        <v>1991</v>
      </c>
    </row>
    <row r="361" spans="1:4">
      <c r="A361" s="245" t="s">
        <v>7125</v>
      </c>
      <c r="B361" s="246">
        <v>2</v>
      </c>
      <c r="C361" s="246">
        <v>12.512</v>
      </c>
      <c r="D361" s="246">
        <v>3986</v>
      </c>
    </row>
    <row r="362" spans="1:4">
      <c r="A362" s="245" t="s">
        <v>12842</v>
      </c>
      <c r="B362" s="246">
        <v>1</v>
      </c>
      <c r="C362" s="246">
        <v>11.323</v>
      </c>
      <c r="D362" s="246">
        <v>2010</v>
      </c>
    </row>
    <row r="363" spans="1:4">
      <c r="A363" s="245" t="s">
        <v>7278</v>
      </c>
      <c r="B363" s="246">
        <v>12</v>
      </c>
      <c r="C363" s="246">
        <v>130.74499999999998</v>
      </c>
      <c r="D363" s="246">
        <v>23970</v>
      </c>
    </row>
    <row r="364" spans="1:4">
      <c r="A364" s="245" t="s">
        <v>9508</v>
      </c>
      <c r="B364" s="246">
        <v>1</v>
      </c>
      <c r="C364" s="246">
        <v>5.351</v>
      </c>
      <c r="D364" s="246">
        <v>1998</v>
      </c>
    </row>
    <row r="365" spans="1:4">
      <c r="A365" s="245" t="s">
        <v>11552</v>
      </c>
      <c r="B365" s="246">
        <v>1</v>
      </c>
      <c r="C365" s="246">
        <v>7.5250000000000004</v>
      </c>
      <c r="D365" s="246">
        <v>1992</v>
      </c>
    </row>
    <row r="366" spans="1:4">
      <c r="A366" s="245" t="s">
        <v>12147</v>
      </c>
      <c r="B366" s="246">
        <v>1</v>
      </c>
      <c r="C366" s="246">
        <v>8.7609999999999992</v>
      </c>
      <c r="D366" s="246">
        <v>1998</v>
      </c>
    </row>
    <row r="367" spans="1:4">
      <c r="A367" s="245" t="s">
        <v>12575</v>
      </c>
      <c r="B367" s="246">
        <v>1</v>
      </c>
      <c r="C367" s="246">
        <v>10.119999999999999</v>
      </c>
      <c r="D367" s="246">
        <v>2002</v>
      </c>
    </row>
    <row r="368" spans="1:4">
      <c r="A368" s="245" t="s">
        <v>9122</v>
      </c>
      <c r="B368" s="246">
        <v>1</v>
      </c>
      <c r="C368" s="246">
        <v>5.1079999999999997</v>
      </c>
      <c r="D368" s="246">
        <v>1970</v>
      </c>
    </row>
    <row r="369" spans="1:4">
      <c r="A369" s="245" t="s">
        <v>12891</v>
      </c>
      <c r="B369" s="246">
        <v>1</v>
      </c>
      <c r="C369" s="246">
        <v>11.68</v>
      </c>
      <c r="D369" s="246">
        <v>1984</v>
      </c>
    </row>
    <row r="370" spans="1:4">
      <c r="A370" s="245" t="s">
        <v>8211</v>
      </c>
      <c r="B370" s="246">
        <v>1</v>
      </c>
      <c r="C370" s="246">
        <v>4.6159999999999997</v>
      </c>
      <c r="D370" s="246">
        <v>1981</v>
      </c>
    </row>
    <row r="371" spans="1:4">
      <c r="A371" s="245" t="s">
        <v>13241</v>
      </c>
      <c r="B371" s="246">
        <v>1</v>
      </c>
      <c r="C371" s="246">
        <v>13.733000000000001</v>
      </c>
      <c r="D371" s="246">
        <v>1958</v>
      </c>
    </row>
    <row r="372" spans="1:4">
      <c r="A372" s="245" t="s">
        <v>9598</v>
      </c>
      <c r="B372" s="246">
        <v>1</v>
      </c>
      <c r="C372" s="246">
        <v>5.42</v>
      </c>
      <c r="D372" s="246">
        <v>1963</v>
      </c>
    </row>
    <row r="373" spans="1:4">
      <c r="A373" s="245" t="s">
        <v>12317</v>
      </c>
      <c r="B373" s="246">
        <v>1</v>
      </c>
      <c r="C373" s="246">
        <v>9.2919999999999998</v>
      </c>
      <c r="D373" s="246">
        <v>1982</v>
      </c>
    </row>
    <row r="374" spans="1:4">
      <c r="A374" s="245" t="s">
        <v>12774</v>
      </c>
      <c r="B374" s="246">
        <v>1</v>
      </c>
      <c r="C374" s="246">
        <v>10.971</v>
      </c>
      <c r="D374" s="246">
        <v>1992</v>
      </c>
    </row>
    <row r="375" spans="1:4">
      <c r="A375" s="245" t="s">
        <v>8020</v>
      </c>
      <c r="B375" s="246">
        <v>1</v>
      </c>
      <c r="C375" s="246">
        <v>4.5350000000000001</v>
      </c>
      <c r="D375" s="246">
        <v>1974</v>
      </c>
    </row>
    <row r="376" spans="1:4">
      <c r="A376" s="245" t="s">
        <v>8579</v>
      </c>
      <c r="B376" s="246">
        <v>1</v>
      </c>
      <c r="C376" s="246">
        <v>4.7850000000000001</v>
      </c>
      <c r="D376" s="246">
        <v>1929</v>
      </c>
    </row>
    <row r="377" spans="1:4">
      <c r="A377" s="245" t="s">
        <v>9474</v>
      </c>
      <c r="B377" s="246">
        <v>1</v>
      </c>
      <c r="C377" s="246">
        <v>5.3280000000000003</v>
      </c>
      <c r="D377" s="246">
        <v>1979</v>
      </c>
    </row>
    <row r="378" spans="1:4">
      <c r="A378" s="245" t="s">
        <v>7675</v>
      </c>
      <c r="B378" s="246">
        <v>1</v>
      </c>
      <c r="C378" s="246">
        <v>4.3979999999999997</v>
      </c>
      <c r="D378" s="246">
        <v>1957</v>
      </c>
    </row>
    <row r="379" spans="1:4">
      <c r="A379" s="245" t="s">
        <v>10376</v>
      </c>
      <c r="B379" s="246">
        <v>2</v>
      </c>
      <c r="C379" s="246">
        <v>14.66</v>
      </c>
      <c r="D379" s="246">
        <v>3947</v>
      </c>
    </row>
    <row r="380" spans="1:4">
      <c r="A380" s="245" t="s">
        <v>9185</v>
      </c>
      <c r="B380" s="246">
        <v>1</v>
      </c>
      <c r="C380" s="246">
        <v>5.15</v>
      </c>
      <c r="D380" s="246">
        <v>1913</v>
      </c>
    </row>
    <row r="381" spans="1:4">
      <c r="A381" s="245" t="s">
        <v>11385</v>
      </c>
      <c r="B381" s="246">
        <v>2</v>
      </c>
      <c r="C381" s="246">
        <v>15.074999999999999</v>
      </c>
      <c r="D381" s="246">
        <v>3967</v>
      </c>
    </row>
    <row r="382" spans="1:4">
      <c r="A382" s="245" t="s">
        <v>10459</v>
      </c>
      <c r="B382" s="246">
        <v>8</v>
      </c>
      <c r="C382" s="246">
        <v>82.525999999999996</v>
      </c>
      <c r="D382" s="246">
        <v>15861</v>
      </c>
    </row>
    <row r="383" spans="1:4">
      <c r="A383" s="245" t="s">
        <v>7196</v>
      </c>
      <c r="B383" s="246">
        <v>1</v>
      </c>
      <c r="C383" s="246">
        <v>4.2320000000000002</v>
      </c>
      <c r="D383" s="246">
        <v>2009</v>
      </c>
    </row>
    <row r="384" spans="1:4">
      <c r="A384" s="245" t="s">
        <v>7938</v>
      </c>
      <c r="B384" s="246">
        <v>1</v>
      </c>
      <c r="C384" s="246">
        <v>4.5049999999999999</v>
      </c>
      <c r="D384" s="246">
        <v>1979</v>
      </c>
    </row>
    <row r="385" spans="1:4">
      <c r="A385" s="245" t="s">
        <v>11886</v>
      </c>
      <c r="B385" s="246">
        <v>1</v>
      </c>
      <c r="C385" s="246">
        <v>8.1739999999999995</v>
      </c>
      <c r="D385" s="246">
        <v>1991</v>
      </c>
    </row>
    <row r="386" spans="1:4">
      <c r="A386" s="245" t="s">
        <v>8498</v>
      </c>
      <c r="B386" s="246">
        <v>4</v>
      </c>
      <c r="C386" s="246">
        <v>41.313000000000002</v>
      </c>
      <c r="D386" s="246">
        <v>7915</v>
      </c>
    </row>
    <row r="387" spans="1:4">
      <c r="A387" s="245" t="s">
        <v>195</v>
      </c>
      <c r="B387" s="246">
        <v>7</v>
      </c>
      <c r="C387" s="246">
        <v>64.207000000000008</v>
      </c>
      <c r="D387" s="246">
        <v>13847</v>
      </c>
    </row>
    <row r="388" spans="1:4">
      <c r="A388" s="245" t="s">
        <v>10776</v>
      </c>
      <c r="B388" s="246">
        <v>1</v>
      </c>
      <c r="C388" s="246">
        <v>6.4260000000000002</v>
      </c>
      <c r="D388" s="246">
        <v>1972</v>
      </c>
    </row>
    <row r="389" spans="1:4">
      <c r="A389" s="245" t="s">
        <v>11081</v>
      </c>
      <c r="B389" s="246">
        <v>1</v>
      </c>
      <c r="C389" s="246">
        <v>6.8029999999999999</v>
      </c>
      <c r="D389" s="246">
        <v>2003</v>
      </c>
    </row>
    <row r="390" spans="1:4">
      <c r="A390" s="245" t="s">
        <v>9351</v>
      </c>
      <c r="B390" s="246">
        <v>1</v>
      </c>
      <c r="C390" s="246">
        <v>5.2549999999999999</v>
      </c>
      <c r="D390" s="246">
        <v>1954</v>
      </c>
    </row>
    <row r="391" spans="1:4">
      <c r="A391" s="245" t="s">
        <v>11784</v>
      </c>
      <c r="B391" s="246">
        <v>1</v>
      </c>
      <c r="C391" s="246">
        <v>7.9790000000000001</v>
      </c>
      <c r="D391" s="246">
        <v>1966</v>
      </c>
    </row>
    <row r="392" spans="1:4">
      <c r="A392" s="245" t="s">
        <v>12632</v>
      </c>
      <c r="B392" s="246">
        <v>1</v>
      </c>
      <c r="C392" s="246">
        <v>10.361000000000001</v>
      </c>
      <c r="D392" s="246">
        <v>1959</v>
      </c>
    </row>
    <row r="393" spans="1:4">
      <c r="A393" s="245" t="s">
        <v>7435</v>
      </c>
      <c r="B393" s="246">
        <v>4</v>
      </c>
      <c r="C393" s="246">
        <v>32.011000000000003</v>
      </c>
      <c r="D393" s="246">
        <v>8033</v>
      </c>
    </row>
    <row r="394" spans="1:4">
      <c r="A394" s="245" t="s">
        <v>12984</v>
      </c>
      <c r="B394" s="246">
        <v>1</v>
      </c>
      <c r="C394" s="246">
        <v>12.157</v>
      </c>
      <c r="D394" s="246">
        <v>2006</v>
      </c>
    </row>
    <row r="395" spans="1:4">
      <c r="A395" s="245" t="s">
        <v>12519</v>
      </c>
      <c r="B395" s="246">
        <v>1</v>
      </c>
      <c r="C395" s="246">
        <v>9.9139999999999997</v>
      </c>
      <c r="D395" s="246">
        <v>2007</v>
      </c>
    </row>
    <row r="396" spans="1:4">
      <c r="A396" s="245" t="s">
        <v>7141</v>
      </c>
      <c r="B396" s="246">
        <v>1</v>
      </c>
      <c r="C396" s="246">
        <v>4.2089999999999996</v>
      </c>
      <c r="D396" s="246">
        <v>2006</v>
      </c>
    </row>
    <row r="397" spans="1:4">
      <c r="A397" s="245" t="s">
        <v>13268</v>
      </c>
      <c r="B397" s="246">
        <v>1</v>
      </c>
      <c r="C397" s="246">
        <v>13.981999999999999</v>
      </c>
      <c r="D397" s="246">
        <v>1986</v>
      </c>
    </row>
    <row r="398" spans="1:4">
      <c r="A398" s="245" t="s">
        <v>12202</v>
      </c>
      <c r="B398" s="246">
        <v>1</v>
      </c>
      <c r="C398" s="246">
        <v>8.9139999999999997</v>
      </c>
      <c r="D398" s="246">
        <v>1991</v>
      </c>
    </row>
    <row r="399" spans="1:4">
      <c r="A399" s="245" t="s">
        <v>13185</v>
      </c>
      <c r="B399" s="246">
        <v>1</v>
      </c>
      <c r="C399" s="246">
        <v>13.294</v>
      </c>
      <c r="D399" s="246">
        <v>1962</v>
      </c>
    </row>
    <row r="400" spans="1:4">
      <c r="A400" s="245" t="s">
        <v>11998</v>
      </c>
      <c r="B400" s="246">
        <v>1</v>
      </c>
      <c r="C400" s="246">
        <v>8.4120000000000008</v>
      </c>
      <c r="D400" s="246">
        <v>1979</v>
      </c>
    </row>
    <row r="401" spans="1:4">
      <c r="A401" s="245" t="s">
        <v>10010</v>
      </c>
      <c r="B401" s="246">
        <v>1</v>
      </c>
      <c r="C401" s="246">
        <v>5.6920000000000002</v>
      </c>
      <c r="D401" s="246">
        <v>1978</v>
      </c>
    </row>
    <row r="402" spans="1:4">
      <c r="A402" s="245" t="s">
        <v>13056</v>
      </c>
      <c r="B402" s="246">
        <v>1</v>
      </c>
      <c r="C402" s="246">
        <v>12.499000000000001</v>
      </c>
      <c r="D402" s="246">
        <v>1970</v>
      </c>
    </row>
    <row r="403" spans="1:4">
      <c r="A403" s="245" t="s">
        <v>8468</v>
      </c>
      <c r="B403" s="246">
        <v>12</v>
      </c>
      <c r="C403" s="246">
        <v>114.197</v>
      </c>
      <c r="D403" s="246">
        <v>24034</v>
      </c>
    </row>
    <row r="404" spans="1:4">
      <c r="A404" s="245" t="s">
        <v>11834</v>
      </c>
      <c r="B404" s="246">
        <v>1</v>
      </c>
      <c r="C404" s="246">
        <v>8.0820000000000007</v>
      </c>
      <c r="D404" s="246">
        <v>2002</v>
      </c>
    </row>
    <row r="405" spans="1:4">
      <c r="A405" s="245" t="s">
        <v>13706</v>
      </c>
      <c r="B405" s="246">
        <v>1</v>
      </c>
      <c r="C405" s="246">
        <v>21.669</v>
      </c>
      <c r="D405" s="246">
        <v>2001</v>
      </c>
    </row>
    <row r="406" spans="1:4">
      <c r="A406" s="245" t="s">
        <v>10966</v>
      </c>
      <c r="B406" s="246">
        <v>1</v>
      </c>
      <c r="C406" s="246">
        <v>6.6520000000000001</v>
      </c>
      <c r="D406" s="246">
        <v>2004</v>
      </c>
    </row>
    <row r="407" spans="1:4">
      <c r="A407" s="245" t="s">
        <v>9324</v>
      </c>
      <c r="B407" s="246">
        <v>1</v>
      </c>
      <c r="C407" s="246">
        <v>5.2460000000000004</v>
      </c>
      <c r="D407" s="246">
        <v>2011</v>
      </c>
    </row>
    <row r="408" spans="1:4">
      <c r="A408" s="245" t="s">
        <v>10914</v>
      </c>
      <c r="B408" s="246">
        <v>1</v>
      </c>
      <c r="C408" s="246">
        <v>6.5890000000000004</v>
      </c>
      <c r="D408" s="246">
        <v>1965</v>
      </c>
    </row>
    <row r="409" spans="1:4">
      <c r="A409" s="245" t="s">
        <v>7569</v>
      </c>
      <c r="B409" s="246">
        <v>3</v>
      </c>
      <c r="C409" s="246">
        <v>24.747</v>
      </c>
      <c r="D409" s="246">
        <v>5944</v>
      </c>
    </row>
    <row r="410" spans="1:4">
      <c r="A410" s="245" t="s">
        <v>8014</v>
      </c>
      <c r="B410" s="246">
        <v>5</v>
      </c>
      <c r="C410" s="246">
        <v>62.945</v>
      </c>
      <c r="D410" s="246">
        <v>9806</v>
      </c>
    </row>
    <row r="411" spans="1:4">
      <c r="A411" s="245" t="s">
        <v>7618</v>
      </c>
      <c r="B411" s="246">
        <v>8</v>
      </c>
      <c r="C411" s="246">
        <v>53.563000000000002</v>
      </c>
      <c r="D411" s="246">
        <v>15677</v>
      </c>
    </row>
    <row r="412" spans="1:4">
      <c r="A412" s="245" t="s">
        <v>13558</v>
      </c>
      <c r="B412" s="246">
        <v>1</v>
      </c>
      <c r="C412" s="246">
        <v>17.765999999999998</v>
      </c>
      <c r="D412" s="246">
        <v>1997</v>
      </c>
    </row>
    <row r="413" spans="1:4">
      <c r="A413" s="245" t="s">
        <v>8629</v>
      </c>
      <c r="B413" s="246">
        <v>1</v>
      </c>
      <c r="C413" s="246">
        <v>4.8070000000000004</v>
      </c>
      <c r="D413" s="246">
        <v>2009</v>
      </c>
    </row>
    <row r="414" spans="1:4">
      <c r="A414" s="245" t="s">
        <v>9382</v>
      </c>
      <c r="B414" s="246">
        <v>1</v>
      </c>
      <c r="C414" s="246">
        <v>5.2729999999999997</v>
      </c>
      <c r="D414" s="246">
        <v>2005</v>
      </c>
    </row>
    <row r="415" spans="1:4">
      <c r="A415" s="245" t="s">
        <v>12363</v>
      </c>
      <c r="B415" s="246">
        <v>1</v>
      </c>
      <c r="C415" s="246">
        <v>9.4269999999999996</v>
      </c>
      <c r="D415" s="246">
        <v>2005</v>
      </c>
    </row>
    <row r="416" spans="1:4">
      <c r="A416" s="245" t="s">
        <v>12213</v>
      </c>
      <c r="B416" s="246">
        <v>1</v>
      </c>
      <c r="C416" s="246">
        <v>8.9390000000000001</v>
      </c>
      <c r="D416" s="246">
        <v>2004</v>
      </c>
    </row>
    <row r="417" spans="1:4">
      <c r="A417" s="245" t="s">
        <v>8625</v>
      </c>
      <c r="B417" s="246">
        <v>1</v>
      </c>
      <c r="C417" s="246">
        <v>4.8070000000000004</v>
      </c>
      <c r="D417" s="246">
        <v>1964</v>
      </c>
    </row>
    <row r="418" spans="1:4">
      <c r="A418" s="245" t="s">
        <v>9722</v>
      </c>
      <c r="B418" s="246">
        <v>1</v>
      </c>
      <c r="C418" s="246">
        <v>5.4930000000000003</v>
      </c>
      <c r="D418" s="246">
        <v>2001</v>
      </c>
    </row>
    <row r="419" spans="1:4">
      <c r="A419" s="245" t="s">
        <v>10971</v>
      </c>
      <c r="B419" s="246">
        <v>1</v>
      </c>
      <c r="C419" s="246">
        <v>6.6550000000000002</v>
      </c>
      <c r="D419" s="246">
        <v>1970</v>
      </c>
    </row>
    <row r="420" spans="1:4">
      <c r="A420" s="245" t="s">
        <v>10543</v>
      </c>
      <c r="B420" s="246">
        <v>1</v>
      </c>
      <c r="C420" s="246">
        <v>6.1790000000000003</v>
      </c>
      <c r="D420" s="246">
        <v>1961</v>
      </c>
    </row>
    <row r="421" spans="1:4">
      <c r="A421" s="245" t="s">
        <v>8247</v>
      </c>
      <c r="B421" s="246">
        <v>1</v>
      </c>
      <c r="C421" s="246">
        <v>4.6310000000000002</v>
      </c>
      <c r="D421" s="246">
        <v>1962</v>
      </c>
    </row>
    <row r="422" spans="1:4">
      <c r="A422" s="245" t="s">
        <v>8531</v>
      </c>
      <c r="B422" s="246">
        <v>2</v>
      </c>
      <c r="C422" s="246">
        <v>14.204000000000001</v>
      </c>
      <c r="D422" s="246">
        <v>3869</v>
      </c>
    </row>
    <row r="423" spans="1:4">
      <c r="A423" s="245" t="s">
        <v>7877</v>
      </c>
      <c r="B423" s="246">
        <v>15</v>
      </c>
      <c r="C423" s="246">
        <v>105.026</v>
      </c>
      <c r="D423" s="246">
        <v>29494</v>
      </c>
    </row>
    <row r="424" spans="1:4">
      <c r="A424" s="245" t="s">
        <v>10748</v>
      </c>
      <c r="B424" s="246">
        <v>1</v>
      </c>
      <c r="C424" s="246">
        <v>6.399</v>
      </c>
      <c r="D424" s="246">
        <v>1986</v>
      </c>
    </row>
    <row r="425" spans="1:4">
      <c r="A425" s="245" t="s">
        <v>9946</v>
      </c>
      <c r="B425" s="246">
        <v>1</v>
      </c>
      <c r="C425" s="246">
        <v>5.6289999999999996</v>
      </c>
      <c r="D425" s="246">
        <v>1972</v>
      </c>
    </row>
    <row r="426" spans="1:4">
      <c r="A426" s="245" t="s">
        <v>8538</v>
      </c>
      <c r="B426" s="246">
        <v>1</v>
      </c>
      <c r="C426" s="246">
        <v>4.7610000000000001</v>
      </c>
      <c r="D426" s="246">
        <v>1988</v>
      </c>
    </row>
    <row r="427" spans="1:4">
      <c r="A427" s="245" t="s">
        <v>8884</v>
      </c>
      <c r="B427" s="246">
        <v>1</v>
      </c>
      <c r="C427" s="246">
        <v>4.9370000000000003</v>
      </c>
      <c r="D427" s="246">
        <v>1973</v>
      </c>
    </row>
    <row r="428" spans="1:4">
      <c r="A428" s="245" t="s">
        <v>12527</v>
      </c>
      <c r="B428" s="246">
        <v>1</v>
      </c>
      <c r="C428" s="246">
        <v>9.9309999999999992</v>
      </c>
      <c r="D428" s="246">
        <v>1978</v>
      </c>
    </row>
    <row r="429" spans="1:4">
      <c r="A429" s="245" t="s">
        <v>12546</v>
      </c>
      <c r="B429" s="246">
        <v>1</v>
      </c>
      <c r="C429" s="246">
        <v>10.013999999999999</v>
      </c>
      <c r="D429" s="246">
        <v>1987</v>
      </c>
    </row>
    <row r="430" spans="1:4">
      <c r="A430" s="245" t="s">
        <v>8925</v>
      </c>
      <c r="B430" s="246">
        <v>1</v>
      </c>
      <c r="C430" s="246">
        <v>4.9669999999999996</v>
      </c>
      <c r="D430" s="246">
        <v>2009</v>
      </c>
    </row>
    <row r="431" spans="1:4">
      <c r="A431" s="245" t="s">
        <v>12751</v>
      </c>
      <c r="B431" s="246">
        <v>1</v>
      </c>
      <c r="C431" s="246">
        <v>10.898</v>
      </c>
      <c r="D431" s="246">
        <v>2007</v>
      </c>
    </row>
    <row r="432" spans="1:4">
      <c r="A432" s="245" t="s">
        <v>8806</v>
      </c>
      <c r="B432" s="246">
        <v>9</v>
      </c>
      <c r="C432" s="246">
        <v>72.690000000000012</v>
      </c>
      <c r="D432" s="246">
        <v>18044</v>
      </c>
    </row>
    <row r="433" spans="1:4">
      <c r="A433" s="245" t="s">
        <v>7476</v>
      </c>
      <c r="B433" s="246">
        <v>1</v>
      </c>
      <c r="C433" s="246">
        <v>4.3230000000000004</v>
      </c>
      <c r="D433" s="246">
        <v>1935</v>
      </c>
    </row>
    <row r="434" spans="1:4">
      <c r="A434" s="245" t="s">
        <v>11913</v>
      </c>
      <c r="B434" s="246">
        <v>1</v>
      </c>
      <c r="C434" s="246">
        <v>8.266</v>
      </c>
      <c r="D434" s="246">
        <v>1939</v>
      </c>
    </row>
    <row r="435" spans="1:4">
      <c r="A435" s="245" t="s">
        <v>10808</v>
      </c>
      <c r="B435" s="246">
        <v>3</v>
      </c>
      <c r="C435" s="246">
        <v>26.132999999999999</v>
      </c>
      <c r="D435" s="246">
        <v>5973</v>
      </c>
    </row>
    <row r="436" spans="1:4">
      <c r="A436" s="245" t="s">
        <v>7727</v>
      </c>
      <c r="B436" s="246">
        <v>1</v>
      </c>
      <c r="C436" s="246">
        <v>4.42</v>
      </c>
      <c r="D436" s="246">
        <v>1995</v>
      </c>
    </row>
    <row r="437" spans="1:4">
      <c r="A437" s="245" t="s">
        <v>7135</v>
      </c>
      <c r="B437" s="246">
        <v>10</v>
      </c>
      <c r="C437" s="246">
        <v>61.816999999999993</v>
      </c>
      <c r="D437" s="246">
        <v>19597</v>
      </c>
    </row>
    <row r="438" spans="1:4">
      <c r="A438" s="245" t="s">
        <v>10771</v>
      </c>
      <c r="B438" s="246">
        <v>1</v>
      </c>
      <c r="C438" s="246">
        <v>6.4219999999999997</v>
      </c>
      <c r="D438" s="246">
        <v>1962</v>
      </c>
    </row>
    <row r="439" spans="1:4">
      <c r="A439" s="245" t="s">
        <v>12361</v>
      </c>
      <c r="B439" s="246">
        <v>1</v>
      </c>
      <c r="C439" s="246">
        <v>9.4269999999999996</v>
      </c>
      <c r="D439" s="246">
        <v>1962</v>
      </c>
    </row>
    <row r="440" spans="1:4">
      <c r="A440" s="245" t="s">
        <v>9638</v>
      </c>
      <c r="B440" s="246">
        <v>2</v>
      </c>
      <c r="C440" s="246">
        <v>18.388999999999999</v>
      </c>
      <c r="D440" s="246">
        <v>3917</v>
      </c>
    </row>
    <row r="441" spans="1:4">
      <c r="A441" s="245" t="s">
        <v>9818</v>
      </c>
      <c r="B441" s="246">
        <v>3</v>
      </c>
      <c r="C441" s="246">
        <v>42.933</v>
      </c>
      <c r="D441" s="246">
        <v>5985</v>
      </c>
    </row>
    <row r="442" spans="1:4">
      <c r="A442" s="245" t="s">
        <v>12145</v>
      </c>
      <c r="B442" s="246">
        <v>1</v>
      </c>
      <c r="C442" s="246">
        <v>8.7590000000000003</v>
      </c>
      <c r="D442" s="246">
        <v>1997</v>
      </c>
    </row>
    <row r="443" spans="1:4">
      <c r="A443" s="245" t="s">
        <v>8899</v>
      </c>
      <c r="B443" s="246">
        <v>1</v>
      </c>
      <c r="C443" s="246">
        <v>4.9480000000000004</v>
      </c>
      <c r="D443" s="246">
        <v>2006</v>
      </c>
    </row>
    <row r="444" spans="1:4">
      <c r="A444" s="245" t="s">
        <v>7357</v>
      </c>
      <c r="B444" s="246">
        <v>1</v>
      </c>
      <c r="C444" s="246">
        <v>4.2809999999999997</v>
      </c>
      <c r="D444" s="246">
        <v>1972</v>
      </c>
    </row>
    <row r="445" spans="1:4">
      <c r="A445" s="245" t="s">
        <v>8162</v>
      </c>
      <c r="B445" s="246">
        <v>1</v>
      </c>
      <c r="C445" s="246">
        <v>4.5919999999999996</v>
      </c>
      <c r="D445" s="246">
        <v>1998</v>
      </c>
    </row>
    <row r="446" spans="1:4">
      <c r="A446" s="245" t="s">
        <v>11775</v>
      </c>
      <c r="B446" s="246">
        <v>1</v>
      </c>
      <c r="C446" s="246">
        <v>7.9530000000000003</v>
      </c>
      <c r="D446" s="246">
        <v>1994</v>
      </c>
    </row>
    <row r="447" spans="1:4">
      <c r="A447" s="245" t="s">
        <v>11925</v>
      </c>
      <c r="B447" s="246">
        <v>2</v>
      </c>
      <c r="C447" s="246">
        <v>17.809000000000001</v>
      </c>
      <c r="D447" s="246">
        <v>3884</v>
      </c>
    </row>
    <row r="448" spans="1:4">
      <c r="A448" s="245" t="s">
        <v>8480</v>
      </c>
      <c r="B448" s="246">
        <v>4</v>
      </c>
      <c r="C448" s="246">
        <v>24.564</v>
      </c>
      <c r="D448" s="246">
        <v>7997</v>
      </c>
    </row>
    <row r="449" spans="1:4">
      <c r="A449" s="245" t="s">
        <v>7483</v>
      </c>
      <c r="B449" s="246">
        <v>1</v>
      </c>
      <c r="C449" s="246">
        <v>4.327</v>
      </c>
      <c r="D449" s="246">
        <v>1992</v>
      </c>
    </row>
    <row r="450" spans="1:4">
      <c r="A450" s="245" t="s">
        <v>10857</v>
      </c>
      <c r="B450" s="246">
        <v>3</v>
      </c>
      <c r="C450" s="246">
        <v>20.298999999999999</v>
      </c>
      <c r="D450" s="246">
        <v>6001</v>
      </c>
    </row>
    <row r="451" spans="1:4">
      <c r="A451" s="245" t="s">
        <v>12305</v>
      </c>
      <c r="B451" s="246">
        <v>1</v>
      </c>
      <c r="C451" s="246">
        <v>9.24</v>
      </c>
      <c r="D451" s="246">
        <v>1959</v>
      </c>
    </row>
    <row r="452" spans="1:4">
      <c r="A452" s="245" t="s">
        <v>13314</v>
      </c>
      <c r="B452" s="246">
        <v>1</v>
      </c>
      <c r="C452" s="246">
        <v>14.409000000000001</v>
      </c>
      <c r="D452" s="246">
        <v>1994</v>
      </c>
    </row>
    <row r="453" spans="1:4">
      <c r="A453" s="245" t="s">
        <v>13296</v>
      </c>
      <c r="B453" s="246">
        <v>1</v>
      </c>
      <c r="C453" s="246">
        <v>14.253</v>
      </c>
      <c r="D453" s="246">
        <v>2005</v>
      </c>
    </row>
    <row r="454" spans="1:4">
      <c r="A454" s="245" t="s">
        <v>12831</v>
      </c>
      <c r="B454" s="246">
        <v>1</v>
      </c>
      <c r="C454" s="246">
        <v>11.266</v>
      </c>
      <c r="D454" s="246">
        <v>2001</v>
      </c>
    </row>
    <row r="455" spans="1:4">
      <c r="A455" s="245" t="s">
        <v>12469</v>
      </c>
      <c r="B455" s="246">
        <v>1</v>
      </c>
      <c r="C455" s="246">
        <v>9.7539999999999996</v>
      </c>
      <c r="D455" s="246">
        <v>1968</v>
      </c>
    </row>
    <row r="456" spans="1:4">
      <c r="A456" s="245" t="s">
        <v>11846</v>
      </c>
      <c r="B456" s="246">
        <v>2</v>
      </c>
      <c r="C456" s="246">
        <v>16.363</v>
      </c>
      <c r="D456" s="246">
        <v>3936</v>
      </c>
    </row>
    <row r="457" spans="1:4">
      <c r="A457" s="245" t="s">
        <v>9487</v>
      </c>
      <c r="B457" s="246">
        <v>2</v>
      </c>
      <c r="C457" s="246">
        <v>11.274999999999999</v>
      </c>
      <c r="D457" s="246">
        <v>4002</v>
      </c>
    </row>
    <row r="458" spans="1:4">
      <c r="A458" s="245" t="s">
        <v>8182</v>
      </c>
      <c r="B458" s="246">
        <v>12</v>
      </c>
      <c r="C458" s="246">
        <v>114.898</v>
      </c>
      <c r="D458" s="246">
        <v>23637</v>
      </c>
    </row>
    <row r="459" spans="1:4">
      <c r="A459" s="245" t="s">
        <v>11291</v>
      </c>
      <c r="B459" s="246">
        <v>1</v>
      </c>
      <c r="C459" s="246">
        <v>7.1059999999999999</v>
      </c>
      <c r="D459" s="246">
        <v>1966</v>
      </c>
    </row>
    <row r="460" spans="1:4">
      <c r="A460" s="245" t="s">
        <v>7794</v>
      </c>
      <c r="B460" s="246">
        <v>2</v>
      </c>
      <c r="C460" s="246">
        <v>9.286999999999999</v>
      </c>
      <c r="D460" s="246">
        <v>3940</v>
      </c>
    </row>
    <row r="461" spans="1:4">
      <c r="A461" s="245" t="s">
        <v>8379</v>
      </c>
      <c r="B461" s="246">
        <v>2</v>
      </c>
      <c r="C461" s="246">
        <v>15.507</v>
      </c>
      <c r="D461" s="246">
        <v>3979</v>
      </c>
    </row>
    <row r="462" spans="1:4">
      <c r="A462" s="245" t="s">
        <v>11195</v>
      </c>
      <c r="B462" s="246">
        <v>1</v>
      </c>
      <c r="C462" s="246">
        <v>6.9619999999999997</v>
      </c>
      <c r="D462" s="246">
        <v>1977</v>
      </c>
    </row>
    <row r="463" spans="1:4">
      <c r="A463" s="245" t="s">
        <v>10737</v>
      </c>
      <c r="B463" s="246">
        <v>2</v>
      </c>
      <c r="C463" s="246">
        <v>17.167999999999999</v>
      </c>
      <c r="D463" s="246">
        <v>3985</v>
      </c>
    </row>
    <row r="464" spans="1:4">
      <c r="A464" s="245" t="s">
        <v>7225</v>
      </c>
      <c r="B464" s="246">
        <v>2</v>
      </c>
      <c r="C464" s="246">
        <v>21.661000000000001</v>
      </c>
      <c r="D464" s="246">
        <v>3986</v>
      </c>
    </row>
    <row r="465" spans="1:4">
      <c r="A465" s="245" t="s">
        <v>8831</v>
      </c>
      <c r="B465" s="246">
        <v>6</v>
      </c>
      <c r="C465" s="246">
        <v>67.422999999999988</v>
      </c>
      <c r="D465" s="246">
        <v>11899</v>
      </c>
    </row>
    <row r="466" spans="1:4">
      <c r="A466" s="245" t="s">
        <v>7875</v>
      </c>
      <c r="B466" s="246">
        <v>2</v>
      </c>
      <c r="C466" s="246">
        <v>10.899999999999999</v>
      </c>
      <c r="D466" s="246">
        <v>3945</v>
      </c>
    </row>
    <row r="467" spans="1:4">
      <c r="A467" s="245" t="s">
        <v>7599</v>
      </c>
      <c r="B467" s="246">
        <v>1</v>
      </c>
      <c r="C467" s="246">
        <v>4.3710000000000004</v>
      </c>
      <c r="D467" s="246">
        <v>1993</v>
      </c>
    </row>
    <row r="468" spans="1:4">
      <c r="A468" s="245" t="s">
        <v>12580</v>
      </c>
      <c r="B468" s="246">
        <v>1</v>
      </c>
      <c r="C468" s="246">
        <v>10.132999999999999</v>
      </c>
      <c r="D468" s="246">
        <v>1986</v>
      </c>
    </row>
    <row r="469" spans="1:4">
      <c r="A469" s="245" t="s">
        <v>10909</v>
      </c>
      <c r="B469" s="246">
        <v>4</v>
      </c>
      <c r="C469" s="246">
        <v>47.543999999999997</v>
      </c>
      <c r="D469" s="246">
        <v>7938</v>
      </c>
    </row>
    <row r="470" spans="1:4">
      <c r="A470" s="245" t="s">
        <v>8094</v>
      </c>
      <c r="B470" s="246">
        <v>1</v>
      </c>
      <c r="C470" s="246">
        <v>4.5670000000000002</v>
      </c>
      <c r="D470" s="246">
        <v>1966</v>
      </c>
    </row>
    <row r="471" spans="1:4">
      <c r="A471" s="245" t="s">
        <v>7673</v>
      </c>
      <c r="B471" s="246">
        <v>2</v>
      </c>
      <c r="C471" s="246">
        <v>10.388999999999999</v>
      </c>
      <c r="D471" s="246">
        <v>3995</v>
      </c>
    </row>
    <row r="472" spans="1:4">
      <c r="A472" s="245" t="s">
        <v>13263</v>
      </c>
      <c r="B472" s="246">
        <v>1</v>
      </c>
      <c r="C472" s="246">
        <v>13.968</v>
      </c>
      <c r="D472" s="246">
        <v>2004</v>
      </c>
    </row>
    <row r="473" spans="1:4">
      <c r="A473" s="245" t="s">
        <v>10166</v>
      </c>
      <c r="B473" s="246">
        <v>1</v>
      </c>
      <c r="C473" s="246">
        <v>5.8090000000000002</v>
      </c>
      <c r="D473" s="246">
        <v>2005</v>
      </c>
    </row>
    <row r="474" spans="1:4">
      <c r="A474" s="245" t="s">
        <v>8755</v>
      </c>
      <c r="B474" s="246">
        <v>2</v>
      </c>
      <c r="C474" s="246">
        <v>12.858000000000001</v>
      </c>
      <c r="D474" s="246">
        <v>3997</v>
      </c>
    </row>
    <row r="475" spans="1:4">
      <c r="A475" s="245" t="s">
        <v>9909</v>
      </c>
      <c r="B475" s="246">
        <v>1</v>
      </c>
      <c r="C475" s="246">
        <v>5.601</v>
      </c>
      <c r="D475" s="246">
        <v>2013</v>
      </c>
    </row>
    <row r="476" spans="1:4">
      <c r="A476" s="245" t="s">
        <v>10575</v>
      </c>
      <c r="B476" s="246">
        <v>1</v>
      </c>
      <c r="C476" s="246">
        <v>6.2130000000000001</v>
      </c>
      <c r="D476" s="246">
        <v>1963</v>
      </c>
    </row>
    <row r="477" spans="1:4">
      <c r="A477" s="245" t="s">
        <v>7742</v>
      </c>
      <c r="B477" s="246">
        <v>1</v>
      </c>
      <c r="C477" s="246">
        <v>4.4260000000000002</v>
      </c>
      <c r="D477" s="246">
        <v>1991</v>
      </c>
    </row>
    <row r="478" spans="1:4">
      <c r="A478" s="245" t="s">
        <v>9983</v>
      </c>
      <c r="B478" s="246">
        <v>1</v>
      </c>
      <c r="C478" s="246">
        <v>5.6660000000000004</v>
      </c>
      <c r="D478" s="246">
        <v>1984</v>
      </c>
    </row>
    <row r="479" spans="1:4">
      <c r="A479" s="245" t="s">
        <v>9623</v>
      </c>
      <c r="B479" s="246">
        <v>1</v>
      </c>
      <c r="C479" s="246">
        <v>5.4340000000000002</v>
      </c>
      <c r="D479" s="246">
        <v>1978</v>
      </c>
    </row>
    <row r="480" spans="1:4">
      <c r="A480" s="245" t="s">
        <v>10130</v>
      </c>
      <c r="B480" s="246">
        <v>1</v>
      </c>
      <c r="C480" s="246">
        <v>5.7889999999999997</v>
      </c>
      <c r="D480" s="246">
        <v>1970</v>
      </c>
    </row>
    <row r="481" spans="1:4">
      <c r="A481" s="245" t="s">
        <v>9661</v>
      </c>
      <c r="B481" s="246">
        <v>2</v>
      </c>
      <c r="C481" s="246">
        <v>11.428000000000001</v>
      </c>
      <c r="D481" s="246">
        <v>4005</v>
      </c>
    </row>
    <row r="482" spans="1:4">
      <c r="A482" s="245" t="s">
        <v>13156</v>
      </c>
      <c r="B482" s="246">
        <v>1</v>
      </c>
      <c r="C482" s="246">
        <v>13.04</v>
      </c>
      <c r="D482" s="246">
        <v>1972</v>
      </c>
    </row>
    <row r="483" spans="1:4">
      <c r="A483" s="245" t="s">
        <v>13556</v>
      </c>
      <c r="B483" s="246">
        <v>1</v>
      </c>
      <c r="C483" s="246">
        <v>17.635999999999999</v>
      </c>
      <c r="D483" s="246">
        <v>2005</v>
      </c>
    </row>
    <row r="484" spans="1:4">
      <c r="A484" s="245" t="s">
        <v>12508</v>
      </c>
      <c r="B484" s="246">
        <v>1</v>
      </c>
      <c r="C484" s="246">
        <v>9.8670000000000009</v>
      </c>
      <c r="D484" s="246">
        <v>1957</v>
      </c>
    </row>
    <row r="485" spans="1:4">
      <c r="A485" s="245" t="s">
        <v>7987</v>
      </c>
      <c r="B485" s="246">
        <v>1</v>
      </c>
      <c r="C485" s="246">
        <v>4.524</v>
      </c>
      <c r="D485" s="246">
        <v>1977</v>
      </c>
    </row>
    <row r="486" spans="1:4">
      <c r="A486" s="245" t="s">
        <v>9626</v>
      </c>
      <c r="B486" s="246">
        <v>1</v>
      </c>
      <c r="C486" s="246">
        <v>5.4370000000000003</v>
      </c>
      <c r="D486" s="246">
        <v>2001</v>
      </c>
    </row>
    <row r="487" spans="1:4">
      <c r="A487" s="245" t="s">
        <v>11898</v>
      </c>
      <c r="B487" s="246">
        <v>1</v>
      </c>
      <c r="C487" s="246">
        <v>8.2149999999999999</v>
      </c>
      <c r="D487" s="246">
        <v>1971</v>
      </c>
    </row>
    <row r="488" spans="1:4">
      <c r="A488" s="245" t="s">
        <v>8482</v>
      </c>
      <c r="B488" s="246">
        <v>1</v>
      </c>
      <c r="C488" s="246">
        <v>4.734</v>
      </c>
      <c r="D488" s="246">
        <v>1997</v>
      </c>
    </row>
    <row r="489" spans="1:4">
      <c r="A489" s="245" t="s">
        <v>11137</v>
      </c>
      <c r="B489" s="246">
        <v>1</v>
      </c>
      <c r="C489" s="246">
        <v>6.8819999999999997</v>
      </c>
      <c r="D489" s="246">
        <v>2000</v>
      </c>
    </row>
    <row r="490" spans="1:4">
      <c r="A490" s="245" t="s">
        <v>9663</v>
      </c>
      <c r="B490" s="246">
        <v>1</v>
      </c>
      <c r="C490" s="246">
        <v>5.4569999999999999</v>
      </c>
      <c r="D490" s="246">
        <v>2007</v>
      </c>
    </row>
    <row r="491" spans="1:4">
      <c r="A491" s="245" t="s">
        <v>7711</v>
      </c>
      <c r="B491" s="246">
        <v>1</v>
      </c>
      <c r="C491" s="246">
        <v>4.4119999999999999</v>
      </c>
      <c r="D491" s="246">
        <v>1971</v>
      </c>
    </row>
    <row r="492" spans="1:4">
      <c r="A492" s="245" t="s">
        <v>11289</v>
      </c>
      <c r="B492" s="246">
        <v>1</v>
      </c>
      <c r="C492" s="246">
        <v>7.1040000000000001</v>
      </c>
      <c r="D492" s="246">
        <v>1961</v>
      </c>
    </row>
    <row r="493" spans="1:4">
      <c r="A493" s="245" t="s">
        <v>7083</v>
      </c>
      <c r="B493" s="246">
        <v>4</v>
      </c>
      <c r="C493" s="246">
        <v>24.603000000000002</v>
      </c>
      <c r="D493" s="246">
        <v>7858</v>
      </c>
    </row>
    <row r="494" spans="1:4">
      <c r="A494" s="245" t="s">
        <v>9337</v>
      </c>
      <c r="B494" s="246">
        <v>2</v>
      </c>
      <c r="C494" s="246">
        <v>10.645</v>
      </c>
      <c r="D494" s="246">
        <v>3934</v>
      </c>
    </row>
    <row r="495" spans="1:4">
      <c r="A495" s="245" t="s">
        <v>12461</v>
      </c>
      <c r="B495" s="246">
        <v>1</v>
      </c>
      <c r="C495" s="246">
        <v>9.718</v>
      </c>
      <c r="D495" s="246">
        <v>1971</v>
      </c>
    </row>
    <row r="496" spans="1:4">
      <c r="A496" s="245" t="s">
        <v>8049</v>
      </c>
      <c r="B496" s="246">
        <v>1</v>
      </c>
      <c r="C496" s="246">
        <v>4.5449999999999999</v>
      </c>
      <c r="D496" s="246">
        <v>1990</v>
      </c>
    </row>
    <row r="497" spans="1:4">
      <c r="A497" s="245" t="s">
        <v>10804</v>
      </c>
      <c r="B497" s="246">
        <v>1</v>
      </c>
      <c r="C497" s="246">
        <v>6.4610000000000003</v>
      </c>
      <c r="D497" s="246">
        <v>1981</v>
      </c>
    </row>
    <row r="498" spans="1:4">
      <c r="A498" s="245" t="s">
        <v>7093</v>
      </c>
      <c r="B498" s="246">
        <v>16</v>
      </c>
      <c r="C498" s="246">
        <v>107.79800000000002</v>
      </c>
      <c r="D498" s="246">
        <v>31677</v>
      </c>
    </row>
    <row r="499" spans="1:4">
      <c r="A499" s="245" t="s">
        <v>12619</v>
      </c>
      <c r="B499" s="246">
        <v>1</v>
      </c>
      <c r="C499" s="246">
        <v>10.31</v>
      </c>
      <c r="D499" s="246">
        <v>1985</v>
      </c>
    </row>
    <row r="500" spans="1:4">
      <c r="A500" s="245" t="s">
        <v>9343</v>
      </c>
      <c r="B500" s="246">
        <v>1</v>
      </c>
      <c r="C500" s="246">
        <v>5.2530000000000001</v>
      </c>
      <c r="D500" s="246">
        <v>1985</v>
      </c>
    </row>
    <row r="501" spans="1:4">
      <c r="A501" s="245" t="s">
        <v>7645</v>
      </c>
      <c r="B501" s="246">
        <v>1</v>
      </c>
      <c r="C501" s="246">
        <v>4.3869999999999996</v>
      </c>
      <c r="D501" s="246">
        <v>1972</v>
      </c>
    </row>
    <row r="502" spans="1:4">
      <c r="A502" s="245" t="s">
        <v>11662</v>
      </c>
      <c r="B502" s="246">
        <v>1</v>
      </c>
      <c r="C502" s="246">
        <v>7.7469999999999999</v>
      </c>
      <c r="D502" s="246">
        <v>1976</v>
      </c>
    </row>
    <row r="503" spans="1:4">
      <c r="A503" s="245" t="s">
        <v>10744</v>
      </c>
      <c r="B503" s="246">
        <v>1</v>
      </c>
      <c r="C503" s="246">
        <v>6.3959999999999999</v>
      </c>
      <c r="D503" s="246">
        <v>1973</v>
      </c>
    </row>
    <row r="504" spans="1:4">
      <c r="A504" s="245" t="s">
        <v>13526</v>
      </c>
      <c r="B504" s="246">
        <v>1</v>
      </c>
      <c r="C504" s="246">
        <v>17.010999999999999</v>
      </c>
      <c r="D504" s="246">
        <v>2009</v>
      </c>
    </row>
    <row r="505" spans="1:4">
      <c r="A505" s="245" t="s">
        <v>10404</v>
      </c>
      <c r="B505" s="246">
        <v>1</v>
      </c>
      <c r="C505" s="246">
        <v>6.0250000000000004</v>
      </c>
      <c r="D505" s="246">
        <v>2010</v>
      </c>
    </row>
    <row r="506" spans="1:4">
      <c r="A506" s="245" t="s">
        <v>12180</v>
      </c>
      <c r="B506" s="246">
        <v>1</v>
      </c>
      <c r="C506" s="246">
        <v>8.8699999999999992</v>
      </c>
      <c r="D506" s="246">
        <v>2009</v>
      </c>
    </row>
    <row r="507" spans="1:4">
      <c r="A507" s="245" t="s">
        <v>7365</v>
      </c>
      <c r="B507" s="246">
        <v>1</v>
      </c>
      <c r="C507" s="246">
        <v>4.2830000000000004</v>
      </c>
      <c r="D507" s="246">
        <v>2010</v>
      </c>
    </row>
    <row r="508" spans="1:4">
      <c r="A508" s="245" t="s">
        <v>8097</v>
      </c>
      <c r="B508" s="246">
        <v>1</v>
      </c>
      <c r="C508" s="246">
        <v>4.569</v>
      </c>
      <c r="D508" s="246">
        <v>2012</v>
      </c>
    </row>
    <row r="509" spans="1:4">
      <c r="A509" s="245" t="s">
        <v>8735</v>
      </c>
      <c r="B509" s="246">
        <v>1</v>
      </c>
      <c r="C509" s="246">
        <v>4.859</v>
      </c>
      <c r="D509" s="246">
        <v>2012</v>
      </c>
    </row>
    <row r="510" spans="1:4">
      <c r="A510" s="245" t="s">
        <v>10168</v>
      </c>
      <c r="B510" s="246">
        <v>1</v>
      </c>
      <c r="C510" s="246">
        <v>5.8090000000000002</v>
      </c>
      <c r="D510" s="246">
        <v>2011</v>
      </c>
    </row>
    <row r="511" spans="1:4">
      <c r="A511" s="245" t="s">
        <v>10492</v>
      </c>
      <c r="B511" s="246">
        <v>1</v>
      </c>
      <c r="C511" s="246">
        <v>6.1109999999999998</v>
      </c>
      <c r="D511" s="246">
        <v>2011</v>
      </c>
    </row>
    <row r="512" spans="1:4">
      <c r="A512" s="245" t="s">
        <v>9243</v>
      </c>
      <c r="B512" s="246">
        <v>1</v>
      </c>
      <c r="C512" s="246">
        <v>5.1820000000000004</v>
      </c>
      <c r="D512" s="246">
        <v>1962</v>
      </c>
    </row>
    <row r="513" spans="1:4">
      <c r="A513" s="245" t="s">
        <v>7001</v>
      </c>
      <c r="B513" s="246">
        <v>2</v>
      </c>
      <c r="C513" s="246">
        <v>10.591999999999999</v>
      </c>
      <c r="D513" s="246">
        <v>3916</v>
      </c>
    </row>
    <row r="514" spans="1:4">
      <c r="A514" s="245" t="s">
        <v>12680</v>
      </c>
      <c r="B514" s="246">
        <v>1</v>
      </c>
      <c r="C514" s="246">
        <v>10.571</v>
      </c>
      <c r="D514" s="246">
        <v>1977</v>
      </c>
    </row>
    <row r="515" spans="1:4">
      <c r="A515" s="245" t="s">
        <v>12205</v>
      </c>
      <c r="B515" s="246">
        <v>1</v>
      </c>
      <c r="C515" s="246">
        <v>8.9209999999999994</v>
      </c>
      <c r="D515" s="246">
        <v>1954</v>
      </c>
    </row>
    <row r="516" spans="1:4">
      <c r="A516" s="245" t="s">
        <v>11045</v>
      </c>
      <c r="B516" s="246">
        <v>1</v>
      </c>
      <c r="C516" s="246">
        <v>6.7469999999999999</v>
      </c>
      <c r="D516" s="246">
        <v>1970</v>
      </c>
    </row>
    <row r="517" spans="1:4">
      <c r="A517" s="245" t="s">
        <v>12420</v>
      </c>
      <c r="B517" s="246">
        <v>1</v>
      </c>
      <c r="C517" s="246">
        <v>9.5809999999999995</v>
      </c>
      <c r="D517" s="246">
        <v>1985</v>
      </c>
    </row>
    <row r="518" spans="1:4">
      <c r="A518" s="245" t="s">
        <v>7792</v>
      </c>
      <c r="B518" s="246">
        <v>6</v>
      </c>
      <c r="C518" s="246">
        <v>53.195</v>
      </c>
      <c r="D518" s="246">
        <v>11743</v>
      </c>
    </row>
    <row r="519" spans="1:4">
      <c r="A519" s="245" t="s">
        <v>9654</v>
      </c>
      <c r="B519" s="246">
        <v>1</v>
      </c>
      <c r="C519" s="246">
        <v>5.4509999999999996</v>
      </c>
      <c r="D519" s="246">
        <v>1985</v>
      </c>
    </row>
    <row r="520" spans="1:4">
      <c r="A520" s="245" t="s">
        <v>13194</v>
      </c>
      <c r="B520" s="246">
        <v>1</v>
      </c>
      <c r="C520" s="246">
        <v>13.384</v>
      </c>
      <c r="D520" s="246">
        <v>1977</v>
      </c>
    </row>
    <row r="521" spans="1:4">
      <c r="A521" s="245" t="s">
        <v>7288</v>
      </c>
      <c r="B521" s="246">
        <v>3</v>
      </c>
      <c r="C521" s="246">
        <v>18.332999999999998</v>
      </c>
      <c r="D521" s="246">
        <v>5965</v>
      </c>
    </row>
    <row r="522" spans="1:4">
      <c r="A522" s="245" t="s">
        <v>12853</v>
      </c>
      <c r="B522" s="246">
        <v>1</v>
      </c>
      <c r="C522" s="246">
        <v>11.38</v>
      </c>
      <c r="D522" s="246">
        <v>1957</v>
      </c>
    </row>
    <row r="523" spans="1:4">
      <c r="A523" s="245" t="s">
        <v>9329</v>
      </c>
      <c r="B523" s="246">
        <v>1</v>
      </c>
      <c r="C523" s="246">
        <v>5.2480000000000002</v>
      </c>
      <c r="D523" s="246">
        <v>1951</v>
      </c>
    </row>
    <row r="524" spans="1:4">
      <c r="A524" s="245" t="s">
        <v>9445</v>
      </c>
      <c r="B524" s="246">
        <v>1</v>
      </c>
      <c r="C524" s="246">
        <v>5.3179999999999996</v>
      </c>
      <c r="D524" s="246">
        <v>2000</v>
      </c>
    </row>
    <row r="525" spans="1:4">
      <c r="A525" s="245" t="s">
        <v>10080</v>
      </c>
      <c r="B525" s="246">
        <v>1</v>
      </c>
      <c r="C525" s="246">
        <v>5.7480000000000002</v>
      </c>
      <c r="D525" s="246">
        <v>1961</v>
      </c>
    </row>
    <row r="526" spans="1:4">
      <c r="A526" s="245" t="s">
        <v>9846</v>
      </c>
      <c r="B526" s="246">
        <v>1</v>
      </c>
      <c r="C526" s="246">
        <v>5.5579999999999998</v>
      </c>
      <c r="D526" s="246">
        <v>1962</v>
      </c>
    </row>
    <row r="527" spans="1:4">
      <c r="A527" s="245" t="s">
        <v>12655</v>
      </c>
      <c r="B527" s="246">
        <v>1</v>
      </c>
      <c r="C527" s="246">
        <v>10.481</v>
      </c>
      <c r="D527" s="246">
        <v>1990</v>
      </c>
    </row>
    <row r="528" spans="1:4">
      <c r="A528" s="245" t="s">
        <v>12434</v>
      </c>
      <c r="B528" s="246">
        <v>1</v>
      </c>
      <c r="C528" s="246">
        <v>9.6150000000000002</v>
      </c>
      <c r="D528" s="246">
        <v>1996</v>
      </c>
    </row>
    <row r="529" spans="1:4">
      <c r="A529" s="245" t="s">
        <v>8643</v>
      </c>
      <c r="B529" s="246">
        <v>3</v>
      </c>
      <c r="C529" s="246">
        <v>20.458000000000002</v>
      </c>
      <c r="D529" s="246">
        <v>5911</v>
      </c>
    </row>
    <row r="530" spans="1:4">
      <c r="A530" s="245" t="s">
        <v>7948</v>
      </c>
      <c r="B530" s="246">
        <v>4</v>
      </c>
      <c r="C530" s="246">
        <v>24.487000000000002</v>
      </c>
      <c r="D530" s="246">
        <v>7963</v>
      </c>
    </row>
    <row r="531" spans="1:4">
      <c r="A531" s="245" t="s">
        <v>8128</v>
      </c>
      <c r="B531" s="246">
        <v>4</v>
      </c>
      <c r="C531" s="246">
        <v>30.090999999999998</v>
      </c>
      <c r="D531" s="246">
        <v>7850</v>
      </c>
    </row>
    <row r="532" spans="1:4">
      <c r="A532" s="245" t="s">
        <v>11363</v>
      </c>
      <c r="B532" s="246">
        <v>1</v>
      </c>
      <c r="C532" s="246">
        <v>7.2270000000000003</v>
      </c>
      <c r="D532" s="246">
        <v>1973</v>
      </c>
    </row>
    <row r="533" spans="1:4">
      <c r="A533" s="245" t="s">
        <v>11763</v>
      </c>
      <c r="B533" s="246">
        <v>1</v>
      </c>
      <c r="C533" s="246">
        <v>7.9249999999999998</v>
      </c>
      <c r="D533" s="246">
        <v>1984</v>
      </c>
    </row>
    <row r="534" spans="1:4">
      <c r="A534" s="245" t="s">
        <v>7553</v>
      </c>
      <c r="B534" s="246">
        <v>11</v>
      </c>
      <c r="C534" s="246">
        <v>67.135000000000005</v>
      </c>
      <c r="D534" s="246">
        <v>21918</v>
      </c>
    </row>
    <row r="535" spans="1:4">
      <c r="A535" s="245" t="s">
        <v>12781</v>
      </c>
      <c r="B535" s="246">
        <v>1</v>
      </c>
      <c r="C535" s="246">
        <v>11.004</v>
      </c>
      <c r="D535" s="246">
        <v>1972</v>
      </c>
    </row>
    <row r="536" spans="1:4">
      <c r="A536" s="245" t="s">
        <v>10706</v>
      </c>
      <c r="B536" s="246">
        <v>1</v>
      </c>
      <c r="C536" s="246">
        <v>6.3630000000000004</v>
      </c>
      <c r="D536" s="246">
        <v>1987</v>
      </c>
    </row>
    <row r="537" spans="1:4">
      <c r="A537" s="245" t="s">
        <v>12710</v>
      </c>
      <c r="B537" s="246">
        <v>1</v>
      </c>
      <c r="C537" s="246">
        <v>10.724</v>
      </c>
      <c r="D537" s="246">
        <v>1969</v>
      </c>
    </row>
    <row r="538" spans="1:4">
      <c r="A538" s="245" t="s">
        <v>11205</v>
      </c>
      <c r="B538" s="246">
        <v>2</v>
      </c>
      <c r="C538" s="246">
        <v>16.195999999999998</v>
      </c>
      <c r="D538" s="246">
        <v>3993</v>
      </c>
    </row>
    <row r="539" spans="1:4">
      <c r="A539" s="245" t="s">
        <v>9764</v>
      </c>
      <c r="B539" s="246">
        <v>9</v>
      </c>
      <c r="C539" s="246">
        <v>88.398999999999987</v>
      </c>
      <c r="D539" s="246">
        <v>18004</v>
      </c>
    </row>
    <row r="540" spans="1:4">
      <c r="A540" s="245" t="s">
        <v>10247</v>
      </c>
      <c r="B540" s="246">
        <v>1</v>
      </c>
      <c r="C540" s="246">
        <v>5.8810000000000002</v>
      </c>
      <c r="D540" s="246">
        <v>2005</v>
      </c>
    </row>
    <row r="541" spans="1:4">
      <c r="A541" s="245" t="s">
        <v>10651</v>
      </c>
      <c r="B541" s="246">
        <v>1</v>
      </c>
      <c r="C541" s="246">
        <v>6.3040000000000003</v>
      </c>
      <c r="D541" s="246">
        <v>1980</v>
      </c>
    </row>
    <row r="542" spans="1:4">
      <c r="A542" s="245" t="s">
        <v>13509</v>
      </c>
      <c r="B542" s="246">
        <v>1</v>
      </c>
      <c r="C542" s="246">
        <v>16.687999999999999</v>
      </c>
      <c r="D542" s="246">
        <v>1982</v>
      </c>
    </row>
    <row r="543" spans="1:4">
      <c r="A543" s="245" t="s">
        <v>9029</v>
      </c>
      <c r="B543" s="246">
        <v>1</v>
      </c>
      <c r="C543" s="246">
        <v>5.0439999999999996</v>
      </c>
      <c r="D543" s="246">
        <v>2005</v>
      </c>
    </row>
    <row r="544" spans="1:4">
      <c r="A544" s="245" t="s">
        <v>13219</v>
      </c>
      <c r="B544" s="246">
        <v>1</v>
      </c>
      <c r="C544" s="246">
        <v>13.513</v>
      </c>
      <c r="D544" s="246">
        <v>1995</v>
      </c>
    </row>
    <row r="545" spans="1:4">
      <c r="A545" s="245" t="s">
        <v>7355</v>
      </c>
      <c r="B545" s="246">
        <v>8</v>
      </c>
      <c r="C545" s="246">
        <v>62.667999999999999</v>
      </c>
      <c r="D545" s="246">
        <v>15822</v>
      </c>
    </row>
    <row r="546" spans="1:4">
      <c r="A546" s="245" t="s">
        <v>13607</v>
      </c>
      <c r="B546" s="246">
        <v>1</v>
      </c>
      <c r="C546" s="246">
        <v>18.678999999999998</v>
      </c>
      <c r="D546" s="246">
        <v>1981</v>
      </c>
    </row>
    <row r="547" spans="1:4">
      <c r="A547" s="245" t="s">
        <v>8901</v>
      </c>
      <c r="B547" s="246">
        <v>3</v>
      </c>
      <c r="C547" s="246">
        <v>18.756999999999998</v>
      </c>
      <c r="D547" s="246">
        <v>5904</v>
      </c>
    </row>
    <row r="548" spans="1:4">
      <c r="A548" s="245" t="s">
        <v>8741</v>
      </c>
      <c r="B548" s="246">
        <v>1</v>
      </c>
      <c r="C548" s="246">
        <v>4.8630000000000004</v>
      </c>
      <c r="D548" s="246">
        <v>1969</v>
      </c>
    </row>
    <row r="549" spans="1:4">
      <c r="A549" s="245" t="s">
        <v>7667</v>
      </c>
      <c r="B549" s="246">
        <v>3</v>
      </c>
      <c r="C549" s="246">
        <v>25.463000000000001</v>
      </c>
      <c r="D549" s="246">
        <v>5836</v>
      </c>
    </row>
    <row r="550" spans="1:4">
      <c r="A550" s="245" t="s">
        <v>10759</v>
      </c>
      <c r="B550" s="246">
        <v>1</v>
      </c>
      <c r="C550" s="246">
        <v>6.4139999999999997</v>
      </c>
      <c r="D550" s="246">
        <v>2011</v>
      </c>
    </row>
    <row r="551" spans="1:4">
      <c r="A551" s="245" t="s">
        <v>9888</v>
      </c>
      <c r="B551" s="246">
        <v>3</v>
      </c>
      <c r="C551" s="246">
        <v>32.576999999999998</v>
      </c>
      <c r="D551" s="246">
        <v>6005</v>
      </c>
    </row>
    <row r="552" spans="1:4">
      <c r="A552" s="245" t="s">
        <v>7865</v>
      </c>
      <c r="B552" s="246">
        <v>6</v>
      </c>
      <c r="C552" s="246">
        <v>51.338000000000001</v>
      </c>
      <c r="D552" s="246">
        <v>11679</v>
      </c>
    </row>
    <row r="553" spans="1:4">
      <c r="A553" s="245" t="s">
        <v>8158</v>
      </c>
      <c r="B553" s="246">
        <v>4</v>
      </c>
      <c r="C553" s="246">
        <v>27.968</v>
      </c>
      <c r="D553" s="246">
        <v>7854</v>
      </c>
    </row>
    <row r="554" spans="1:4">
      <c r="A554" s="245" t="s">
        <v>7373</v>
      </c>
      <c r="B554" s="246">
        <v>3</v>
      </c>
      <c r="C554" s="246">
        <v>15.463999999999999</v>
      </c>
      <c r="D554" s="246">
        <v>5877</v>
      </c>
    </row>
    <row r="555" spans="1:4">
      <c r="A555" s="245" t="s">
        <v>11296</v>
      </c>
      <c r="B555" s="246">
        <v>1</v>
      </c>
      <c r="C555" s="246">
        <v>7.1219999999999999</v>
      </c>
      <c r="D555" s="246">
        <v>1995</v>
      </c>
    </row>
    <row r="556" spans="1:4">
      <c r="A556" s="245" t="s">
        <v>9145</v>
      </c>
      <c r="B556" s="246">
        <v>3</v>
      </c>
      <c r="C556" s="246">
        <v>20.36</v>
      </c>
      <c r="D556" s="246">
        <v>5925</v>
      </c>
    </row>
    <row r="557" spans="1:4">
      <c r="A557" s="245" t="s">
        <v>13641</v>
      </c>
      <c r="B557" s="246">
        <v>1</v>
      </c>
      <c r="C557" s="246">
        <v>19.472000000000001</v>
      </c>
      <c r="D557" s="246">
        <v>1986</v>
      </c>
    </row>
    <row r="558" spans="1:4">
      <c r="A558" s="245" t="s">
        <v>9617</v>
      </c>
      <c r="B558" s="246">
        <v>1</v>
      </c>
      <c r="C558" s="246">
        <v>5.43</v>
      </c>
      <c r="D558" s="246">
        <v>1974</v>
      </c>
    </row>
    <row r="559" spans="1:4">
      <c r="A559" s="245" t="s">
        <v>7546</v>
      </c>
      <c r="B559" s="246">
        <v>6</v>
      </c>
      <c r="C559" s="246">
        <v>46.923999999999999</v>
      </c>
      <c r="D559" s="246">
        <v>11908</v>
      </c>
    </row>
    <row r="560" spans="1:4">
      <c r="A560" s="245" t="s">
        <v>10780</v>
      </c>
      <c r="B560" s="246">
        <v>1</v>
      </c>
      <c r="C560" s="246">
        <v>6.4290000000000003</v>
      </c>
      <c r="D560" s="246">
        <v>1991</v>
      </c>
    </row>
    <row r="561" spans="1:4">
      <c r="A561" s="245" t="s">
        <v>10947</v>
      </c>
      <c r="B561" s="246">
        <v>1</v>
      </c>
      <c r="C561" s="246">
        <v>6.6269999999999998</v>
      </c>
      <c r="D561" s="246">
        <v>1964</v>
      </c>
    </row>
    <row r="562" spans="1:4">
      <c r="A562" s="245" t="s">
        <v>7637</v>
      </c>
      <c r="B562" s="246">
        <v>1</v>
      </c>
      <c r="C562" s="246">
        <v>4.3840000000000003</v>
      </c>
      <c r="D562" s="246">
        <v>1947</v>
      </c>
    </row>
    <row r="563" spans="1:4">
      <c r="A563" s="245" t="s">
        <v>9032</v>
      </c>
      <c r="B563" s="246">
        <v>1</v>
      </c>
      <c r="C563" s="246">
        <v>5.0510000000000002</v>
      </c>
      <c r="D563" s="246">
        <v>2003</v>
      </c>
    </row>
    <row r="564" spans="1:4">
      <c r="A564" s="245" t="s">
        <v>10340</v>
      </c>
      <c r="B564" s="246">
        <v>2</v>
      </c>
      <c r="C564" s="246">
        <v>17.682000000000002</v>
      </c>
      <c r="D564" s="246">
        <v>3984</v>
      </c>
    </row>
    <row r="565" spans="1:4">
      <c r="A565" s="245" t="s">
        <v>10180</v>
      </c>
      <c r="B565" s="246">
        <v>1</v>
      </c>
      <c r="C565" s="246">
        <v>5.8159999999999998</v>
      </c>
      <c r="D565" s="246">
        <v>1999</v>
      </c>
    </row>
    <row r="566" spans="1:4">
      <c r="A566" s="245" t="s">
        <v>9810</v>
      </c>
      <c r="B566" s="246">
        <v>1</v>
      </c>
      <c r="C566" s="246">
        <v>5.5380000000000003</v>
      </c>
      <c r="D566" s="246">
        <v>2001</v>
      </c>
    </row>
    <row r="567" spans="1:4">
      <c r="A567" s="245" t="s">
        <v>11773</v>
      </c>
      <c r="B567" s="246">
        <v>1</v>
      </c>
      <c r="C567" s="246">
        <v>7.9409999999999998</v>
      </c>
      <c r="D567" s="246">
        <v>2002</v>
      </c>
    </row>
    <row r="568" spans="1:4">
      <c r="A568" s="245" t="s">
        <v>12993</v>
      </c>
      <c r="B568" s="246">
        <v>1</v>
      </c>
      <c r="C568" s="246">
        <v>12.209</v>
      </c>
      <c r="D568" s="246">
        <v>1990</v>
      </c>
    </row>
    <row r="569" spans="1:4">
      <c r="A569" s="245" t="s">
        <v>10072</v>
      </c>
      <c r="B569" s="246">
        <v>1</v>
      </c>
      <c r="C569" s="246">
        <v>5.7460000000000004</v>
      </c>
      <c r="D569" s="246">
        <v>1973</v>
      </c>
    </row>
    <row r="570" spans="1:4">
      <c r="A570" s="245" t="s">
        <v>7702</v>
      </c>
      <c r="B570" s="246">
        <v>1</v>
      </c>
      <c r="C570" s="246">
        <v>4.4089999999999998</v>
      </c>
      <c r="D570" s="246">
        <v>1986</v>
      </c>
    </row>
    <row r="571" spans="1:4">
      <c r="A571" s="245" t="s">
        <v>7723</v>
      </c>
      <c r="B571" s="246">
        <v>3</v>
      </c>
      <c r="C571" s="246">
        <v>21.254000000000001</v>
      </c>
      <c r="D571" s="246">
        <v>5933</v>
      </c>
    </row>
    <row r="572" spans="1:4">
      <c r="A572" s="245" t="s">
        <v>9683</v>
      </c>
      <c r="B572" s="246">
        <v>2</v>
      </c>
      <c r="C572" s="246">
        <v>23.132000000000001</v>
      </c>
      <c r="D572" s="246">
        <v>3917</v>
      </c>
    </row>
    <row r="573" spans="1:4">
      <c r="A573" s="245" t="s">
        <v>10587</v>
      </c>
      <c r="B573" s="246">
        <v>1</v>
      </c>
      <c r="C573" s="246">
        <v>6.2249999999999996</v>
      </c>
      <c r="D573" s="246">
        <v>1930</v>
      </c>
    </row>
    <row r="574" spans="1:4">
      <c r="A574" s="245" t="s">
        <v>12878</v>
      </c>
      <c r="B574" s="246">
        <v>1</v>
      </c>
      <c r="C574" s="246">
        <v>11.603</v>
      </c>
      <c r="D574" s="246">
        <v>1954</v>
      </c>
    </row>
    <row r="575" spans="1:4">
      <c r="A575" s="245" t="s">
        <v>8682</v>
      </c>
      <c r="B575" s="246">
        <v>1</v>
      </c>
      <c r="C575" s="246">
        <v>4.83</v>
      </c>
      <c r="D575" s="246">
        <v>1960</v>
      </c>
    </row>
    <row r="576" spans="1:4">
      <c r="A576" s="245" t="s">
        <v>9439</v>
      </c>
      <c r="B576" s="246">
        <v>3</v>
      </c>
      <c r="C576" s="246">
        <v>22.459</v>
      </c>
      <c r="D576" s="246">
        <v>5956</v>
      </c>
    </row>
    <row r="577" spans="1:4">
      <c r="A577" s="245" t="s">
        <v>11025</v>
      </c>
      <c r="B577" s="246">
        <v>3</v>
      </c>
      <c r="C577" s="246">
        <v>37.111000000000004</v>
      </c>
      <c r="D577" s="246">
        <v>5925</v>
      </c>
    </row>
    <row r="578" spans="1:4">
      <c r="A578" s="245" t="s">
        <v>13017</v>
      </c>
      <c r="B578" s="246">
        <v>1</v>
      </c>
      <c r="C578" s="246">
        <v>12.304</v>
      </c>
      <c r="D578" s="246">
        <v>1996</v>
      </c>
    </row>
    <row r="579" spans="1:4">
      <c r="A579" s="245" t="s">
        <v>9118</v>
      </c>
      <c r="B579" s="246">
        <v>11</v>
      </c>
      <c r="C579" s="246">
        <v>107.376</v>
      </c>
      <c r="D579" s="246">
        <v>21781</v>
      </c>
    </row>
    <row r="580" spans="1:4">
      <c r="A580" s="245" t="s">
        <v>9938</v>
      </c>
      <c r="B580" s="246">
        <v>3</v>
      </c>
      <c r="C580" s="246">
        <v>22.352</v>
      </c>
      <c r="D580" s="246">
        <v>5916</v>
      </c>
    </row>
    <row r="581" spans="1:4">
      <c r="A581" s="245" t="s">
        <v>11431</v>
      </c>
      <c r="B581" s="246">
        <v>1</v>
      </c>
      <c r="C581" s="246">
        <v>7.3280000000000003</v>
      </c>
      <c r="D581" s="246">
        <v>1974</v>
      </c>
    </row>
    <row r="582" spans="1:4">
      <c r="A582" s="245" t="s">
        <v>11718</v>
      </c>
      <c r="B582" s="246">
        <v>4</v>
      </c>
      <c r="C582" s="246">
        <v>34.125</v>
      </c>
      <c r="D582" s="246">
        <v>7869</v>
      </c>
    </row>
    <row r="583" spans="1:4">
      <c r="A583" s="245" t="s">
        <v>8584</v>
      </c>
      <c r="B583" s="246">
        <v>1</v>
      </c>
      <c r="C583" s="246">
        <v>4.7889999999999997</v>
      </c>
      <c r="D583" s="246">
        <v>1944</v>
      </c>
    </row>
    <row r="584" spans="1:4">
      <c r="A584" s="245" t="s">
        <v>8025</v>
      </c>
      <c r="B584" s="246">
        <v>1</v>
      </c>
      <c r="C584" s="246">
        <v>4.5369999999999999</v>
      </c>
      <c r="D584" s="246">
        <v>1994</v>
      </c>
    </row>
    <row r="585" spans="1:4">
      <c r="A585" s="245" t="s">
        <v>9839</v>
      </c>
      <c r="B585" s="246">
        <v>6</v>
      </c>
      <c r="C585" s="246">
        <v>72.558999999999997</v>
      </c>
      <c r="D585" s="246">
        <v>11714</v>
      </c>
    </row>
    <row r="586" spans="1:4">
      <c r="A586" s="245" t="s">
        <v>11227</v>
      </c>
      <c r="B586" s="246">
        <v>1</v>
      </c>
      <c r="C586" s="246">
        <v>7.0140000000000002</v>
      </c>
      <c r="D586" s="246">
        <v>1948</v>
      </c>
    </row>
    <row r="587" spans="1:4">
      <c r="A587" s="245" t="s">
        <v>9453</v>
      </c>
      <c r="B587" s="246">
        <v>1</v>
      </c>
      <c r="C587" s="246">
        <v>5.3209999999999997</v>
      </c>
      <c r="D587" s="246">
        <v>1976</v>
      </c>
    </row>
    <row r="588" spans="1:4">
      <c r="A588" s="245" t="s">
        <v>9584</v>
      </c>
      <c r="B588" s="246">
        <v>1</v>
      </c>
      <c r="C588" s="246">
        <v>5.4089999999999998</v>
      </c>
      <c r="D588" s="246">
        <v>1986</v>
      </c>
    </row>
    <row r="589" spans="1:4">
      <c r="A589" s="245" t="s">
        <v>8403</v>
      </c>
      <c r="B589" s="246">
        <v>1</v>
      </c>
      <c r="C589" s="246">
        <v>4.6950000000000003</v>
      </c>
      <c r="D589" s="246">
        <v>1992</v>
      </c>
    </row>
    <row r="590" spans="1:4">
      <c r="A590" s="245" t="s">
        <v>11449</v>
      </c>
      <c r="B590" s="246">
        <v>1</v>
      </c>
      <c r="C590" s="246">
        <v>7.3440000000000003</v>
      </c>
      <c r="D590" s="246">
        <v>1992</v>
      </c>
    </row>
    <row r="591" spans="1:4">
      <c r="A591" s="245" t="s">
        <v>9049</v>
      </c>
      <c r="B591" s="246">
        <v>1</v>
      </c>
      <c r="C591" s="246">
        <v>5.0650000000000004</v>
      </c>
      <c r="D591" s="246">
        <v>1993</v>
      </c>
    </row>
    <row r="592" spans="1:4">
      <c r="A592" s="245" t="s">
        <v>9171</v>
      </c>
      <c r="B592" s="246">
        <v>5</v>
      </c>
      <c r="C592" s="246">
        <v>35.369999999999997</v>
      </c>
      <c r="D592" s="246">
        <v>9885</v>
      </c>
    </row>
    <row r="593" spans="1:4">
      <c r="A593" s="245" t="s">
        <v>8265</v>
      </c>
      <c r="B593" s="246">
        <v>1</v>
      </c>
      <c r="C593" s="246">
        <v>4.6360000000000001</v>
      </c>
      <c r="D593" s="246">
        <v>2012</v>
      </c>
    </row>
    <row r="594" spans="1:4">
      <c r="A594" s="245" t="s">
        <v>8342</v>
      </c>
      <c r="B594" s="246">
        <v>1</v>
      </c>
      <c r="C594" s="246">
        <v>4.6669999999999998</v>
      </c>
      <c r="D594" s="246">
        <v>1972</v>
      </c>
    </row>
    <row r="595" spans="1:4">
      <c r="A595" s="245" t="s">
        <v>10398</v>
      </c>
      <c r="B595" s="246">
        <v>1</v>
      </c>
      <c r="C595" s="246">
        <v>6.024</v>
      </c>
      <c r="D595" s="246">
        <v>1956</v>
      </c>
    </row>
    <row r="596" spans="1:4">
      <c r="A596" s="245" t="s">
        <v>9937</v>
      </c>
      <c r="B596" s="246">
        <v>1</v>
      </c>
      <c r="C596" s="246">
        <v>5.6219999999999999</v>
      </c>
      <c r="D596" s="246">
        <v>1998</v>
      </c>
    </row>
    <row r="597" spans="1:4">
      <c r="A597" s="245" t="s">
        <v>7538</v>
      </c>
      <c r="B597" s="246">
        <v>2</v>
      </c>
      <c r="C597" s="246">
        <v>10.27</v>
      </c>
      <c r="D597" s="246">
        <v>3918</v>
      </c>
    </row>
    <row r="598" spans="1:4">
      <c r="A598" s="245" t="s">
        <v>8455</v>
      </c>
      <c r="B598" s="246">
        <v>1</v>
      </c>
      <c r="C598" s="246">
        <v>4.7210000000000001</v>
      </c>
      <c r="D598" s="246">
        <v>2010</v>
      </c>
    </row>
    <row r="599" spans="1:4">
      <c r="A599" s="245" t="s">
        <v>13284</v>
      </c>
      <c r="B599" s="246">
        <v>1</v>
      </c>
      <c r="C599" s="246">
        <v>14.118</v>
      </c>
      <c r="D599" s="246">
        <v>2008</v>
      </c>
    </row>
    <row r="600" spans="1:4">
      <c r="A600" s="245" t="s">
        <v>8400</v>
      </c>
      <c r="B600" s="246">
        <v>8</v>
      </c>
      <c r="C600" s="246">
        <v>47.107000000000006</v>
      </c>
      <c r="D600" s="246">
        <v>15465</v>
      </c>
    </row>
    <row r="601" spans="1:4">
      <c r="A601" s="245" t="s">
        <v>8424</v>
      </c>
      <c r="B601" s="246">
        <v>11</v>
      </c>
      <c r="C601" s="246">
        <v>93.488</v>
      </c>
      <c r="D601" s="246">
        <v>21844</v>
      </c>
    </row>
    <row r="602" spans="1:4">
      <c r="A602" s="245" t="s">
        <v>8994</v>
      </c>
      <c r="B602" s="246">
        <v>2</v>
      </c>
      <c r="C602" s="246">
        <v>11.789000000000001</v>
      </c>
      <c r="D602" s="246">
        <v>3935</v>
      </c>
    </row>
    <row r="603" spans="1:4">
      <c r="A603" s="245" t="s">
        <v>12598</v>
      </c>
      <c r="B603" s="246">
        <v>1</v>
      </c>
      <c r="C603" s="246">
        <v>10.202999999999999</v>
      </c>
      <c r="D603" s="246">
        <v>1987</v>
      </c>
    </row>
    <row r="604" spans="1:4">
      <c r="A604" s="245" t="s">
        <v>12113</v>
      </c>
      <c r="B604" s="246">
        <v>1</v>
      </c>
      <c r="C604" s="246">
        <v>8.6620000000000008</v>
      </c>
      <c r="D604" s="246">
        <v>1998</v>
      </c>
    </row>
    <row r="605" spans="1:4">
      <c r="A605" s="245" t="s">
        <v>8207</v>
      </c>
      <c r="B605" s="246">
        <v>8</v>
      </c>
      <c r="C605" s="246">
        <v>67.11399999999999</v>
      </c>
      <c r="D605" s="246">
        <v>15806</v>
      </c>
    </row>
    <row r="606" spans="1:4">
      <c r="A606" s="245" t="s">
        <v>13573</v>
      </c>
      <c r="B606" s="246">
        <v>1</v>
      </c>
      <c r="C606" s="246">
        <v>18.097000000000001</v>
      </c>
      <c r="D606" s="246">
        <v>2004</v>
      </c>
    </row>
    <row r="607" spans="1:4">
      <c r="A607" s="245" t="s">
        <v>9921</v>
      </c>
      <c r="B607" s="246">
        <v>5</v>
      </c>
      <c r="C607" s="246">
        <v>40.326000000000001</v>
      </c>
      <c r="D607" s="246">
        <v>9893</v>
      </c>
    </row>
    <row r="608" spans="1:4">
      <c r="A608" s="245" t="s">
        <v>10988</v>
      </c>
      <c r="B608" s="246">
        <v>2</v>
      </c>
      <c r="C608" s="246">
        <v>14.209</v>
      </c>
      <c r="D608" s="246">
        <v>3988</v>
      </c>
    </row>
    <row r="609" spans="1:4">
      <c r="A609" s="245" t="s">
        <v>8555</v>
      </c>
      <c r="B609" s="246">
        <v>1</v>
      </c>
      <c r="C609" s="246">
        <v>4.7679999999999998</v>
      </c>
      <c r="D609" s="246">
        <v>2012</v>
      </c>
    </row>
    <row r="610" spans="1:4">
      <c r="A610" s="245" t="s">
        <v>11988</v>
      </c>
      <c r="B610" s="246">
        <v>1</v>
      </c>
      <c r="C610" s="246">
        <v>8.3919999999999995</v>
      </c>
      <c r="D610" s="246">
        <v>1953</v>
      </c>
    </row>
    <row r="611" spans="1:4">
      <c r="A611" s="245" t="s">
        <v>7806</v>
      </c>
      <c r="B611" s="246">
        <v>3</v>
      </c>
      <c r="C611" s="246">
        <v>18.343</v>
      </c>
      <c r="D611" s="246">
        <v>5775</v>
      </c>
    </row>
    <row r="612" spans="1:4">
      <c r="A612" s="245" t="s">
        <v>8160</v>
      </c>
      <c r="B612" s="246">
        <v>3</v>
      </c>
      <c r="C612" s="246">
        <v>17.239000000000001</v>
      </c>
      <c r="D612" s="246">
        <v>5876</v>
      </c>
    </row>
    <row r="613" spans="1:4">
      <c r="A613" s="245" t="s">
        <v>7330</v>
      </c>
      <c r="B613" s="246">
        <v>8</v>
      </c>
      <c r="C613" s="246">
        <v>62.66</v>
      </c>
      <c r="D613" s="246">
        <v>15625</v>
      </c>
    </row>
    <row r="614" spans="1:4">
      <c r="A614" s="245" t="s">
        <v>10362</v>
      </c>
      <c r="B614" s="246">
        <v>1</v>
      </c>
      <c r="C614" s="246">
        <v>6.0060000000000002</v>
      </c>
      <c r="D614" s="246">
        <v>1961</v>
      </c>
    </row>
    <row r="615" spans="1:4">
      <c r="A615" s="245" t="s">
        <v>11121</v>
      </c>
      <c r="B615" s="246">
        <v>1</v>
      </c>
      <c r="C615" s="246">
        <v>6.8479999999999999</v>
      </c>
      <c r="D615" s="246">
        <v>1970</v>
      </c>
    </row>
    <row r="616" spans="1:4">
      <c r="A616" s="245" t="s">
        <v>9441</v>
      </c>
      <c r="B616" s="246">
        <v>1</v>
      </c>
      <c r="C616" s="246">
        <v>5.3170000000000002</v>
      </c>
      <c r="D616" s="246">
        <v>1986</v>
      </c>
    </row>
    <row r="617" spans="1:4">
      <c r="A617" s="245" t="s">
        <v>9405</v>
      </c>
      <c r="B617" s="246">
        <v>1</v>
      </c>
      <c r="C617" s="246">
        <v>5.2859999999999996</v>
      </c>
      <c r="D617" s="246">
        <v>1935</v>
      </c>
    </row>
    <row r="618" spans="1:4">
      <c r="A618" s="245" t="s">
        <v>12210</v>
      </c>
      <c r="B618" s="246">
        <v>2</v>
      </c>
      <c r="C618" s="246">
        <v>19.975000000000001</v>
      </c>
      <c r="D618" s="246">
        <v>3966</v>
      </c>
    </row>
    <row r="619" spans="1:4">
      <c r="A619" s="245" t="s">
        <v>11388</v>
      </c>
      <c r="B619" s="246">
        <v>2</v>
      </c>
      <c r="C619" s="246">
        <v>14.972</v>
      </c>
      <c r="D619" s="246">
        <v>3897</v>
      </c>
    </row>
    <row r="620" spans="1:4">
      <c r="A620" s="245" t="s">
        <v>9883</v>
      </c>
      <c r="B620" s="246">
        <v>1</v>
      </c>
      <c r="C620" s="246">
        <v>5.5869999999999997</v>
      </c>
      <c r="D620" s="246">
        <v>1989</v>
      </c>
    </row>
    <row r="621" spans="1:4">
      <c r="A621" s="245" t="s">
        <v>11084</v>
      </c>
      <c r="B621" s="246">
        <v>1</v>
      </c>
      <c r="C621" s="246">
        <v>6.8040000000000003</v>
      </c>
      <c r="D621" s="246">
        <v>1973</v>
      </c>
    </row>
    <row r="622" spans="1:4">
      <c r="A622" s="245" t="s">
        <v>7065</v>
      </c>
      <c r="B622" s="246">
        <v>1</v>
      </c>
      <c r="C622" s="246">
        <v>4.1859999999999999</v>
      </c>
      <c r="D622" s="246">
        <v>1989</v>
      </c>
    </row>
    <row r="623" spans="1:4">
      <c r="A623" s="245" t="s">
        <v>12292</v>
      </c>
      <c r="B623" s="246">
        <v>1</v>
      </c>
      <c r="C623" s="246">
        <v>9.1769999999999996</v>
      </c>
      <c r="D623" s="246">
        <v>1970</v>
      </c>
    </row>
    <row r="624" spans="1:4">
      <c r="A624" s="245" t="s">
        <v>11929</v>
      </c>
      <c r="B624" s="246">
        <v>2</v>
      </c>
      <c r="C624" s="246">
        <v>16.853999999999999</v>
      </c>
      <c r="D624" s="246">
        <v>3909</v>
      </c>
    </row>
    <row r="625" spans="1:4">
      <c r="A625" s="245" t="s">
        <v>8983</v>
      </c>
      <c r="B625" s="246">
        <v>1</v>
      </c>
      <c r="C625" s="246">
        <v>5.0149999999999997</v>
      </c>
      <c r="D625" s="246">
        <v>1973</v>
      </c>
    </row>
    <row r="626" spans="1:4">
      <c r="A626" s="245" t="s">
        <v>12742</v>
      </c>
      <c r="B626" s="246">
        <v>1</v>
      </c>
      <c r="C626" s="246">
        <v>10.862</v>
      </c>
      <c r="D626" s="246">
        <v>2010</v>
      </c>
    </row>
    <row r="627" spans="1:4">
      <c r="A627" s="245" t="s">
        <v>13154</v>
      </c>
      <c r="B627" s="246">
        <v>1</v>
      </c>
      <c r="C627" s="246">
        <v>13.038</v>
      </c>
      <c r="D627" s="246">
        <v>1969</v>
      </c>
    </row>
    <row r="628" spans="1:4">
      <c r="A628" s="245" t="s">
        <v>8188</v>
      </c>
      <c r="B628" s="246">
        <v>2</v>
      </c>
      <c r="C628" s="246">
        <v>14.212</v>
      </c>
      <c r="D628" s="246">
        <v>3939</v>
      </c>
    </row>
    <row r="629" spans="1:4">
      <c r="A629" s="245" t="s">
        <v>10320</v>
      </c>
      <c r="B629" s="246">
        <v>1</v>
      </c>
      <c r="C629" s="246">
        <v>5.952</v>
      </c>
      <c r="D629" s="246">
        <v>1995</v>
      </c>
    </row>
    <row r="630" spans="1:4">
      <c r="A630" s="245" t="s">
        <v>11631</v>
      </c>
      <c r="B630" s="246">
        <v>2</v>
      </c>
      <c r="C630" s="246">
        <v>28.233999999999998</v>
      </c>
      <c r="D630" s="246">
        <v>3999</v>
      </c>
    </row>
    <row r="631" spans="1:4">
      <c r="A631" s="245" t="s">
        <v>10435</v>
      </c>
      <c r="B631" s="246">
        <v>1</v>
      </c>
      <c r="C631" s="246">
        <v>6.0510000000000002</v>
      </c>
      <c r="D631" s="246">
        <v>1950</v>
      </c>
    </row>
    <row r="632" spans="1:4">
      <c r="A632" s="245" t="s">
        <v>7428</v>
      </c>
      <c r="B632" s="246">
        <v>1</v>
      </c>
      <c r="C632" s="246">
        <v>4.3079999999999998</v>
      </c>
      <c r="D632" s="246">
        <v>1986</v>
      </c>
    </row>
    <row r="633" spans="1:4">
      <c r="A633" s="245" t="s">
        <v>7980</v>
      </c>
      <c r="B633" s="246">
        <v>7</v>
      </c>
      <c r="C633" s="246">
        <v>45.99</v>
      </c>
      <c r="D633" s="246">
        <v>13845</v>
      </c>
    </row>
    <row r="634" spans="1:4">
      <c r="A634" s="245" t="s">
        <v>10104</v>
      </c>
      <c r="B634" s="246">
        <v>1</v>
      </c>
      <c r="C634" s="246">
        <v>5.76</v>
      </c>
      <c r="D634" s="246">
        <v>1958</v>
      </c>
    </row>
    <row r="635" spans="1:4">
      <c r="A635" s="245" t="s">
        <v>9689</v>
      </c>
      <c r="B635" s="246">
        <v>3</v>
      </c>
      <c r="C635" s="246">
        <v>19.754999999999999</v>
      </c>
      <c r="D635" s="246">
        <v>5823</v>
      </c>
    </row>
    <row r="636" spans="1:4">
      <c r="A636" s="245" t="s">
        <v>8136</v>
      </c>
      <c r="B636" s="246">
        <v>3</v>
      </c>
      <c r="C636" s="246">
        <v>20.303999999999998</v>
      </c>
      <c r="D636" s="246">
        <v>5833</v>
      </c>
    </row>
    <row r="637" spans="1:4">
      <c r="A637" s="245" t="s">
        <v>8600</v>
      </c>
      <c r="B637" s="246">
        <v>1</v>
      </c>
      <c r="C637" s="246">
        <v>4.7930000000000001</v>
      </c>
      <c r="D637" s="246">
        <v>2012</v>
      </c>
    </row>
    <row r="638" spans="1:4">
      <c r="A638" s="245" t="s">
        <v>9724</v>
      </c>
      <c r="B638" s="246">
        <v>1</v>
      </c>
      <c r="C638" s="246">
        <v>5.4939999999999998</v>
      </c>
      <c r="D638" s="246">
        <v>1951</v>
      </c>
    </row>
    <row r="639" spans="1:4">
      <c r="A639" s="245" t="s">
        <v>7242</v>
      </c>
      <c r="B639" s="246">
        <v>29</v>
      </c>
      <c r="C639" s="246">
        <v>268.06099999999992</v>
      </c>
      <c r="D639" s="246">
        <v>57475</v>
      </c>
    </row>
    <row r="640" spans="1:4">
      <c r="A640" s="245" t="s">
        <v>7982</v>
      </c>
      <c r="B640" s="246">
        <v>2</v>
      </c>
      <c r="C640" s="246">
        <v>25.405000000000001</v>
      </c>
      <c r="D640" s="246">
        <v>3969</v>
      </c>
    </row>
    <row r="641" spans="1:4">
      <c r="A641" s="245" t="s">
        <v>8979</v>
      </c>
      <c r="B641" s="246">
        <v>1</v>
      </c>
      <c r="C641" s="246">
        <v>5.0129999999999999</v>
      </c>
      <c r="D641" s="246">
        <v>1976</v>
      </c>
    </row>
    <row r="642" spans="1:4">
      <c r="A642" s="245" t="s">
        <v>8200</v>
      </c>
      <c r="B642" s="246">
        <v>44</v>
      </c>
      <c r="C642" s="246">
        <v>486.93199999999996</v>
      </c>
      <c r="D642" s="246">
        <v>86336</v>
      </c>
    </row>
    <row r="643" spans="1:4">
      <c r="A643" s="245" t="s">
        <v>13561</v>
      </c>
      <c r="B643" s="246">
        <v>1</v>
      </c>
      <c r="C643" s="246">
        <v>17.785</v>
      </c>
      <c r="D643" s="246">
        <v>2002</v>
      </c>
    </row>
    <row r="644" spans="1:4">
      <c r="A644" s="245" t="s">
        <v>12817</v>
      </c>
      <c r="B644" s="246">
        <v>1</v>
      </c>
      <c r="C644" s="246">
        <v>11.215999999999999</v>
      </c>
      <c r="D644" s="246">
        <v>1991</v>
      </c>
    </row>
    <row r="645" spans="1:4">
      <c r="A645" s="245" t="s">
        <v>11875</v>
      </c>
      <c r="B645" s="246">
        <v>1</v>
      </c>
      <c r="C645" s="246">
        <v>8.1539999999999999</v>
      </c>
      <c r="D645" s="246">
        <v>1959</v>
      </c>
    </row>
    <row r="646" spans="1:4">
      <c r="A646" s="245" t="s">
        <v>13076</v>
      </c>
      <c r="B646" s="246">
        <v>1</v>
      </c>
      <c r="C646" s="246">
        <v>12.64</v>
      </c>
      <c r="D646" s="246">
        <v>1998</v>
      </c>
    </row>
    <row r="647" spans="1:4">
      <c r="A647" s="245" t="s">
        <v>9106</v>
      </c>
      <c r="B647" s="246">
        <v>13</v>
      </c>
      <c r="C647" s="246">
        <v>159.18299999999999</v>
      </c>
      <c r="D647" s="246">
        <v>26047</v>
      </c>
    </row>
    <row r="648" spans="1:4">
      <c r="A648" s="245" t="s">
        <v>10201</v>
      </c>
      <c r="B648" s="246">
        <v>2</v>
      </c>
      <c r="C648" s="246">
        <v>26.111999999999998</v>
      </c>
      <c r="D648" s="246">
        <v>4023</v>
      </c>
    </row>
    <row r="649" spans="1:4">
      <c r="A649" s="245" t="s">
        <v>9111</v>
      </c>
      <c r="B649" s="246">
        <v>1</v>
      </c>
      <c r="C649" s="246">
        <v>5.1029999999999998</v>
      </c>
      <c r="D649" s="246">
        <v>2009</v>
      </c>
    </row>
    <row r="650" spans="1:4">
      <c r="A650" s="245" t="s">
        <v>9681</v>
      </c>
      <c r="B650" s="246">
        <v>4</v>
      </c>
      <c r="C650" s="246">
        <v>30.661999999999999</v>
      </c>
      <c r="D650" s="246">
        <v>7971</v>
      </c>
    </row>
    <row r="651" spans="1:4">
      <c r="A651" s="245" t="s">
        <v>7607</v>
      </c>
      <c r="B651" s="246">
        <v>4</v>
      </c>
      <c r="C651" s="246">
        <v>32.575000000000003</v>
      </c>
      <c r="D651" s="246">
        <v>7879</v>
      </c>
    </row>
    <row r="652" spans="1:4">
      <c r="A652" s="245" t="s">
        <v>7766</v>
      </c>
      <c r="B652" s="246">
        <v>3</v>
      </c>
      <c r="C652" s="246">
        <v>33.680999999999997</v>
      </c>
      <c r="D652" s="246">
        <v>5981</v>
      </c>
    </row>
    <row r="653" spans="1:4">
      <c r="A653" s="245" t="s">
        <v>7902</v>
      </c>
      <c r="B653" s="246">
        <v>6</v>
      </c>
      <c r="C653" s="246">
        <v>45.253</v>
      </c>
      <c r="D653" s="246">
        <v>12008</v>
      </c>
    </row>
    <row r="654" spans="1:4">
      <c r="A654" s="245" t="s">
        <v>10657</v>
      </c>
      <c r="B654" s="246">
        <v>1</v>
      </c>
      <c r="C654" s="246">
        <v>6.3079999999999998</v>
      </c>
      <c r="D654" s="246">
        <v>2011</v>
      </c>
    </row>
    <row r="655" spans="1:4">
      <c r="A655" s="245" t="s">
        <v>12528</v>
      </c>
      <c r="B655" s="246">
        <v>1</v>
      </c>
      <c r="C655" s="246">
        <v>9.9510000000000005</v>
      </c>
      <c r="D655" s="246">
        <v>2010</v>
      </c>
    </row>
    <row r="656" spans="1:4">
      <c r="A656" s="245" t="s">
        <v>8120</v>
      </c>
      <c r="B656" s="246">
        <v>4</v>
      </c>
      <c r="C656" s="246">
        <v>34.783000000000001</v>
      </c>
      <c r="D656" s="246">
        <v>7986</v>
      </c>
    </row>
    <row r="657" spans="1:4">
      <c r="A657" s="245" t="s">
        <v>9136</v>
      </c>
      <c r="B657" s="246">
        <v>4</v>
      </c>
      <c r="C657" s="246">
        <v>23.106999999999999</v>
      </c>
      <c r="D657" s="246">
        <v>7961</v>
      </c>
    </row>
    <row r="658" spans="1:4">
      <c r="A658" s="245" t="s">
        <v>11271</v>
      </c>
      <c r="B658" s="246">
        <v>1</v>
      </c>
      <c r="C658" s="246">
        <v>7.0890000000000004</v>
      </c>
      <c r="D658" s="246">
        <v>1970</v>
      </c>
    </row>
    <row r="659" spans="1:4">
      <c r="A659" s="245" t="s">
        <v>7594</v>
      </c>
      <c r="B659" s="246">
        <v>2</v>
      </c>
      <c r="C659" s="246">
        <v>12.311</v>
      </c>
      <c r="D659" s="246">
        <v>3964</v>
      </c>
    </row>
    <row r="660" spans="1:4">
      <c r="A660" s="245" t="s">
        <v>7011</v>
      </c>
      <c r="B660" s="246">
        <v>7</v>
      </c>
      <c r="C660" s="246">
        <v>64.046000000000006</v>
      </c>
      <c r="D660" s="246">
        <v>13908</v>
      </c>
    </row>
    <row r="661" spans="1:4">
      <c r="A661" s="245" t="s">
        <v>12785</v>
      </c>
      <c r="B661" s="246">
        <v>1</v>
      </c>
      <c r="C661" s="246">
        <v>11.01</v>
      </c>
      <c r="D661" s="246">
        <v>2004</v>
      </c>
    </row>
    <row r="662" spans="1:4">
      <c r="A662" s="245" t="s">
        <v>9774</v>
      </c>
      <c r="B662" s="246">
        <v>1</v>
      </c>
      <c r="C662" s="246">
        <v>5.52</v>
      </c>
      <c r="D662" s="246">
        <v>1973</v>
      </c>
    </row>
    <row r="663" spans="1:4">
      <c r="A663" s="245" t="s">
        <v>9359</v>
      </c>
      <c r="B663" s="246">
        <v>1</v>
      </c>
      <c r="C663" s="246">
        <v>5.26</v>
      </c>
      <c r="D663" s="246">
        <v>1961</v>
      </c>
    </row>
    <row r="664" spans="1:4">
      <c r="A664" s="245" t="s">
        <v>8760</v>
      </c>
      <c r="B664" s="246">
        <v>1</v>
      </c>
      <c r="C664" s="246">
        <v>4.875</v>
      </c>
      <c r="D664" s="246">
        <v>1996</v>
      </c>
    </row>
    <row r="665" spans="1:4">
      <c r="A665" s="245" t="s">
        <v>9746</v>
      </c>
      <c r="B665" s="246">
        <v>2</v>
      </c>
      <c r="C665" s="246">
        <v>14.364000000000001</v>
      </c>
      <c r="D665" s="246">
        <v>3957</v>
      </c>
    </row>
    <row r="666" spans="1:4">
      <c r="A666" s="245" t="s">
        <v>9057</v>
      </c>
      <c r="B666" s="246">
        <v>1</v>
      </c>
      <c r="C666" s="246">
        <v>5.07</v>
      </c>
      <c r="D666" s="246">
        <v>1963</v>
      </c>
    </row>
    <row r="667" spans="1:4">
      <c r="A667" s="245" t="s">
        <v>12915</v>
      </c>
      <c r="B667" s="246">
        <v>1</v>
      </c>
      <c r="C667" s="246">
        <v>11.814</v>
      </c>
      <c r="D667" s="246">
        <v>2008</v>
      </c>
    </row>
    <row r="668" spans="1:4">
      <c r="A668" s="245" t="s">
        <v>8839</v>
      </c>
      <c r="B668" s="246">
        <v>1</v>
      </c>
      <c r="C668" s="246">
        <v>4.9180000000000001</v>
      </c>
      <c r="D668" s="246">
        <v>1968</v>
      </c>
    </row>
    <row r="669" spans="1:4">
      <c r="A669" s="245" t="s">
        <v>7818</v>
      </c>
      <c r="B669" s="246">
        <v>1</v>
      </c>
      <c r="C669" s="246">
        <v>4.4530000000000003</v>
      </c>
      <c r="D669" s="246">
        <v>1975</v>
      </c>
    </row>
    <row r="670" spans="1:4">
      <c r="A670" s="245" t="s">
        <v>8108</v>
      </c>
      <c r="B670" s="246">
        <v>1</v>
      </c>
      <c r="C670" s="246">
        <v>4.5730000000000004</v>
      </c>
      <c r="D670" s="246">
        <v>1994</v>
      </c>
    </row>
    <row r="671" spans="1:4">
      <c r="A671" s="245" t="s">
        <v>7944</v>
      </c>
      <c r="B671" s="246">
        <v>1</v>
      </c>
      <c r="C671" s="246">
        <v>4.5060000000000002</v>
      </c>
      <c r="D671" s="246">
        <v>1997</v>
      </c>
    </row>
    <row r="672" spans="1:4">
      <c r="A672" s="245" t="s">
        <v>10577</v>
      </c>
      <c r="B672" s="246">
        <v>2</v>
      </c>
      <c r="C672" s="246">
        <v>14.916</v>
      </c>
      <c r="D672" s="246">
        <v>3862</v>
      </c>
    </row>
    <row r="673" spans="1:4">
      <c r="A673" s="245" t="s">
        <v>11548</v>
      </c>
      <c r="B673" s="246">
        <v>1</v>
      </c>
      <c r="C673" s="246">
        <v>7.5170000000000003</v>
      </c>
      <c r="D673" s="246">
        <v>1961</v>
      </c>
    </row>
    <row r="674" spans="1:4">
      <c r="A674" s="245" t="s">
        <v>10083</v>
      </c>
      <c r="B674" s="246">
        <v>1</v>
      </c>
      <c r="C674" s="246">
        <v>5.7480000000000002</v>
      </c>
      <c r="D674" s="246">
        <v>1973</v>
      </c>
    </row>
    <row r="675" spans="1:4">
      <c r="A675" s="245" t="s">
        <v>8504</v>
      </c>
      <c r="B675" s="246">
        <v>3</v>
      </c>
      <c r="C675" s="246">
        <v>23.421999999999997</v>
      </c>
      <c r="D675" s="246">
        <v>5961</v>
      </c>
    </row>
    <row r="676" spans="1:4">
      <c r="A676" s="245" t="s">
        <v>9451</v>
      </c>
      <c r="B676" s="246">
        <v>4</v>
      </c>
      <c r="C676" s="246">
        <v>45.234000000000002</v>
      </c>
      <c r="D676" s="246">
        <v>8016</v>
      </c>
    </row>
    <row r="677" spans="1:4">
      <c r="A677" s="245" t="s">
        <v>10553</v>
      </c>
      <c r="B677" s="246">
        <v>1</v>
      </c>
      <c r="C677" s="246">
        <v>6.1870000000000003</v>
      </c>
      <c r="D677" s="246">
        <v>2002</v>
      </c>
    </row>
    <row r="678" spans="1:4">
      <c r="A678" s="245" t="s">
        <v>12497</v>
      </c>
      <c r="B678" s="246">
        <v>1</v>
      </c>
      <c r="C678" s="246">
        <v>9.8320000000000007</v>
      </c>
      <c r="D678" s="246">
        <v>2001</v>
      </c>
    </row>
    <row r="679" spans="1:4">
      <c r="A679" s="245" t="s">
        <v>7655</v>
      </c>
      <c r="B679" s="246">
        <v>2</v>
      </c>
      <c r="C679" s="246">
        <v>9.7600000000000016</v>
      </c>
      <c r="D679" s="246">
        <v>3900</v>
      </c>
    </row>
    <row r="680" spans="1:4">
      <c r="A680" s="245" t="s">
        <v>10837</v>
      </c>
      <c r="B680" s="246">
        <v>1</v>
      </c>
      <c r="C680" s="246">
        <v>6.5049999999999999</v>
      </c>
      <c r="D680" s="246">
        <v>1978</v>
      </c>
    </row>
    <row r="681" spans="1:4">
      <c r="A681" s="245" t="s">
        <v>12963</v>
      </c>
      <c r="B681" s="246">
        <v>1</v>
      </c>
      <c r="C681" s="246">
        <v>12.063000000000001</v>
      </c>
      <c r="D681" s="246">
        <v>1949</v>
      </c>
    </row>
    <row r="682" spans="1:4">
      <c r="A682" s="245" t="s">
        <v>8496</v>
      </c>
      <c r="B682" s="246">
        <v>1</v>
      </c>
      <c r="C682" s="246">
        <v>4.7430000000000003</v>
      </c>
      <c r="D682" s="246">
        <v>1948</v>
      </c>
    </row>
    <row r="683" spans="1:4">
      <c r="A683" s="245" t="s">
        <v>8228</v>
      </c>
      <c r="B683" s="246">
        <v>1</v>
      </c>
      <c r="C683" s="246">
        <v>4.6219999999999999</v>
      </c>
      <c r="D683" s="246">
        <v>1984</v>
      </c>
    </row>
    <row r="684" spans="1:4">
      <c r="A684" s="245" t="s">
        <v>13576</v>
      </c>
      <c r="B684" s="246">
        <v>1</v>
      </c>
      <c r="C684" s="246">
        <v>18.167000000000002</v>
      </c>
      <c r="D684" s="246">
        <v>1996</v>
      </c>
    </row>
    <row r="685" spans="1:4">
      <c r="A685" s="245" t="s">
        <v>8045</v>
      </c>
      <c r="B685" s="246">
        <v>1</v>
      </c>
      <c r="C685" s="246">
        <v>4.5439999999999996</v>
      </c>
      <c r="D685" s="246">
        <v>1963</v>
      </c>
    </row>
    <row r="686" spans="1:4">
      <c r="A686" s="245" t="s">
        <v>13371</v>
      </c>
      <c r="B686" s="246">
        <v>1</v>
      </c>
      <c r="C686" s="246">
        <v>14.885999999999999</v>
      </c>
      <c r="D686" s="246">
        <v>1978</v>
      </c>
    </row>
    <row r="687" spans="1:4">
      <c r="A687" s="245" t="s">
        <v>8271</v>
      </c>
      <c r="B687" s="246">
        <v>1</v>
      </c>
      <c r="C687" s="246">
        <v>4.6399999999999997</v>
      </c>
      <c r="D687" s="246">
        <v>1988</v>
      </c>
    </row>
    <row r="688" spans="1:4">
      <c r="A688" s="245" t="s">
        <v>13324</v>
      </c>
      <c r="B688" s="246">
        <v>1</v>
      </c>
      <c r="C688" s="246">
        <v>14.439</v>
      </c>
      <c r="D688" s="246">
        <v>1991</v>
      </c>
    </row>
    <row r="689" spans="1:4">
      <c r="A689" s="245" t="s">
        <v>9570</v>
      </c>
      <c r="B689" s="246">
        <v>1</v>
      </c>
      <c r="C689" s="246">
        <v>5.399</v>
      </c>
      <c r="D689" s="246">
        <v>1963</v>
      </c>
    </row>
    <row r="690" spans="1:4">
      <c r="A690" s="245" t="s">
        <v>13393</v>
      </c>
      <c r="B690" s="246">
        <v>1</v>
      </c>
      <c r="C690" s="246">
        <v>15.186999999999999</v>
      </c>
      <c r="D690" s="246">
        <v>1982</v>
      </c>
    </row>
    <row r="691" spans="1:4">
      <c r="A691" s="245" t="s">
        <v>12513</v>
      </c>
      <c r="B691" s="246">
        <v>1</v>
      </c>
      <c r="C691" s="246">
        <v>9.8780000000000001</v>
      </c>
      <c r="D691" s="246">
        <v>1988</v>
      </c>
    </row>
    <row r="692" spans="1:4">
      <c r="A692" s="245" t="s">
        <v>11165</v>
      </c>
      <c r="B692" s="246">
        <v>3</v>
      </c>
      <c r="C692" s="246">
        <v>22.234000000000002</v>
      </c>
      <c r="D692" s="246">
        <v>5999</v>
      </c>
    </row>
    <row r="693" spans="1:4">
      <c r="A693" s="245" t="s">
        <v>11129</v>
      </c>
      <c r="B693" s="246">
        <v>2</v>
      </c>
      <c r="C693" s="246">
        <v>13.989000000000001</v>
      </c>
      <c r="D693" s="246">
        <v>3983</v>
      </c>
    </row>
    <row r="694" spans="1:4">
      <c r="A694" s="245" t="s">
        <v>9458</v>
      </c>
      <c r="B694" s="246">
        <v>2</v>
      </c>
      <c r="C694" s="246">
        <v>13.052</v>
      </c>
      <c r="D694" s="246">
        <v>3994</v>
      </c>
    </row>
    <row r="695" spans="1:4">
      <c r="A695" s="245" t="s">
        <v>7198</v>
      </c>
      <c r="B695" s="246">
        <v>4</v>
      </c>
      <c r="C695" s="246">
        <v>36.401999999999994</v>
      </c>
      <c r="D695" s="246">
        <v>7939</v>
      </c>
    </row>
    <row r="696" spans="1:4">
      <c r="A696" s="245" t="s">
        <v>12039</v>
      </c>
      <c r="B696" s="246">
        <v>1</v>
      </c>
      <c r="C696" s="246">
        <v>8.5039999999999996</v>
      </c>
      <c r="D696" s="246">
        <v>2007</v>
      </c>
    </row>
    <row r="697" spans="1:4">
      <c r="A697" s="245" t="s">
        <v>7053</v>
      </c>
      <c r="B697" s="246">
        <v>2</v>
      </c>
      <c r="C697" s="246">
        <v>13.3</v>
      </c>
      <c r="D697" s="246">
        <v>3843</v>
      </c>
    </row>
    <row r="698" spans="1:4">
      <c r="A698" s="245" t="s">
        <v>11727</v>
      </c>
      <c r="B698" s="246">
        <v>1</v>
      </c>
      <c r="C698" s="246">
        <v>7.859</v>
      </c>
      <c r="D698" s="246">
        <v>2010</v>
      </c>
    </row>
    <row r="699" spans="1:4">
      <c r="A699" s="245" t="s">
        <v>11037</v>
      </c>
      <c r="B699" s="246">
        <v>1</v>
      </c>
      <c r="C699" s="246">
        <v>6.7350000000000003</v>
      </c>
      <c r="D699" s="246">
        <v>1998</v>
      </c>
    </row>
    <row r="700" spans="1:4">
      <c r="A700" s="245" t="s">
        <v>10818</v>
      </c>
      <c r="B700" s="246">
        <v>1</v>
      </c>
      <c r="C700" s="246">
        <v>6.4790000000000001</v>
      </c>
      <c r="D700" s="246">
        <v>1988</v>
      </c>
    </row>
    <row r="701" spans="1:4">
      <c r="A701" s="245" t="s">
        <v>11135</v>
      </c>
      <c r="B701" s="246">
        <v>1</v>
      </c>
      <c r="C701" s="246">
        <v>6.875</v>
      </c>
      <c r="D701" s="246">
        <v>2002</v>
      </c>
    </row>
    <row r="702" spans="1:4">
      <c r="A702" s="245" t="s">
        <v>8905</v>
      </c>
      <c r="B702" s="246">
        <v>2</v>
      </c>
      <c r="C702" s="246">
        <v>10.155000000000001</v>
      </c>
      <c r="D702" s="246">
        <v>3997</v>
      </c>
    </row>
    <row r="703" spans="1:4">
      <c r="A703" s="245" t="s">
        <v>7592</v>
      </c>
      <c r="B703" s="246">
        <v>1</v>
      </c>
      <c r="C703" s="246">
        <v>4.3680000000000003</v>
      </c>
      <c r="D703" s="246">
        <v>2003</v>
      </c>
    </row>
    <row r="704" spans="1:4">
      <c r="A704" s="245" t="s">
        <v>10150</v>
      </c>
      <c r="B704" s="246">
        <v>4</v>
      </c>
      <c r="C704" s="246">
        <v>36.796999999999997</v>
      </c>
      <c r="D704" s="246">
        <v>7828</v>
      </c>
    </row>
    <row r="705" spans="1:4">
      <c r="A705" s="245" t="s">
        <v>7282</v>
      </c>
      <c r="B705" s="246">
        <v>2</v>
      </c>
      <c r="C705" s="246">
        <v>11.149999999999999</v>
      </c>
      <c r="D705" s="246">
        <v>3863</v>
      </c>
    </row>
    <row r="706" spans="1:4">
      <c r="A706" s="245" t="s">
        <v>7562</v>
      </c>
      <c r="B706" s="246">
        <v>1</v>
      </c>
      <c r="C706" s="246">
        <v>4.351</v>
      </c>
      <c r="D706" s="246">
        <v>1960</v>
      </c>
    </row>
    <row r="707" spans="1:4">
      <c r="A707" s="245" t="s">
        <v>11495</v>
      </c>
      <c r="B707" s="246">
        <v>1</v>
      </c>
      <c r="C707" s="246">
        <v>7.4249999999999998</v>
      </c>
      <c r="D707" s="246">
        <v>1985</v>
      </c>
    </row>
    <row r="708" spans="1:4">
      <c r="A708" s="245" t="s">
        <v>10032</v>
      </c>
      <c r="B708" s="246">
        <v>3</v>
      </c>
      <c r="C708" s="246">
        <v>40.61</v>
      </c>
      <c r="D708" s="246">
        <v>6021</v>
      </c>
    </row>
    <row r="709" spans="1:4">
      <c r="A709" s="245" t="s">
        <v>10476</v>
      </c>
      <c r="B709" s="246">
        <v>1</v>
      </c>
      <c r="C709" s="246">
        <v>6.0940000000000003</v>
      </c>
      <c r="D709" s="246">
        <v>2007</v>
      </c>
    </row>
    <row r="710" spans="1:4">
      <c r="A710" s="245" t="s">
        <v>11311</v>
      </c>
      <c r="B710" s="246">
        <v>1</v>
      </c>
      <c r="C710" s="246">
        <v>7.149</v>
      </c>
      <c r="D710" s="246">
        <v>2007</v>
      </c>
    </row>
    <row r="711" spans="1:4">
      <c r="A711" s="245" t="s">
        <v>10018</v>
      </c>
      <c r="B711" s="246">
        <v>1</v>
      </c>
      <c r="C711" s="246">
        <v>5.6980000000000004</v>
      </c>
      <c r="D711" s="246">
        <v>1961</v>
      </c>
    </row>
    <row r="712" spans="1:4">
      <c r="A712" s="245" t="s">
        <v>9941</v>
      </c>
      <c r="B712" s="246">
        <v>1</v>
      </c>
      <c r="C712" s="246">
        <v>5.625</v>
      </c>
      <c r="D712" s="246">
        <v>1987</v>
      </c>
    </row>
    <row r="713" spans="1:4">
      <c r="A713" s="245" t="s">
        <v>9067</v>
      </c>
      <c r="B713" s="246">
        <v>1</v>
      </c>
      <c r="C713" s="246">
        <v>5.077</v>
      </c>
      <c r="D713" s="246">
        <v>1955</v>
      </c>
    </row>
    <row r="714" spans="1:4">
      <c r="A714" s="245" t="s">
        <v>9783</v>
      </c>
      <c r="B714" s="246">
        <v>4</v>
      </c>
      <c r="C714" s="246">
        <v>34.122999999999998</v>
      </c>
      <c r="D714" s="246">
        <v>7875</v>
      </c>
    </row>
    <row r="715" spans="1:4">
      <c r="A715" s="245" t="s">
        <v>11864</v>
      </c>
      <c r="B715" s="246">
        <v>2</v>
      </c>
      <c r="C715" s="246">
        <v>23.259999999999998</v>
      </c>
      <c r="D715" s="246">
        <v>3978</v>
      </c>
    </row>
    <row r="716" spans="1:4">
      <c r="A716" s="245" t="s">
        <v>9159</v>
      </c>
      <c r="B716" s="246">
        <v>1</v>
      </c>
      <c r="C716" s="246">
        <v>5.14</v>
      </c>
      <c r="D716" s="246">
        <v>2007</v>
      </c>
    </row>
    <row r="717" spans="1:4">
      <c r="A717" s="245" t="s">
        <v>9180</v>
      </c>
      <c r="B717" s="246">
        <v>1</v>
      </c>
      <c r="C717" s="246">
        <v>5.149</v>
      </c>
      <c r="D717" s="246">
        <v>1974</v>
      </c>
    </row>
    <row r="718" spans="1:4">
      <c r="A718" s="245" t="s">
        <v>9644</v>
      </c>
      <c r="B718" s="246">
        <v>1</v>
      </c>
      <c r="C718" s="246">
        <v>5.444</v>
      </c>
      <c r="D718" s="246">
        <v>1909</v>
      </c>
    </row>
    <row r="719" spans="1:4">
      <c r="A719" s="245" t="s">
        <v>7143</v>
      </c>
      <c r="B719" s="246">
        <v>3</v>
      </c>
      <c r="C719" s="246">
        <v>13.978999999999999</v>
      </c>
      <c r="D719" s="246">
        <v>5996</v>
      </c>
    </row>
    <row r="720" spans="1:4">
      <c r="A720" s="245" t="s">
        <v>11699</v>
      </c>
      <c r="B720" s="246">
        <v>1</v>
      </c>
      <c r="C720" s="246">
        <v>7.8090000000000002</v>
      </c>
      <c r="D720" s="246">
        <v>2002</v>
      </c>
    </row>
    <row r="721" spans="1:4">
      <c r="A721" s="245" t="s">
        <v>7047</v>
      </c>
      <c r="B721" s="246">
        <v>12</v>
      </c>
      <c r="C721" s="246">
        <v>71.293999999999983</v>
      </c>
      <c r="D721" s="246">
        <v>23738</v>
      </c>
    </row>
    <row r="722" spans="1:4">
      <c r="A722" s="245" t="s">
        <v>7536</v>
      </c>
      <c r="B722" s="246">
        <v>1</v>
      </c>
      <c r="C722" s="246">
        <v>4.3449999999999998</v>
      </c>
      <c r="D722" s="246">
        <v>2010</v>
      </c>
    </row>
    <row r="723" spans="1:4">
      <c r="A723" s="245" t="s">
        <v>7762</v>
      </c>
      <c r="B723" s="246">
        <v>3</v>
      </c>
      <c r="C723" s="246">
        <v>20.587000000000003</v>
      </c>
      <c r="D723" s="246">
        <v>6036</v>
      </c>
    </row>
    <row r="724" spans="1:4">
      <c r="A724" s="245" t="s">
        <v>12622</v>
      </c>
      <c r="B724" s="246">
        <v>1</v>
      </c>
      <c r="C724" s="246">
        <v>10.32</v>
      </c>
      <c r="D724" s="246">
        <v>2010</v>
      </c>
    </row>
    <row r="725" spans="1:4">
      <c r="A725" s="245" t="s">
        <v>13453</v>
      </c>
      <c r="B725" s="246">
        <v>1</v>
      </c>
      <c r="C725" s="246">
        <v>15.92</v>
      </c>
      <c r="D725" s="246">
        <v>2009</v>
      </c>
    </row>
    <row r="726" spans="1:4">
      <c r="A726" s="245" t="s">
        <v>10485</v>
      </c>
      <c r="B726" s="246">
        <v>1</v>
      </c>
      <c r="C726" s="246">
        <v>6.1050000000000004</v>
      </c>
      <c r="D726" s="246">
        <v>2012</v>
      </c>
    </row>
    <row r="727" spans="1:4">
      <c r="A727" s="245" t="s">
        <v>13746</v>
      </c>
      <c r="B727" s="246">
        <v>1</v>
      </c>
      <c r="C727" s="246">
        <v>23.725999999999999</v>
      </c>
      <c r="D727" s="246">
        <v>2008</v>
      </c>
    </row>
    <row r="728" spans="1:4">
      <c r="A728" s="245" t="s">
        <v>7322</v>
      </c>
      <c r="B728" s="246">
        <v>1</v>
      </c>
      <c r="C728" s="246">
        <v>4.2709999999999999</v>
      </c>
      <c r="D728" s="246">
        <v>2008</v>
      </c>
    </row>
    <row r="729" spans="1:4">
      <c r="A729" s="245" t="s">
        <v>9369</v>
      </c>
      <c r="B729" s="246">
        <v>1</v>
      </c>
      <c r="C729" s="246">
        <v>5.266</v>
      </c>
      <c r="D729" s="246">
        <v>1960</v>
      </c>
    </row>
    <row r="730" spans="1:4">
      <c r="A730" s="245" t="s">
        <v>12638</v>
      </c>
      <c r="B730" s="246">
        <v>1</v>
      </c>
      <c r="C730" s="246">
        <v>10.385999999999999</v>
      </c>
      <c r="D730" s="246">
        <v>1996</v>
      </c>
    </row>
    <row r="731" spans="1:4">
      <c r="A731" s="245" t="s">
        <v>8487</v>
      </c>
      <c r="B731" s="246">
        <v>4</v>
      </c>
      <c r="C731" s="246">
        <v>41.631</v>
      </c>
      <c r="D731" s="246">
        <v>7924</v>
      </c>
    </row>
    <row r="732" spans="1:4">
      <c r="A732" s="245" t="s">
        <v>10170</v>
      </c>
      <c r="B732" s="246">
        <v>1</v>
      </c>
      <c r="C732" s="246">
        <v>5.8090000000000002</v>
      </c>
      <c r="D732" s="246">
        <v>2011</v>
      </c>
    </row>
    <row r="733" spans="1:4">
      <c r="A733" s="245" t="s">
        <v>10392</v>
      </c>
      <c r="B733" s="246">
        <v>1</v>
      </c>
      <c r="C733" s="246">
        <v>6.0209999999999999</v>
      </c>
      <c r="D733" s="246">
        <v>2003</v>
      </c>
    </row>
    <row r="734" spans="1:4">
      <c r="A734" s="245" t="s">
        <v>8939</v>
      </c>
      <c r="B734" s="246">
        <v>6</v>
      </c>
      <c r="C734" s="246">
        <v>52.282000000000004</v>
      </c>
      <c r="D734" s="246">
        <v>11726</v>
      </c>
    </row>
    <row r="735" spans="1:4">
      <c r="A735" s="245" t="s">
        <v>7715</v>
      </c>
      <c r="B735" s="246">
        <v>1</v>
      </c>
      <c r="C735" s="246">
        <v>4.4160000000000004</v>
      </c>
      <c r="D735" s="246">
        <v>1954</v>
      </c>
    </row>
    <row r="736" spans="1:4">
      <c r="A736" s="245" t="s">
        <v>13549</v>
      </c>
      <c r="B736" s="246">
        <v>1</v>
      </c>
      <c r="C736" s="246">
        <v>17.509</v>
      </c>
      <c r="D736" s="246">
        <v>1993</v>
      </c>
    </row>
    <row r="737" spans="1:4">
      <c r="A737" s="245" t="s">
        <v>7488</v>
      </c>
      <c r="B737" s="246">
        <v>1</v>
      </c>
      <c r="C737" s="246">
        <v>4.3280000000000003</v>
      </c>
      <c r="D737" s="246">
        <v>1978</v>
      </c>
    </row>
    <row r="738" spans="1:4">
      <c r="A738" s="245" t="s">
        <v>8396</v>
      </c>
      <c r="B738" s="246">
        <v>1</v>
      </c>
      <c r="C738" s="246">
        <v>4.6920000000000002</v>
      </c>
      <c r="D738" s="246">
        <v>1965</v>
      </c>
    </row>
    <row r="739" spans="1:4">
      <c r="A739" s="245" t="s">
        <v>13286</v>
      </c>
      <c r="B739" s="246">
        <v>1</v>
      </c>
      <c r="C739" s="246">
        <v>14.148</v>
      </c>
      <c r="D739" s="246">
        <v>1947</v>
      </c>
    </row>
    <row r="740" spans="1:4">
      <c r="A740" s="245" t="s">
        <v>9108</v>
      </c>
      <c r="B740" s="246">
        <v>1</v>
      </c>
      <c r="C740" s="246">
        <v>5.1020000000000003</v>
      </c>
      <c r="D740" s="246">
        <v>1971</v>
      </c>
    </row>
    <row r="741" spans="1:4">
      <c r="A741" s="245" t="s">
        <v>9320</v>
      </c>
      <c r="B741" s="246">
        <v>1</v>
      </c>
      <c r="C741" s="246">
        <v>5.242</v>
      </c>
      <c r="D741" s="246">
        <v>1962</v>
      </c>
    </row>
    <row r="742" spans="1:4">
      <c r="A742" s="245" t="s">
        <v>11967</v>
      </c>
      <c r="B742" s="246">
        <v>2</v>
      </c>
      <c r="C742" s="246">
        <v>17.771999999999998</v>
      </c>
      <c r="D742" s="246">
        <v>3906</v>
      </c>
    </row>
    <row r="743" spans="1:4">
      <c r="A743" s="245" t="s">
        <v>7139</v>
      </c>
      <c r="B743" s="246">
        <v>1</v>
      </c>
      <c r="C743" s="246">
        <v>4.2089999999999996</v>
      </c>
      <c r="D743" s="246">
        <v>1981</v>
      </c>
    </row>
    <row r="744" spans="1:4">
      <c r="A744" s="245" t="s">
        <v>10277</v>
      </c>
      <c r="B744" s="246">
        <v>2</v>
      </c>
      <c r="C744" s="246">
        <v>11.876999999999999</v>
      </c>
      <c r="D744" s="246">
        <v>3924</v>
      </c>
    </row>
    <row r="745" spans="1:4">
      <c r="A745" s="245" t="s">
        <v>10395</v>
      </c>
      <c r="B745" s="246">
        <v>1</v>
      </c>
      <c r="C745" s="246">
        <v>6.0229999999999997</v>
      </c>
      <c r="D745" s="246">
        <v>1979</v>
      </c>
    </row>
    <row r="746" spans="1:4">
      <c r="A746" s="245" t="s">
        <v>7341</v>
      </c>
      <c r="B746" s="246">
        <v>14</v>
      </c>
      <c r="C746" s="246">
        <v>117.84099999999999</v>
      </c>
      <c r="D746" s="246">
        <v>27366</v>
      </c>
    </row>
    <row r="747" spans="1:4">
      <c r="A747" s="245" t="s">
        <v>7572</v>
      </c>
      <c r="B747" s="246">
        <v>1</v>
      </c>
      <c r="C747" s="246">
        <v>4.3579999999999997</v>
      </c>
      <c r="D747" s="246">
        <v>1983</v>
      </c>
    </row>
    <row r="748" spans="1:4">
      <c r="A748" s="245" t="s">
        <v>7137</v>
      </c>
      <c r="B748" s="246">
        <v>1</v>
      </c>
      <c r="C748" s="246">
        <v>4.2089999999999996</v>
      </c>
      <c r="D748" s="246">
        <v>1954</v>
      </c>
    </row>
    <row r="749" spans="1:4">
      <c r="A749" s="245" t="s">
        <v>9069</v>
      </c>
      <c r="B749" s="246">
        <v>1</v>
      </c>
      <c r="C749" s="246">
        <v>5.0780000000000003</v>
      </c>
      <c r="D749" s="246">
        <v>2004</v>
      </c>
    </row>
    <row r="750" spans="1:4">
      <c r="A750" s="245" t="s">
        <v>10142</v>
      </c>
      <c r="B750" s="246">
        <v>2</v>
      </c>
      <c r="C750" s="246">
        <v>19.917999999999999</v>
      </c>
      <c r="D750" s="246">
        <v>3919</v>
      </c>
    </row>
    <row r="751" spans="1:4">
      <c r="A751" s="245" t="s">
        <v>10427</v>
      </c>
      <c r="B751" s="246">
        <v>2</v>
      </c>
      <c r="C751" s="246">
        <v>13.824999999999999</v>
      </c>
      <c r="D751" s="246">
        <v>3892</v>
      </c>
    </row>
    <row r="752" spans="1:4">
      <c r="A752" s="245" t="s">
        <v>7203</v>
      </c>
      <c r="B752" s="246">
        <v>1</v>
      </c>
      <c r="C752" s="246">
        <v>4.234</v>
      </c>
      <c r="D752" s="246">
        <v>1959</v>
      </c>
    </row>
    <row r="753" spans="1:4">
      <c r="A753" s="245" t="s">
        <v>9530</v>
      </c>
      <c r="B753" s="246">
        <v>3</v>
      </c>
      <c r="C753" s="246">
        <v>34.161999999999999</v>
      </c>
      <c r="D753" s="246">
        <v>5952</v>
      </c>
    </row>
    <row r="754" spans="1:4">
      <c r="A754" s="245" t="s">
        <v>7709</v>
      </c>
      <c r="B754" s="246">
        <v>10</v>
      </c>
      <c r="C754" s="246">
        <v>82.032000000000011</v>
      </c>
      <c r="D754" s="246">
        <v>19518</v>
      </c>
    </row>
    <row r="755" spans="1:4">
      <c r="A755" s="245" t="s">
        <v>12553</v>
      </c>
      <c r="B755" s="246">
        <v>1</v>
      </c>
      <c r="C755" s="246">
        <v>10.048999999999999</v>
      </c>
      <c r="D755" s="246">
        <v>1956</v>
      </c>
    </row>
    <row r="756" spans="1:4">
      <c r="A756" s="245" t="s">
        <v>10609</v>
      </c>
      <c r="B756" s="246">
        <v>1</v>
      </c>
      <c r="C756" s="246">
        <v>6.2569999999999997</v>
      </c>
      <c r="D756" s="246">
        <v>1927</v>
      </c>
    </row>
    <row r="757" spans="1:4">
      <c r="A757" s="245" t="s">
        <v>9543</v>
      </c>
      <c r="B757" s="246">
        <v>3</v>
      </c>
      <c r="C757" s="246">
        <v>26.780999999999999</v>
      </c>
      <c r="D757" s="246">
        <v>5920</v>
      </c>
    </row>
    <row r="758" spans="1:4">
      <c r="A758" s="245" t="s">
        <v>7499</v>
      </c>
      <c r="B758" s="246">
        <v>1</v>
      </c>
      <c r="C758" s="246">
        <v>4.33</v>
      </c>
      <c r="D758" s="246">
        <v>1961</v>
      </c>
    </row>
    <row r="759" spans="1:4">
      <c r="A759" s="245" t="s">
        <v>10349</v>
      </c>
      <c r="B759" s="246">
        <v>2</v>
      </c>
      <c r="C759" s="246">
        <v>13.871</v>
      </c>
      <c r="D759" s="246">
        <v>4009</v>
      </c>
    </row>
    <row r="760" spans="1:4">
      <c r="A760" s="245" t="s">
        <v>7115</v>
      </c>
      <c r="B760" s="246">
        <v>5</v>
      </c>
      <c r="C760" s="246">
        <v>40.222000000000001</v>
      </c>
      <c r="D760" s="246">
        <v>9681</v>
      </c>
    </row>
    <row r="761" spans="1:4">
      <c r="A761" s="245" t="s">
        <v>12951</v>
      </c>
      <c r="B761" s="246">
        <v>1</v>
      </c>
      <c r="C761" s="246">
        <v>12.013</v>
      </c>
      <c r="D761" s="246">
        <v>1932</v>
      </c>
    </row>
    <row r="762" spans="1:4">
      <c r="A762" s="245" t="s">
        <v>7071</v>
      </c>
      <c r="B762" s="246">
        <v>1</v>
      </c>
      <c r="C762" s="246">
        <v>4.1890000000000001</v>
      </c>
      <c r="D762" s="246">
        <v>1924</v>
      </c>
    </row>
    <row r="763" spans="1:4">
      <c r="A763" s="245" t="s">
        <v>12475</v>
      </c>
      <c r="B763" s="246">
        <v>1</v>
      </c>
      <c r="C763" s="246">
        <v>9.7720000000000002</v>
      </c>
      <c r="D763" s="246">
        <v>1970</v>
      </c>
    </row>
    <row r="764" spans="1:4">
      <c r="A764" s="245" t="s">
        <v>10420</v>
      </c>
      <c r="B764" s="246">
        <v>1</v>
      </c>
      <c r="C764" s="246">
        <v>6.0339999999999998</v>
      </c>
      <c r="D764" s="246">
        <v>1965</v>
      </c>
    </row>
    <row r="765" spans="1:4">
      <c r="A765" s="245" t="s">
        <v>7732</v>
      </c>
      <c r="B765" s="246">
        <v>2</v>
      </c>
      <c r="C765" s="246">
        <v>13.798999999999999</v>
      </c>
      <c r="D765" s="246">
        <v>3978</v>
      </c>
    </row>
    <row r="766" spans="1:4">
      <c r="A766" s="245" t="s">
        <v>7239</v>
      </c>
      <c r="B766" s="246">
        <v>1</v>
      </c>
      <c r="C766" s="246">
        <v>4.2430000000000003</v>
      </c>
      <c r="D766" s="246">
        <v>1960</v>
      </c>
    </row>
    <row r="767" spans="1:4">
      <c r="A767" s="245" t="s">
        <v>10450</v>
      </c>
      <c r="B767" s="246">
        <v>2</v>
      </c>
      <c r="C767" s="246">
        <v>12.690000000000001</v>
      </c>
      <c r="D767" s="246">
        <v>3950</v>
      </c>
    </row>
    <row r="768" spans="1:4">
      <c r="A768" s="245" t="s">
        <v>7919</v>
      </c>
      <c r="B768" s="246">
        <v>5</v>
      </c>
      <c r="C768" s="246">
        <v>34.335000000000001</v>
      </c>
      <c r="D768" s="246">
        <v>9729</v>
      </c>
    </row>
    <row r="769" spans="1:4">
      <c r="A769" s="245" t="s">
        <v>8958</v>
      </c>
      <c r="B769" s="246">
        <v>1</v>
      </c>
      <c r="C769" s="246">
        <v>4.9980000000000002</v>
      </c>
      <c r="D769" s="246">
        <v>1962</v>
      </c>
    </row>
    <row r="770" spans="1:4">
      <c r="A770" s="245" t="s">
        <v>8845</v>
      </c>
      <c r="B770" s="246">
        <v>1</v>
      </c>
      <c r="C770" s="246">
        <v>10.385</v>
      </c>
      <c r="D770" s="246">
        <v>1970</v>
      </c>
    </row>
    <row r="771" spans="1:4">
      <c r="A771" s="245" t="s">
        <v>11857</v>
      </c>
      <c r="B771" s="246">
        <v>1</v>
      </c>
      <c r="C771" s="246">
        <v>8.1150000000000002</v>
      </c>
      <c r="D771" s="246">
        <v>1982</v>
      </c>
    </row>
    <row r="772" spans="1:4">
      <c r="A772" s="245" t="s">
        <v>12279</v>
      </c>
      <c r="B772" s="246">
        <v>1</v>
      </c>
      <c r="C772" s="246">
        <v>9.1349999999999998</v>
      </c>
      <c r="D772" s="246">
        <v>1970</v>
      </c>
    </row>
    <row r="773" spans="1:4">
      <c r="A773" s="245" t="s">
        <v>9421</v>
      </c>
      <c r="B773" s="246">
        <v>2</v>
      </c>
      <c r="C773" s="246">
        <v>14.381</v>
      </c>
      <c r="D773" s="246">
        <v>4024</v>
      </c>
    </row>
    <row r="774" spans="1:4">
      <c r="A774" s="245" t="s">
        <v>11778</v>
      </c>
      <c r="B774" s="246">
        <v>1</v>
      </c>
      <c r="C774" s="246">
        <v>7.9589999999999996</v>
      </c>
      <c r="D774" s="246">
        <v>2008</v>
      </c>
    </row>
    <row r="775" spans="1:4">
      <c r="A775" s="245" t="s">
        <v>11635</v>
      </c>
      <c r="B775" s="246">
        <v>1</v>
      </c>
      <c r="C775" s="246">
        <v>7.6870000000000003</v>
      </c>
      <c r="D775" s="246">
        <v>1993</v>
      </c>
    </row>
    <row r="776" spans="1:4">
      <c r="A776" s="245" t="s">
        <v>8439</v>
      </c>
      <c r="B776" s="246">
        <v>1</v>
      </c>
      <c r="C776" s="246">
        <v>4.7119999999999997</v>
      </c>
      <c r="D776" s="246">
        <v>1972</v>
      </c>
    </row>
    <row r="777" spans="1:4">
      <c r="A777" s="245" t="s">
        <v>7091</v>
      </c>
      <c r="B777" s="246">
        <v>1</v>
      </c>
      <c r="C777" s="246">
        <v>4.1970000000000001</v>
      </c>
      <c r="D777" s="246">
        <v>1999</v>
      </c>
    </row>
    <row r="778" spans="1:4">
      <c r="A778" s="245" t="s">
        <v>7847</v>
      </c>
      <c r="B778" s="246">
        <v>2</v>
      </c>
      <c r="C778" s="246">
        <v>9.6239999999999988</v>
      </c>
      <c r="D778" s="246">
        <v>4006</v>
      </c>
    </row>
    <row r="779" spans="1:4">
      <c r="A779" s="245" t="s">
        <v>7904</v>
      </c>
      <c r="B779" s="246">
        <v>1</v>
      </c>
      <c r="C779" s="246">
        <v>4.4880000000000004</v>
      </c>
      <c r="D779" s="246">
        <v>1996</v>
      </c>
    </row>
    <row r="780" spans="1:4">
      <c r="A780" s="245" t="s">
        <v>8622</v>
      </c>
      <c r="B780" s="246">
        <v>3</v>
      </c>
      <c r="C780" s="246">
        <v>18.175000000000001</v>
      </c>
      <c r="D780" s="246">
        <v>5918</v>
      </c>
    </row>
    <row r="781" spans="1:4">
      <c r="A781" s="245" t="s">
        <v>10877</v>
      </c>
      <c r="B781" s="246">
        <v>1</v>
      </c>
      <c r="C781" s="246">
        <v>6.556</v>
      </c>
      <c r="D781" s="246">
        <v>1965</v>
      </c>
    </row>
    <row r="782" spans="1:4">
      <c r="A782" s="245" t="s">
        <v>7214</v>
      </c>
      <c r="B782" s="246">
        <v>1</v>
      </c>
      <c r="C782" s="246">
        <v>4.2380000000000004</v>
      </c>
      <c r="D782" s="246">
        <v>1990</v>
      </c>
    </row>
    <row r="783" spans="1:4">
      <c r="A783" s="245" t="s">
        <v>12067</v>
      </c>
      <c r="B783" s="246">
        <v>1</v>
      </c>
      <c r="C783" s="246">
        <v>8.5730000000000004</v>
      </c>
      <c r="D783" s="246">
        <v>1980</v>
      </c>
    </row>
    <row r="784" spans="1:4">
      <c r="A784" s="245" t="s">
        <v>7212</v>
      </c>
      <c r="B784" s="246">
        <v>4</v>
      </c>
      <c r="C784" s="246">
        <v>27.240000000000002</v>
      </c>
      <c r="D784" s="246">
        <v>7872</v>
      </c>
    </row>
    <row r="785" spans="1:4">
      <c r="A785" s="245" t="s">
        <v>10832</v>
      </c>
      <c r="B785" s="246">
        <v>1</v>
      </c>
      <c r="C785" s="246">
        <v>6.4989999999999997</v>
      </c>
      <c r="D785" s="246">
        <v>1961</v>
      </c>
    </row>
    <row r="786" spans="1:4">
      <c r="A786" s="245" t="s">
        <v>11606</v>
      </c>
      <c r="B786" s="246">
        <v>1</v>
      </c>
      <c r="C786" s="246">
        <v>7.6340000000000003</v>
      </c>
      <c r="D786" s="246">
        <v>1976</v>
      </c>
    </row>
    <row r="787" spans="1:4">
      <c r="A787" s="245" t="s">
        <v>8961</v>
      </c>
      <c r="B787" s="246">
        <v>1</v>
      </c>
      <c r="C787" s="246">
        <v>4.9989999999999997</v>
      </c>
      <c r="D787" s="246">
        <v>2005</v>
      </c>
    </row>
    <row r="788" spans="1:4">
      <c r="A788" s="245" t="s">
        <v>10064</v>
      </c>
      <c r="B788" s="246">
        <v>1</v>
      </c>
      <c r="C788" s="246">
        <v>5.74</v>
      </c>
      <c r="D788" s="246">
        <v>1983</v>
      </c>
    </row>
    <row r="789" spans="1:4">
      <c r="A789" s="245" t="s">
        <v>11654</v>
      </c>
      <c r="B789" s="246">
        <v>2</v>
      </c>
      <c r="C789" s="246">
        <v>17.911999999999999</v>
      </c>
      <c r="D789" s="246">
        <v>3853</v>
      </c>
    </row>
    <row r="790" spans="1:4">
      <c r="A790" s="245" t="s">
        <v>8349</v>
      </c>
      <c r="B790" s="246">
        <v>2</v>
      </c>
      <c r="C790" s="246">
        <v>20.448</v>
      </c>
      <c r="D790" s="246">
        <v>3888</v>
      </c>
    </row>
    <row r="791" spans="1:4">
      <c r="A791" s="245" t="s">
        <v>11667</v>
      </c>
      <c r="B791" s="246">
        <v>1</v>
      </c>
      <c r="C791" s="246">
        <v>7.7640000000000002</v>
      </c>
      <c r="D791" s="246">
        <v>1962</v>
      </c>
    </row>
    <row r="792" spans="1:4">
      <c r="A792" s="245" t="s">
        <v>9957</v>
      </c>
      <c r="B792" s="246">
        <v>1</v>
      </c>
      <c r="C792" s="246">
        <v>5.6340000000000003</v>
      </c>
      <c r="D792" s="246">
        <v>1962</v>
      </c>
    </row>
    <row r="793" spans="1:4">
      <c r="A793" s="245" t="s">
        <v>11333</v>
      </c>
      <c r="B793" s="246">
        <v>1</v>
      </c>
      <c r="C793" s="246">
        <v>7.1980000000000004</v>
      </c>
      <c r="D793" s="246">
        <v>1956</v>
      </c>
    </row>
    <row r="794" spans="1:4">
      <c r="A794" s="245" t="s">
        <v>7750</v>
      </c>
      <c r="B794" s="246">
        <v>10</v>
      </c>
      <c r="C794" s="246">
        <v>56.233000000000004</v>
      </c>
      <c r="D794" s="246">
        <v>19857</v>
      </c>
    </row>
    <row r="795" spans="1:4">
      <c r="A795" s="245" t="s">
        <v>13169</v>
      </c>
      <c r="B795" s="246">
        <v>1</v>
      </c>
      <c r="C795" s="246">
        <v>13.137</v>
      </c>
      <c r="D795" s="246">
        <v>1975</v>
      </c>
    </row>
    <row r="796" spans="1:4">
      <c r="A796" s="245" t="s">
        <v>8664</v>
      </c>
      <c r="B796" s="246">
        <v>2</v>
      </c>
      <c r="C796" s="246">
        <v>12.288</v>
      </c>
      <c r="D796" s="246">
        <v>3962</v>
      </c>
    </row>
    <row r="797" spans="1:4">
      <c r="A797" s="245" t="s">
        <v>12922</v>
      </c>
      <c r="B797" s="246">
        <v>1</v>
      </c>
      <c r="C797" s="246">
        <v>11.868</v>
      </c>
      <c r="D797" s="246">
        <v>1924</v>
      </c>
    </row>
    <row r="798" spans="1:4">
      <c r="A798" s="245" t="s">
        <v>10688</v>
      </c>
      <c r="B798" s="246">
        <v>5</v>
      </c>
      <c r="C798" s="246">
        <v>61.206000000000003</v>
      </c>
      <c r="D798" s="246">
        <v>9884</v>
      </c>
    </row>
    <row r="799" spans="1:4">
      <c r="A799" s="245" t="s">
        <v>13649</v>
      </c>
      <c r="B799" s="246">
        <v>1</v>
      </c>
      <c r="C799" s="246">
        <v>19.798999999999999</v>
      </c>
      <c r="D799" s="246">
        <v>1974</v>
      </c>
    </row>
    <row r="800" spans="1:4">
      <c r="A800" s="245" t="s">
        <v>7295</v>
      </c>
      <c r="B800" s="246">
        <v>15</v>
      </c>
      <c r="C800" s="246">
        <v>159.41500000000002</v>
      </c>
      <c r="D800" s="246">
        <v>29862</v>
      </c>
    </row>
    <row r="801" spans="1:4">
      <c r="A801" s="245" t="s">
        <v>13202</v>
      </c>
      <c r="B801" s="246">
        <v>1</v>
      </c>
      <c r="C801" s="246">
        <v>13.43</v>
      </c>
      <c r="D801" s="246">
        <v>1992</v>
      </c>
    </row>
    <row r="802" spans="1:4">
      <c r="A802" s="245" t="s">
        <v>9020</v>
      </c>
      <c r="B802" s="246">
        <v>1</v>
      </c>
      <c r="C802" s="246">
        <v>5.04</v>
      </c>
      <c r="D802" s="246">
        <v>1926</v>
      </c>
    </row>
    <row r="803" spans="1:4">
      <c r="A803" s="245" t="s">
        <v>7890</v>
      </c>
      <c r="B803" s="246">
        <v>2</v>
      </c>
      <c r="C803" s="246">
        <v>10.215</v>
      </c>
      <c r="D803" s="246">
        <v>3907</v>
      </c>
    </row>
    <row r="804" spans="1:4">
      <c r="A804" s="245" t="s">
        <v>12395</v>
      </c>
      <c r="B804" s="246">
        <v>1</v>
      </c>
      <c r="C804" s="246">
        <v>9.52</v>
      </c>
      <c r="D804" s="246">
        <v>1968</v>
      </c>
    </row>
    <row r="805" spans="1:4">
      <c r="A805" s="245" t="s">
        <v>8460</v>
      </c>
      <c r="B805" s="246">
        <v>2</v>
      </c>
      <c r="C805" s="246">
        <v>12.875</v>
      </c>
      <c r="D805" s="246">
        <v>4000</v>
      </c>
    </row>
    <row r="806" spans="1:4">
      <c r="A806" s="245" t="s">
        <v>9409</v>
      </c>
      <c r="B806" s="246">
        <v>3</v>
      </c>
      <c r="C806" s="246">
        <v>16.042999999999999</v>
      </c>
      <c r="D806" s="246">
        <v>5889</v>
      </c>
    </row>
    <row r="807" spans="1:4">
      <c r="A807" s="245" t="s">
        <v>13493</v>
      </c>
      <c r="B807" s="246">
        <v>1</v>
      </c>
      <c r="C807" s="246">
        <v>16.405999999999999</v>
      </c>
      <c r="D807" s="246">
        <v>1978</v>
      </c>
    </row>
    <row r="808" spans="1:4">
      <c r="A808" s="245" t="s">
        <v>7946</v>
      </c>
      <c r="B808" s="246">
        <v>1</v>
      </c>
      <c r="C808" s="246">
        <v>4.5069999999999997</v>
      </c>
      <c r="D808" s="246">
        <v>1927</v>
      </c>
    </row>
    <row r="809" spans="1:4">
      <c r="A809" s="245" t="s">
        <v>12084</v>
      </c>
      <c r="B809" s="246">
        <v>1</v>
      </c>
      <c r="C809" s="246">
        <v>8.6140000000000008</v>
      </c>
      <c r="D809" s="246">
        <v>1964</v>
      </c>
    </row>
    <row r="810" spans="1:4">
      <c r="A810" s="245" t="s">
        <v>13015</v>
      </c>
      <c r="B810" s="246">
        <v>3</v>
      </c>
      <c r="C810" s="246">
        <v>38.268999999999998</v>
      </c>
      <c r="D810" s="246">
        <v>5917</v>
      </c>
    </row>
    <row r="811" spans="1:4">
      <c r="A811" s="245" t="s">
        <v>9756</v>
      </c>
      <c r="B811" s="246">
        <v>1</v>
      </c>
      <c r="C811" s="246">
        <v>5.5090000000000003</v>
      </c>
      <c r="D811" s="246">
        <v>1996</v>
      </c>
    </row>
    <row r="812" spans="1:4">
      <c r="A812" s="245" t="s">
        <v>11325</v>
      </c>
      <c r="B812" s="246">
        <v>1</v>
      </c>
      <c r="C812" s="246">
        <v>7.1820000000000004</v>
      </c>
      <c r="D812" s="246">
        <v>1996</v>
      </c>
    </row>
    <row r="813" spans="1:4">
      <c r="A813" s="245" t="s">
        <v>10187</v>
      </c>
      <c r="B813" s="246">
        <v>1</v>
      </c>
      <c r="C813" s="246">
        <v>5.8230000000000004</v>
      </c>
      <c r="D813" s="246">
        <v>1978</v>
      </c>
    </row>
    <row r="814" spans="1:4">
      <c r="A814" s="245" t="s">
        <v>8426</v>
      </c>
      <c r="B814" s="246">
        <v>1</v>
      </c>
      <c r="C814" s="246">
        <v>4.7030000000000003</v>
      </c>
      <c r="D814" s="246">
        <v>1997</v>
      </c>
    </row>
    <row r="815" spans="1:4">
      <c r="A815" s="245" t="s">
        <v>8462</v>
      </c>
      <c r="B815" s="246">
        <v>1</v>
      </c>
      <c r="C815" s="246">
        <v>4.7270000000000003</v>
      </c>
      <c r="D815" s="246">
        <v>2003</v>
      </c>
    </row>
    <row r="816" spans="1:4">
      <c r="A816" s="245" t="s">
        <v>9601</v>
      </c>
      <c r="B816" s="246">
        <v>2</v>
      </c>
      <c r="C816" s="246">
        <v>13.472999999999999</v>
      </c>
      <c r="D816" s="246">
        <v>3946</v>
      </c>
    </row>
    <row r="817" spans="1:4">
      <c r="A817" s="245" t="s">
        <v>10060</v>
      </c>
      <c r="B817" s="246">
        <v>1</v>
      </c>
      <c r="C817" s="246">
        <v>5.7370000000000001</v>
      </c>
      <c r="D817" s="246">
        <v>1986</v>
      </c>
    </row>
    <row r="818" spans="1:4">
      <c r="A818" s="245" t="s">
        <v>10329</v>
      </c>
      <c r="B818" s="246">
        <v>3</v>
      </c>
      <c r="C818" s="246">
        <v>25.024999999999999</v>
      </c>
      <c r="D818" s="246">
        <v>5920</v>
      </c>
    </row>
    <row r="819" spans="1:4">
      <c r="A819" s="245" t="s">
        <v>11222</v>
      </c>
      <c r="B819" s="246">
        <v>1</v>
      </c>
      <c r="C819" s="246">
        <v>6.9980000000000002</v>
      </c>
      <c r="D819" s="246">
        <v>1944</v>
      </c>
    </row>
    <row r="820" spans="1:4">
      <c r="A820" s="245" t="s">
        <v>7651</v>
      </c>
      <c r="B820" s="246">
        <v>2</v>
      </c>
      <c r="C820" s="246">
        <v>11.343</v>
      </c>
      <c r="D820" s="246">
        <v>3970</v>
      </c>
    </row>
    <row r="821" spans="1:4">
      <c r="A821" s="245" t="s">
        <v>12764</v>
      </c>
      <c r="B821" s="246">
        <v>1</v>
      </c>
      <c r="C821" s="246">
        <v>10.94</v>
      </c>
      <c r="D821" s="246">
        <v>1987</v>
      </c>
    </row>
    <row r="822" spans="1:4">
      <c r="A822" s="245" t="s">
        <v>11546</v>
      </c>
      <c r="B822" s="246">
        <v>1</v>
      </c>
      <c r="C822" s="246">
        <v>7.516</v>
      </c>
      <c r="D822" s="246">
        <v>1990</v>
      </c>
    </row>
    <row r="823" spans="1:4">
      <c r="A823" s="245" t="s">
        <v>7218</v>
      </c>
      <c r="B823" s="246">
        <v>18</v>
      </c>
      <c r="C823" s="246">
        <v>155.06000000000003</v>
      </c>
      <c r="D823" s="246">
        <v>34935</v>
      </c>
    </row>
    <row r="824" spans="1:4">
      <c r="A824" s="245" t="s">
        <v>7525</v>
      </c>
      <c r="B824" s="246">
        <v>4</v>
      </c>
      <c r="C824" s="246">
        <v>25.512</v>
      </c>
      <c r="D824" s="246">
        <v>7970</v>
      </c>
    </row>
    <row r="825" spans="1:4">
      <c r="A825" s="245" t="s">
        <v>9645</v>
      </c>
      <c r="B825" s="246">
        <v>2</v>
      </c>
      <c r="C825" s="246">
        <v>11.77</v>
      </c>
      <c r="D825" s="246">
        <v>3976</v>
      </c>
    </row>
    <row r="826" spans="1:4">
      <c r="A826" s="245" t="s">
        <v>12178</v>
      </c>
      <c r="B826" s="246">
        <v>2</v>
      </c>
      <c r="C826" s="246">
        <v>29.658000000000001</v>
      </c>
      <c r="D826" s="246">
        <v>3954</v>
      </c>
    </row>
    <row r="827" spans="1:4">
      <c r="A827" s="245" t="s">
        <v>13691</v>
      </c>
      <c r="B827" s="246">
        <v>1</v>
      </c>
      <c r="C827" s="246">
        <v>21.082000000000001</v>
      </c>
      <c r="D827" s="246">
        <v>2006</v>
      </c>
    </row>
    <row r="828" spans="1:4">
      <c r="A828" s="245" t="s">
        <v>10782</v>
      </c>
      <c r="B828" s="246">
        <v>1</v>
      </c>
      <c r="C828" s="246">
        <v>6.4290000000000003</v>
      </c>
      <c r="D828" s="246">
        <v>1956</v>
      </c>
    </row>
    <row r="829" spans="1:4">
      <c r="A829" s="245" t="s">
        <v>11241</v>
      </c>
      <c r="B829" s="246">
        <v>1</v>
      </c>
      <c r="C829" s="246">
        <v>7.0250000000000004</v>
      </c>
      <c r="D829" s="246">
        <v>1974</v>
      </c>
    </row>
    <row r="830" spans="1:4">
      <c r="A830" s="245" t="s">
        <v>8606</v>
      </c>
      <c r="B830" s="246">
        <v>1</v>
      </c>
      <c r="C830" s="246">
        <v>4.798</v>
      </c>
      <c r="D830" s="246">
        <v>2003</v>
      </c>
    </row>
    <row r="831" spans="1:4">
      <c r="A831" s="245" t="s">
        <v>11544</v>
      </c>
      <c r="B831" s="246">
        <v>1</v>
      </c>
      <c r="C831" s="246">
        <v>7.5129999999999999</v>
      </c>
      <c r="D831" s="246">
        <v>1980</v>
      </c>
    </row>
    <row r="832" spans="1:4">
      <c r="A832" s="245" t="s">
        <v>7158</v>
      </c>
      <c r="B832" s="246">
        <v>2</v>
      </c>
      <c r="C832" s="246">
        <v>8.8339999999999996</v>
      </c>
      <c r="D832" s="246">
        <v>3900</v>
      </c>
    </row>
    <row r="833" spans="1:4">
      <c r="A833" s="245" t="s">
        <v>8091</v>
      </c>
      <c r="B833" s="246">
        <v>1</v>
      </c>
      <c r="C833" s="246">
        <v>4.5659999999999998</v>
      </c>
      <c r="D833" s="246">
        <v>1949</v>
      </c>
    </row>
    <row r="834" spans="1:4">
      <c r="A834" s="245" t="s">
        <v>13395</v>
      </c>
      <c r="B834" s="246">
        <v>1</v>
      </c>
      <c r="C834" s="246">
        <v>15.241</v>
      </c>
      <c r="D834" s="246">
        <v>1950</v>
      </c>
    </row>
    <row r="835" spans="1:4">
      <c r="A835" s="245" t="s">
        <v>7521</v>
      </c>
      <c r="B835" s="246">
        <v>3</v>
      </c>
      <c r="C835" s="246">
        <v>16.408000000000001</v>
      </c>
      <c r="D835" s="246">
        <v>5921</v>
      </c>
    </row>
    <row r="836" spans="1:4">
      <c r="A836" s="245" t="s">
        <v>10487</v>
      </c>
      <c r="B836" s="246">
        <v>4</v>
      </c>
      <c r="C836" s="246">
        <v>31.464999999999996</v>
      </c>
      <c r="D836" s="246">
        <v>8012</v>
      </c>
    </row>
    <row r="837" spans="1:4">
      <c r="A837" s="245" t="s">
        <v>13177</v>
      </c>
      <c r="B837" s="246">
        <v>1</v>
      </c>
      <c r="C837" s="246">
        <v>13.23</v>
      </c>
      <c r="D837" s="246">
        <v>2012</v>
      </c>
    </row>
    <row r="838" spans="1:4">
      <c r="A838" s="245" t="s">
        <v>10973</v>
      </c>
      <c r="B838" s="246">
        <v>1</v>
      </c>
      <c r="C838" s="246">
        <v>6.6559999999999997</v>
      </c>
      <c r="D838" s="246">
        <v>1948</v>
      </c>
    </row>
    <row r="839" spans="1:4">
      <c r="A839" s="245" t="s">
        <v>7433</v>
      </c>
      <c r="B839" s="246">
        <v>3</v>
      </c>
      <c r="C839" s="246">
        <v>17.529</v>
      </c>
      <c r="D839" s="246">
        <v>5922</v>
      </c>
    </row>
    <row r="840" spans="1:4">
      <c r="A840" s="245" t="s">
        <v>11057</v>
      </c>
      <c r="B840" s="246">
        <v>1</v>
      </c>
      <c r="C840" s="246">
        <v>6.7649999999999997</v>
      </c>
      <c r="D840" s="246">
        <v>1982</v>
      </c>
    </row>
    <row r="841" spans="1:4">
      <c r="A841" s="245" t="s">
        <v>8542</v>
      </c>
      <c r="B841" s="246">
        <v>2</v>
      </c>
      <c r="C841" s="246">
        <v>9.57</v>
      </c>
      <c r="D841" s="246">
        <v>3935</v>
      </c>
    </row>
    <row r="842" spans="1:4">
      <c r="A842" s="245" t="s">
        <v>7859</v>
      </c>
      <c r="B842" s="246">
        <v>7</v>
      </c>
      <c r="C842" s="246">
        <v>58.933999999999997</v>
      </c>
      <c r="D842" s="246">
        <v>14020</v>
      </c>
    </row>
    <row r="843" spans="1:4">
      <c r="A843" s="245" t="s">
        <v>9436</v>
      </c>
      <c r="B843" s="246">
        <v>1</v>
      </c>
      <c r="C843" s="246">
        <v>5.3159999999999998</v>
      </c>
      <c r="D843" s="246">
        <v>1993</v>
      </c>
    </row>
    <row r="844" spans="1:4">
      <c r="A844" s="245" t="s">
        <v>10944</v>
      </c>
      <c r="B844" s="246">
        <v>1</v>
      </c>
      <c r="C844" s="246">
        <v>6.6260000000000003</v>
      </c>
      <c r="D844" s="246">
        <v>1983</v>
      </c>
    </row>
    <row r="845" spans="1:4">
      <c r="A845" s="245" t="s">
        <v>11909</v>
      </c>
      <c r="B845" s="246">
        <v>1</v>
      </c>
      <c r="C845" s="246">
        <v>8.2509999999999994</v>
      </c>
      <c r="D845" s="246">
        <v>1987</v>
      </c>
    </row>
    <row r="846" spans="1:4">
      <c r="A846" s="245" t="s">
        <v>8637</v>
      </c>
      <c r="B846" s="246">
        <v>1</v>
      </c>
      <c r="C846" s="246">
        <v>4.8090000000000002</v>
      </c>
      <c r="D846" s="246">
        <v>1995</v>
      </c>
    </row>
    <row r="847" spans="1:4">
      <c r="A847" s="245" t="s">
        <v>11262</v>
      </c>
      <c r="B847" s="246">
        <v>1</v>
      </c>
      <c r="C847" s="246">
        <v>7.0750000000000002</v>
      </c>
      <c r="D847" s="246">
        <v>1981</v>
      </c>
    </row>
    <row r="848" spans="1:4">
      <c r="A848" s="245" t="s">
        <v>10265</v>
      </c>
      <c r="B848" s="246">
        <v>2</v>
      </c>
      <c r="C848" s="246">
        <v>17.280999999999999</v>
      </c>
      <c r="D848" s="246">
        <v>3939</v>
      </c>
    </row>
    <row r="849" spans="1:4">
      <c r="A849" s="245" t="s">
        <v>10119</v>
      </c>
      <c r="B849" s="246">
        <v>9</v>
      </c>
      <c r="C849" s="246">
        <v>75.887</v>
      </c>
      <c r="D849" s="246">
        <v>17911</v>
      </c>
    </row>
    <row r="850" spans="1:4">
      <c r="A850" s="245" t="s">
        <v>7912</v>
      </c>
      <c r="B850" s="246">
        <v>1</v>
      </c>
      <c r="C850" s="246">
        <v>4.4930000000000003</v>
      </c>
      <c r="D850" s="246">
        <v>2008</v>
      </c>
    </row>
    <row r="851" spans="1:4">
      <c r="A851" s="245" t="s">
        <v>7175</v>
      </c>
      <c r="B851" s="246">
        <v>5</v>
      </c>
      <c r="C851" s="246">
        <v>25.414999999999999</v>
      </c>
      <c r="D851" s="246">
        <v>9689</v>
      </c>
    </row>
    <row r="852" spans="1:4">
      <c r="A852" s="245" t="s">
        <v>9871</v>
      </c>
      <c r="B852" s="246">
        <v>5</v>
      </c>
      <c r="C852" s="246">
        <v>38.805</v>
      </c>
      <c r="D852" s="246">
        <v>9769</v>
      </c>
    </row>
    <row r="853" spans="1:4">
      <c r="A853" s="245" t="s">
        <v>10557</v>
      </c>
      <c r="B853" s="246">
        <v>5</v>
      </c>
      <c r="C853" s="246">
        <v>48.171999999999997</v>
      </c>
      <c r="D853" s="246">
        <v>10025</v>
      </c>
    </row>
    <row r="854" spans="1:4">
      <c r="A854" s="245" t="s">
        <v>13255</v>
      </c>
      <c r="B854" s="246">
        <v>1</v>
      </c>
      <c r="C854" s="246">
        <v>13.862</v>
      </c>
      <c r="D854" s="246">
        <v>2007</v>
      </c>
    </row>
    <row r="855" spans="1:4">
      <c r="A855" s="245" t="s">
        <v>9886</v>
      </c>
      <c r="B855" s="246">
        <v>2</v>
      </c>
      <c r="C855" s="246">
        <v>12.632000000000001</v>
      </c>
      <c r="D855" s="246">
        <v>4018</v>
      </c>
    </row>
    <row r="856" spans="1:4">
      <c r="A856" s="245" t="s">
        <v>11321</v>
      </c>
      <c r="B856" s="246">
        <v>2</v>
      </c>
      <c r="C856" s="246">
        <v>23.464000000000002</v>
      </c>
      <c r="D856" s="246">
        <v>3986</v>
      </c>
    </row>
    <row r="857" spans="1:4">
      <c r="A857" s="245" t="s">
        <v>7345</v>
      </c>
      <c r="B857" s="246">
        <v>8</v>
      </c>
      <c r="C857" s="246">
        <v>56.097000000000008</v>
      </c>
      <c r="D857" s="246">
        <v>15839</v>
      </c>
    </row>
    <row r="858" spans="1:4">
      <c r="A858" s="245" t="s">
        <v>7233</v>
      </c>
      <c r="B858" s="246">
        <v>2</v>
      </c>
      <c r="C858" s="246">
        <v>10.652999999999999</v>
      </c>
      <c r="D858" s="246">
        <v>3946</v>
      </c>
    </row>
    <row r="859" spans="1:4">
      <c r="A859" s="245" t="s">
        <v>8674</v>
      </c>
      <c r="B859" s="246">
        <v>1</v>
      </c>
      <c r="C859" s="246">
        <v>4.8250000000000002</v>
      </c>
      <c r="D859" s="246">
        <v>1960</v>
      </c>
    </row>
    <row r="860" spans="1:4">
      <c r="A860" s="245" t="s">
        <v>10660</v>
      </c>
      <c r="B860" s="246">
        <v>3</v>
      </c>
      <c r="C860" s="246">
        <v>20.562999999999999</v>
      </c>
      <c r="D860" s="246">
        <v>5851</v>
      </c>
    </row>
    <row r="861" spans="1:4">
      <c r="A861" s="245" t="s">
        <v>7922</v>
      </c>
      <c r="B861" s="246">
        <v>4</v>
      </c>
      <c r="C861" s="246">
        <v>43.558000000000007</v>
      </c>
      <c r="D861" s="246">
        <v>7991</v>
      </c>
    </row>
    <row r="862" spans="1:4">
      <c r="A862" s="245" t="s">
        <v>10360</v>
      </c>
      <c r="B862" s="246">
        <v>1</v>
      </c>
      <c r="C862" s="246">
        <v>6.0060000000000002</v>
      </c>
      <c r="D862" s="246">
        <v>1966</v>
      </c>
    </row>
    <row r="863" spans="1:4">
      <c r="A863" s="245" t="s">
        <v>11845</v>
      </c>
      <c r="B863" s="246">
        <v>1</v>
      </c>
      <c r="C863" s="246">
        <v>8.0969999999999995</v>
      </c>
      <c r="D863" s="246">
        <v>1985</v>
      </c>
    </row>
    <row r="864" spans="1:4">
      <c r="A864" s="245" t="s">
        <v>10284</v>
      </c>
      <c r="B864" s="246">
        <v>1</v>
      </c>
      <c r="C864" s="246">
        <v>5.9219999999999997</v>
      </c>
      <c r="D864" s="246">
        <v>1972</v>
      </c>
    </row>
    <row r="865" spans="1:4">
      <c r="A865" s="245" t="s">
        <v>11408</v>
      </c>
      <c r="B865" s="246">
        <v>1</v>
      </c>
      <c r="C865" s="246">
        <v>7.2839999999999998</v>
      </c>
      <c r="D865" s="246">
        <v>1976</v>
      </c>
    </row>
    <row r="866" spans="1:4">
      <c r="A866" s="245" t="s">
        <v>7612</v>
      </c>
      <c r="B866" s="246">
        <v>3</v>
      </c>
      <c r="C866" s="246">
        <v>22.709</v>
      </c>
      <c r="D866" s="246">
        <v>5871</v>
      </c>
    </row>
    <row r="867" spans="1:4">
      <c r="A867" s="245" t="s">
        <v>10218</v>
      </c>
      <c r="B867" s="246">
        <v>1</v>
      </c>
      <c r="C867" s="246">
        <v>5.8550000000000004</v>
      </c>
      <c r="D867" s="246">
        <v>1974</v>
      </c>
    </row>
    <row r="868" spans="1:4">
      <c r="A868" s="245" t="s">
        <v>7235</v>
      </c>
      <c r="B868" s="246">
        <v>8</v>
      </c>
      <c r="C868" s="246">
        <v>60.981000000000002</v>
      </c>
      <c r="D868" s="246">
        <v>15544</v>
      </c>
    </row>
    <row r="869" spans="1:4">
      <c r="A869" s="245" t="s">
        <v>10960</v>
      </c>
      <c r="B869" s="246">
        <v>1</v>
      </c>
      <c r="C869" s="246">
        <v>6.6470000000000002</v>
      </c>
      <c r="D869" s="246">
        <v>1944</v>
      </c>
    </row>
    <row r="870" spans="1:4">
      <c r="A870" s="245" t="s">
        <v>11391</v>
      </c>
      <c r="B870" s="246">
        <v>2</v>
      </c>
      <c r="C870" s="246">
        <v>24.278000000000002</v>
      </c>
      <c r="D870" s="246">
        <v>3941</v>
      </c>
    </row>
    <row r="871" spans="1:4">
      <c r="A871" s="245" t="s">
        <v>12593</v>
      </c>
      <c r="B871" s="246">
        <v>1</v>
      </c>
      <c r="C871" s="246">
        <v>10.189</v>
      </c>
      <c r="D871" s="246">
        <v>1930</v>
      </c>
    </row>
    <row r="872" spans="1:4">
      <c r="A872" s="245" t="s">
        <v>10122</v>
      </c>
      <c r="B872" s="246">
        <v>4</v>
      </c>
      <c r="C872" s="246">
        <v>34.359000000000002</v>
      </c>
      <c r="D872" s="246">
        <v>7940</v>
      </c>
    </row>
    <row r="873" spans="1:4">
      <c r="A873" s="245" t="s">
        <v>12187</v>
      </c>
      <c r="B873" s="246">
        <v>1</v>
      </c>
      <c r="C873" s="246">
        <v>8.8889999999999993</v>
      </c>
      <c r="D873" s="246">
        <v>1977</v>
      </c>
    </row>
    <row r="874" spans="1:4">
      <c r="A874" s="245" t="s">
        <v>11720</v>
      </c>
      <c r="B874" s="246">
        <v>1</v>
      </c>
      <c r="C874" s="246">
        <v>7.8360000000000003</v>
      </c>
      <c r="D874" s="246">
        <v>1991</v>
      </c>
    </row>
    <row r="875" spans="1:4">
      <c r="A875" s="245" t="s">
        <v>8963</v>
      </c>
      <c r="B875" s="246">
        <v>2</v>
      </c>
      <c r="C875" s="246">
        <v>10.382999999999999</v>
      </c>
      <c r="D875" s="246">
        <v>3889</v>
      </c>
    </row>
    <row r="876" spans="1:4">
      <c r="A876" s="245" t="s">
        <v>11143</v>
      </c>
      <c r="B876" s="246">
        <v>1</v>
      </c>
      <c r="C876" s="246">
        <v>6.8890000000000002</v>
      </c>
      <c r="D876" s="246">
        <v>1928</v>
      </c>
    </row>
    <row r="877" spans="1:4">
      <c r="A877" s="245" t="s">
        <v>8040</v>
      </c>
      <c r="B877" s="246">
        <v>4</v>
      </c>
      <c r="C877" s="246">
        <v>23.380000000000003</v>
      </c>
      <c r="D877" s="246">
        <v>7892</v>
      </c>
    </row>
    <row r="878" spans="1:4">
      <c r="A878" s="245" t="s">
        <v>10511</v>
      </c>
      <c r="B878" s="246">
        <v>2</v>
      </c>
      <c r="C878" s="246">
        <v>13.145</v>
      </c>
      <c r="D878" s="246">
        <v>3922</v>
      </c>
    </row>
    <row r="879" spans="1:4">
      <c r="A879" s="245" t="s">
        <v>7630</v>
      </c>
      <c r="B879" s="246">
        <v>1</v>
      </c>
      <c r="C879" s="246">
        <v>4.3819999999999997</v>
      </c>
      <c r="D879" s="246">
        <v>2007</v>
      </c>
    </row>
    <row r="880" spans="1:4">
      <c r="A880" s="245" t="s">
        <v>11423</v>
      </c>
      <c r="B880" s="246">
        <v>1</v>
      </c>
      <c r="C880" s="246">
        <v>7.3150000000000004</v>
      </c>
      <c r="D880" s="246">
        <v>1976</v>
      </c>
    </row>
    <row r="881" spans="1:4">
      <c r="A881" s="245" t="s">
        <v>9647</v>
      </c>
      <c r="B881" s="246">
        <v>3</v>
      </c>
      <c r="C881" s="246">
        <v>19.981999999999999</v>
      </c>
      <c r="D881" s="246">
        <v>5893</v>
      </c>
    </row>
    <row r="882" spans="1:4">
      <c r="A882" s="245" t="s">
        <v>7584</v>
      </c>
      <c r="B882" s="246">
        <v>4</v>
      </c>
      <c r="C882" s="246">
        <v>23.277999999999999</v>
      </c>
      <c r="D882" s="246">
        <v>7874</v>
      </c>
    </row>
    <row r="883" spans="1:4">
      <c r="A883" s="245" t="s">
        <v>10599</v>
      </c>
      <c r="B883" s="246">
        <v>1</v>
      </c>
      <c r="C883" s="246">
        <v>6.2380000000000004</v>
      </c>
      <c r="D883" s="246">
        <v>1983</v>
      </c>
    </row>
    <row r="884" spans="1:4">
      <c r="A884" s="245" t="s">
        <v>7827</v>
      </c>
      <c r="B884" s="246">
        <v>7</v>
      </c>
      <c r="C884" s="246">
        <v>45.122999999999998</v>
      </c>
      <c r="D884" s="246">
        <v>13757</v>
      </c>
    </row>
    <row r="885" spans="1:4">
      <c r="A885" s="245" t="s">
        <v>12855</v>
      </c>
      <c r="B885" s="246">
        <v>1</v>
      </c>
      <c r="C885" s="246">
        <v>11.388</v>
      </c>
      <c r="D885" s="246">
        <v>1961</v>
      </c>
    </row>
    <row r="886" spans="1:4">
      <c r="A886" s="245" t="s">
        <v>7622</v>
      </c>
      <c r="B886" s="246">
        <v>2</v>
      </c>
      <c r="C886" s="246">
        <v>9.3819999999999997</v>
      </c>
      <c r="D886" s="246">
        <v>4008</v>
      </c>
    </row>
    <row r="887" spans="1:4">
      <c r="A887" s="245" t="s">
        <v>10851</v>
      </c>
      <c r="B887" s="246">
        <v>1</v>
      </c>
      <c r="C887" s="246">
        <v>6.5190000000000001</v>
      </c>
      <c r="D887" s="246">
        <v>2006</v>
      </c>
    </row>
    <row r="888" spans="1:4">
      <c r="A888" s="245" t="s">
        <v>8493</v>
      </c>
      <c r="B888" s="246">
        <v>3</v>
      </c>
      <c r="C888" s="246">
        <v>17.918999999999997</v>
      </c>
      <c r="D888" s="246">
        <v>5825</v>
      </c>
    </row>
    <row r="889" spans="1:4">
      <c r="A889" s="245" t="s">
        <v>8260</v>
      </c>
      <c r="B889" s="246">
        <v>1</v>
      </c>
      <c r="C889" s="246">
        <v>4.6349999999999998</v>
      </c>
      <c r="D889" s="246">
        <v>1998</v>
      </c>
    </row>
    <row r="890" spans="1:4">
      <c r="A890" s="245" t="s">
        <v>7388</v>
      </c>
      <c r="B890" s="246">
        <v>1</v>
      </c>
      <c r="C890" s="246">
        <v>4.2910000000000004</v>
      </c>
      <c r="D890" s="246">
        <v>1989</v>
      </c>
    </row>
    <row r="891" spans="1:4">
      <c r="A891" s="245" t="s">
        <v>9464</v>
      </c>
      <c r="B891" s="246">
        <v>1</v>
      </c>
      <c r="C891" s="246">
        <v>5.3250000000000002</v>
      </c>
      <c r="D891" s="246">
        <v>2002</v>
      </c>
    </row>
    <row r="892" spans="1:4">
      <c r="A892" s="245" t="s">
        <v>10055</v>
      </c>
      <c r="B892" s="246">
        <v>1</v>
      </c>
      <c r="C892" s="246">
        <v>5.7309999999999999</v>
      </c>
      <c r="D892" s="246">
        <v>1960</v>
      </c>
    </row>
    <row r="893" spans="1:4">
      <c r="A893" s="245" t="s">
        <v>9204</v>
      </c>
      <c r="B893" s="246">
        <v>1</v>
      </c>
      <c r="C893" s="246">
        <v>5.1630000000000003</v>
      </c>
      <c r="D893" s="246">
        <v>1971</v>
      </c>
    </row>
    <row r="894" spans="1:4">
      <c r="A894" s="245" t="s">
        <v>12875</v>
      </c>
      <c r="B894" s="246">
        <v>1</v>
      </c>
      <c r="C894" s="246">
        <v>11.545</v>
      </c>
      <c r="D894" s="246">
        <v>2004</v>
      </c>
    </row>
    <row r="895" spans="1:4">
      <c r="A895" s="245" t="s">
        <v>7023</v>
      </c>
      <c r="B895" s="246">
        <v>4</v>
      </c>
      <c r="C895" s="246">
        <v>21.265999999999998</v>
      </c>
      <c r="D895" s="246">
        <v>7981</v>
      </c>
    </row>
    <row r="896" spans="1:4">
      <c r="A896" s="245" t="s">
        <v>10092</v>
      </c>
      <c r="B896" s="246">
        <v>1</v>
      </c>
      <c r="C896" s="246">
        <v>5.7530000000000001</v>
      </c>
      <c r="D896" s="246">
        <v>1941</v>
      </c>
    </row>
    <row r="897" spans="1:4">
      <c r="A897" s="245" t="s">
        <v>13385</v>
      </c>
      <c r="B897" s="246">
        <v>1</v>
      </c>
      <c r="C897" s="246">
        <v>15.066000000000001</v>
      </c>
      <c r="D897" s="246">
        <v>1972</v>
      </c>
    </row>
    <row r="898" spans="1:4">
      <c r="A898" s="245" t="s">
        <v>8796</v>
      </c>
      <c r="B898" s="246">
        <v>4</v>
      </c>
      <c r="C898" s="246">
        <v>25.676000000000002</v>
      </c>
      <c r="D898" s="246">
        <v>7905</v>
      </c>
    </row>
    <row r="899" spans="1:4">
      <c r="A899" s="245" t="s">
        <v>11114</v>
      </c>
      <c r="B899" s="246">
        <v>1</v>
      </c>
      <c r="C899" s="246">
        <v>6.8410000000000002</v>
      </c>
      <c r="D899" s="246">
        <v>1992</v>
      </c>
    </row>
    <row r="900" spans="1:4">
      <c r="A900" s="245" t="s">
        <v>350</v>
      </c>
      <c r="B900" s="246">
        <v>1</v>
      </c>
      <c r="C900" s="246">
        <v>4.6680000000000001</v>
      </c>
      <c r="D900" s="246">
        <v>2004</v>
      </c>
    </row>
    <row r="901" spans="1:4">
      <c r="A901" s="245" t="s">
        <v>9500</v>
      </c>
      <c r="B901" s="246">
        <v>1</v>
      </c>
      <c r="C901" s="246">
        <v>5.3449999999999998</v>
      </c>
      <c r="D901" s="246">
        <v>1985</v>
      </c>
    </row>
    <row r="902" spans="1:4">
      <c r="A902" s="245" t="s">
        <v>7400</v>
      </c>
      <c r="B902" s="246">
        <v>1</v>
      </c>
      <c r="C902" s="246">
        <v>4.2939999999999996</v>
      </c>
      <c r="D902" s="246">
        <v>1956</v>
      </c>
    </row>
    <row r="903" spans="1:4">
      <c r="A903" s="245" t="s">
        <v>12543</v>
      </c>
      <c r="B903" s="246">
        <v>1</v>
      </c>
      <c r="C903" s="246">
        <v>10.004</v>
      </c>
      <c r="D903" s="246">
        <v>1974</v>
      </c>
    </row>
    <row r="904" spans="1:4">
      <c r="A904" s="245" t="s">
        <v>7603</v>
      </c>
      <c r="B904" s="246">
        <v>3</v>
      </c>
      <c r="C904" s="246">
        <v>25.213000000000001</v>
      </c>
      <c r="D904" s="246">
        <v>5959</v>
      </c>
    </row>
    <row r="905" spans="1:4">
      <c r="A905" s="245" t="s">
        <v>11827</v>
      </c>
      <c r="B905" s="246">
        <v>1</v>
      </c>
      <c r="C905" s="246">
        <v>8.0640000000000001</v>
      </c>
      <c r="D905" s="246">
        <v>1968</v>
      </c>
    </row>
    <row r="906" spans="1:4">
      <c r="A906" s="245" t="s">
        <v>10099</v>
      </c>
      <c r="B906" s="246">
        <v>1</v>
      </c>
      <c r="C906" s="246">
        <v>5.7590000000000003</v>
      </c>
      <c r="D906" s="246">
        <v>1973</v>
      </c>
    </row>
    <row r="907" spans="1:4">
      <c r="A907" s="245" t="s">
        <v>7421</v>
      </c>
      <c r="B907" s="246">
        <v>1</v>
      </c>
      <c r="C907" s="246">
        <v>4.306</v>
      </c>
      <c r="D907" s="246">
        <v>1979</v>
      </c>
    </row>
    <row r="908" spans="1:4">
      <c r="A908" s="245" t="s">
        <v>8114</v>
      </c>
      <c r="B908" s="246">
        <v>1</v>
      </c>
      <c r="C908" s="246">
        <v>4.5739999999999998</v>
      </c>
      <c r="D908" s="246">
        <v>1993</v>
      </c>
    </row>
    <row r="909" spans="1:4">
      <c r="A909" s="245" t="s">
        <v>9202</v>
      </c>
      <c r="B909" s="246">
        <v>1</v>
      </c>
      <c r="C909" s="246">
        <v>5.1619999999999999</v>
      </c>
      <c r="D909" s="246">
        <v>1970</v>
      </c>
    </row>
    <row r="910" spans="1:4">
      <c r="A910" s="245" t="s">
        <v>9700</v>
      </c>
      <c r="B910" s="246">
        <v>3</v>
      </c>
      <c r="C910" s="246">
        <v>18.146000000000001</v>
      </c>
      <c r="D910" s="246">
        <v>5910</v>
      </c>
    </row>
    <row r="911" spans="1:4">
      <c r="A911" s="245" t="s">
        <v>8410</v>
      </c>
      <c r="B911" s="246">
        <v>2</v>
      </c>
      <c r="C911" s="246">
        <v>13.117000000000001</v>
      </c>
      <c r="D911" s="246">
        <v>3964</v>
      </c>
    </row>
    <row r="912" spans="1:4">
      <c r="A912" s="245" t="s">
        <v>7186</v>
      </c>
      <c r="B912" s="246">
        <v>1</v>
      </c>
      <c r="C912" s="246">
        <v>4.2279999999999998</v>
      </c>
      <c r="D912" s="246">
        <v>1959</v>
      </c>
    </row>
    <row r="913" spans="1:4">
      <c r="A913" s="245" t="s">
        <v>196</v>
      </c>
      <c r="B913" s="246">
        <v>1</v>
      </c>
      <c r="C913" s="246">
        <v>4.532</v>
      </c>
      <c r="D913" s="246">
        <v>1963</v>
      </c>
    </row>
    <row r="914" spans="1:4">
      <c r="A914" s="245" t="s">
        <v>8298</v>
      </c>
      <c r="B914" s="246">
        <v>1</v>
      </c>
      <c r="C914" s="246">
        <v>4.6500000000000004</v>
      </c>
      <c r="D914" s="246">
        <v>1983</v>
      </c>
    </row>
    <row r="915" spans="1:4">
      <c r="A915" s="245" t="s">
        <v>8407</v>
      </c>
      <c r="B915" s="246">
        <v>1</v>
      </c>
      <c r="C915" s="246">
        <v>4.6959999999999997</v>
      </c>
      <c r="D915" s="246">
        <v>1963</v>
      </c>
    </row>
    <row r="916" spans="1:4">
      <c r="A916" s="245" t="s">
        <v>8725</v>
      </c>
      <c r="B916" s="246">
        <v>1</v>
      </c>
      <c r="C916" s="246">
        <v>4.8520000000000003</v>
      </c>
      <c r="D916" s="246">
        <v>1988</v>
      </c>
    </row>
    <row r="917" spans="1:4">
      <c r="A917" s="245" t="s">
        <v>13378</v>
      </c>
      <c r="B917" s="246">
        <v>1</v>
      </c>
      <c r="C917" s="246">
        <v>14.945</v>
      </c>
      <c r="D917" s="246">
        <v>1995</v>
      </c>
    </row>
    <row r="918" spans="1:4">
      <c r="A918" s="245" t="s">
        <v>9740</v>
      </c>
      <c r="B918" s="246">
        <v>2</v>
      </c>
      <c r="C918" s="246">
        <v>16.771999999999998</v>
      </c>
      <c r="D918" s="246">
        <v>3985</v>
      </c>
    </row>
    <row r="919" spans="1:4">
      <c r="A919" s="245" t="s">
        <v>8280</v>
      </c>
      <c r="B919" s="246">
        <v>1</v>
      </c>
      <c r="C919" s="246">
        <v>4.6420000000000003</v>
      </c>
      <c r="D919" s="246">
        <v>1989</v>
      </c>
    </row>
    <row r="920" spans="1:4">
      <c r="A920" s="245" t="s">
        <v>7032</v>
      </c>
      <c r="B920" s="246">
        <v>1</v>
      </c>
      <c r="C920" s="246">
        <v>4.1760000000000002</v>
      </c>
      <c r="D920" s="246">
        <v>1979</v>
      </c>
    </row>
    <row r="921" spans="1:4">
      <c r="A921" s="245" t="s">
        <v>7057</v>
      </c>
      <c r="B921" s="246">
        <v>8</v>
      </c>
      <c r="C921" s="246">
        <v>54.783000000000008</v>
      </c>
      <c r="D921" s="246">
        <v>15914</v>
      </c>
    </row>
    <row r="922" spans="1:4">
      <c r="A922" s="245" t="s">
        <v>13390</v>
      </c>
      <c r="B922" s="246">
        <v>2</v>
      </c>
      <c r="C922" s="246">
        <v>46.951000000000001</v>
      </c>
      <c r="D922" s="246">
        <v>3963</v>
      </c>
    </row>
    <row r="923" spans="1:4">
      <c r="A923" s="245" t="s">
        <v>8784</v>
      </c>
      <c r="B923" s="246">
        <v>1</v>
      </c>
      <c r="C923" s="246">
        <v>4.8920000000000003</v>
      </c>
      <c r="D923" s="246">
        <v>1968</v>
      </c>
    </row>
    <row r="924" spans="1:4">
      <c r="A924" s="245" t="s">
        <v>13301</v>
      </c>
      <c r="B924" s="246">
        <v>1</v>
      </c>
      <c r="C924" s="246">
        <v>14.282</v>
      </c>
      <c r="D924" s="246">
        <v>1971</v>
      </c>
    </row>
    <row r="925" spans="1:4">
      <c r="A925" s="245" t="s">
        <v>10444</v>
      </c>
      <c r="B925" s="246">
        <v>2</v>
      </c>
      <c r="C925" s="246">
        <v>14.377000000000001</v>
      </c>
      <c r="D925" s="246">
        <v>3847</v>
      </c>
    </row>
    <row r="926" spans="1:4">
      <c r="A926" s="245" t="s">
        <v>10466</v>
      </c>
      <c r="B926" s="246">
        <v>1</v>
      </c>
      <c r="C926" s="246">
        <v>6.0810000000000004</v>
      </c>
      <c r="D926" s="246">
        <v>1959</v>
      </c>
    </row>
    <row r="927" spans="1:4">
      <c r="A927" s="245" t="s">
        <v>12799</v>
      </c>
      <c r="B927" s="246">
        <v>1</v>
      </c>
      <c r="C927" s="246">
        <v>11.108000000000001</v>
      </c>
      <c r="D927" s="246">
        <v>2010</v>
      </c>
    </row>
    <row r="928" spans="1:4">
      <c r="A928" s="245" t="s">
        <v>7951</v>
      </c>
      <c r="B928" s="246">
        <v>1</v>
      </c>
      <c r="C928" s="246">
        <v>4.508</v>
      </c>
      <c r="D928" s="246">
        <v>1964</v>
      </c>
    </row>
    <row r="929" spans="1:4">
      <c r="A929" s="245" t="s">
        <v>10030</v>
      </c>
      <c r="B929" s="246">
        <v>2</v>
      </c>
      <c r="C929" s="246">
        <v>23.569000000000003</v>
      </c>
      <c r="D929" s="246">
        <v>3964</v>
      </c>
    </row>
    <row r="930" spans="1:4">
      <c r="A930" s="245" t="s">
        <v>9992</v>
      </c>
      <c r="B930" s="246">
        <v>1</v>
      </c>
      <c r="C930" s="246">
        <v>5.6769999999999996</v>
      </c>
      <c r="D930" s="246">
        <v>2004</v>
      </c>
    </row>
    <row r="931" spans="1:4">
      <c r="A931" s="245" t="s">
        <v>10198</v>
      </c>
      <c r="B931" s="246">
        <v>1</v>
      </c>
      <c r="C931" s="246">
        <v>5.8319999999999999</v>
      </c>
      <c r="D931" s="246">
        <v>2002</v>
      </c>
    </row>
    <row r="932" spans="1:4">
      <c r="A932" s="245" t="s">
        <v>7557</v>
      </c>
      <c r="B932" s="246">
        <v>2</v>
      </c>
      <c r="C932" s="246">
        <v>10.867999999999999</v>
      </c>
      <c r="D932" s="246">
        <v>4011</v>
      </c>
    </row>
    <row r="933" spans="1:4">
      <c r="A933" s="245" t="s">
        <v>8812</v>
      </c>
      <c r="B933" s="246">
        <v>1</v>
      </c>
      <c r="C933" s="246">
        <v>4.9050000000000002</v>
      </c>
      <c r="D933" s="246">
        <v>1947</v>
      </c>
    </row>
    <row r="934" spans="1:4">
      <c r="A934" s="245" t="s">
        <v>7173</v>
      </c>
      <c r="B934" s="246">
        <v>2</v>
      </c>
      <c r="C934" s="246">
        <v>8.5310000000000006</v>
      </c>
      <c r="D934" s="246">
        <v>3918</v>
      </c>
    </row>
    <row r="935" spans="1:4">
      <c r="A935" s="245" t="s">
        <v>9997</v>
      </c>
      <c r="B935" s="246">
        <v>1</v>
      </c>
      <c r="C935" s="246">
        <v>5.6849999999999996</v>
      </c>
      <c r="D935" s="246">
        <v>1927</v>
      </c>
    </row>
    <row r="936" spans="1:4">
      <c r="A936" s="245" t="s">
        <v>8975</v>
      </c>
      <c r="B936" s="246">
        <v>3</v>
      </c>
      <c r="C936" s="246">
        <v>16.706</v>
      </c>
      <c r="D936" s="246">
        <v>5908</v>
      </c>
    </row>
    <row r="937" spans="1:4">
      <c r="A937" s="245" t="s">
        <v>7069</v>
      </c>
      <c r="B937" s="246">
        <v>2</v>
      </c>
      <c r="C937" s="246">
        <v>9.2509999999999994</v>
      </c>
      <c r="D937" s="246">
        <v>3988</v>
      </c>
    </row>
    <row r="938" spans="1:4">
      <c r="A938" s="245" t="s">
        <v>8067</v>
      </c>
      <c r="B938" s="246">
        <v>1</v>
      </c>
      <c r="C938" s="246">
        <v>4.5540000000000003</v>
      </c>
      <c r="D938" s="246">
        <v>1994</v>
      </c>
    </row>
    <row r="939" spans="1:4">
      <c r="A939" s="245" t="s">
        <v>12277</v>
      </c>
      <c r="B939" s="246">
        <v>1</v>
      </c>
      <c r="C939" s="246">
        <v>9.1280000000000001</v>
      </c>
      <c r="D939" s="246">
        <v>2004</v>
      </c>
    </row>
    <row r="940" spans="1:4">
      <c r="A940" s="245" t="s">
        <v>7954</v>
      </c>
      <c r="B940" s="246">
        <v>1</v>
      </c>
      <c r="C940" s="246">
        <v>4.5090000000000003</v>
      </c>
      <c r="D940" s="246">
        <v>1947</v>
      </c>
    </row>
    <row r="941" spans="1:4">
      <c r="A941" s="245" t="s">
        <v>8769</v>
      </c>
      <c r="B941" s="246">
        <v>3</v>
      </c>
      <c r="C941" s="246">
        <v>35.866</v>
      </c>
      <c r="D941" s="246">
        <v>6018</v>
      </c>
    </row>
    <row r="942" spans="1:4">
      <c r="A942" s="245" t="s">
        <v>9425</v>
      </c>
      <c r="B942" s="246">
        <v>5</v>
      </c>
      <c r="C942" s="246">
        <v>28.966999999999999</v>
      </c>
      <c r="D942" s="246">
        <v>9852</v>
      </c>
    </row>
    <row r="943" spans="1:4">
      <c r="A943" s="245" t="s">
        <v>7343</v>
      </c>
      <c r="B943" s="246">
        <v>1</v>
      </c>
      <c r="C943" s="246">
        <v>4.2759999999999998</v>
      </c>
      <c r="D943" s="246">
        <v>1961</v>
      </c>
    </row>
    <row r="944" spans="1:4">
      <c r="A944" s="245" t="s">
        <v>11511</v>
      </c>
      <c r="B944" s="246">
        <v>1</v>
      </c>
      <c r="C944" s="246">
        <v>7.4509999999999996</v>
      </c>
      <c r="D944" s="246">
        <v>2006</v>
      </c>
    </row>
    <row r="945" spans="1:4">
      <c r="A945" s="245" t="s">
        <v>7441</v>
      </c>
      <c r="B945" s="246">
        <v>1</v>
      </c>
      <c r="C945" s="246">
        <v>4.3129999999999997</v>
      </c>
      <c r="D945" s="246">
        <v>2009</v>
      </c>
    </row>
    <row r="946" spans="1:4">
      <c r="A946" s="245" t="s">
        <v>8012</v>
      </c>
      <c r="B946" s="246">
        <v>4</v>
      </c>
      <c r="C946" s="246">
        <v>27.713000000000001</v>
      </c>
      <c r="D946" s="246">
        <v>7893</v>
      </c>
    </row>
    <row r="947" spans="1:4">
      <c r="A947" s="245" t="s">
        <v>9176</v>
      </c>
      <c r="B947" s="246">
        <v>5</v>
      </c>
      <c r="C947" s="246">
        <v>30.121000000000002</v>
      </c>
      <c r="D947" s="246">
        <v>9990</v>
      </c>
    </row>
    <row r="948" spans="1:4">
      <c r="A948" s="245" t="s">
        <v>12343</v>
      </c>
      <c r="B948" s="246">
        <v>1</v>
      </c>
      <c r="C948" s="246">
        <v>9.3960000000000008</v>
      </c>
      <c r="D948" s="246">
        <v>1963</v>
      </c>
    </row>
    <row r="949" spans="1:4">
      <c r="A949" s="245" t="s">
        <v>10041</v>
      </c>
      <c r="B949" s="246">
        <v>1</v>
      </c>
      <c r="C949" s="246">
        <v>5.7229999999999999</v>
      </c>
      <c r="D949" s="246">
        <v>1960</v>
      </c>
    </row>
    <row r="950" spans="1:4">
      <c r="A950" s="245" t="s">
        <v>8533</v>
      </c>
      <c r="B950" s="246">
        <v>1</v>
      </c>
      <c r="C950" s="246">
        <v>4.76</v>
      </c>
      <c r="D950" s="246">
        <v>1926</v>
      </c>
    </row>
    <row r="951" spans="1:4">
      <c r="A951" s="245" t="s">
        <v>9980</v>
      </c>
      <c r="B951" s="246">
        <v>1</v>
      </c>
      <c r="C951" s="246">
        <v>5.6639999999999997</v>
      </c>
      <c r="D951" s="246">
        <v>1985</v>
      </c>
    </row>
    <row r="952" spans="1:4">
      <c r="A952" s="245" t="s">
        <v>12744</v>
      </c>
      <c r="B952" s="246">
        <v>1</v>
      </c>
      <c r="C952" s="246">
        <v>10.866</v>
      </c>
      <c r="D952" s="246">
        <v>1969</v>
      </c>
    </row>
    <row r="953" spans="1:4">
      <c r="A953" s="245" t="s">
        <v>9371</v>
      </c>
      <c r="B953" s="246">
        <v>1</v>
      </c>
      <c r="C953" s="246">
        <v>5.2670000000000003</v>
      </c>
      <c r="D953" s="246">
        <v>1990</v>
      </c>
    </row>
    <row r="954" spans="1:4">
      <c r="A954" s="245" t="s">
        <v>7316</v>
      </c>
      <c r="B954" s="246">
        <v>1</v>
      </c>
      <c r="C954" s="246">
        <v>4.2699999999999996</v>
      </c>
      <c r="D954" s="246">
        <v>1958</v>
      </c>
    </row>
    <row r="955" spans="1:4">
      <c r="A955" s="245" t="s">
        <v>7113</v>
      </c>
      <c r="B955" s="246">
        <v>22</v>
      </c>
      <c r="C955" s="246">
        <v>177.17599999999999</v>
      </c>
      <c r="D955" s="246">
        <v>43844</v>
      </c>
    </row>
    <row r="956" spans="1:4">
      <c r="A956" s="245" t="s">
        <v>10195</v>
      </c>
      <c r="B956" s="246">
        <v>1</v>
      </c>
      <c r="C956" s="246">
        <v>5.8289999999999997</v>
      </c>
      <c r="D956" s="246">
        <v>1997</v>
      </c>
    </row>
    <row r="957" spans="1:4">
      <c r="A957" s="245" t="s">
        <v>9295</v>
      </c>
      <c r="B957" s="246">
        <v>1</v>
      </c>
      <c r="C957" s="246">
        <v>5.2240000000000002</v>
      </c>
      <c r="D957" s="246">
        <v>1975</v>
      </c>
    </row>
    <row r="958" spans="1:4">
      <c r="A958" s="245" t="s">
        <v>12961</v>
      </c>
      <c r="B958" s="246">
        <v>1</v>
      </c>
      <c r="C958" s="246">
        <v>12.052</v>
      </c>
      <c r="D958" s="246">
        <v>1971</v>
      </c>
    </row>
    <row r="959" spans="1:4">
      <c r="A959" s="245" t="s">
        <v>8821</v>
      </c>
      <c r="B959" s="246">
        <v>1</v>
      </c>
      <c r="C959" s="246">
        <v>4.9080000000000004</v>
      </c>
      <c r="D959" s="246">
        <v>1996</v>
      </c>
    </row>
    <row r="960" spans="1:4">
      <c r="A960" s="245" t="s">
        <v>7849</v>
      </c>
      <c r="B960" s="246">
        <v>4</v>
      </c>
      <c r="C960" s="246">
        <v>28.03</v>
      </c>
      <c r="D960" s="246">
        <v>8040</v>
      </c>
    </row>
    <row r="961" spans="1:4">
      <c r="A961" s="245" t="s">
        <v>7748</v>
      </c>
      <c r="B961" s="246">
        <v>2</v>
      </c>
      <c r="C961" s="246">
        <v>9.4310000000000009</v>
      </c>
      <c r="D961" s="246">
        <v>3978</v>
      </c>
    </row>
    <row r="962" spans="1:4">
      <c r="A962" s="245" t="s">
        <v>13447</v>
      </c>
      <c r="B962" s="246">
        <v>1</v>
      </c>
      <c r="C962" s="246">
        <v>15.824999999999999</v>
      </c>
      <c r="D962" s="246">
        <v>2008</v>
      </c>
    </row>
    <row r="963" spans="1:4">
      <c r="A963" s="245" t="s">
        <v>8750</v>
      </c>
      <c r="B963" s="246">
        <v>2</v>
      </c>
      <c r="C963" s="246">
        <v>11.716000000000001</v>
      </c>
      <c r="D963" s="246">
        <v>3929</v>
      </c>
    </row>
    <row r="964" spans="1:4">
      <c r="A964" s="245" t="s">
        <v>9130</v>
      </c>
      <c r="B964" s="246">
        <v>1</v>
      </c>
      <c r="C964" s="246">
        <v>5.1159999999999997</v>
      </c>
      <c r="D964" s="246">
        <v>2010</v>
      </c>
    </row>
    <row r="965" spans="1:4">
      <c r="A965" s="245" t="s">
        <v>12483</v>
      </c>
      <c r="B965" s="246">
        <v>1</v>
      </c>
      <c r="C965" s="246">
        <v>9.8010000000000002</v>
      </c>
      <c r="D965" s="246">
        <v>2009</v>
      </c>
    </row>
    <row r="966" spans="1:4">
      <c r="A966" s="245" t="s">
        <v>11003</v>
      </c>
      <c r="B966" s="246">
        <v>1</v>
      </c>
      <c r="C966" s="246">
        <v>6.6920000000000002</v>
      </c>
      <c r="D966" s="246">
        <v>1998</v>
      </c>
    </row>
    <row r="967" spans="1:4">
      <c r="A967" s="245" t="s">
        <v>12895</v>
      </c>
      <c r="B967" s="246">
        <v>1</v>
      </c>
      <c r="C967" s="246">
        <v>11.711</v>
      </c>
      <c r="D967" s="246">
        <v>2009</v>
      </c>
    </row>
    <row r="968" spans="1:4">
      <c r="A968" s="245" t="s">
        <v>12976</v>
      </c>
      <c r="B968" s="246">
        <v>1</v>
      </c>
      <c r="C968" s="246">
        <v>12.11</v>
      </c>
      <c r="D968" s="246">
        <v>2005</v>
      </c>
    </row>
    <row r="969" spans="1:4">
      <c r="A969" s="245" t="s">
        <v>7375</v>
      </c>
      <c r="B969" s="246">
        <v>1</v>
      </c>
      <c r="C969" s="246">
        <v>4.2880000000000003</v>
      </c>
      <c r="D969" s="246">
        <v>2010</v>
      </c>
    </row>
    <row r="970" spans="1:4">
      <c r="A970" s="245" t="s">
        <v>11256</v>
      </c>
      <c r="B970" s="246">
        <v>1</v>
      </c>
      <c r="C970" s="246">
        <v>7.0670000000000002</v>
      </c>
      <c r="D970" s="246">
        <v>2009</v>
      </c>
    </row>
    <row r="971" spans="1:4">
      <c r="A971" s="245" t="s">
        <v>10513</v>
      </c>
      <c r="B971" s="246">
        <v>1</v>
      </c>
      <c r="C971" s="246">
        <v>6.1269999999999998</v>
      </c>
      <c r="D971" s="246">
        <v>1971</v>
      </c>
    </row>
    <row r="972" spans="1:4">
      <c r="A972" s="245" t="s">
        <v>10938</v>
      </c>
      <c r="B972" s="246">
        <v>1</v>
      </c>
      <c r="C972" s="246">
        <v>6.62</v>
      </c>
      <c r="D972" s="246">
        <v>1975</v>
      </c>
    </row>
    <row r="973" spans="1:4">
      <c r="A973" s="245" t="s">
        <v>8869</v>
      </c>
      <c r="B973" s="246">
        <v>1</v>
      </c>
      <c r="C973" s="246">
        <v>4.9290000000000003</v>
      </c>
      <c r="D973" s="246">
        <v>1977</v>
      </c>
    </row>
    <row r="974" spans="1:4">
      <c r="A974" s="245" t="s">
        <v>11467</v>
      </c>
      <c r="B974" s="246">
        <v>1</v>
      </c>
      <c r="C974" s="246">
        <v>7.3780000000000001</v>
      </c>
      <c r="D974" s="246">
        <v>1968</v>
      </c>
    </row>
    <row r="975" spans="1:4">
      <c r="A975" s="245" t="s">
        <v>10569</v>
      </c>
      <c r="B975" s="246">
        <v>1</v>
      </c>
      <c r="C975" s="246">
        <v>6.2069999999999999</v>
      </c>
      <c r="D975" s="246">
        <v>2007</v>
      </c>
    </row>
    <row r="976" spans="1:4">
      <c r="A976" s="245" t="s">
        <v>11218</v>
      </c>
      <c r="B976" s="246">
        <v>2</v>
      </c>
      <c r="C976" s="246">
        <v>15.866</v>
      </c>
      <c r="D976" s="246">
        <v>3934</v>
      </c>
    </row>
    <row r="977" spans="1:4">
      <c r="A977" s="245" t="s">
        <v>12040</v>
      </c>
      <c r="B977" s="246">
        <v>3</v>
      </c>
      <c r="C977" s="246">
        <v>35.034999999999997</v>
      </c>
      <c r="D977" s="246">
        <v>5958</v>
      </c>
    </row>
    <row r="978" spans="1:4">
      <c r="A978" s="245" t="s">
        <v>8632</v>
      </c>
      <c r="B978" s="246">
        <v>10</v>
      </c>
      <c r="C978" s="246">
        <v>98.982000000000028</v>
      </c>
      <c r="D978" s="246">
        <v>20018</v>
      </c>
    </row>
    <row r="979" spans="1:4">
      <c r="A979" s="245" t="s">
        <v>12249</v>
      </c>
      <c r="B979" s="246">
        <v>1</v>
      </c>
      <c r="C979" s="246">
        <v>9.0359999999999996</v>
      </c>
      <c r="D979" s="246">
        <v>2003</v>
      </c>
    </row>
    <row r="980" spans="1:4">
      <c r="A980" s="245" t="s">
        <v>13309</v>
      </c>
      <c r="B980" s="246">
        <v>1</v>
      </c>
      <c r="C980" s="246">
        <v>14.356999999999999</v>
      </c>
      <c r="D980" s="246">
        <v>2011</v>
      </c>
    </row>
    <row r="981" spans="1:4">
      <c r="A981" s="245" t="s">
        <v>13215</v>
      </c>
      <c r="B981" s="246">
        <v>1</v>
      </c>
      <c r="C981" s="246">
        <v>13.492000000000001</v>
      </c>
      <c r="D981" s="246">
        <v>1998</v>
      </c>
    </row>
    <row r="982" spans="1:4">
      <c r="A982" s="245" t="s">
        <v>12688</v>
      </c>
      <c r="B982" s="246">
        <v>1</v>
      </c>
      <c r="C982" s="246">
        <v>10.619</v>
      </c>
      <c r="D982" s="246">
        <v>1985</v>
      </c>
    </row>
    <row r="983" spans="1:4">
      <c r="A983" s="245" t="s">
        <v>7184</v>
      </c>
      <c r="B983" s="246">
        <v>1</v>
      </c>
      <c r="C983" s="246">
        <v>4.2279999999999998</v>
      </c>
      <c r="D983" s="246">
        <v>2011</v>
      </c>
    </row>
    <row r="984" spans="1:4">
      <c r="A984" s="245" t="s">
        <v>8771</v>
      </c>
      <c r="B984" s="246">
        <v>1</v>
      </c>
      <c r="C984" s="246">
        <v>4.8840000000000003</v>
      </c>
      <c r="D984" s="246">
        <v>1984</v>
      </c>
    </row>
    <row r="985" spans="1:4">
      <c r="A985" s="245" t="s">
        <v>12858</v>
      </c>
      <c r="B985" s="246">
        <v>2</v>
      </c>
      <c r="C985" s="246">
        <v>26.948</v>
      </c>
      <c r="D985" s="246">
        <v>3914</v>
      </c>
    </row>
    <row r="986" spans="1:4">
      <c r="A986" s="245" t="s">
        <v>12272</v>
      </c>
      <c r="B986" s="246">
        <v>1</v>
      </c>
      <c r="C986" s="246">
        <v>9.1180000000000003</v>
      </c>
      <c r="D986" s="246">
        <v>1947</v>
      </c>
    </row>
    <row r="987" spans="1:4">
      <c r="A987" s="245" t="s">
        <v>7823</v>
      </c>
      <c r="B987" s="246">
        <v>2</v>
      </c>
      <c r="C987" s="246">
        <v>10.371</v>
      </c>
      <c r="D987" s="246">
        <v>4013</v>
      </c>
    </row>
    <row r="988" spans="1:4">
      <c r="A988" s="245" t="s">
        <v>7926</v>
      </c>
      <c r="B988" s="246">
        <v>3</v>
      </c>
      <c r="C988" s="246">
        <v>15.241</v>
      </c>
      <c r="D988" s="246">
        <v>6005</v>
      </c>
    </row>
    <row r="989" spans="1:4">
      <c r="A989" s="245" t="s">
        <v>8309</v>
      </c>
      <c r="B989" s="246">
        <v>1</v>
      </c>
      <c r="C989" s="246">
        <v>4.6529999999999996</v>
      </c>
      <c r="D989" s="246">
        <v>2012</v>
      </c>
    </row>
    <row r="990" spans="1:4">
      <c r="A990" s="245" t="s">
        <v>11940</v>
      </c>
      <c r="B990" s="246">
        <v>1</v>
      </c>
      <c r="C990" s="246">
        <v>8.2910000000000004</v>
      </c>
      <c r="D990" s="246">
        <v>2011</v>
      </c>
    </row>
    <row r="991" spans="1:4">
      <c r="A991" s="245" t="s">
        <v>9353</v>
      </c>
      <c r="B991" s="246">
        <v>1</v>
      </c>
      <c r="C991" s="246">
        <v>5.2560000000000002</v>
      </c>
      <c r="D991" s="246">
        <v>1991</v>
      </c>
    </row>
    <row r="992" spans="1:4">
      <c r="A992" s="245" t="s">
        <v>11174</v>
      </c>
      <c r="B992" s="246">
        <v>1</v>
      </c>
      <c r="C992" s="246">
        <v>7.6609999999999996</v>
      </c>
      <c r="D992" s="246">
        <v>2003</v>
      </c>
    </row>
    <row r="993" spans="1:4">
      <c r="A993" s="245" t="s">
        <v>10222</v>
      </c>
      <c r="B993" s="246">
        <v>4</v>
      </c>
      <c r="C993" s="246">
        <v>32.027000000000001</v>
      </c>
      <c r="D993" s="246">
        <v>7995</v>
      </c>
    </row>
    <row r="994" spans="1:4">
      <c r="A994" s="245" t="s">
        <v>10415</v>
      </c>
      <c r="B994" s="246">
        <v>1</v>
      </c>
      <c r="C994" s="246">
        <v>6.03</v>
      </c>
      <c r="D994" s="246">
        <v>1965</v>
      </c>
    </row>
    <row r="995" spans="1:4">
      <c r="A995" s="245" t="s">
        <v>10216</v>
      </c>
      <c r="B995" s="246">
        <v>1</v>
      </c>
      <c r="C995" s="246">
        <v>5.8529999999999998</v>
      </c>
      <c r="D995" s="246">
        <v>1975</v>
      </c>
    </row>
    <row r="996" spans="1:4">
      <c r="A996" s="245" t="s">
        <v>9065</v>
      </c>
      <c r="B996" s="246">
        <v>2</v>
      </c>
      <c r="C996" s="246">
        <v>12.298</v>
      </c>
      <c r="D996" s="246">
        <v>3946</v>
      </c>
    </row>
    <row r="997" spans="1:4">
      <c r="A997" s="245" t="s">
        <v>10434</v>
      </c>
      <c r="B997" s="246">
        <v>1</v>
      </c>
      <c r="C997" s="246">
        <v>6.0510000000000002</v>
      </c>
      <c r="D997" s="246">
        <v>1985</v>
      </c>
    </row>
    <row r="998" spans="1:4">
      <c r="A998" s="245" t="s">
        <v>10935</v>
      </c>
      <c r="B998" s="246">
        <v>1</v>
      </c>
      <c r="C998" s="246">
        <v>6.6150000000000002</v>
      </c>
      <c r="D998" s="246">
        <v>1956</v>
      </c>
    </row>
    <row r="999" spans="1:4">
      <c r="A999" s="245" t="s">
        <v>9781</v>
      </c>
      <c r="B999" s="246">
        <v>2</v>
      </c>
      <c r="C999" s="246">
        <v>15.638</v>
      </c>
      <c r="D999" s="246">
        <v>3924</v>
      </c>
    </row>
    <row r="1000" spans="1:4">
      <c r="A1000" s="245" t="s">
        <v>8085</v>
      </c>
      <c r="B1000" s="246">
        <v>3</v>
      </c>
      <c r="C1000" s="246">
        <v>18.132000000000001</v>
      </c>
      <c r="D1000" s="246">
        <v>5902</v>
      </c>
    </row>
    <row r="1001" spans="1:4">
      <c r="A1001" s="245" t="s">
        <v>10172</v>
      </c>
      <c r="B1001" s="246">
        <v>1</v>
      </c>
      <c r="C1001" s="246">
        <v>5.81</v>
      </c>
      <c r="D1001" s="246">
        <v>1940</v>
      </c>
    </row>
    <row r="1002" spans="1:4">
      <c r="A1002" s="245" t="s">
        <v>8650</v>
      </c>
      <c r="B1002" s="246">
        <v>2</v>
      </c>
      <c r="C1002" s="246">
        <v>16.033000000000001</v>
      </c>
      <c r="D1002" s="246">
        <v>3885</v>
      </c>
    </row>
    <row r="1003" spans="1:4">
      <c r="A1003" s="245" t="s">
        <v>12557</v>
      </c>
      <c r="B1003" s="246">
        <v>1</v>
      </c>
      <c r="C1003" s="246">
        <v>10.065</v>
      </c>
      <c r="D1003" s="246">
        <v>1952</v>
      </c>
    </row>
    <row r="1004" spans="1:4">
      <c r="A1004" s="245" t="s">
        <v>8798</v>
      </c>
      <c r="B1004" s="246">
        <v>1</v>
      </c>
      <c r="C1004" s="246">
        <v>4.9000000000000004</v>
      </c>
      <c r="D1004" s="246">
        <v>1953</v>
      </c>
    </row>
    <row r="1005" spans="1:4">
      <c r="A1005" s="245" t="s">
        <v>9563</v>
      </c>
      <c r="B1005" s="246">
        <v>1</v>
      </c>
      <c r="C1005" s="246">
        <v>5.3959999999999999</v>
      </c>
      <c r="D1005" s="246">
        <v>1972</v>
      </c>
    </row>
    <row r="1006" spans="1:4">
      <c r="A1006" s="245" t="s">
        <v>9558</v>
      </c>
      <c r="B1006" s="246">
        <v>1</v>
      </c>
      <c r="C1006" s="246">
        <v>5.3920000000000003</v>
      </c>
      <c r="D1006" s="246">
        <v>1994</v>
      </c>
    </row>
    <row r="1007" spans="1:4">
      <c r="A1007" s="245" t="s">
        <v>11976</v>
      </c>
      <c r="B1007" s="246">
        <v>1</v>
      </c>
      <c r="C1007" s="246">
        <v>8.3670000000000009</v>
      </c>
      <c r="D1007" s="246">
        <v>1961</v>
      </c>
    </row>
    <row r="1008" spans="1:4">
      <c r="A1008" s="245" t="s">
        <v>7776</v>
      </c>
      <c r="B1008" s="246">
        <v>9</v>
      </c>
      <c r="C1008" s="246">
        <v>72.548000000000002</v>
      </c>
      <c r="D1008" s="246">
        <v>17488</v>
      </c>
    </row>
    <row r="1009" spans="1:4">
      <c r="A1009" s="245" t="s">
        <v>7540</v>
      </c>
      <c r="B1009" s="246">
        <v>1</v>
      </c>
      <c r="C1009" s="246">
        <v>4.3449999999999998</v>
      </c>
      <c r="D1009" s="246">
        <v>2002</v>
      </c>
    </row>
    <row r="1010" spans="1:4">
      <c r="A1010" s="245" t="s">
        <v>11808</v>
      </c>
      <c r="B1010" s="246">
        <v>1</v>
      </c>
      <c r="C1010" s="246">
        <v>8.0289999999999999</v>
      </c>
      <c r="D1010" s="246">
        <v>1960</v>
      </c>
    </row>
    <row r="1011" spans="1:4">
      <c r="A1011" s="245" t="s">
        <v>9580</v>
      </c>
      <c r="B1011" s="246">
        <v>1</v>
      </c>
      <c r="C1011" s="246">
        <v>5.407</v>
      </c>
      <c r="D1011" s="246">
        <v>1992</v>
      </c>
    </row>
    <row r="1012" spans="1:4">
      <c r="A1012" s="245" t="s">
        <v>8861</v>
      </c>
      <c r="B1012" s="246">
        <v>1</v>
      </c>
      <c r="C1012" s="246">
        <v>4.9260000000000002</v>
      </c>
      <c r="D1012" s="246">
        <v>1966</v>
      </c>
    </row>
    <row r="1013" spans="1:4">
      <c r="A1013" s="245" t="s">
        <v>10045</v>
      </c>
      <c r="B1013" s="246">
        <v>1</v>
      </c>
      <c r="C1013" s="246">
        <v>5.7249999999999996</v>
      </c>
      <c r="D1013" s="246">
        <v>1963</v>
      </c>
    </row>
    <row r="1014" spans="1:4">
      <c r="A1014" s="245" t="s">
        <v>7351</v>
      </c>
      <c r="B1014" s="246">
        <v>1</v>
      </c>
      <c r="C1014" s="246">
        <v>4.2789999999999999</v>
      </c>
      <c r="D1014" s="246">
        <v>1951</v>
      </c>
    </row>
    <row r="1015" spans="1:4">
      <c r="A1015" s="245" t="s">
        <v>9161</v>
      </c>
      <c r="B1015" s="246">
        <v>2</v>
      </c>
      <c r="C1015" s="246">
        <v>19.616</v>
      </c>
      <c r="D1015" s="246">
        <v>3978</v>
      </c>
    </row>
    <row r="1016" spans="1:4">
      <c r="A1016" s="245" t="s">
        <v>8204</v>
      </c>
      <c r="B1016" s="246">
        <v>1</v>
      </c>
      <c r="C1016" s="246">
        <v>4.6120000000000001</v>
      </c>
      <c r="D1016" s="246">
        <v>2004</v>
      </c>
    </row>
    <row r="1017" spans="1:4">
      <c r="A1017" s="245" t="s">
        <v>9989</v>
      </c>
      <c r="B1017" s="246">
        <v>3</v>
      </c>
      <c r="C1017" s="246">
        <v>33.222999999999999</v>
      </c>
      <c r="D1017" s="246">
        <v>5858</v>
      </c>
    </row>
    <row r="1018" spans="1:4">
      <c r="A1018" s="245" t="s">
        <v>10389</v>
      </c>
      <c r="B1018" s="246">
        <v>1</v>
      </c>
      <c r="C1018" s="246">
        <v>6.02</v>
      </c>
      <c r="D1018" s="246">
        <v>1971</v>
      </c>
    </row>
    <row r="1019" spans="1:4">
      <c r="A1019" s="245" t="s">
        <v>13756</v>
      </c>
      <c r="B1019" s="246">
        <v>1</v>
      </c>
      <c r="C1019" s="246">
        <v>24.164999999999999</v>
      </c>
      <c r="D1019" s="246">
        <v>1982</v>
      </c>
    </row>
    <row r="1020" spans="1:4">
      <c r="A1020" s="245" t="s">
        <v>13295</v>
      </c>
      <c r="B1020" s="246">
        <v>1</v>
      </c>
      <c r="C1020" s="246">
        <v>14.231999999999999</v>
      </c>
      <c r="D1020" s="246">
        <v>1996</v>
      </c>
    </row>
    <row r="1021" spans="1:4">
      <c r="A1021" s="245" t="s">
        <v>10432</v>
      </c>
      <c r="B1021" s="246">
        <v>1</v>
      </c>
      <c r="C1021" s="246">
        <v>6.0469999999999997</v>
      </c>
      <c r="D1021" s="246">
        <v>1955</v>
      </c>
    </row>
    <row r="1022" spans="1:4">
      <c r="A1022" s="245" t="s">
        <v>9769</v>
      </c>
      <c r="B1022" s="246">
        <v>2</v>
      </c>
      <c r="C1022" s="246">
        <v>11.908999999999999</v>
      </c>
      <c r="D1022" s="246">
        <v>3976</v>
      </c>
    </row>
    <row r="1023" spans="1:4">
      <c r="A1023" s="245" t="s">
        <v>7099</v>
      </c>
      <c r="B1023" s="246">
        <v>3</v>
      </c>
      <c r="C1023" s="246">
        <v>18.335000000000001</v>
      </c>
      <c r="D1023" s="246">
        <v>5913</v>
      </c>
    </row>
    <row r="1024" spans="1:4">
      <c r="A1024" s="245" t="s">
        <v>13304</v>
      </c>
      <c r="B1024" s="246">
        <v>1</v>
      </c>
      <c r="C1024" s="246">
        <v>14.311</v>
      </c>
      <c r="D1024" s="246">
        <v>1982</v>
      </c>
    </row>
    <row r="1025" spans="1:4">
      <c r="A1025" s="245" t="s">
        <v>13181</v>
      </c>
      <c r="B1025" s="246">
        <v>1</v>
      </c>
      <c r="C1025" s="246">
        <v>13.247999999999999</v>
      </c>
      <c r="D1025" s="246">
        <v>1981</v>
      </c>
    </row>
    <row r="1026" spans="1:4">
      <c r="A1026" s="245" t="s">
        <v>8209</v>
      </c>
      <c r="B1026" s="246">
        <v>1</v>
      </c>
      <c r="C1026" s="246">
        <v>4.6159999999999997</v>
      </c>
      <c r="D1026" s="246">
        <v>1951</v>
      </c>
    </row>
    <row r="1027" spans="1:4">
      <c r="A1027" s="245" t="s">
        <v>8737</v>
      </c>
      <c r="B1027" s="246">
        <v>1</v>
      </c>
      <c r="C1027" s="246">
        <v>4.8600000000000003</v>
      </c>
      <c r="D1027" s="246">
        <v>1982</v>
      </c>
    </row>
    <row r="1028" spans="1:4">
      <c r="A1028" s="245" t="s">
        <v>8508</v>
      </c>
      <c r="B1028" s="246">
        <v>1</v>
      </c>
      <c r="C1028" s="246">
        <v>4.75</v>
      </c>
      <c r="D1028" s="246">
        <v>1992</v>
      </c>
    </row>
    <row r="1029" spans="1:4">
      <c r="A1029" s="245" t="s">
        <v>9832</v>
      </c>
      <c r="B1029" s="246">
        <v>1</v>
      </c>
      <c r="C1029" s="246">
        <v>5.5510000000000002</v>
      </c>
      <c r="D1029" s="246">
        <v>1969</v>
      </c>
    </row>
    <row r="1030" spans="1:4">
      <c r="A1030" s="245" t="s">
        <v>7529</v>
      </c>
      <c r="B1030" s="246">
        <v>2</v>
      </c>
      <c r="C1030" s="246">
        <v>9.4310000000000009</v>
      </c>
      <c r="D1030" s="246">
        <v>3949</v>
      </c>
    </row>
    <row r="1031" spans="1:4">
      <c r="A1031" s="245" t="s">
        <v>9264</v>
      </c>
      <c r="B1031" s="246">
        <v>1</v>
      </c>
      <c r="C1031" s="246">
        <v>5.2009999999999996</v>
      </c>
      <c r="D1031" s="246">
        <v>2000</v>
      </c>
    </row>
    <row r="1032" spans="1:4">
      <c r="A1032" s="245" t="s">
        <v>11304</v>
      </c>
      <c r="B1032" s="246">
        <v>1</v>
      </c>
      <c r="C1032" s="246">
        <v>7.1369999999999996</v>
      </c>
      <c r="D1032" s="246">
        <v>2001</v>
      </c>
    </row>
    <row r="1033" spans="1:4">
      <c r="A1033" s="245" t="s">
        <v>12183</v>
      </c>
      <c r="B1033" s="246">
        <v>1</v>
      </c>
      <c r="C1033" s="246">
        <v>8.8849999999999998</v>
      </c>
      <c r="D1033" s="246">
        <v>1962</v>
      </c>
    </row>
    <row r="1034" spans="1:4">
      <c r="A1034" s="245" t="s">
        <v>10408</v>
      </c>
      <c r="B1034" s="246">
        <v>1</v>
      </c>
      <c r="C1034" s="246">
        <v>6.0270000000000001</v>
      </c>
      <c r="D1034" s="246">
        <v>1981</v>
      </c>
    </row>
    <row r="1035" spans="1:4">
      <c r="A1035" s="245" t="s">
        <v>8588</v>
      </c>
      <c r="B1035" s="246">
        <v>3</v>
      </c>
      <c r="C1035" s="246">
        <v>21.680999999999997</v>
      </c>
      <c r="D1035" s="246">
        <v>5949</v>
      </c>
    </row>
    <row r="1036" spans="1:4">
      <c r="A1036" s="245" t="s">
        <v>10949</v>
      </c>
      <c r="B1036" s="246">
        <v>1</v>
      </c>
      <c r="C1036" s="246">
        <v>6.6289999999999996</v>
      </c>
      <c r="D1036" s="246">
        <v>1994</v>
      </c>
    </row>
    <row r="1037" spans="1:4">
      <c r="A1037" s="245" t="s">
        <v>7906</v>
      </c>
      <c r="B1037" s="246">
        <v>6</v>
      </c>
      <c r="C1037" s="246">
        <v>36.738</v>
      </c>
      <c r="D1037" s="246">
        <v>11844</v>
      </c>
    </row>
    <row r="1038" spans="1:4">
      <c r="A1038" s="245" t="s">
        <v>11344</v>
      </c>
      <c r="B1038" s="246">
        <v>1</v>
      </c>
      <c r="C1038" s="246">
        <v>7.21</v>
      </c>
      <c r="D1038" s="246">
        <v>1987</v>
      </c>
    </row>
    <row r="1039" spans="1:4">
      <c r="A1039" s="245" t="s">
        <v>13299</v>
      </c>
      <c r="B1039" s="246">
        <v>1</v>
      </c>
      <c r="C1039" s="246">
        <v>14.276999999999999</v>
      </c>
      <c r="D1039" s="246">
        <v>1968</v>
      </c>
    </row>
    <row r="1040" spans="1:4">
      <c r="A1040" s="245" t="s">
        <v>8245</v>
      </c>
      <c r="B1040" s="246">
        <v>2</v>
      </c>
      <c r="C1040" s="246">
        <v>10.051</v>
      </c>
      <c r="D1040" s="246">
        <v>3910</v>
      </c>
    </row>
    <row r="1041" spans="1:4">
      <c r="A1041" s="245" t="s">
        <v>7081</v>
      </c>
      <c r="B1041" s="246">
        <v>11</v>
      </c>
      <c r="C1041" s="246">
        <v>113.25300000000001</v>
      </c>
      <c r="D1041" s="246">
        <v>21728</v>
      </c>
    </row>
    <row r="1042" spans="1:4">
      <c r="A1042" s="245" t="s">
        <v>7353</v>
      </c>
      <c r="B1042" s="246">
        <v>1</v>
      </c>
      <c r="C1042" s="246">
        <v>4.2809999999999997</v>
      </c>
      <c r="D1042" s="246">
        <v>1961</v>
      </c>
    </row>
    <row r="1043" spans="1:4">
      <c r="A1043" s="245" t="s">
        <v>7190</v>
      </c>
      <c r="B1043" s="246">
        <v>3</v>
      </c>
      <c r="C1043" s="246">
        <v>13.094999999999999</v>
      </c>
      <c r="D1043" s="246">
        <v>6011</v>
      </c>
    </row>
    <row r="1044" spans="1:4">
      <c r="A1044" s="245" t="s">
        <v>9649</v>
      </c>
      <c r="B1044" s="246">
        <v>1</v>
      </c>
      <c r="C1044" s="246">
        <v>5.4459999999999997</v>
      </c>
      <c r="D1044" s="246">
        <v>1976</v>
      </c>
    </row>
    <row r="1045" spans="1:4">
      <c r="A1045" s="245" t="s">
        <v>11983</v>
      </c>
      <c r="B1045" s="246">
        <v>1</v>
      </c>
      <c r="C1045" s="246">
        <v>8.3789999999999996</v>
      </c>
      <c r="D1045" s="246">
        <v>1985</v>
      </c>
    </row>
    <row r="1046" spans="1:4">
      <c r="A1046" s="245" t="s">
        <v>12452</v>
      </c>
      <c r="B1046" s="246">
        <v>1</v>
      </c>
      <c r="C1046" s="246">
        <v>9.6780000000000008</v>
      </c>
      <c r="D1046" s="246">
        <v>1978</v>
      </c>
    </row>
    <row r="1047" spans="1:4">
      <c r="A1047" s="245" t="s">
        <v>8036</v>
      </c>
      <c r="B1047" s="246">
        <v>1</v>
      </c>
      <c r="C1047" s="246">
        <v>4.5410000000000004</v>
      </c>
      <c r="D1047" s="246">
        <v>1976</v>
      </c>
    </row>
    <row r="1048" spans="1:4">
      <c r="A1048" s="245" t="s">
        <v>10353</v>
      </c>
      <c r="B1048" s="246">
        <v>3</v>
      </c>
      <c r="C1048" s="246">
        <v>45.594999999999999</v>
      </c>
      <c r="D1048" s="246">
        <v>5947</v>
      </c>
    </row>
    <row r="1049" spans="1:4">
      <c r="A1049" s="245" t="s">
        <v>10683</v>
      </c>
      <c r="B1049" s="246">
        <v>1</v>
      </c>
      <c r="C1049" s="246">
        <v>6.3360000000000003</v>
      </c>
      <c r="D1049" s="246">
        <v>1984</v>
      </c>
    </row>
    <row r="1050" spans="1:4">
      <c r="A1050" s="245" t="s">
        <v>8038</v>
      </c>
      <c r="B1050" s="246">
        <v>7</v>
      </c>
      <c r="C1050" s="246">
        <v>51.488000000000007</v>
      </c>
      <c r="D1050" s="246">
        <v>13678</v>
      </c>
    </row>
    <row r="1051" spans="1:4">
      <c r="A1051" s="245" t="s">
        <v>11283</v>
      </c>
      <c r="B1051" s="246">
        <v>1</v>
      </c>
      <c r="C1051" s="246">
        <v>7.0960000000000001</v>
      </c>
      <c r="D1051" s="246">
        <v>1976</v>
      </c>
    </row>
    <row r="1052" spans="1:4">
      <c r="A1052" s="245" t="s">
        <v>12115</v>
      </c>
      <c r="B1052" s="246">
        <v>1</v>
      </c>
      <c r="C1052" s="246">
        <v>8.6720000000000006</v>
      </c>
      <c r="D1052" s="246">
        <v>1959</v>
      </c>
    </row>
    <row r="1053" spans="1:4">
      <c r="A1053" s="245" t="s">
        <v>9536</v>
      </c>
      <c r="B1053" s="246">
        <v>1</v>
      </c>
      <c r="C1053" s="246">
        <v>5.3739999999999997</v>
      </c>
      <c r="D1053" s="246">
        <v>1960</v>
      </c>
    </row>
    <row r="1054" spans="1:4">
      <c r="A1054" s="245" t="s">
        <v>9132</v>
      </c>
      <c r="B1054" s="246">
        <v>4</v>
      </c>
      <c r="C1054" s="246">
        <v>25.283999999999999</v>
      </c>
      <c r="D1054" s="246">
        <v>7891</v>
      </c>
    </row>
    <row r="1055" spans="1:4">
      <c r="A1055" s="245" t="s">
        <v>9305</v>
      </c>
      <c r="B1055" s="246">
        <v>1</v>
      </c>
      <c r="C1055" s="246">
        <v>5.2350000000000003</v>
      </c>
      <c r="D1055" s="246">
        <v>1990</v>
      </c>
    </row>
    <row r="1056" spans="1:4">
      <c r="A1056" s="245" t="s">
        <v>11306</v>
      </c>
      <c r="B1056" s="246">
        <v>1</v>
      </c>
      <c r="C1056" s="246">
        <v>7.1390000000000002</v>
      </c>
      <c r="D1056" s="246">
        <v>1987</v>
      </c>
    </row>
    <row r="1057" spans="1:4">
      <c r="A1057" s="245" t="s">
        <v>8947</v>
      </c>
      <c r="B1057" s="246">
        <v>2</v>
      </c>
      <c r="C1057" s="246">
        <v>20.809000000000001</v>
      </c>
      <c r="D1057" s="246">
        <v>3919</v>
      </c>
    </row>
    <row r="1058" spans="1:4">
      <c r="A1058" s="245" t="s">
        <v>8611</v>
      </c>
      <c r="B1058" s="246">
        <v>2</v>
      </c>
      <c r="C1058" s="246">
        <v>12.998000000000001</v>
      </c>
      <c r="D1058" s="246">
        <v>3967</v>
      </c>
    </row>
    <row r="1059" spans="1:4">
      <c r="A1059" s="245" t="s">
        <v>7996</v>
      </c>
      <c r="B1059" s="246">
        <v>4</v>
      </c>
      <c r="C1059" s="246">
        <v>21.667999999999999</v>
      </c>
      <c r="D1059" s="246">
        <v>7829</v>
      </c>
    </row>
    <row r="1060" spans="1:4">
      <c r="A1060" s="245" t="s">
        <v>10954</v>
      </c>
      <c r="B1060" s="246">
        <v>1</v>
      </c>
      <c r="C1060" s="246">
        <v>6.6349999999999998</v>
      </c>
      <c r="D1060" s="246">
        <v>1978</v>
      </c>
    </row>
    <row r="1061" spans="1:4">
      <c r="A1061" s="245" t="s">
        <v>11932</v>
      </c>
      <c r="B1061" s="246">
        <v>3</v>
      </c>
      <c r="C1061" s="246">
        <v>27.392999999999997</v>
      </c>
      <c r="D1061" s="246">
        <v>5836</v>
      </c>
    </row>
    <row r="1062" spans="1:4">
      <c r="A1062" s="245" t="s">
        <v>10672</v>
      </c>
      <c r="B1062" s="246">
        <v>1</v>
      </c>
      <c r="C1062" s="246">
        <v>6.3220000000000001</v>
      </c>
      <c r="D1062" s="246">
        <v>1945</v>
      </c>
    </row>
    <row r="1063" spans="1:4">
      <c r="A1063" s="245" t="s">
        <v>8550</v>
      </c>
      <c r="B1063" s="246">
        <v>3</v>
      </c>
      <c r="C1063" s="246">
        <v>22.350999999999999</v>
      </c>
      <c r="D1063" s="246">
        <v>5915</v>
      </c>
    </row>
    <row r="1064" spans="1:4">
      <c r="A1064" s="245" t="s">
        <v>7165</v>
      </c>
      <c r="B1064" s="246">
        <v>2</v>
      </c>
      <c r="C1064" s="246">
        <v>14.222000000000001</v>
      </c>
      <c r="D1064" s="246">
        <v>3920</v>
      </c>
    </row>
    <row r="1065" spans="1:4">
      <c r="A1065" s="245" t="s">
        <v>9651</v>
      </c>
      <c r="B1065" s="246">
        <v>2</v>
      </c>
      <c r="C1065" s="246">
        <v>14.212</v>
      </c>
      <c r="D1065" s="246">
        <v>3930</v>
      </c>
    </row>
    <row r="1066" spans="1:4">
      <c r="A1066" s="245" t="s">
        <v>9970</v>
      </c>
      <c r="B1066" s="246">
        <v>1</v>
      </c>
      <c r="C1066" s="246">
        <v>5.65</v>
      </c>
      <c r="D1066" s="246">
        <v>1952</v>
      </c>
    </row>
    <row r="1067" spans="1:4">
      <c r="A1067" s="245" t="s">
        <v>12090</v>
      </c>
      <c r="B1067" s="246">
        <v>1</v>
      </c>
      <c r="C1067" s="246">
        <v>8.6240000000000006</v>
      </c>
      <c r="D1067" s="246">
        <v>1960</v>
      </c>
    </row>
    <row r="1068" spans="1:4">
      <c r="A1068" s="245" t="s">
        <v>7628</v>
      </c>
      <c r="B1068" s="246">
        <v>1</v>
      </c>
      <c r="C1068" s="246">
        <v>4.3819999999999997</v>
      </c>
      <c r="D1068" s="246">
        <v>1976</v>
      </c>
    </row>
    <row r="1069" spans="1:4">
      <c r="A1069" s="245" t="s">
        <v>10861</v>
      </c>
      <c r="B1069" s="246">
        <v>2</v>
      </c>
      <c r="C1069" s="246">
        <v>14.811999999999999</v>
      </c>
      <c r="D1069" s="246">
        <v>4010</v>
      </c>
    </row>
    <row r="1070" spans="1:4">
      <c r="A1070" s="245" t="s">
        <v>8544</v>
      </c>
      <c r="B1070" s="246">
        <v>1</v>
      </c>
      <c r="C1070" s="246">
        <v>4.7640000000000002</v>
      </c>
      <c r="D1070" s="246">
        <v>1982</v>
      </c>
    </row>
    <row r="1071" spans="1:4">
      <c r="A1071" s="245" t="s">
        <v>8263</v>
      </c>
      <c r="B1071" s="246">
        <v>2</v>
      </c>
      <c r="C1071" s="246">
        <v>14.121</v>
      </c>
      <c r="D1071" s="246">
        <v>3986</v>
      </c>
    </row>
    <row r="1072" spans="1:4">
      <c r="A1072" s="245" t="s">
        <v>10893</v>
      </c>
      <c r="B1072" s="246">
        <v>1</v>
      </c>
      <c r="C1072" s="246">
        <v>6.5650000000000004</v>
      </c>
      <c r="D1072" s="246">
        <v>1981</v>
      </c>
    </row>
    <row r="1073" spans="1:4">
      <c r="A1073" s="245" t="s">
        <v>9345</v>
      </c>
      <c r="B1073" s="246">
        <v>1</v>
      </c>
      <c r="C1073" s="246">
        <v>5.2539999999999996</v>
      </c>
      <c r="D1073" s="246">
        <v>2008</v>
      </c>
    </row>
    <row r="1074" spans="1:4">
      <c r="A1074" s="245" t="s">
        <v>7073</v>
      </c>
      <c r="B1074" s="246">
        <v>1</v>
      </c>
      <c r="C1074" s="246">
        <v>4.1900000000000004</v>
      </c>
      <c r="D1074" s="246">
        <v>1972</v>
      </c>
    </row>
    <row r="1075" spans="1:4">
      <c r="A1075" s="245" t="s">
        <v>12030</v>
      </c>
      <c r="B1075" s="246">
        <v>1</v>
      </c>
      <c r="C1075" s="246">
        <v>8.484</v>
      </c>
      <c r="D1075" s="246">
        <v>1952</v>
      </c>
    </row>
    <row r="1076" spans="1:4">
      <c r="A1076" s="245" t="s">
        <v>8764</v>
      </c>
      <c r="B1076" s="246">
        <v>1</v>
      </c>
      <c r="C1076" s="246">
        <v>4.8769999999999998</v>
      </c>
      <c r="D1076" s="246">
        <v>1970</v>
      </c>
    </row>
    <row r="1077" spans="1:4">
      <c r="A1077" s="245" t="s">
        <v>8000</v>
      </c>
      <c r="B1077" s="246">
        <v>2</v>
      </c>
      <c r="C1077" s="246">
        <v>10.414</v>
      </c>
      <c r="D1077" s="246">
        <v>4017</v>
      </c>
    </row>
    <row r="1078" spans="1:4">
      <c r="A1078" s="245" t="s">
        <v>13033</v>
      </c>
      <c r="B1078" s="246">
        <v>1</v>
      </c>
      <c r="C1078" s="246">
        <v>12.361000000000001</v>
      </c>
      <c r="D1078" s="246">
        <v>2008</v>
      </c>
    </row>
    <row r="1079" spans="1:4">
      <c r="A1079" s="245" t="s">
        <v>10288</v>
      </c>
      <c r="B1079" s="246">
        <v>1</v>
      </c>
      <c r="C1079" s="246">
        <v>5.9240000000000004</v>
      </c>
      <c r="D1079" s="246">
        <v>1968</v>
      </c>
    </row>
    <row r="1080" spans="1:4">
      <c r="A1080" s="245" t="s">
        <v>7663</v>
      </c>
      <c r="B1080" s="246">
        <v>3</v>
      </c>
      <c r="C1080" s="246">
        <v>14.074</v>
      </c>
      <c r="D1080" s="246">
        <v>5944</v>
      </c>
    </row>
    <row r="1081" spans="1:4">
      <c r="A1081" s="245" t="s">
        <v>10097</v>
      </c>
      <c r="B1081" s="246">
        <v>1</v>
      </c>
      <c r="C1081" s="246">
        <v>5.7560000000000002</v>
      </c>
      <c r="D1081" s="246">
        <v>1980</v>
      </c>
    </row>
    <row r="1082" spans="1:4">
      <c r="A1082" s="245" t="s">
        <v>12126</v>
      </c>
      <c r="B1082" s="246">
        <v>1</v>
      </c>
      <c r="C1082" s="246">
        <v>8.6929999999999996</v>
      </c>
      <c r="D1082" s="246">
        <v>2005</v>
      </c>
    </row>
    <row r="1083" spans="1:4">
      <c r="A1083" s="245" t="s">
        <v>8330</v>
      </c>
      <c r="B1083" s="246">
        <v>1</v>
      </c>
      <c r="C1083" s="246">
        <v>4.6630000000000003</v>
      </c>
      <c r="D1083" s="246">
        <v>1971</v>
      </c>
    </row>
    <row r="1084" spans="1:4">
      <c r="A1084" s="245" t="s">
        <v>7653</v>
      </c>
      <c r="B1084" s="246">
        <v>3</v>
      </c>
      <c r="C1084" s="246">
        <v>37.690000000000005</v>
      </c>
      <c r="D1084" s="246">
        <v>5828</v>
      </c>
    </row>
    <row r="1085" spans="1:4">
      <c r="A1085" s="245" t="s">
        <v>10539</v>
      </c>
      <c r="B1085" s="246">
        <v>1</v>
      </c>
      <c r="C1085" s="246">
        <v>6.173</v>
      </c>
      <c r="D1085" s="246">
        <v>1943</v>
      </c>
    </row>
    <row r="1086" spans="1:4">
      <c r="A1086" s="245" t="s">
        <v>10280</v>
      </c>
      <c r="B1086" s="246">
        <v>2</v>
      </c>
      <c r="C1086" s="246">
        <v>12.731</v>
      </c>
      <c r="D1086" s="246">
        <v>3962</v>
      </c>
    </row>
    <row r="1087" spans="1:4">
      <c r="A1087" s="245" t="s">
        <v>7302</v>
      </c>
      <c r="B1087" s="246">
        <v>1</v>
      </c>
      <c r="C1087" s="246">
        <v>4.2640000000000002</v>
      </c>
      <c r="D1087" s="246">
        <v>1991</v>
      </c>
    </row>
    <row r="1088" spans="1:4">
      <c r="A1088" s="245" t="s">
        <v>9455</v>
      </c>
      <c r="B1088" s="246">
        <v>1</v>
      </c>
      <c r="C1088" s="246">
        <v>5.3209999999999997</v>
      </c>
      <c r="D1088" s="246">
        <v>1985</v>
      </c>
    </row>
    <row r="1089" spans="1:4">
      <c r="A1089" s="245" t="s">
        <v>12777</v>
      </c>
      <c r="B1089" s="246">
        <v>1</v>
      </c>
      <c r="C1089" s="246">
        <v>10.988</v>
      </c>
      <c r="D1089" s="246">
        <v>1977</v>
      </c>
    </row>
    <row r="1090" spans="1:4">
      <c r="A1090" s="245" t="s">
        <v>11231</v>
      </c>
      <c r="B1090" s="246">
        <v>1</v>
      </c>
      <c r="C1090" s="246">
        <v>7.0190000000000001</v>
      </c>
      <c r="D1090" s="246">
        <v>1955</v>
      </c>
    </row>
    <row r="1091" spans="1:4">
      <c r="A1091" s="245" t="s">
        <v>9815</v>
      </c>
      <c r="B1091" s="246">
        <v>1</v>
      </c>
      <c r="C1091" s="246">
        <v>5.5430000000000001</v>
      </c>
      <c r="D1091" s="246">
        <v>1964</v>
      </c>
    </row>
    <row r="1092" spans="1:4">
      <c r="A1092" s="245" t="s">
        <v>10523</v>
      </c>
      <c r="B1092" s="246">
        <v>1</v>
      </c>
      <c r="C1092" s="246">
        <v>6.1470000000000002</v>
      </c>
      <c r="D1092" s="246">
        <v>1984</v>
      </c>
    </row>
    <row r="1093" spans="1:4">
      <c r="A1093" s="245" t="s">
        <v>8767</v>
      </c>
      <c r="B1093" s="246">
        <v>1</v>
      </c>
      <c r="C1093" s="246">
        <v>4.8789999999999996</v>
      </c>
      <c r="D1093" s="246">
        <v>1953</v>
      </c>
    </row>
    <row r="1094" spans="1:4">
      <c r="A1094" s="245" t="s">
        <v>9275</v>
      </c>
      <c r="B1094" s="246">
        <v>1</v>
      </c>
      <c r="C1094" s="246">
        <v>5.2119999999999997</v>
      </c>
      <c r="D1094" s="246">
        <v>2003</v>
      </c>
    </row>
    <row r="1095" spans="1:4">
      <c r="A1095" s="245" t="s">
        <v>7210</v>
      </c>
      <c r="B1095" s="246">
        <v>2</v>
      </c>
      <c r="C1095" s="246">
        <v>8.6470000000000002</v>
      </c>
      <c r="D1095" s="246">
        <v>3934</v>
      </c>
    </row>
    <row r="1096" spans="1:4">
      <c r="A1096" s="245" t="s">
        <v>7035</v>
      </c>
      <c r="B1096" s="246">
        <v>2</v>
      </c>
      <c r="C1096" s="246">
        <v>9.9130000000000003</v>
      </c>
      <c r="D1096" s="246">
        <v>4021</v>
      </c>
    </row>
    <row r="1097" spans="1:4">
      <c r="A1097" s="245" t="s">
        <v>9695</v>
      </c>
      <c r="B1097" s="246">
        <v>1</v>
      </c>
      <c r="C1097" s="246">
        <v>5.47</v>
      </c>
      <c r="D1097" s="246">
        <v>2010</v>
      </c>
    </row>
    <row r="1098" spans="1:4">
      <c r="A1098" s="245" t="s">
        <v>7229</v>
      </c>
      <c r="B1098" s="246">
        <v>10</v>
      </c>
      <c r="C1098" s="246">
        <v>97.28400000000002</v>
      </c>
      <c r="D1098" s="246">
        <v>20057</v>
      </c>
    </row>
    <row r="1099" spans="1:4">
      <c r="A1099" s="245" t="s">
        <v>12439</v>
      </c>
      <c r="B1099" s="246">
        <v>1</v>
      </c>
      <c r="C1099" s="246">
        <v>9.6229999999999993</v>
      </c>
      <c r="D1099" s="246">
        <v>1983</v>
      </c>
    </row>
    <row r="1100" spans="1:4">
      <c r="A1100" s="245" t="s">
        <v>57</v>
      </c>
      <c r="B1100" s="246">
        <v>1</v>
      </c>
      <c r="C1100" s="246">
        <v>5.8949999999999996</v>
      </c>
      <c r="D1100" s="246">
        <v>1978</v>
      </c>
    </row>
    <row r="1101" spans="1:4">
      <c r="A1101" s="245" t="s">
        <v>7390</v>
      </c>
      <c r="B1101" s="246">
        <v>6</v>
      </c>
      <c r="C1101" s="246">
        <v>43.563000000000002</v>
      </c>
      <c r="D1101" s="246">
        <v>12037</v>
      </c>
    </row>
    <row r="1102" spans="1:4">
      <c r="A1102" s="245" t="s">
        <v>13500</v>
      </c>
      <c r="B1102" s="246">
        <v>1</v>
      </c>
      <c r="C1102" s="246">
        <v>16.486000000000001</v>
      </c>
      <c r="D1102" s="246">
        <v>2005</v>
      </c>
    </row>
    <row r="1103" spans="1:4">
      <c r="A1103" s="245" t="s">
        <v>13211</v>
      </c>
      <c r="B1103" s="246">
        <v>1</v>
      </c>
      <c r="C1103" s="246">
        <v>13.481</v>
      </c>
      <c r="D1103" s="246">
        <v>1989</v>
      </c>
    </row>
    <row r="1104" spans="1:4">
      <c r="A1104" s="245" t="s">
        <v>7683</v>
      </c>
      <c r="B1104" s="246">
        <v>1</v>
      </c>
      <c r="C1104" s="246">
        <v>4.399</v>
      </c>
      <c r="D1104" s="246">
        <v>2008</v>
      </c>
    </row>
    <row r="1105" spans="1:4">
      <c r="A1105" s="245" t="s">
        <v>9169</v>
      </c>
      <c r="B1105" s="246">
        <v>1</v>
      </c>
      <c r="C1105" s="246">
        <v>5.1449999999999996</v>
      </c>
      <c r="D1105" s="246">
        <v>1991</v>
      </c>
    </row>
    <row r="1106" spans="1:4">
      <c r="A1106" s="245" t="s">
        <v>9590</v>
      </c>
      <c r="B1106" s="246">
        <v>2</v>
      </c>
      <c r="C1106" s="246">
        <v>19.058</v>
      </c>
      <c r="D1106" s="246">
        <v>3963</v>
      </c>
    </row>
    <row r="1107" spans="1:4">
      <c r="A1107" s="245" t="s">
        <v>12908</v>
      </c>
      <c r="B1107" s="246">
        <v>1</v>
      </c>
      <c r="C1107" s="246">
        <v>11.78</v>
      </c>
      <c r="D1107" s="246">
        <v>1939</v>
      </c>
    </row>
    <row r="1108" spans="1:4">
      <c r="A1108" s="245" t="s">
        <v>7839</v>
      </c>
      <c r="B1108" s="246">
        <v>1</v>
      </c>
      <c r="C1108" s="246">
        <v>4.4630000000000001</v>
      </c>
      <c r="D1108" s="246">
        <v>2001</v>
      </c>
    </row>
    <row r="1109" spans="1:4">
      <c r="A1109" s="245" t="s">
        <v>10174</v>
      </c>
      <c r="B1109" s="246">
        <v>1</v>
      </c>
      <c r="C1109" s="246">
        <v>5.8109999999999999</v>
      </c>
      <c r="D1109" s="246">
        <v>1985</v>
      </c>
    </row>
    <row r="1110" spans="1:4">
      <c r="A1110" s="245" t="s">
        <v>8169</v>
      </c>
      <c r="B1110" s="246">
        <v>10</v>
      </c>
      <c r="C1110" s="246">
        <v>113.22699999999999</v>
      </c>
      <c r="D1110" s="246">
        <v>20102</v>
      </c>
    </row>
    <row r="1111" spans="1:4">
      <c r="A1111" s="245" t="s">
        <v>12670</v>
      </c>
      <c r="B1111" s="246">
        <v>1</v>
      </c>
      <c r="C1111" s="246">
        <v>10.525</v>
      </c>
      <c r="D1111" s="246">
        <v>2011</v>
      </c>
    </row>
    <row r="1112" spans="1:4">
      <c r="A1112" s="245" t="s">
        <v>13524</v>
      </c>
      <c r="B1112" s="246">
        <v>1</v>
      </c>
      <c r="C1112" s="246">
        <v>16.992999999999999</v>
      </c>
      <c r="D1112" s="246">
        <v>2010</v>
      </c>
    </row>
    <row r="1113" spans="1:4">
      <c r="A1113" s="245" t="s">
        <v>7533</v>
      </c>
      <c r="B1113" s="246">
        <v>8</v>
      </c>
      <c r="C1113" s="246">
        <v>58.868000000000009</v>
      </c>
      <c r="D1113" s="246">
        <v>15549</v>
      </c>
    </row>
    <row r="1114" spans="1:4">
      <c r="A1114" s="245" t="s">
        <v>11629</v>
      </c>
      <c r="B1114" s="246">
        <v>2</v>
      </c>
      <c r="C1114" s="246">
        <v>19.683</v>
      </c>
      <c r="D1114" s="246">
        <v>3908</v>
      </c>
    </row>
    <row r="1115" spans="1:4">
      <c r="A1115" s="245" t="s">
        <v>9357</v>
      </c>
      <c r="B1115" s="246">
        <v>7</v>
      </c>
      <c r="C1115" s="246">
        <v>62.355999999999995</v>
      </c>
      <c r="D1115" s="246">
        <v>13843</v>
      </c>
    </row>
    <row r="1116" spans="1:4">
      <c r="A1116" s="245" t="s">
        <v>12936</v>
      </c>
      <c r="B1116" s="246">
        <v>1</v>
      </c>
      <c r="C1116" s="246">
        <v>11.967000000000001</v>
      </c>
      <c r="D1116" s="246">
        <v>1998</v>
      </c>
    </row>
    <row r="1117" spans="1:4">
      <c r="A1117" s="245" t="s">
        <v>7306</v>
      </c>
      <c r="B1117" s="246">
        <v>5</v>
      </c>
      <c r="C1117" s="246">
        <v>38.496000000000002</v>
      </c>
      <c r="D1117" s="246">
        <v>10051</v>
      </c>
    </row>
    <row r="1118" spans="1:4">
      <c r="A1118" s="245" t="s">
        <v>7119</v>
      </c>
      <c r="B1118" s="246">
        <v>2</v>
      </c>
      <c r="C1118" s="246">
        <v>10.645</v>
      </c>
      <c r="D1118" s="246">
        <v>4008</v>
      </c>
    </row>
    <row r="1119" spans="1:4">
      <c r="A1119" s="245" t="s">
        <v>8176</v>
      </c>
      <c r="B1119" s="246">
        <v>1</v>
      </c>
      <c r="C1119" s="246">
        <v>4.5979999999999999</v>
      </c>
      <c r="D1119" s="246">
        <v>1976</v>
      </c>
    </row>
    <row r="1120" spans="1:4">
      <c r="A1120" s="245" t="s">
        <v>10649</v>
      </c>
      <c r="B1120" s="246">
        <v>1</v>
      </c>
      <c r="C1120" s="246">
        <v>6.3029999999999999</v>
      </c>
      <c r="D1120" s="246">
        <v>1996</v>
      </c>
    </row>
    <row r="1121" spans="1:4">
      <c r="A1121" s="245" t="s">
        <v>8521</v>
      </c>
      <c r="B1121" s="246">
        <v>1</v>
      </c>
      <c r="C1121" s="246">
        <v>4.7569999999999997</v>
      </c>
      <c r="D1121" s="246">
        <v>1997</v>
      </c>
    </row>
    <row r="1122" spans="1:4">
      <c r="A1122" s="245" t="s">
        <v>9702</v>
      </c>
      <c r="B1122" s="246">
        <v>2</v>
      </c>
      <c r="C1122" s="246">
        <v>16.728999999999999</v>
      </c>
      <c r="D1122" s="246">
        <v>4008</v>
      </c>
    </row>
    <row r="1123" spans="1:4">
      <c r="A1123" s="245" t="s">
        <v>7041</v>
      </c>
      <c r="B1123" s="246">
        <v>11</v>
      </c>
      <c r="C1123" s="246">
        <v>76.36699999999999</v>
      </c>
      <c r="D1123" s="246">
        <v>22069</v>
      </c>
    </row>
    <row r="1124" spans="1:4">
      <c r="A1124" s="245" t="s">
        <v>8604</v>
      </c>
      <c r="B1124" s="246">
        <v>1</v>
      </c>
      <c r="C1124" s="246">
        <v>4.7969999999999997</v>
      </c>
      <c r="D1124" s="246">
        <v>1980</v>
      </c>
    </row>
    <row r="1125" spans="1:4">
      <c r="A1125" s="245" t="s">
        <v>10482</v>
      </c>
      <c r="B1125" s="246">
        <v>1</v>
      </c>
      <c r="C1125" s="246">
        <v>6.1</v>
      </c>
      <c r="D1125" s="246">
        <v>2003</v>
      </c>
    </row>
    <row r="1126" spans="1:4">
      <c r="A1126" s="245" t="s">
        <v>9334</v>
      </c>
      <c r="B1126" s="246">
        <v>1</v>
      </c>
      <c r="C1126" s="246">
        <v>5.2519999999999998</v>
      </c>
      <c r="D1126" s="246">
        <v>1948</v>
      </c>
    </row>
    <row r="1127" spans="1:4">
      <c r="A1127" s="245" t="s">
        <v>11612</v>
      </c>
      <c r="B1127" s="246">
        <v>1</v>
      </c>
      <c r="C1127" s="246">
        <v>7.641</v>
      </c>
      <c r="D1127" s="246">
        <v>1962</v>
      </c>
    </row>
    <row r="1128" spans="1:4">
      <c r="A1128" s="245" t="s">
        <v>8278</v>
      </c>
      <c r="B1128" s="246">
        <v>1</v>
      </c>
      <c r="C1128" s="246">
        <v>4.6420000000000003</v>
      </c>
      <c r="D1128" s="246">
        <v>1987</v>
      </c>
    </row>
    <row r="1129" spans="1:4">
      <c r="A1129" s="245" t="s">
        <v>8815</v>
      </c>
      <c r="B1129" s="246">
        <v>2</v>
      </c>
      <c r="C1129" s="246">
        <v>17.937999999999999</v>
      </c>
      <c r="D1129" s="246">
        <v>3970</v>
      </c>
    </row>
    <row r="1130" spans="1:4">
      <c r="A1130" s="245" t="s">
        <v>7834</v>
      </c>
      <c r="B1130" s="246">
        <v>1</v>
      </c>
      <c r="C1130" s="246">
        <v>4.4589999999999996</v>
      </c>
      <c r="D1130" s="246">
        <v>1978</v>
      </c>
    </row>
    <row r="1131" spans="1:4">
      <c r="A1131" s="245" t="s">
        <v>7924</v>
      </c>
      <c r="B1131" s="246">
        <v>5</v>
      </c>
      <c r="C1131" s="246">
        <v>37.598999999999997</v>
      </c>
      <c r="D1131" s="246">
        <v>9885</v>
      </c>
    </row>
    <row r="1132" spans="1:4">
      <c r="A1132" s="245" t="s">
        <v>12416</v>
      </c>
      <c r="B1132" s="246">
        <v>1</v>
      </c>
      <c r="C1132" s="246">
        <v>9.5739999999999998</v>
      </c>
      <c r="D1132" s="246">
        <v>1983</v>
      </c>
    </row>
    <row r="1133" spans="1:4">
      <c r="A1133" s="245" t="s">
        <v>9492</v>
      </c>
      <c r="B1133" s="246">
        <v>1</v>
      </c>
      <c r="C1133" s="246">
        <v>5.335</v>
      </c>
      <c r="D1133" s="246">
        <v>1983</v>
      </c>
    </row>
    <row r="1134" spans="1:4">
      <c r="A1134" s="245" t="s">
        <v>11093</v>
      </c>
      <c r="B1134" s="246">
        <v>1</v>
      </c>
      <c r="C1134" s="246">
        <v>6.8140000000000001</v>
      </c>
      <c r="D1134" s="246">
        <v>2009</v>
      </c>
    </row>
    <row r="1135" spans="1:4">
      <c r="A1135" s="245" t="s">
        <v>7270</v>
      </c>
      <c r="B1135" s="246">
        <v>1</v>
      </c>
      <c r="C1135" s="246">
        <v>4.2549999999999999</v>
      </c>
      <c r="D1135" s="246">
        <v>1962</v>
      </c>
    </row>
    <row r="1136" spans="1:4">
      <c r="A1136" s="245" t="s">
        <v>12749</v>
      </c>
      <c r="B1136" s="246">
        <v>1</v>
      </c>
      <c r="C1136" s="246">
        <v>10.897</v>
      </c>
      <c r="D1136" s="246">
        <v>2004</v>
      </c>
    </row>
    <row r="1137" spans="1:4">
      <c r="A1137" s="245" t="s">
        <v>10274</v>
      </c>
      <c r="B1137" s="246">
        <v>1</v>
      </c>
      <c r="C1137" s="246">
        <v>5.9169999999999998</v>
      </c>
      <c r="D1137" s="246">
        <v>2009</v>
      </c>
    </row>
    <row r="1138" spans="1:4">
      <c r="A1138" s="245" t="s">
        <v>11366</v>
      </c>
      <c r="B1138" s="246">
        <v>1</v>
      </c>
      <c r="C1138" s="246">
        <v>7.23</v>
      </c>
      <c r="D1138" s="246">
        <v>2009</v>
      </c>
    </row>
    <row r="1139" spans="1:4">
      <c r="A1139" s="245" t="s">
        <v>13411</v>
      </c>
      <c r="B1139" s="246">
        <v>1</v>
      </c>
      <c r="C1139" s="246">
        <v>15.451000000000001</v>
      </c>
      <c r="D1139" s="246">
        <v>2008</v>
      </c>
    </row>
    <row r="1140" spans="1:4">
      <c r="A1140" s="245" t="s">
        <v>13799</v>
      </c>
      <c r="B1140" s="246">
        <v>1</v>
      </c>
      <c r="C1140" s="246">
        <v>29.347999999999999</v>
      </c>
      <c r="D1140" s="246">
        <v>1981</v>
      </c>
    </row>
    <row r="1141" spans="1:4">
      <c r="A1141" s="245" t="s">
        <v>10479</v>
      </c>
      <c r="B1141" s="246">
        <v>5</v>
      </c>
      <c r="C1141" s="246">
        <v>38.653000000000006</v>
      </c>
      <c r="D1141" s="246">
        <v>9919</v>
      </c>
    </row>
    <row r="1142" spans="1:4">
      <c r="A1142" s="245" t="s">
        <v>7961</v>
      </c>
      <c r="B1142" s="246">
        <v>1</v>
      </c>
      <c r="C1142" s="246">
        <v>4.5140000000000002</v>
      </c>
      <c r="D1142" s="246">
        <v>1985</v>
      </c>
    </row>
    <row r="1143" spans="1:4">
      <c r="A1143" s="245" t="s">
        <v>12086</v>
      </c>
      <c r="B1143" s="246">
        <v>2</v>
      </c>
      <c r="C1143" s="246">
        <v>17.737000000000002</v>
      </c>
      <c r="D1143" s="246">
        <v>4017</v>
      </c>
    </row>
    <row r="1144" spans="1:4">
      <c r="A1144" s="245" t="s">
        <v>13355</v>
      </c>
      <c r="B1144" s="246">
        <v>1</v>
      </c>
      <c r="C1144" s="246">
        <v>14.728999999999999</v>
      </c>
      <c r="D1144" s="246">
        <v>1963</v>
      </c>
    </row>
    <row r="1145" spans="1:4">
      <c r="A1145" s="245" t="s">
        <v>10734</v>
      </c>
      <c r="B1145" s="246">
        <v>1</v>
      </c>
      <c r="C1145" s="246">
        <v>12.503</v>
      </c>
      <c r="D1145" s="246">
        <v>1979</v>
      </c>
    </row>
    <row r="1146" spans="1:4">
      <c r="A1146" s="245" t="s">
        <v>13329</v>
      </c>
      <c r="B1146" s="246">
        <v>1</v>
      </c>
      <c r="C1146" s="246">
        <v>14.474</v>
      </c>
      <c r="D1146" s="246">
        <v>1954</v>
      </c>
    </row>
    <row r="1147" spans="1:4">
      <c r="A1147" s="245" t="s">
        <v>7576</v>
      </c>
      <c r="B1147" s="246">
        <v>3</v>
      </c>
      <c r="C1147" s="246">
        <v>23.573999999999998</v>
      </c>
      <c r="D1147" s="246">
        <v>5971</v>
      </c>
    </row>
    <row r="1148" spans="1:4">
      <c r="A1148" s="245" t="s">
        <v>9388</v>
      </c>
      <c r="B1148" s="246">
        <v>1</v>
      </c>
      <c r="C1148" s="246">
        <v>5.274</v>
      </c>
      <c r="D1148" s="246">
        <v>1986</v>
      </c>
    </row>
    <row r="1149" spans="1:4">
      <c r="A1149" s="245" t="s">
        <v>11433</v>
      </c>
      <c r="B1149" s="246">
        <v>1</v>
      </c>
      <c r="C1149" s="246">
        <v>7.33</v>
      </c>
      <c r="D1149" s="246">
        <v>2010</v>
      </c>
    </row>
    <row r="1150" spans="1:4">
      <c r="A1150" s="245" t="s">
        <v>10991</v>
      </c>
      <c r="B1150" s="246">
        <v>5</v>
      </c>
      <c r="C1150" s="246">
        <v>46.669000000000004</v>
      </c>
      <c r="D1150" s="246">
        <v>9912</v>
      </c>
    </row>
    <row r="1151" spans="1:4">
      <c r="A1151" s="245" t="s">
        <v>8774</v>
      </c>
      <c r="B1151" s="246">
        <v>1</v>
      </c>
      <c r="C1151" s="246">
        <v>4.8849999999999998</v>
      </c>
      <c r="D1151" s="246">
        <v>1975</v>
      </c>
    </row>
    <row r="1152" spans="1:4">
      <c r="A1152" s="245" t="s">
        <v>13466</v>
      </c>
      <c r="B1152" s="246">
        <v>1</v>
      </c>
      <c r="C1152" s="246">
        <v>16.141999999999999</v>
      </c>
      <c r="D1152" s="246">
        <v>1992</v>
      </c>
    </row>
    <row r="1153" spans="1:4">
      <c r="A1153" s="245" t="s">
        <v>9734</v>
      </c>
      <c r="B1153" s="246">
        <v>2</v>
      </c>
      <c r="C1153" s="246">
        <v>11.887</v>
      </c>
      <c r="D1153" s="246">
        <v>4012</v>
      </c>
    </row>
    <row r="1154" spans="1:4">
      <c r="A1154" s="245" t="s">
        <v>10793</v>
      </c>
      <c r="B1154" s="246">
        <v>1</v>
      </c>
      <c r="C1154" s="246">
        <v>6.4470000000000001</v>
      </c>
      <c r="D1154" s="246">
        <v>1992</v>
      </c>
    </row>
    <row r="1155" spans="1:4">
      <c r="A1155" s="245" t="s">
        <v>7423</v>
      </c>
      <c r="B1155" s="246">
        <v>9</v>
      </c>
      <c r="C1155" s="246">
        <v>85.73</v>
      </c>
      <c r="D1155" s="246">
        <v>17989</v>
      </c>
    </row>
    <row r="1156" spans="1:4">
      <c r="A1156" s="245" t="s">
        <v>10439</v>
      </c>
      <c r="B1156" s="246">
        <v>1</v>
      </c>
      <c r="C1156" s="246">
        <v>6.0549999999999997</v>
      </c>
      <c r="D1156" s="246">
        <v>1989</v>
      </c>
    </row>
    <row r="1157" spans="1:4">
      <c r="A1157" s="245" t="s">
        <v>12782</v>
      </c>
      <c r="B1157" s="246">
        <v>1</v>
      </c>
      <c r="C1157" s="246">
        <v>11.006</v>
      </c>
      <c r="D1157" s="246">
        <v>1963</v>
      </c>
    </row>
    <row r="1158" spans="1:4">
      <c r="A1158" s="245" t="s">
        <v>8524</v>
      </c>
      <c r="B1158" s="246">
        <v>1</v>
      </c>
      <c r="C1158" s="246">
        <v>4.758</v>
      </c>
      <c r="D1158" s="246">
        <v>1977</v>
      </c>
    </row>
    <row r="1159" spans="1:4">
      <c r="A1159" s="245" t="s">
        <v>10562</v>
      </c>
      <c r="B1159" s="246">
        <v>2</v>
      </c>
      <c r="C1159" s="246">
        <v>17.158000000000001</v>
      </c>
      <c r="D1159" s="246">
        <v>3989</v>
      </c>
    </row>
    <row r="1160" spans="1:4">
      <c r="A1160" s="245" t="s">
        <v>11657</v>
      </c>
      <c r="B1160" s="246">
        <v>1</v>
      </c>
      <c r="C1160" s="246">
        <v>7.7439999999999998</v>
      </c>
      <c r="D1160" s="246">
        <v>2009</v>
      </c>
    </row>
    <row r="1161" spans="1:4">
      <c r="A1161" s="245" t="s">
        <v>11815</v>
      </c>
      <c r="B1161" s="246">
        <v>1</v>
      </c>
      <c r="C1161" s="246">
        <v>8.0389999999999997</v>
      </c>
      <c r="D1161" s="246">
        <v>2010</v>
      </c>
    </row>
    <row r="1162" spans="1:4">
      <c r="A1162" s="245" t="s">
        <v>10316</v>
      </c>
      <c r="B1162" s="246">
        <v>7</v>
      </c>
      <c r="C1162" s="246">
        <v>88.97699999999999</v>
      </c>
      <c r="D1162" s="246">
        <v>14068</v>
      </c>
    </row>
    <row r="1163" spans="1:4">
      <c r="A1163" s="245" t="s">
        <v>13223</v>
      </c>
      <c r="B1163" s="246">
        <v>1</v>
      </c>
      <c r="C1163" s="246">
        <v>13.574</v>
      </c>
      <c r="D1163" s="246">
        <v>2010</v>
      </c>
    </row>
    <row r="1164" spans="1:4">
      <c r="A1164" s="245" t="s">
        <v>13679</v>
      </c>
      <c r="B1164" s="246">
        <v>1</v>
      </c>
      <c r="C1164" s="246">
        <v>20.826000000000001</v>
      </c>
      <c r="D1164" s="246">
        <v>2008</v>
      </c>
    </row>
    <row r="1165" spans="1:4">
      <c r="A1165" s="245" t="s">
        <v>9190</v>
      </c>
      <c r="B1165" s="246">
        <v>1</v>
      </c>
      <c r="C1165" s="246">
        <v>5.1529999999999996</v>
      </c>
      <c r="D1165" s="246">
        <v>1944</v>
      </c>
    </row>
    <row r="1166" spans="1:4">
      <c r="A1166" s="245" t="s">
        <v>10571</v>
      </c>
      <c r="B1166" s="246">
        <v>1</v>
      </c>
      <c r="C1166" s="246">
        <v>6.2089999999999996</v>
      </c>
      <c r="D1166" s="246">
        <v>2011</v>
      </c>
    </row>
    <row r="1167" spans="1:4">
      <c r="A1167" s="245" t="s">
        <v>10131</v>
      </c>
      <c r="B1167" s="246">
        <v>1</v>
      </c>
      <c r="C1167" s="246">
        <v>5.79</v>
      </c>
      <c r="D1167" s="246">
        <v>1939</v>
      </c>
    </row>
    <row r="1168" spans="1:4">
      <c r="A1168" s="245" t="s">
        <v>13705</v>
      </c>
      <c r="B1168" s="246">
        <v>1</v>
      </c>
      <c r="C1168" s="246">
        <v>21.59</v>
      </c>
      <c r="D1168" s="246">
        <v>2002</v>
      </c>
    </row>
    <row r="1169" spans="1:4">
      <c r="A1169" s="245" t="s">
        <v>7894</v>
      </c>
      <c r="B1169" s="246">
        <v>1</v>
      </c>
      <c r="C1169" s="246">
        <v>4.4859999999999998</v>
      </c>
      <c r="D1169" s="246">
        <v>2001</v>
      </c>
    </row>
    <row r="1170" spans="1:4">
      <c r="A1170" s="245" t="s">
        <v>11917</v>
      </c>
      <c r="B1170" s="246">
        <v>2</v>
      </c>
      <c r="C1170" s="246">
        <v>19.715</v>
      </c>
      <c r="D1170" s="246">
        <v>3966</v>
      </c>
    </row>
    <row r="1171" spans="1:4">
      <c r="A1171" s="245" t="s">
        <v>8528</v>
      </c>
      <c r="B1171" s="246">
        <v>1</v>
      </c>
      <c r="C1171" s="246">
        <v>4.758</v>
      </c>
      <c r="D1171" s="246">
        <v>1958</v>
      </c>
    </row>
    <row r="1172" spans="1:4">
      <c r="A1172" s="245" t="s">
        <v>7338</v>
      </c>
      <c r="B1172" s="246">
        <v>2</v>
      </c>
      <c r="C1172" s="246">
        <v>17.867000000000001</v>
      </c>
      <c r="D1172" s="246">
        <v>3997</v>
      </c>
    </row>
    <row r="1173" spans="1:4">
      <c r="A1173" s="245" t="s">
        <v>11155</v>
      </c>
      <c r="B1173" s="246">
        <v>1</v>
      </c>
      <c r="C1173" s="246">
        <v>6.9039999999999999</v>
      </c>
      <c r="D1173" s="246">
        <v>1961</v>
      </c>
    </row>
    <row r="1174" spans="1:4">
      <c r="A1174" s="245" t="s">
        <v>9854</v>
      </c>
      <c r="B1174" s="246">
        <v>1</v>
      </c>
      <c r="C1174" s="246">
        <v>5.5670000000000002</v>
      </c>
      <c r="D1174" s="246">
        <v>1936</v>
      </c>
    </row>
    <row r="1175" spans="1:4">
      <c r="A1175" s="245" t="s">
        <v>13206</v>
      </c>
      <c r="B1175" s="246">
        <v>2</v>
      </c>
      <c r="C1175" s="246">
        <v>30.326000000000001</v>
      </c>
      <c r="D1175" s="246">
        <v>3998</v>
      </c>
    </row>
    <row r="1176" spans="1:4">
      <c r="A1176" s="245" t="s">
        <v>11059</v>
      </c>
      <c r="B1176" s="246">
        <v>1</v>
      </c>
      <c r="C1176" s="246">
        <v>6.7649999999999997</v>
      </c>
      <c r="D1176" s="246">
        <v>1968</v>
      </c>
    </row>
    <row r="1177" spans="1:4">
      <c r="A1177" s="245" t="s">
        <v>7105</v>
      </c>
      <c r="B1177" s="246">
        <v>5</v>
      </c>
      <c r="C1177" s="246">
        <v>40.281000000000006</v>
      </c>
      <c r="D1177" s="246">
        <v>9859</v>
      </c>
    </row>
    <row r="1178" spans="1:4">
      <c r="A1178" s="245" t="s">
        <v>7588</v>
      </c>
      <c r="B1178" s="246">
        <v>1</v>
      </c>
      <c r="C1178" s="246">
        <v>4.3650000000000002</v>
      </c>
      <c r="D1178" s="246">
        <v>2001</v>
      </c>
    </row>
    <row r="1179" spans="1:4">
      <c r="A1179" s="245" t="s">
        <v>8662</v>
      </c>
      <c r="B1179" s="246">
        <v>1</v>
      </c>
      <c r="C1179" s="246">
        <v>4.8209999999999997</v>
      </c>
      <c r="D1179" s="246">
        <v>1990</v>
      </c>
    </row>
    <row r="1180" spans="1:4">
      <c r="A1180" s="245" t="s">
        <v>10698</v>
      </c>
      <c r="B1180" s="246">
        <v>1</v>
      </c>
      <c r="C1180" s="246">
        <v>6.36</v>
      </c>
      <c r="D1180" s="246">
        <v>1999</v>
      </c>
    </row>
    <row r="1181" spans="1:4">
      <c r="A1181" s="245" t="s">
        <v>9335</v>
      </c>
      <c r="B1181" s="246">
        <v>1</v>
      </c>
      <c r="C1181" s="246">
        <v>5.2519999999999998</v>
      </c>
      <c r="D1181" s="246">
        <v>1965</v>
      </c>
    </row>
    <row r="1182" spans="1:4">
      <c r="A1182" s="245" t="s">
        <v>10727</v>
      </c>
      <c r="B1182" s="246">
        <v>1</v>
      </c>
      <c r="C1182" s="246">
        <v>6.3840000000000003</v>
      </c>
      <c r="D1182" s="246">
        <v>1942</v>
      </c>
    </row>
    <row r="1183" spans="1:4">
      <c r="A1183" s="245" t="s">
        <v>7363</v>
      </c>
      <c r="B1183" s="246">
        <v>6</v>
      </c>
      <c r="C1183" s="246">
        <v>34.472000000000001</v>
      </c>
      <c r="D1183" s="246">
        <v>11986</v>
      </c>
    </row>
    <row r="1184" spans="1:4">
      <c r="A1184" s="245" t="s">
        <v>10802</v>
      </c>
      <c r="B1184" s="246">
        <v>1</v>
      </c>
      <c r="C1184" s="246">
        <v>6.46</v>
      </c>
      <c r="D1184" s="246">
        <v>1934</v>
      </c>
    </row>
    <row r="1185" spans="1:4">
      <c r="A1185" s="245" t="s">
        <v>12562</v>
      </c>
      <c r="B1185" s="246">
        <v>3</v>
      </c>
      <c r="C1185" s="246">
        <v>34.637999999999998</v>
      </c>
      <c r="D1185" s="246">
        <v>5934</v>
      </c>
    </row>
    <row r="1186" spans="1:4">
      <c r="A1186" s="245" t="s">
        <v>8848</v>
      </c>
      <c r="B1186" s="246">
        <v>3</v>
      </c>
      <c r="C1186" s="246">
        <v>42.285000000000004</v>
      </c>
      <c r="D1186" s="246">
        <v>6025</v>
      </c>
    </row>
    <row r="1187" spans="1:4">
      <c r="A1187" s="245" t="s">
        <v>12746</v>
      </c>
      <c r="B1187" s="246">
        <v>1</v>
      </c>
      <c r="C1187" s="246">
        <v>10.88</v>
      </c>
      <c r="D1187" s="246">
        <v>1952</v>
      </c>
    </row>
    <row r="1188" spans="1:4">
      <c r="A1188" s="245" t="s">
        <v>8172</v>
      </c>
      <c r="B1188" s="246">
        <v>1</v>
      </c>
      <c r="C1188" s="246">
        <v>4.5970000000000004</v>
      </c>
      <c r="D1188" s="246">
        <v>1961</v>
      </c>
    </row>
    <row r="1189" spans="1:4">
      <c r="A1189" s="245" t="s">
        <v>7596</v>
      </c>
      <c r="B1189" s="246">
        <v>4</v>
      </c>
      <c r="C1189" s="246">
        <v>22.419</v>
      </c>
      <c r="D1189" s="246">
        <v>7818</v>
      </c>
    </row>
    <row r="1190" spans="1:4">
      <c r="A1190" s="245" t="s">
        <v>8616</v>
      </c>
      <c r="B1190" s="246">
        <v>2</v>
      </c>
      <c r="C1190" s="246">
        <v>14.439</v>
      </c>
      <c r="D1190" s="246">
        <v>3894</v>
      </c>
    </row>
    <row r="1191" spans="1:4">
      <c r="A1191" s="245" t="s">
        <v>13496</v>
      </c>
      <c r="B1191" s="246">
        <v>1</v>
      </c>
      <c r="C1191" s="246">
        <v>16.440000000000001</v>
      </c>
      <c r="D1191" s="246">
        <v>1945</v>
      </c>
    </row>
    <row r="1192" spans="1:4">
      <c r="A1192" s="245" t="s">
        <v>8065</v>
      </c>
      <c r="B1192" s="246">
        <v>2</v>
      </c>
      <c r="C1192" s="246">
        <v>9.2240000000000002</v>
      </c>
      <c r="D1192" s="246">
        <v>3945</v>
      </c>
    </row>
    <row r="1193" spans="1:4">
      <c r="A1193" s="245" t="s">
        <v>12715</v>
      </c>
      <c r="B1193" s="246">
        <v>3</v>
      </c>
      <c r="C1193" s="246">
        <v>44.374999999999993</v>
      </c>
      <c r="D1193" s="246">
        <v>5855</v>
      </c>
    </row>
    <row r="1194" spans="1:4">
      <c r="A1194" s="245" t="s">
        <v>9341</v>
      </c>
      <c r="B1194" s="246">
        <v>2</v>
      </c>
      <c r="C1194" s="246">
        <v>15.311</v>
      </c>
      <c r="D1194" s="246">
        <v>3927</v>
      </c>
    </row>
    <row r="1195" spans="1:4">
      <c r="A1195" s="245" t="s">
        <v>9394</v>
      </c>
      <c r="B1195" s="246">
        <v>1</v>
      </c>
      <c r="C1195" s="246">
        <v>5.2759999999999998</v>
      </c>
      <c r="D1195" s="246">
        <v>1950</v>
      </c>
    </row>
    <row r="1196" spans="1:4">
      <c r="A1196" s="245" t="s">
        <v>9514</v>
      </c>
      <c r="B1196" s="246">
        <v>2</v>
      </c>
      <c r="C1196" s="246">
        <v>13.879</v>
      </c>
      <c r="D1196" s="246">
        <v>3972</v>
      </c>
    </row>
    <row r="1197" spans="1:4">
      <c r="A1197" s="245" t="s">
        <v>7265</v>
      </c>
      <c r="B1197" s="246">
        <v>1</v>
      </c>
      <c r="C1197" s="246">
        <v>4.2519999999999998</v>
      </c>
      <c r="D1197" s="246">
        <v>2002</v>
      </c>
    </row>
    <row r="1198" spans="1:4">
      <c r="A1198" s="245" t="s">
        <v>10468</v>
      </c>
      <c r="B1198" s="246">
        <v>1</v>
      </c>
      <c r="C1198" s="246">
        <v>6.0810000000000004</v>
      </c>
      <c r="D1198" s="246">
        <v>1972</v>
      </c>
    </row>
    <row r="1199" spans="1:4">
      <c r="A1199" s="245" t="s">
        <v>13105</v>
      </c>
      <c r="B1199" s="246">
        <v>1</v>
      </c>
      <c r="C1199" s="246">
        <v>12.781000000000001</v>
      </c>
      <c r="D1199" s="246">
        <v>2001</v>
      </c>
    </row>
    <row r="1200" spans="1:4">
      <c r="A1200" s="245" t="s">
        <v>7544</v>
      </c>
      <c r="B1200" s="246">
        <v>1</v>
      </c>
      <c r="C1200" s="246">
        <v>4.3470000000000004</v>
      </c>
      <c r="D1200" s="246">
        <v>2003</v>
      </c>
    </row>
    <row r="1201" spans="1:4">
      <c r="A1201" s="245" t="s">
        <v>7639</v>
      </c>
      <c r="B1201" s="246">
        <v>1</v>
      </c>
      <c r="C1201" s="246">
        <v>4.3840000000000003</v>
      </c>
      <c r="D1201" s="246">
        <v>1989</v>
      </c>
    </row>
    <row r="1202" spans="1:4">
      <c r="A1202" s="245" t="s">
        <v>11774</v>
      </c>
      <c r="B1202" s="246">
        <v>1</v>
      </c>
      <c r="C1202" s="246">
        <v>7.9429999999999996</v>
      </c>
      <c r="D1202" s="246">
        <v>2008</v>
      </c>
    </row>
    <row r="1203" spans="1:4">
      <c r="A1203" s="245" t="s">
        <v>8672</v>
      </c>
      <c r="B1203" s="246">
        <v>2</v>
      </c>
      <c r="C1203" s="246">
        <v>10.812999999999999</v>
      </c>
      <c r="D1203" s="246">
        <v>4015</v>
      </c>
    </row>
    <row r="1204" spans="1:4">
      <c r="A1204" s="245" t="s">
        <v>10880</v>
      </c>
      <c r="B1204" s="246">
        <v>1</v>
      </c>
      <c r="C1204" s="246">
        <v>6.5570000000000004</v>
      </c>
      <c r="D1204" s="246">
        <v>1984</v>
      </c>
    </row>
    <row r="1205" spans="1:4">
      <c r="A1205" s="245" t="s">
        <v>8213</v>
      </c>
      <c r="B1205" s="246">
        <v>3</v>
      </c>
      <c r="C1205" s="246">
        <v>19.375999999999998</v>
      </c>
      <c r="D1205" s="246">
        <v>6005</v>
      </c>
    </row>
    <row r="1206" spans="1:4">
      <c r="A1206" s="245" t="s">
        <v>7007</v>
      </c>
      <c r="B1206" s="246">
        <v>4</v>
      </c>
      <c r="C1206" s="246">
        <v>19.733999999999998</v>
      </c>
      <c r="D1206" s="246">
        <v>7904</v>
      </c>
    </row>
    <row r="1207" spans="1:4">
      <c r="A1207" s="245" t="s">
        <v>11564</v>
      </c>
      <c r="B1207" s="246">
        <v>1</v>
      </c>
      <c r="C1207" s="246">
        <v>7.5490000000000004</v>
      </c>
      <c r="D1207" s="246">
        <v>1989</v>
      </c>
    </row>
    <row r="1208" spans="1:4">
      <c r="A1208" s="245" t="s">
        <v>11368</v>
      </c>
      <c r="B1208" s="246">
        <v>1</v>
      </c>
      <c r="C1208" s="246">
        <v>7.2320000000000002</v>
      </c>
      <c r="D1208" s="246">
        <v>1987</v>
      </c>
    </row>
    <row r="1209" spans="1:4">
      <c r="A1209" s="245" t="s">
        <v>10992</v>
      </c>
      <c r="B1209" s="246">
        <v>1</v>
      </c>
      <c r="C1209" s="246">
        <v>6.6820000000000004</v>
      </c>
      <c r="D1209" s="246">
        <v>1982</v>
      </c>
    </row>
    <row r="1210" spans="1:4">
      <c r="A1210" s="245" t="s">
        <v>9398</v>
      </c>
      <c r="B1210" s="246">
        <v>1</v>
      </c>
      <c r="C1210" s="246">
        <v>5.2779999999999996</v>
      </c>
      <c r="D1210" s="246">
        <v>1958</v>
      </c>
    </row>
    <row r="1211" spans="1:4">
      <c r="A1211" s="245" t="s">
        <v>7208</v>
      </c>
      <c r="B1211" s="246">
        <v>7</v>
      </c>
      <c r="C1211" s="246">
        <v>52.066000000000003</v>
      </c>
      <c r="D1211" s="246">
        <v>14034</v>
      </c>
    </row>
    <row r="1212" spans="1:4">
      <c r="A1212" s="245" t="s">
        <v>7734</v>
      </c>
      <c r="B1212" s="246">
        <v>8</v>
      </c>
      <c r="C1212" s="246">
        <v>78.316000000000017</v>
      </c>
      <c r="D1212" s="246">
        <v>15879</v>
      </c>
    </row>
    <row r="1213" spans="1:4">
      <c r="A1213" s="245" t="s">
        <v>13628</v>
      </c>
      <c r="B1213" s="246">
        <v>1</v>
      </c>
      <c r="C1213" s="246">
        <v>19.117000000000001</v>
      </c>
      <c r="D1213" s="246">
        <v>1980</v>
      </c>
    </row>
    <row r="1214" spans="1:4">
      <c r="A1214" s="245" t="s">
        <v>7869</v>
      </c>
      <c r="B1214" s="246">
        <v>2</v>
      </c>
      <c r="C1214" s="246">
        <v>11.756</v>
      </c>
      <c r="D1214" s="246">
        <v>3974</v>
      </c>
    </row>
    <row r="1215" spans="1:4">
      <c r="A1215" s="245" t="s">
        <v>7257</v>
      </c>
      <c r="B1215" s="246">
        <v>2</v>
      </c>
      <c r="C1215" s="246">
        <v>15.655000000000001</v>
      </c>
      <c r="D1215" s="246">
        <v>3991</v>
      </c>
    </row>
    <row r="1216" spans="1:4">
      <c r="A1216" s="245" t="s">
        <v>9635</v>
      </c>
      <c r="B1216" s="246">
        <v>2</v>
      </c>
      <c r="C1216" s="246">
        <v>19.654</v>
      </c>
      <c r="D1216" s="246">
        <v>3981</v>
      </c>
    </row>
    <row r="1217" spans="1:4">
      <c r="A1217" s="245" t="s">
        <v>13198</v>
      </c>
      <c r="B1217" s="246">
        <v>1</v>
      </c>
      <c r="C1217" s="246">
        <v>13.406000000000001</v>
      </c>
      <c r="D1217" s="246">
        <v>1962</v>
      </c>
    </row>
    <row r="1218" spans="1:4">
      <c r="A1218" s="245" t="s">
        <v>8296</v>
      </c>
      <c r="B1218" s="246">
        <v>1</v>
      </c>
      <c r="C1218" s="246">
        <v>4.649</v>
      </c>
      <c r="D1218" s="246">
        <v>1972</v>
      </c>
    </row>
    <row r="1219" spans="1:4">
      <c r="A1219" s="245" t="s">
        <v>12793</v>
      </c>
      <c r="B1219" s="246">
        <v>1</v>
      </c>
      <c r="C1219" s="246">
        <v>11.089</v>
      </c>
      <c r="D1219" s="246">
        <v>1963</v>
      </c>
    </row>
    <row r="1220" spans="1:4">
      <c r="A1220" s="245" t="s">
        <v>7003</v>
      </c>
      <c r="B1220" s="246">
        <v>5</v>
      </c>
      <c r="C1220" s="246">
        <v>34.305999999999997</v>
      </c>
      <c r="D1220" s="246">
        <v>9782</v>
      </c>
    </row>
    <row r="1221" spans="1:4">
      <c r="A1221" s="245" t="s">
        <v>7131</v>
      </c>
      <c r="B1221" s="246">
        <v>1</v>
      </c>
      <c r="C1221" s="246">
        <v>4.2060000000000004</v>
      </c>
      <c r="D1221" s="246">
        <v>1978</v>
      </c>
    </row>
    <row r="1222" spans="1:4">
      <c r="A1222" s="245" t="s">
        <v>8016</v>
      </c>
      <c r="B1222" s="246">
        <v>1</v>
      </c>
      <c r="C1222" s="246">
        <v>4.5339999999999998</v>
      </c>
      <c r="D1222" s="246">
        <v>1987</v>
      </c>
    </row>
    <row r="1223" spans="1:4">
      <c r="A1223" s="245" t="s">
        <v>8695</v>
      </c>
      <c r="B1223" s="246">
        <v>1</v>
      </c>
      <c r="C1223" s="246">
        <v>4.8330000000000002</v>
      </c>
      <c r="D1223" s="246">
        <v>1996</v>
      </c>
    </row>
    <row r="1224" spans="1:4">
      <c r="A1224" s="245" t="s">
        <v>12219</v>
      </c>
      <c r="B1224" s="246">
        <v>2</v>
      </c>
      <c r="C1224" s="246">
        <v>21.816000000000003</v>
      </c>
      <c r="D1224" s="246">
        <v>3918</v>
      </c>
    </row>
    <row r="1225" spans="1:4">
      <c r="A1225" s="245" t="s">
        <v>12467</v>
      </c>
      <c r="B1225" s="246">
        <v>2</v>
      </c>
      <c r="C1225" s="246">
        <v>28.163999999999998</v>
      </c>
      <c r="D1225" s="246">
        <v>4022</v>
      </c>
    </row>
    <row r="1226" spans="1:4">
      <c r="A1226" s="245" t="s">
        <v>10742</v>
      </c>
      <c r="B1226" s="246">
        <v>2</v>
      </c>
      <c r="C1226" s="246">
        <v>22.318000000000001</v>
      </c>
      <c r="D1226" s="246">
        <v>3944</v>
      </c>
    </row>
    <row r="1227" spans="1:4">
      <c r="A1227" s="245" t="s">
        <v>10995</v>
      </c>
      <c r="B1227" s="246">
        <v>1</v>
      </c>
      <c r="C1227" s="246">
        <v>6.6840000000000002</v>
      </c>
      <c r="D1227" s="246">
        <v>1960</v>
      </c>
    </row>
    <row r="1228" spans="1:4">
      <c r="A1228" s="245" t="s">
        <v>13660</v>
      </c>
      <c r="B1228" s="246">
        <v>1</v>
      </c>
      <c r="C1228" s="246">
        <v>20.268999999999998</v>
      </c>
      <c r="D1228" s="246">
        <v>1990</v>
      </c>
    </row>
    <row r="1229" spans="1:4">
      <c r="A1229" s="245" t="s">
        <v>10154</v>
      </c>
      <c r="B1229" s="246">
        <v>1</v>
      </c>
      <c r="C1229" s="246">
        <v>5.8029999999999999</v>
      </c>
      <c r="D1229" s="246">
        <v>2000</v>
      </c>
    </row>
    <row r="1230" spans="1:4">
      <c r="A1230" s="245" t="s">
        <v>8666</v>
      </c>
      <c r="B1230" s="246">
        <v>1</v>
      </c>
      <c r="C1230" s="246">
        <v>4.8220000000000001</v>
      </c>
      <c r="D1230" s="246">
        <v>1960</v>
      </c>
    </row>
    <row r="1231" spans="1:4">
      <c r="A1231" s="245" t="s">
        <v>11067</v>
      </c>
      <c r="B1231" s="246">
        <v>1</v>
      </c>
      <c r="C1231" s="246">
        <v>6.774</v>
      </c>
      <c r="D1231" s="246">
        <v>1972</v>
      </c>
    </row>
    <row r="1232" spans="1:4">
      <c r="A1232" s="245" t="s">
        <v>10898</v>
      </c>
      <c r="B1232" s="246">
        <v>1</v>
      </c>
      <c r="C1232" s="246">
        <v>6.569</v>
      </c>
      <c r="D1232" s="246">
        <v>2013</v>
      </c>
    </row>
    <row r="1233" spans="1:4">
      <c r="A1233" s="245" t="s">
        <v>9504</v>
      </c>
      <c r="B1233" s="246">
        <v>1</v>
      </c>
      <c r="C1233" s="246">
        <v>5.3460000000000001</v>
      </c>
      <c r="D1233" s="246">
        <v>2006</v>
      </c>
    </row>
    <row r="1234" spans="1:4">
      <c r="A1234" s="245" t="s">
        <v>8810</v>
      </c>
      <c r="B1234" s="246">
        <v>1</v>
      </c>
      <c r="C1234" s="246">
        <v>4.9029999999999996</v>
      </c>
      <c r="D1234" s="246">
        <v>1964</v>
      </c>
    </row>
    <row r="1235" spans="1:4">
      <c r="A1235" s="245" t="s">
        <v>12755</v>
      </c>
      <c r="B1235" s="246">
        <v>1</v>
      </c>
      <c r="C1235" s="246">
        <v>10.906000000000001</v>
      </c>
      <c r="D1235" s="246">
        <v>1966</v>
      </c>
    </row>
    <row r="1236" spans="1:4">
      <c r="A1236" s="245" t="s">
        <v>13782</v>
      </c>
      <c r="B1236" s="246">
        <v>1</v>
      </c>
      <c r="C1236" s="246">
        <v>26.355</v>
      </c>
      <c r="D1236" s="246">
        <v>1996</v>
      </c>
    </row>
    <row r="1237" spans="1:4">
      <c r="A1237" s="245" t="s">
        <v>12025</v>
      </c>
      <c r="B1237" s="246">
        <v>1</v>
      </c>
      <c r="C1237" s="246">
        <v>8.4740000000000002</v>
      </c>
      <c r="D1237" s="246">
        <v>1963</v>
      </c>
    </row>
    <row r="1238" spans="1:4">
      <c r="A1238" s="245" t="s">
        <v>13599</v>
      </c>
      <c r="B1238" s="246">
        <v>1</v>
      </c>
      <c r="C1238" s="246">
        <v>18.545999999999999</v>
      </c>
      <c r="D1238" s="246">
        <v>1987</v>
      </c>
    </row>
    <row r="1239" spans="1:4">
      <c r="A1239" s="245" t="s">
        <v>9318</v>
      </c>
      <c r="B1239" s="246">
        <v>1</v>
      </c>
      <c r="C1239" s="246">
        <v>5.242</v>
      </c>
      <c r="D1239" s="246">
        <v>2004</v>
      </c>
    </row>
    <row r="1240" spans="1:4">
      <c r="A1240" s="245" t="s">
        <v>8572</v>
      </c>
      <c r="B1240" s="246">
        <v>1</v>
      </c>
      <c r="C1240" s="246">
        <v>4.7770000000000001</v>
      </c>
      <c r="D1240" s="246">
        <v>1961</v>
      </c>
    </row>
    <row r="1241" spans="1:4">
      <c r="A1241" s="245" t="s">
        <v>13734</v>
      </c>
      <c r="B1241" s="246">
        <v>1</v>
      </c>
      <c r="C1241" s="246">
        <v>23.068000000000001</v>
      </c>
      <c r="D1241" s="246">
        <v>1999</v>
      </c>
    </row>
    <row r="1242" spans="1:4">
      <c r="A1242" s="245" t="s">
        <v>9711</v>
      </c>
      <c r="B1242" s="246">
        <v>1</v>
      </c>
      <c r="C1242" s="246">
        <v>5.4870000000000001</v>
      </c>
      <c r="D1242" s="246">
        <v>1966</v>
      </c>
    </row>
    <row r="1243" spans="1:4">
      <c r="A1243" s="245" t="s">
        <v>11584</v>
      </c>
      <c r="B1243" s="246">
        <v>1</v>
      </c>
      <c r="C1243" s="246">
        <v>7.5869999999999997</v>
      </c>
      <c r="D1243" s="246">
        <v>1976</v>
      </c>
    </row>
    <row r="1244" spans="1:4">
      <c r="A1244" s="245" t="s">
        <v>11936</v>
      </c>
      <c r="B1244" s="246">
        <v>1</v>
      </c>
      <c r="C1244" s="246">
        <v>8.2899999999999991</v>
      </c>
      <c r="D1244" s="246">
        <v>1973</v>
      </c>
    </row>
    <row r="1245" spans="1:4">
      <c r="A1245" s="245" t="s">
        <v>7514</v>
      </c>
      <c r="B1245" s="246">
        <v>6</v>
      </c>
      <c r="C1245" s="246">
        <v>49.323999999999998</v>
      </c>
      <c r="D1245" s="246">
        <v>11699</v>
      </c>
    </row>
    <row r="1246" spans="1:4">
      <c r="A1246" s="245" t="s">
        <v>7635</v>
      </c>
      <c r="B1246" s="246">
        <v>3</v>
      </c>
      <c r="C1246" s="246">
        <v>17.739000000000001</v>
      </c>
      <c r="D1246" s="246">
        <v>5833</v>
      </c>
    </row>
    <row r="1247" spans="1:4">
      <c r="A1247" s="245" t="s">
        <v>9842</v>
      </c>
      <c r="B1247" s="246">
        <v>1</v>
      </c>
      <c r="C1247" s="246">
        <v>5.5579999999999998</v>
      </c>
      <c r="D1247" s="246">
        <v>1958</v>
      </c>
    </row>
    <row r="1248" spans="1:4">
      <c r="A1248" s="245" t="s">
        <v>9586</v>
      </c>
      <c r="B1248" s="246">
        <v>1</v>
      </c>
      <c r="C1248" s="246">
        <v>5.41</v>
      </c>
      <c r="D1248" s="246">
        <v>1989</v>
      </c>
    </row>
    <row r="1249" spans="1:4">
      <c r="A1249" s="245" t="s">
        <v>12758</v>
      </c>
      <c r="B1249" s="246">
        <v>1</v>
      </c>
      <c r="C1249" s="246">
        <v>10.913</v>
      </c>
      <c r="D1249" s="246">
        <v>1974</v>
      </c>
    </row>
    <row r="1250" spans="1:4">
      <c r="A1250" s="245" t="s">
        <v>10866</v>
      </c>
      <c r="B1250" s="246">
        <v>2</v>
      </c>
      <c r="C1250" s="246">
        <v>17.677</v>
      </c>
      <c r="D1250" s="246">
        <v>3932</v>
      </c>
    </row>
    <row r="1251" spans="1:4">
      <c r="A1251" s="245" t="s">
        <v>7404</v>
      </c>
      <c r="B1251" s="246">
        <v>1</v>
      </c>
      <c r="C1251" s="246">
        <v>4.2949999999999999</v>
      </c>
      <c r="D1251" s="246">
        <v>1978</v>
      </c>
    </row>
    <row r="1252" spans="1:4">
      <c r="A1252" s="245" t="s">
        <v>7721</v>
      </c>
      <c r="B1252" s="246">
        <v>1</v>
      </c>
      <c r="C1252" s="246">
        <v>4.4180000000000001</v>
      </c>
      <c r="D1252" s="246">
        <v>2003</v>
      </c>
    </row>
    <row r="1253" spans="1:4">
      <c r="A1253" s="245" t="s">
        <v>7810</v>
      </c>
      <c r="B1253" s="246">
        <v>2</v>
      </c>
      <c r="C1253" s="246">
        <v>13.508000000000001</v>
      </c>
      <c r="D1253" s="246">
        <v>3936</v>
      </c>
    </row>
    <row r="1254" spans="1:4">
      <c r="A1254" s="245" t="s">
        <v>12627</v>
      </c>
      <c r="B1254" s="246">
        <v>1</v>
      </c>
      <c r="C1254" s="246">
        <v>10.339</v>
      </c>
      <c r="D1254" s="246">
        <v>2003</v>
      </c>
    </row>
    <row r="1255" spans="1:4">
      <c r="A1255" s="245" t="s">
        <v>11098</v>
      </c>
      <c r="B1255" s="246">
        <v>1</v>
      </c>
      <c r="C1255" s="246">
        <v>6.8220000000000001</v>
      </c>
      <c r="D1255" s="246">
        <v>1996</v>
      </c>
    </row>
    <row r="1256" spans="1:4">
      <c r="A1256" s="245" t="s">
        <v>7555</v>
      </c>
      <c r="B1256" s="246">
        <v>1</v>
      </c>
      <c r="C1256" s="246">
        <v>4.3499999999999996</v>
      </c>
      <c r="D1256" s="246">
        <v>2011</v>
      </c>
    </row>
    <row r="1257" spans="1:4">
      <c r="A1257" s="245" t="s">
        <v>7497</v>
      </c>
      <c r="B1257" s="246">
        <v>1</v>
      </c>
      <c r="C1257" s="246">
        <v>4.3289999999999997</v>
      </c>
      <c r="D1257" s="246">
        <v>1990</v>
      </c>
    </row>
    <row r="1258" spans="1:4">
      <c r="A1258" s="245" t="s">
        <v>10887</v>
      </c>
      <c r="B1258" s="246">
        <v>1</v>
      </c>
      <c r="C1258" s="246">
        <v>6.5620000000000003</v>
      </c>
      <c r="D1258" s="246">
        <v>1992</v>
      </c>
    </row>
    <row r="1259" spans="1:4">
      <c r="A1259" s="245" t="s">
        <v>12717</v>
      </c>
      <c r="B1259" s="246">
        <v>1</v>
      </c>
      <c r="C1259" s="246">
        <v>10.772</v>
      </c>
      <c r="D1259" s="246">
        <v>1994</v>
      </c>
    </row>
    <row r="1260" spans="1:4">
      <c r="A1260" s="245" t="s">
        <v>10156</v>
      </c>
      <c r="B1260" s="246">
        <v>1</v>
      </c>
      <c r="C1260" s="246">
        <v>5.8040000000000003</v>
      </c>
      <c r="D1260" s="246">
        <v>1997</v>
      </c>
    </row>
    <row r="1261" spans="1:4">
      <c r="A1261" s="245" t="s">
        <v>8335</v>
      </c>
      <c r="B1261" s="246">
        <v>1</v>
      </c>
      <c r="C1261" s="246">
        <v>4.6639999999999997</v>
      </c>
      <c r="D1261" s="246">
        <v>1978</v>
      </c>
    </row>
    <row r="1262" spans="1:4">
      <c r="A1262" s="245" t="s">
        <v>13612</v>
      </c>
      <c r="B1262" s="246">
        <v>1</v>
      </c>
      <c r="C1262" s="246">
        <v>18.806999999999999</v>
      </c>
      <c r="D1262" s="246">
        <v>1971</v>
      </c>
    </row>
    <row r="1263" spans="1:4">
      <c r="A1263" s="245" t="s">
        <v>10043</v>
      </c>
      <c r="B1263" s="246">
        <v>2</v>
      </c>
      <c r="C1263" s="246">
        <v>15.936</v>
      </c>
      <c r="D1263" s="246">
        <v>3948</v>
      </c>
    </row>
    <row r="1264" spans="1:4">
      <c r="A1264" s="245" t="s">
        <v>0</v>
      </c>
      <c r="B1264" s="246">
        <v>1</v>
      </c>
      <c r="C1264" s="246">
        <v>15.417999999999999</v>
      </c>
      <c r="D1264" s="246">
        <v>1979</v>
      </c>
    </row>
    <row r="1265" spans="1:4">
      <c r="A1265" s="245" t="s">
        <v>9640</v>
      </c>
      <c r="B1265" s="246">
        <v>1</v>
      </c>
      <c r="C1265" s="246">
        <v>5.4420000000000002</v>
      </c>
      <c r="D1265" s="246">
        <v>1925</v>
      </c>
    </row>
    <row r="1266" spans="1:4">
      <c r="A1266" s="245" t="s">
        <v>9060</v>
      </c>
      <c r="B1266" s="246">
        <v>1</v>
      </c>
      <c r="C1266" s="246">
        <v>5.0720000000000001</v>
      </c>
      <c r="D1266" s="246">
        <v>1972</v>
      </c>
    </row>
    <row r="1267" spans="1:4">
      <c r="A1267" s="245" t="s">
        <v>11279</v>
      </c>
      <c r="B1267" s="246">
        <v>1</v>
      </c>
      <c r="C1267" s="246">
        <v>7.093</v>
      </c>
      <c r="D1267" s="246">
        <v>2013</v>
      </c>
    </row>
    <row r="1268" spans="1:4">
      <c r="A1268" s="245" t="s">
        <v>13072</v>
      </c>
      <c r="B1268" s="246">
        <v>1</v>
      </c>
      <c r="C1268" s="246">
        <v>12.605</v>
      </c>
      <c r="D1268" s="246">
        <v>2000</v>
      </c>
    </row>
    <row r="1269" spans="1:4">
      <c r="A1269" s="245" t="s">
        <v>10111</v>
      </c>
      <c r="B1269" s="246">
        <v>1</v>
      </c>
      <c r="C1269" s="246">
        <v>5.7679999999999998</v>
      </c>
      <c r="D1269" s="246">
        <v>2008</v>
      </c>
    </row>
    <row r="1270" spans="1:4">
      <c r="A1270" s="245" t="s">
        <v>9808</v>
      </c>
      <c r="B1270" s="246">
        <v>1</v>
      </c>
      <c r="C1270" s="246">
        <v>5.5369999999999999</v>
      </c>
      <c r="D1270" s="246">
        <v>2002</v>
      </c>
    </row>
    <row r="1271" spans="1:4">
      <c r="A1271" s="245" t="s">
        <v>7768</v>
      </c>
      <c r="B1271" s="246">
        <v>2</v>
      </c>
      <c r="C1271" s="246">
        <v>12.844000000000001</v>
      </c>
      <c r="D1271" s="246">
        <v>3963</v>
      </c>
    </row>
    <row r="1272" spans="1:4">
      <c r="A1272" s="245" t="s">
        <v>7326</v>
      </c>
      <c r="B1272" s="246">
        <v>49</v>
      </c>
      <c r="C1272" s="246">
        <v>527.44999999999993</v>
      </c>
      <c r="D1272" s="246">
        <v>97681</v>
      </c>
    </row>
    <row r="1273" spans="1:4">
      <c r="A1273" s="245" t="s">
        <v>13638</v>
      </c>
      <c r="B1273" s="246">
        <v>1</v>
      </c>
      <c r="C1273" s="246">
        <v>19.454000000000001</v>
      </c>
      <c r="D1273" s="246">
        <v>2008</v>
      </c>
    </row>
    <row r="1274" spans="1:4">
      <c r="A1274" s="245" t="s">
        <v>10356</v>
      </c>
      <c r="B1274" s="246">
        <v>1</v>
      </c>
      <c r="C1274" s="246">
        <v>5.9989999999999997</v>
      </c>
      <c r="D1274" s="246">
        <v>1948</v>
      </c>
    </row>
    <row r="1275" spans="1:4">
      <c r="A1275" s="245" t="s">
        <v>7188</v>
      </c>
      <c r="B1275" s="246">
        <v>1</v>
      </c>
      <c r="C1275" s="246">
        <v>4.2290000000000001</v>
      </c>
      <c r="D1275" s="246">
        <v>1972</v>
      </c>
    </row>
    <row r="1276" spans="1:4">
      <c r="A1276" s="245" t="s">
        <v>8582</v>
      </c>
      <c r="B1276" s="246">
        <v>1</v>
      </c>
      <c r="C1276" s="246">
        <v>4.7880000000000003</v>
      </c>
      <c r="D1276" s="246">
        <v>1968</v>
      </c>
    </row>
    <row r="1277" spans="1:4">
      <c r="A1277" s="245" t="s">
        <v>11028</v>
      </c>
      <c r="B1277" s="246">
        <v>1</v>
      </c>
      <c r="C1277" s="246">
        <v>6.7190000000000003</v>
      </c>
      <c r="D1277" s="246">
        <v>1920</v>
      </c>
    </row>
    <row r="1278" spans="1:4">
      <c r="A1278" s="245" t="s">
        <v>10385</v>
      </c>
      <c r="B1278" s="246">
        <v>4</v>
      </c>
      <c r="C1278" s="246">
        <v>34.642000000000003</v>
      </c>
      <c r="D1278" s="246">
        <v>7865</v>
      </c>
    </row>
    <row r="1279" spans="1:4">
      <c r="A1279" s="245" t="s">
        <v>11425</v>
      </c>
      <c r="B1279" s="246">
        <v>1</v>
      </c>
      <c r="C1279" s="246">
        <v>7.3170000000000002</v>
      </c>
      <c r="D1279" s="246">
        <v>1977</v>
      </c>
    </row>
    <row r="1280" spans="1:4">
      <c r="A1280" s="245" t="s">
        <v>9510</v>
      </c>
      <c r="B1280" s="246">
        <v>1</v>
      </c>
      <c r="C1280" s="246">
        <v>5.351</v>
      </c>
      <c r="D1280" s="246">
        <v>1977</v>
      </c>
    </row>
    <row r="1281" spans="1:4">
      <c r="A1281" s="245" t="s">
        <v>9943</v>
      </c>
      <c r="B1281" s="246">
        <v>1</v>
      </c>
      <c r="C1281" s="246">
        <v>5.6280000000000001</v>
      </c>
      <c r="D1281" s="246">
        <v>1953</v>
      </c>
    </row>
    <row r="1282" spans="1:4">
      <c r="A1282" s="245" t="s">
        <v>8232</v>
      </c>
      <c r="B1282" s="246">
        <v>1</v>
      </c>
      <c r="C1282" s="246">
        <v>4.625</v>
      </c>
      <c r="D1282" s="246">
        <v>2001</v>
      </c>
    </row>
    <row r="1283" spans="1:4">
      <c r="A1283" s="245" t="s">
        <v>11030</v>
      </c>
      <c r="B1283" s="246">
        <v>1</v>
      </c>
      <c r="C1283" s="246">
        <v>6.7210000000000001</v>
      </c>
      <c r="D1283" s="246">
        <v>1989</v>
      </c>
    </row>
    <row r="1284" spans="1:4">
      <c r="A1284" s="245" t="s">
        <v>11331</v>
      </c>
      <c r="B1284" s="246">
        <v>1</v>
      </c>
      <c r="C1284" s="246">
        <v>7.1959999999999997</v>
      </c>
      <c r="D1284" s="246">
        <v>1999</v>
      </c>
    </row>
    <row r="1285" spans="1:4">
      <c r="A1285" s="245" t="s">
        <v>10496</v>
      </c>
      <c r="B1285" s="246">
        <v>1</v>
      </c>
      <c r="C1285" s="246">
        <v>6.1139999999999999</v>
      </c>
      <c r="D1285" s="246">
        <v>1998</v>
      </c>
    </row>
    <row r="1286" spans="1:4">
      <c r="A1286" s="245" t="s">
        <v>9878</v>
      </c>
      <c r="B1286" s="246">
        <v>2</v>
      </c>
      <c r="C1286" s="246">
        <v>13.95</v>
      </c>
      <c r="D1286" s="246">
        <v>3897</v>
      </c>
    </row>
    <row r="1287" spans="1:4">
      <c r="A1287" s="245" t="s">
        <v>11902</v>
      </c>
      <c r="B1287" s="246">
        <v>1</v>
      </c>
      <c r="C1287" s="246">
        <v>8.2409999999999997</v>
      </c>
      <c r="D1287" s="246">
        <v>1949</v>
      </c>
    </row>
    <row r="1288" spans="1:4">
      <c r="A1288" s="245" t="s">
        <v>11438</v>
      </c>
      <c r="B1288" s="246">
        <v>1</v>
      </c>
      <c r="C1288" s="246">
        <v>7.3319999999999999</v>
      </c>
      <c r="D1288" s="246">
        <v>1990</v>
      </c>
    </row>
    <row r="1289" spans="1:4">
      <c r="A1289" s="245" t="s">
        <v>7935</v>
      </c>
      <c r="B1289" s="246">
        <v>1</v>
      </c>
      <c r="C1289" s="246">
        <v>4.5039999999999996</v>
      </c>
      <c r="D1289" s="246">
        <v>1974</v>
      </c>
    </row>
    <row r="1290" spans="1:4">
      <c r="A1290" s="245" t="s">
        <v>7407</v>
      </c>
      <c r="B1290" s="246">
        <v>28</v>
      </c>
      <c r="C1290" s="246">
        <v>260.358</v>
      </c>
      <c r="D1290" s="246">
        <v>55923</v>
      </c>
    </row>
    <row r="1291" spans="1:4">
      <c r="A1291" s="245" t="s">
        <v>13634</v>
      </c>
      <c r="B1291" s="246">
        <v>1</v>
      </c>
      <c r="C1291" s="246">
        <v>19.338999999999999</v>
      </c>
      <c r="D1291" s="246">
        <v>1995</v>
      </c>
    </row>
    <row r="1292" spans="1:4">
      <c r="A1292" s="245" t="s">
        <v>9084</v>
      </c>
      <c r="B1292" s="246">
        <v>1</v>
      </c>
      <c r="C1292" s="246">
        <v>5.0869999999999997</v>
      </c>
      <c r="D1292" s="246">
        <v>2000</v>
      </c>
    </row>
    <row r="1293" spans="1:4">
      <c r="A1293" s="245" t="s">
        <v>13101</v>
      </c>
      <c r="B1293" s="246">
        <v>1</v>
      </c>
      <c r="C1293" s="246">
        <v>12.76</v>
      </c>
      <c r="D1293" s="246">
        <v>1998</v>
      </c>
    </row>
    <row r="1294" spans="1:4">
      <c r="A1294" s="245" t="s">
        <v>7752</v>
      </c>
      <c r="B1294" s="246">
        <v>1</v>
      </c>
      <c r="C1294" s="246">
        <v>4.4290000000000003</v>
      </c>
      <c r="D1294" s="246">
        <v>1977</v>
      </c>
    </row>
    <row r="1295" spans="1:4">
      <c r="A1295" s="245" t="s">
        <v>9574</v>
      </c>
      <c r="B1295" s="246">
        <v>1</v>
      </c>
      <c r="C1295" s="246">
        <v>5.4009999999999998</v>
      </c>
      <c r="D1295" s="246">
        <v>1973</v>
      </c>
    </row>
    <row r="1296" spans="1:4">
      <c r="A1296" s="245" t="s">
        <v>8377</v>
      </c>
      <c r="B1296" s="246">
        <v>1</v>
      </c>
      <c r="C1296" s="246">
        <v>4.6790000000000003</v>
      </c>
      <c r="D1296" s="246">
        <v>1985</v>
      </c>
    </row>
    <row r="1297" spans="1:4">
      <c r="A1297" s="245" t="s">
        <v>8927</v>
      </c>
      <c r="B1297" s="246">
        <v>1</v>
      </c>
      <c r="C1297" s="246">
        <v>4.968</v>
      </c>
      <c r="D1297" s="246">
        <v>2002</v>
      </c>
    </row>
    <row r="1298" spans="1:4">
      <c r="A1298" s="245" t="s">
        <v>10976</v>
      </c>
      <c r="B1298" s="246">
        <v>1</v>
      </c>
      <c r="C1298" s="246">
        <v>6.66</v>
      </c>
      <c r="D1298" s="246">
        <v>1977</v>
      </c>
    </row>
    <row r="1299" spans="1:4">
      <c r="A1299" s="245" t="s">
        <v>8441</v>
      </c>
      <c r="B1299" s="246">
        <v>1</v>
      </c>
      <c r="C1299" s="246">
        <v>4.7140000000000004</v>
      </c>
      <c r="D1299" s="246">
        <v>1958</v>
      </c>
    </row>
    <row r="1300" spans="1:4">
      <c r="A1300" s="245" t="s">
        <v>13460</v>
      </c>
      <c r="B1300" s="246">
        <v>1</v>
      </c>
      <c r="C1300" s="246">
        <v>16.029</v>
      </c>
      <c r="D1300" s="246">
        <v>2005</v>
      </c>
    </row>
    <row r="1301" spans="1:4">
      <c r="A1301" s="245" t="s">
        <v>10679</v>
      </c>
      <c r="B1301" s="246">
        <v>3</v>
      </c>
      <c r="C1301" s="246">
        <v>25.033999999999999</v>
      </c>
      <c r="D1301" s="246">
        <v>5854</v>
      </c>
    </row>
    <row r="1302" spans="1:4">
      <c r="A1302" s="245" t="s">
        <v>12888</v>
      </c>
      <c r="B1302" s="246">
        <v>1</v>
      </c>
      <c r="C1302" s="246">
        <v>11.666</v>
      </c>
      <c r="D1302" s="246">
        <v>2004</v>
      </c>
    </row>
    <row r="1303" spans="1:4">
      <c r="A1303" s="245" t="s">
        <v>8668</v>
      </c>
      <c r="B1303" s="246">
        <v>3</v>
      </c>
      <c r="C1303" s="246">
        <v>16.042999999999999</v>
      </c>
      <c r="D1303" s="246">
        <v>5765</v>
      </c>
    </row>
    <row r="1304" spans="1:4">
      <c r="A1304" s="245" t="s">
        <v>9893</v>
      </c>
      <c r="B1304" s="246">
        <v>1</v>
      </c>
      <c r="C1304" s="246">
        <v>5.5910000000000002</v>
      </c>
      <c r="D1304" s="246">
        <v>1960</v>
      </c>
    </row>
    <row r="1305" spans="1:4">
      <c r="A1305" s="245" t="s">
        <v>11974</v>
      </c>
      <c r="B1305" s="246">
        <v>1</v>
      </c>
      <c r="C1305" s="246">
        <v>8.3659999999999997</v>
      </c>
      <c r="D1305" s="246">
        <v>1996</v>
      </c>
    </row>
    <row r="1306" spans="1:4">
      <c r="A1306" s="245" t="s">
        <v>7681</v>
      </c>
      <c r="B1306" s="246">
        <v>1</v>
      </c>
      <c r="C1306" s="246">
        <v>4.3979999999999997</v>
      </c>
      <c r="D1306" s="246">
        <v>1995</v>
      </c>
    </row>
    <row r="1307" spans="1:4">
      <c r="A1307" s="245" t="s">
        <v>9153</v>
      </c>
      <c r="B1307" s="246">
        <v>1</v>
      </c>
      <c r="C1307" s="246">
        <v>5.1340000000000003</v>
      </c>
      <c r="D1307" s="246">
        <v>2007</v>
      </c>
    </row>
    <row r="1308" spans="1:4">
      <c r="A1308" s="245" t="s">
        <v>7059</v>
      </c>
      <c r="B1308" s="246">
        <v>1</v>
      </c>
      <c r="C1308" s="246">
        <v>4.1849999999999996</v>
      </c>
      <c r="D1308" s="246">
        <v>2015</v>
      </c>
    </row>
    <row r="1309" spans="1:4">
      <c r="A1309" s="245" t="s">
        <v>12108</v>
      </c>
      <c r="B1309" s="246">
        <v>1</v>
      </c>
      <c r="C1309" s="246">
        <v>8.6530000000000005</v>
      </c>
      <c r="D1309" s="246">
        <v>1991</v>
      </c>
    </row>
    <row r="1310" spans="1:4">
      <c r="A1310" s="245" t="s">
        <v>10331</v>
      </c>
      <c r="B1310" s="246">
        <v>2</v>
      </c>
      <c r="C1310" s="246">
        <v>12.658999999999999</v>
      </c>
      <c r="D1310" s="246">
        <v>3939</v>
      </c>
    </row>
    <row r="1311" spans="1:4">
      <c r="A1311" s="245" t="s">
        <v>7216</v>
      </c>
      <c r="B1311" s="246">
        <v>8</v>
      </c>
      <c r="C1311" s="246">
        <v>59.404000000000011</v>
      </c>
      <c r="D1311" s="246">
        <v>16052</v>
      </c>
    </row>
    <row r="1312" spans="1:4">
      <c r="A1312" s="245" t="s">
        <v>13318</v>
      </c>
      <c r="B1312" s="246">
        <v>1</v>
      </c>
      <c r="C1312" s="246">
        <v>14.425000000000001</v>
      </c>
      <c r="D1312" s="246">
        <v>2011</v>
      </c>
    </row>
    <row r="1313" spans="1:4">
      <c r="A1313" s="245" t="s">
        <v>10924</v>
      </c>
      <c r="B1313" s="246">
        <v>1</v>
      </c>
      <c r="C1313" s="246">
        <v>6.6</v>
      </c>
      <c r="D1313" s="246">
        <v>2012</v>
      </c>
    </row>
    <row r="1314" spans="1:4">
      <c r="A1314" s="245" t="s">
        <v>12394</v>
      </c>
      <c r="B1314" s="246">
        <v>1</v>
      </c>
      <c r="C1314" s="246">
        <v>9.516</v>
      </c>
      <c r="D1314" s="246">
        <v>1987</v>
      </c>
    </row>
    <row r="1315" spans="1:4">
      <c r="A1315" s="245" t="s">
        <v>10164</v>
      </c>
      <c r="B1315" s="246">
        <v>1</v>
      </c>
      <c r="C1315" s="246">
        <v>5.8070000000000004</v>
      </c>
      <c r="D1315" s="246">
        <v>1978</v>
      </c>
    </row>
    <row r="1316" spans="1:4">
      <c r="A1316" s="245" t="s">
        <v>9825</v>
      </c>
      <c r="B1316" s="246">
        <v>2</v>
      </c>
      <c r="C1316" s="246">
        <v>14.247</v>
      </c>
      <c r="D1316" s="246">
        <v>3927</v>
      </c>
    </row>
    <row r="1317" spans="1:4">
      <c r="A1317" s="245" t="s">
        <v>9299</v>
      </c>
      <c r="B1317" s="246">
        <v>1</v>
      </c>
      <c r="C1317" s="246">
        <v>5.2279999999999998</v>
      </c>
      <c r="D1317" s="246">
        <v>1939</v>
      </c>
    </row>
    <row r="1318" spans="1:4">
      <c r="A1318" s="245" t="s">
        <v>8722</v>
      </c>
      <c r="B1318" s="246">
        <v>1</v>
      </c>
      <c r="C1318" s="246">
        <v>4.8479999999999999</v>
      </c>
      <c r="D1318" s="246">
        <v>1980</v>
      </c>
    </row>
    <row r="1319" spans="1:4">
      <c r="A1319" s="245" t="s">
        <v>8317</v>
      </c>
      <c r="B1319" s="246">
        <v>3</v>
      </c>
      <c r="C1319" s="246">
        <v>20.629000000000001</v>
      </c>
      <c r="D1319" s="246">
        <v>5969</v>
      </c>
    </row>
    <row r="1320" spans="1:4">
      <c r="A1320" s="245" t="s">
        <v>7267</v>
      </c>
      <c r="B1320" s="246">
        <v>1</v>
      </c>
      <c r="C1320" s="246">
        <v>4.2539999999999996</v>
      </c>
      <c r="D1320" s="246">
        <v>2011</v>
      </c>
    </row>
    <row r="1321" spans="1:4">
      <c r="A1321" s="245" t="s">
        <v>7873</v>
      </c>
      <c r="B1321" s="246">
        <v>1</v>
      </c>
      <c r="C1321" s="246">
        <v>4.4779999999999998</v>
      </c>
      <c r="D1321" s="246">
        <v>1981</v>
      </c>
    </row>
    <row r="1322" spans="1:4">
      <c r="A1322" s="245" t="s">
        <v>11315</v>
      </c>
      <c r="B1322" s="246">
        <v>1</v>
      </c>
      <c r="C1322" s="246">
        <v>7.1669999999999998</v>
      </c>
      <c r="D1322" s="246">
        <v>1959</v>
      </c>
    </row>
    <row r="1323" spans="1:4">
      <c r="A1323" s="245" t="s">
        <v>10811</v>
      </c>
      <c r="B1323" s="246">
        <v>6</v>
      </c>
      <c r="C1323" s="246">
        <v>61.095999999999997</v>
      </c>
      <c r="D1323" s="246">
        <v>11843</v>
      </c>
    </row>
    <row r="1324" spans="1:4">
      <c r="A1324" s="245" t="s">
        <v>9330</v>
      </c>
      <c r="B1324" s="246">
        <v>1</v>
      </c>
      <c r="C1324" s="246">
        <v>5.2480000000000002</v>
      </c>
      <c r="D1324" s="246">
        <v>1967</v>
      </c>
    </row>
    <row r="1325" spans="1:4">
      <c r="A1325" s="245" t="s">
        <v>12046</v>
      </c>
      <c r="B1325" s="246">
        <v>1</v>
      </c>
      <c r="C1325" s="246">
        <v>8.52</v>
      </c>
      <c r="D1325" s="246">
        <v>1974</v>
      </c>
    </row>
    <row r="1326" spans="1:4">
      <c r="A1326" s="245" t="s">
        <v>7231</v>
      </c>
      <c r="B1326" s="246">
        <v>3</v>
      </c>
      <c r="C1326" s="246">
        <v>29.345000000000002</v>
      </c>
      <c r="D1326" s="246">
        <v>5907</v>
      </c>
    </row>
    <row r="1327" spans="1:4">
      <c r="A1327" s="245" t="s">
        <v>8305</v>
      </c>
      <c r="B1327" s="246">
        <v>4</v>
      </c>
      <c r="C1327" s="246">
        <v>30.826999999999998</v>
      </c>
      <c r="D1327" s="246">
        <v>8001</v>
      </c>
    </row>
    <row r="1328" spans="1:4">
      <c r="A1328" s="245" t="s">
        <v>11292</v>
      </c>
      <c r="B1328" s="246">
        <v>1</v>
      </c>
      <c r="C1328" s="246">
        <v>7.109</v>
      </c>
      <c r="D1328" s="246">
        <v>2006</v>
      </c>
    </row>
    <row r="1329" spans="1:4">
      <c r="A1329" s="245" t="s">
        <v>11893</v>
      </c>
      <c r="B1329" s="246">
        <v>1</v>
      </c>
      <c r="C1329" s="246">
        <v>8.1959999999999997</v>
      </c>
      <c r="D1329" s="246">
        <v>1977</v>
      </c>
    </row>
    <row r="1330" spans="1:4">
      <c r="A1330" s="245" t="s">
        <v>8448</v>
      </c>
      <c r="B1330" s="246">
        <v>1</v>
      </c>
      <c r="C1330" s="246">
        <v>4.7169999999999996</v>
      </c>
      <c r="D1330" s="246">
        <v>2000</v>
      </c>
    </row>
    <row r="1331" spans="1:4">
      <c r="A1331" s="245" t="s">
        <v>12617</v>
      </c>
      <c r="B1331" s="246">
        <v>1</v>
      </c>
      <c r="C1331" s="246">
        <v>10.3</v>
      </c>
      <c r="D1331" s="246">
        <v>1964</v>
      </c>
    </row>
    <row r="1332" spans="1:4">
      <c r="A1332" s="245" t="s">
        <v>9081</v>
      </c>
      <c r="B1332" s="246">
        <v>1</v>
      </c>
      <c r="C1332" s="246">
        <v>5.085</v>
      </c>
      <c r="D1332" s="246">
        <v>1968</v>
      </c>
    </row>
    <row r="1333" spans="1:4">
      <c r="A1333" s="245" t="s">
        <v>9497</v>
      </c>
      <c r="B1333" s="246">
        <v>2</v>
      </c>
      <c r="C1333" s="246">
        <v>13.115</v>
      </c>
      <c r="D1333" s="246">
        <v>4003</v>
      </c>
    </row>
    <row r="1334" spans="1:4">
      <c r="A1334" s="245" t="s">
        <v>10232</v>
      </c>
      <c r="B1334" s="246">
        <v>1</v>
      </c>
      <c r="C1334" s="246">
        <v>5.8659999999999997</v>
      </c>
      <c r="D1334" s="246">
        <v>2005</v>
      </c>
    </row>
    <row r="1335" spans="1:4">
      <c r="A1335" s="245" t="s">
        <v>10101</v>
      </c>
      <c r="B1335" s="246">
        <v>1</v>
      </c>
      <c r="C1335" s="246">
        <v>5.7590000000000003</v>
      </c>
      <c r="D1335" s="246">
        <v>1984</v>
      </c>
    </row>
    <row r="1336" spans="1:4">
      <c r="A1336" s="245" t="s">
        <v>8965</v>
      </c>
      <c r="B1336" s="246">
        <v>1</v>
      </c>
      <c r="C1336" s="246">
        <v>5</v>
      </c>
      <c r="D1336" s="246">
        <v>1971</v>
      </c>
    </row>
    <row r="1337" spans="1:4">
      <c r="A1337" s="245" t="s">
        <v>12356</v>
      </c>
      <c r="B1337" s="246">
        <v>1</v>
      </c>
      <c r="C1337" s="246">
        <v>9.4250000000000007</v>
      </c>
      <c r="D1337" s="246">
        <v>1973</v>
      </c>
    </row>
    <row r="1338" spans="1:4">
      <c r="A1338" s="245" t="s">
        <v>10984</v>
      </c>
      <c r="B1338" s="246">
        <v>1</v>
      </c>
      <c r="C1338" s="246">
        <v>6.6749999999999998</v>
      </c>
      <c r="D1338" s="246">
        <v>1960</v>
      </c>
    </row>
    <row r="1339" spans="1:4">
      <c r="A1339" s="245" t="s">
        <v>12406</v>
      </c>
      <c r="B1339" s="246">
        <v>1</v>
      </c>
      <c r="C1339" s="246">
        <v>9.5449999999999999</v>
      </c>
      <c r="D1339" s="246">
        <v>1990</v>
      </c>
    </row>
    <row r="1340" spans="1:4">
      <c r="A1340" s="245" t="s">
        <v>7687</v>
      </c>
      <c r="B1340" s="246">
        <v>1</v>
      </c>
      <c r="C1340" s="246">
        <v>4.399</v>
      </c>
      <c r="D1340" s="246">
        <v>1996</v>
      </c>
    </row>
    <row r="1341" spans="1:4">
      <c r="A1341" s="245" t="s">
        <v>11769</v>
      </c>
      <c r="B1341" s="246">
        <v>1</v>
      </c>
      <c r="C1341" s="246">
        <v>7.9349999999999996</v>
      </c>
      <c r="D1341" s="246">
        <v>1976</v>
      </c>
    </row>
    <row r="1342" spans="1:4">
      <c r="A1342" s="245" t="s">
        <v>8078</v>
      </c>
      <c r="B1342" s="246">
        <v>5</v>
      </c>
      <c r="C1342" s="246">
        <v>43.498999999999995</v>
      </c>
      <c r="D1342" s="246">
        <v>9953</v>
      </c>
    </row>
    <row r="1343" spans="1:4">
      <c r="A1343" s="245" t="s">
        <v>9362</v>
      </c>
      <c r="B1343" s="246">
        <v>1</v>
      </c>
      <c r="C1343" s="246">
        <v>5.2619999999999996</v>
      </c>
      <c r="D1343" s="246">
        <v>1997</v>
      </c>
    </row>
    <row r="1344" spans="1:4">
      <c r="A1344" s="245" t="s">
        <v>10549</v>
      </c>
      <c r="B1344" s="246">
        <v>1</v>
      </c>
      <c r="C1344" s="246">
        <v>6.1829999999999998</v>
      </c>
      <c r="D1344" s="246">
        <v>1986</v>
      </c>
    </row>
    <row r="1345" spans="1:4">
      <c r="A1345" s="245" t="s">
        <v>12222</v>
      </c>
      <c r="B1345" s="246">
        <v>2</v>
      </c>
      <c r="C1345" s="246">
        <v>21.145000000000003</v>
      </c>
      <c r="D1345" s="246">
        <v>3989</v>
      </c>
    </row>
    <row r="1346" spans="1:4">
      <c r="A1346" s="245" t="s">
        <v>8739</v>
      </c>
      <c r="B1346" s="246">
        <v>1</v>
      </c>
      <c r="C1346" s="246">
        <v>4.8609999999999998</v>
      </c>
      <c r="D1346" s="246">
        <v>1979</v>
      </c>
    </row>
    <row r="1347" spans="1:4">
      <c r="A1347" s="245" t="s">
        <v>8464</v>
      </c>
      <c r="B1347" s="246">
        <v>1</v>
      </c>
      <c r="C1347" s="246">
        <v>4.7279999999999998</v>
      </c>
      <c r="D1347" s="246">
        <v>1955</v>
      </c>
    </row>
    <row r="1348" spans="1:4">
      <c r="A1348" s="245" t="s">
        <v>8236</v>
      </c>
      <c r="B1348" s="246">
        <v>4</v>
      </c>
      <c r="C1348" s="246">
        <v>36.405999999999999</v>
      </c>
      <c r="D1348" s="246">
        <v>7944</v>
      </c>
    </row>
    <row r="1349" spans="1:4">
      <c r="A1349" s="245" t="s">
        <v>12081</v>
      </c>
      <c r="B1349" s="246">
        <v>1</v>
      </c>
      <c r="C1349" s="246">
        <v>8.5990000000000002</v>
      </c>
      <c r="D1349" s="246">
        <v>1977</v>
      </c>
    </row>
    <row r="1350" spans="1:4">
      <c r="A1350" s="245" t="s">
        <v>9096</v>
      </c>
      <c r="B1350" s="246">
        <v>2</v>
      </c>
      <c r="C1350" s="246">
        <v>14.893000000000001</v>
      </c>
      <c r="D1350" s="246">
        <v>3973</v>
      </c>
    </row>
    <row r="1351" spans="1:4">
      <c r="A1351" s="245" t="s">
        <v>11118</v>
      </c>
      <c r="B1351" s="246">
        <v>1</v>
      </c>
      <c r="C1351" s="246">
        <v>6.8470000000000004</v>
      </c>
      <c r="D1351" s="246">
        <v>1951</v>
      </c>
    </row>
    <row r="1352" spans="1:4">
      <c r="A1352" s="245" t="s">
        <v>10606</v>
      </c>
      <c r="B1352" s="246">
        <v>1</v>
      </c>
      <c r="C1352" s="246">
        <v>6.2439999999999998</v>
      </c>
      <c r="D1352" s="246">
        <v>1949</v>
      </c>
    </row>
    <row r="1353" spans="1:4">
      <c r="A1353" s="245" t="s">
        <v>10885</v>
      </c>
      <c r="B1353" s="246">
        <v>2</v>
      </c>
      <c r="C1353" s="246">
        <v>17.882999999999999</v>
      </c>
      <c r="D1353" s="246">
        <v>3942</v>
      </c>
    </row>
    <row r="1354" spans="1:4">
      <c r="A1354" s="245" t="s">
        <v>8998</v>
      </c>
      <c r="B1354" s="246">
        <v>1</v>
      </c>
      <c r="C1354" s="246">
        <v>5.0250000000000004</v>
      </c>
      <c r="D1354" s="246">
        <v>2000</v>
      </c>
    </row>
    <row r="1355" spans="1:4">
      <c r="A1355" s="245" t="s">
        <v>12097</v>
      </c>
      <c r="B1355" s="246">
        <v>1</v>
      </c>
      <c r="C1355" s="246">
        <v>8.6329999999999991</v>
      </c>
      <c r="D1355" s="246">
        <v>2000</v>
      </c>
    </row>
    <row r="1356" spans="1:4">
      <c r="A1356" s="245" t="s">
        <v>9027</v>
      </c>
      <c r="B1356" s="246">
        <v>3</v>
      </c>
      <c r="C1356" s="246">
        <v>27.918999999999997</v>
      </c>
      <c r="D1356" s="246">
        <v>5947</v>
      </c>
    </row>
    <row r="1357" spans="1:4">
      <c r="A1357" s="245" t="s">
        <v>12412</v>
      </c>
      <c r="B1357" s="246">
        <v>1</v>
      </c>
      <c r="C1357" s="246">
        <v>9.5690000000000008</v>
      </c>
      <c r="D1357" s="246">
        <v>1983</v>
      </c>
    </row>
    <row r="1358" spans="1:4">
      <c r="A1358" s="245" t="s">
        <v>12824</v>
      </c>
      <c r="B1358" s="246">
        <v>1</v>
      </c>
      <c r="C1358" s="246">
        <v>11.242000000000001</v>
      </c>
      <c r="D1358" s="246">
        <v>1997</v>
      </c>
    </row>
    <row r="1359" spans="1:4">
      <c r="A1359" s="245" t="s">
        <v>11588</v>
      </c>
      <c r="B1359" s="246">
        <v>1</v>
      </c>
      <c r="C1359" s="246">
        <v>7.6</v>
      </c>
      <c r="D1359" s="246">
        <v>1996</v>
      </c>
    </row>
    <row r="1360" spans="1:4">
      <c r="A1360" s="245" t="s">
        <v>11879</v>
      </c>
      <c r="B1360" s="246">
        <v>1</v>
      </c>
      <c r="C1360" s="246">
        <v>8.1620000000000008</v>
      </c>
      <c r="D1360" s="246">
        <v>1968</v>
      </c>
    </row>
    <row r="1361" spans="1:4">
      <c r="A1361" s="245" t="s">
        <v>9138</v>
      </c>
      <c r="B1361" s="246">
        <v>1</v>
      </c>
      <c r="C1361" s="246">
        <v>5.1219999999999999</v>
      </c>
      <c r="D1361" s="246">
        <v>1944</v>
      </c>
    </row>
    <row r="1362" spans="1:4">
      <c r="A1362" s="245" t="s">
        <v>9929</v>
      </c>
      <c r="B1362" s="246">
        <v>4</v>
      </c>
      <c r="C1362" s="246">
        <v>29.84</v>
      </c>
      <c r="D1362" s="246">
        <v>7968</v>
      </c>
    </row>
    <row r="1363" spans="1:4">
      <c r="A1363" s="245" t="s">
        <v>9414</v>
      </c>
      <c r="B1363" s="246">
        <v>1</v>
      </c>
      <c r="C1363" s="246">
        <v>5.2919999999999998</v>
      </c>
      <c r="D1363" s="246">
        <v>1997</v>
      </c>
    </row>
    <row r="1364" spans="1:4">
      <c r="A1364" s="245" t="s">
        <v>11715</v>
      </c>
      <c r="B1364" s="246">
        <v>1</v>
      </c>
      <c r="C1364" s="246">
        <v>7.83</v>
      </c>
      <c r="D1364" s="246">
        <v>2008</v>
      </c>
    </row>
    <row r="1365" spans="1:4">
      <c r="A1365" s="245" t="s">
        <v>12234</v>
      </c>
      <c r="B1365" s="246">
        <v>1</v>
      </c>
      <c r="C1365" s="246">
        <v>8.9789999999999992</v>
      </c>
      <c r="D1365" s="246">
        <v>1974</v>
      </c>
    </row>
    <row r="1366" spans="1:4">
      <c r="A1366" s="245" t="s">
        <v>7469</v>
      </c>
      <c r="B1366" s="246">
        <v>1</v>
      </c>
      <c r="C1366" s="246">
        <v>4.32</v>
      </c>
      <c r="D1366" s="246">
        <v>2008</v>
      </c>
    </row>
    <row r="1367" spans="1:4">
      <c r="A1367" s="245" t="s">
        <v>11173</v>
      </c>
      <c r="B1367" s="246">
        <v>1</v>
      </c>
      <c r="C1367" s="246">
        <v>6.9379999999999997</v>
      </c>
      <c r="D1367" s="246">
        <v>2008</v>
      </c>
    </row>
    <row r="1368" spans="1:4">
      <c r="A1368" s="245" t="s">
        <v>9903</v>
      </c>
      <c r="B1368" s="246">
        <v>2</v>
      </c>
      <c r="C1368" s="246">
        <v>11.870999999999999</v>
      </c>
      <c r="D1368" s="246">
        <v>3972</v>
      </c>
    </row>
    <row r="1369" spans="1:4">
      <c r="A1369" s="245" t="s">
        <v>10500</v>
      </c>
      <c r="B1369" s="246">
        <v>1</v>
      </c>
      <c r="C1369" s="246">
        <v>6.117</v>
      </c>
      <c r="D1369" s="246">
        <v>2004</v>
      </c>
    </row>
    <row r="1370" spans="1:4">
      <c r="A1370" s="245" t="s">
        <v>7738</v>
      </c>
      <c r="B1370" s="246">
        <v>5</v>
      </c>
      <c r="C1370" s="246">
        <v>33.012</v>
      </c>
      <c r="D1370" s="246">
        <v>9955</v>
      </c>
    </row>
    <row r="1371" spans="1:4">
      <c r="A1371" s="245" t="s">
        <v>8150</v>
      </c>
      <c r="B1371" s="246">
        <v>2</v>
      </c>
      <c r="C1371" s="246">
        <v>10.194000000000001</v>
      </c>
      <c r="D1371" s="246">
        <v>4016</v>
      </c>
    </row>
    <row r="1372" spans="1:4">
      <c r="A1372" s="245" t="s">
        <v>10254</v>
      </c>
      <c r="B1372" s="246">
        <v>1</v>
      </c>
      <c r="C1372" s="246">
        <v>5.89</v>
      </c>
      <c r="D1372" s="246">
        <v>1989</v>
      </c>
    </row>
    <row r="1373" spans="1:4">
      <c r="A1373" s="245" t="s">
        <v>7320</v>
      </c>
      <c r="B1373" s="246">
        <v>30</v>
      </c>
      <c r="C1373" s="246">
        <v>294.69100000000003</v>
      </c>
      <c r="D1373" s="246">
        <v>59652</v>
      </c>
    </row>
    <row r="1374" spans="1:4">
      <c r="A1374" s="245" t="s">
        <v>13434</v>
      </c>
      <c r="B1374" s="246">
        <v>1</v>
      </c>
      <c r="C1374" s="246">
        <v>15.696999999999999</v>
      </c>
      <c r="D1374" s="246">
        <v>1995</v>
      </c>
    </row>
    <row r="1375" spans="1:4">
      <c r="A1375" s="245" t="s">
        <v>12995</v>
      </c>
      <c r="B1375" s="246">
        <v>1</v>
      </c>
      <c r="C1375" s="246">
        <v>12.212999999999999</v>
      </c>
      <c r="D1375" s="246">
        <v>1987</v>
      </c>
    </row>
    <row r="1376" spans="1:4">
      <c r="A1376" s="245" t="s">
        <v>8484</v>
      </c>
      <c r="B1376" s="246">
        <v>1</v>
      </c>
      <c r="C1376" s="246">
        <v>4.7359999999999998</v>
      </c>
      <c r="D1376" s="246">
        <v>1975</v>
      </c>
    </row>
    <row r="1377" spans="1:4">
      <c r="A1377" s="245" t="s">
        <v>9349</v>
      </c>
      <c r="B1377" s="246">
        <v>1</v>
      </c>
      <c r="C1377" s="246">
        <v>5.2549999999999999</v>
      </c>
      <c r="D1377" s="246">
        <v>1986</v>
      </c>
    </row>
    <row r="1378" spans="1:4">
      <c r="A1378" s="245" t="s">
        <v>12733</v>
      </c>
      <c r="B1378" s="246">
        <v>1</v>
      </c>
      <c r="C1378" s="246">
        <v>10.833</v>
      </c>
      <c r="D1378" s="246">
        <v>1983</v>
      </c>
    </row>
    <row r="1379" spans="1:4">
      <c r="A1379" s="245" t="s">
        <v>7610</v>
      </c>
      <c r="B1379" s="246">
        <v>1</v>
      </c>
      <c r="C1379" s="246">
        <v>4.3730000000000002</v>
      </c>
      <c r="D1379" s="246">
        <v>1978</v>
      </c>
    </row>
    <row r="1380" spans="1:4">
      <c r="A1380" s="245" t="s">
        <v>7097</v>
      </c>
      <c r="B1380" s="246">
        <v>3</v>
      </c>
      <c r="C1380" s="246">
        <v>13.397</v>
      </c>
      <c r="D1380" s="246">
        <v>6006</v>
      </c>
    </row>
    <row r="1381" spans="1:4">
      <c r="A1381" s="245" t="s">
        <v>8338</v>
      </c>
      <c r="B1381" s="246">
        <v>2</v>
      </c>
      <c r="C1381" s="246">
        <v>9.4380000000000006</v>
      </c>
      <c r="D1381" s="246">
        <v>3978</v>
      </c>
    </row>
    <row r="1382" spans="1:4">
      <c r="A1382" s="245" t="s">
        <v>7660</v>
      </c>
      <c r="B1382" s="246">
        <v>4</v>
      </c>
      <c r="C1382" s="246">
        <v>30.529999999999994</v>
      </c>
      <c r="D1382" s="246">
        <v>7886</v>
      </c>
    </row>
    <row r="1383" spans="1:4">
      <c r="A1383" s="245" t="s">
        <v>7419</v>
      </c>
      <c r="B1383" s="246">
        <v>1</v>
      </c>
      <c r="C1383" s="246">
        <v>4.306</v>
      </c>
      <c r="D1383" s="246">
        <v>1985</v>
      </c>
    </row>
    <row r="1384" spans="1:4">
      <c r="A1384" s="245" t="s">
        <v>12110</v>
      </c>
      <c r="B1384" s="246">
        <v>1</v>
      </c>
      <c r="C1384" s="246">
        <v>8.6590000000000007</v>
      </c>
      <c r="D1384" s="246">
        <v>1988</v>
      </c>
    </row>
    <row r="1385" spans="1:4">
      <c r="A1385" s="245" t="s">
        <v>12297</v>
      </c>
      <c r="B1385" s="246">
        <v>1</v>
      </c>
      <c r="C1385" s="246">
        <v>9.1940000000000008</v>
      </c>
      <c r="D1385" s="246">
        <v>1970</v>
      </c>
    </row>
    <row r="1386" spans="1:4">
      <c r="A1386" s="245" t="s">
        <v>7255</v>
      </c>
      <c r="B1386" s="246">
        <v>3</v>
      </c>
      <c r="C1386" s="246">
        <v>22.048000000000002</v>
      </c>
      <c r="D1386" s="246">
        <v>6021</v>
      </c>
    </row>
    <row r="1387" spans="1:4">
      <c r="A1387" s="245" t="s">
        <v>7969</v>
      </c>
      <c r="B1387" s="246">
        <v>2</v>
      </c>
      <c r="C1387" s="246">
        <v>16.911000000000001</v>
      </c>
      <c r="D1387" s="246">
        <v>3975</v>
      </c>
    </row>
    <row r="1388" spans="1:4">
      <c r="A1388" s="245" t="s">
        <v>7461</v>
      </c>
      <c r="B1388" s="246">
        <v>2</v>
      </c>
      <c r="C1388" s="246">
        <v>14.034000000000001</v>
      </c>
      <c r="D1388" s="246">
        <v>3957</v>
      </c>
    </row>
    <row r="1389" spans="1:4">
      <c r="A1389" s="245" t="s">
        <v>10799</v>
      </c>
      <c r="B1389" s="246">
        <v>1</v>
      </c>
      <c r="C1389" s="246">
        <v>6.4580000000000002</v>
      </c>
      <c r="D1389" s="246">
        <v>2010</v>
      </c>
    </row>
    <row r="1390" spans="1:4">
      <c r="A1390" s="245" t="s">
        <v>9279</v>
      </c>
      <c r="B1390" s="246">
        <v>1</v>
      </c>
      <c r="C1390" s="246">
        <v>5.2130000000000001</v>
      </c>
      <c r="D1390" s="246">
        <v>1965</v>
      </c>
    </row>
    <row r="1391" spans="1:4">
      <c r="A1391" s="245" t="s">
        <v>7151</v>
      </c>
      <c r="B1391" s="246">
        <v>4</v>
      </c>
      <c r="C1391" s="246">
        <v>23.309000000000001</v>
      </c>
      <c r="D1391" s="246">
        <v>8039</v>
      </c>
    </row>
    <row r="1392" spans="1:4">
      <c r="A1392" s="245" t="s">
        <v>7527</v>
      </c>
      <c r="B1392" s="246">
        <v>1</v>
      </c>
      <c r="C1392" s="246">
        <v>4.34</v>
      </c>
      <c r="D1392" s="246">
        <v>1979</v>
      </c>
    </row>
    <row r="1393" spans="1:4">
      <c r="A1393" s="245" t="s">
        <v>10255</v>
      </c>
      <c r="B1393" s="246">
        <v>5</v>
      </c>
      <c r="C1393" s="246">
        <v>44.830999999999996</v>
      </c>
      <c r="D1393" s="246">
        <v>9945</v>
      </c>
    </row>
    <row r="1394" spans="1:4">
      <c r="A1394" s="245" t="s">
        <v>12494</v>
      </c>
      <c r="B1394" s="246">
        <v>1</v>
      </c>
      <c r="C1394" s="246">
        <v>9.83</v>
      </c>
      <c r="D1394" s="246">
        <v>1964</v>
      </c>
    </row>
    <row r="1395" spans="1:4">
      <c r="A1395" s="245" t="s">
        <v>9478</v>
      </c>
      <c r="B1395" s="246">
        <v>1</v>
      </c>
      <c r="C1395" s="246">
        <v>5.33</v>
      </c>
      <c r="D1395" s="246">
        <v>2007</v>
      </c>
    </row>
    <row r="1396" spans="1:4">
      <c r="A1396" s="245" t="s">
        <v>12377</v>
      </c>
      <c r="B1396" s="246">
        <v>1</v>
      </c>
      <c r="C1396" s="246">
        <v>9.484</v>
      </c>
      <c r="D1396" s="246">
        <v>1975</v>
      </c>
    </row>
    <row r="1397" spans="1:4">
      <c r="A1397" s="245" t="s">
        <v>7778</v>
      </c>
      <c r="B1397" s="246">
        <v>1</v>
      </c>
      <c r="C1397" s="246">
        <v>4.4370000000000003</v>
      </c>
      <c r="D1397" s="246">
        <v>1967</v>
      </c>
    </row>
    <row r="1398" spans="1:4">
      <c r="A1398" s="245" t="s">
        <v>9150</v>
      </c>
      <c r="B1398" s="246">
        <v>1</v>
      </c>
      <c r="C1398" s="246">
        <v>5.1319999999999997</v>
      </c>
      <c r="D1398" s="246">
        <v>1967</v>
      </c>
    </row>
    <row r="1399" spans="1:4">
      <c r="A1399" s="245" t="s">
        <v>11239</v>
      </c>
      <c r="B1399" s="246">
        <v>3</v>
      </c>
      <c r="C1399" s="246">
        <v>24.453999999999997</v>
      </c>
      <c r="D1399" s="246">
        <v>6008</v>
      </c>
    </row>
    <row r="1400" spans="1:4">
      <c r="A1400" s="245" t="s">
        <v>7075</v>
      </c>
      <c r="B1400" s="246">
        <v>1</v>
      </c>
      <c r="C1400" s="246">
        <v>4.1900000000000004</v>
      </c>
      <c r="D1400" s="246">
        <v>2003</v>
      </c>
    </row>
    <row r="1401" spans="1:4">
      <c r="A1401" s="245" t="s">
        <v>10358</v>
      </c>
      <c r="B1401" s="246">
        <v>2</v>
      </c>
      <c r="C1401" s="246">
        <v>15.164000000000001</v>
      </c>
      <c r="D1401" s="246">
        <v>3913</v>
      </c>
    </row>
    <row r="1402" spans="1:4">
      <c r="A1402" s="245" t="s">
        <v>7772</v>
      </c>
      <c r="B1402" s="246">
        <v>1</v>
      </c>
      <c r="C1402" s="246">
        <v>4.4359999999999999</v>
      </c>
      <c r="D1402" s="246">
        <v>1966</v>
      </c>
    </row>
    <row r="1403" spans="1:4">
      <c r="A1403" s="245" t="s">
        <v>9115</v>
      </c>
      <c r="B1403" s="246">
        <v>1</v>
      </c>
      <c r="C1403" s="246">
        <v>5.1040000000000001</v>
      </c>
      <c r="D1403" s="246">
        <v>2005</v>
      </c>
    </row>
    <row r="1404" spans="1:4">
      <c r="A1404" s="245" t="s">
        <v>9677</v>
      </c>
      <c r="B1404" s="246">
        <v>1</v>
      </c>
      <c r="C1404" s="246">
        <v>5.4610000000000003</v>
      </c>
      <c r="D1404" s="246">
        <v>1974</v>
      </c>
    </row>
    <row r="1405" spans="1:4">
      <c r="A1405" s="245" t="s">
        <v>8253</v>
      </c>
      <c r="B1405" s="246">
        <v>4</v>
      </c>
      <c r="C1405" s="246">
        <v>22.320999999999998</v>
      </c>
      <c r="D1405" s="246">
        <v>7942</v>
      </c>
    </row>
    <row r="1406" spans="1:4">
      <c r="A1406" s="245" t="s">
        <v>12591</v>
      </c>
      <c r="B1406" s="246">
        <v>1</v>
      </c>
      <c r="C1406" s="246">
        <v>10.173999999999999</v>
      </c>
      <c r="D1406" s="246">
        <v>2000</v>
      </c>
    </row>
    <row r="1407" spans="1:4">
      <c r="A1407" s="245" t="s">
        <v>9822</v>
      </c>
      <c r="B1407" s="246">
        <v>4</v>
      </c>
      <c r="C1407" s="246">
        <v>23.277000000000001</v>
      </c>
      <c r="D1407" s="246">
        <v>7989</v>
      </c>
    </row>
    <row r="1408" spans="1:4">
      <c r="A1408" s="245" t="s">
        <v>11790</v>
      </c>
      <c r="B1408" s="246">
        <v>1</v>
      </c>
      <c r="C1408" s="246">
        <v>7.984</v>
      </c>
      <c r="D1408" s="246">
        <v>1995</v>
      </c>
    </row>
    <row r="1409" spans="1:4">
      <c r="A1409" s="245" t="s">
        <v>7109</v>
      </c>
      <c r="B1409" s="246">
        <v>1</v>
      </c>
      <c r="C1409" s="246">
        <v>4.2</v>
      </c>
      <c r="D1409" s="246">
        <v>1991</v>
      </c>
    </row>
    <row r="1410" spans="1:4">
      <c r="A1410" s="245" t="s">
        <v>12053</v>
      </c>
      <c r="B1410" s="246">
        <v>1</v>
      </c>
      <c r="C1410" s="246">
        <v>8.5470000000000006</v>
      </c>
      <c r="D1410" s="246">
        <v>1975</v>
      </c>
    </row>
    <row r="1411" spans="1:4">
      <c r="A1411" s="245" t="s">
        <v>9896</v>
      </c>
      <c r="B1411" s="246">
        <v>1</v>
      </c>
      <c r="C1411" s="246">
        <v>5.5919999999999996</v>
      </c>
      <c r="D1411" s="246">
        <v>1956</v>
      </c>
    </row>
    <row r="1412" spans="1:4">
      <c r="A1412" s="245" t="s">
        <v>9736</v>
      </c>
      <c r="B1412" s="246">
        <v>1</v>
      </c>
      <c r="C1412" s="246">
        <v>5.5010000000000003</v>
      </c>
      <c r="D1412" s="246">
        <v>1988</v>
      </c>
    </row>
    <row r="1413" spans="1:4">
      <c r="A1413" s="245" t="s">
        <v>8879</v>
      </c>
      <c r="B1413" s="246">
        <v>2</v>
      </c>
      <c r="C1413" s="246">
        <v>15.228000000000002</v>
      </c>
      <c r="D1413" s="246">
        <v>3944</v>
      </c>
    </row>
    <row r="1414" spans="1:4">
      <c r="A1414" s="245" t="s">
        <v>13127</v>
      </c>
      <c r="B1414" s="246">
        <v>1</v>
      </c>
      <c r="C1414" s="246">
        <v>12.885999999999999</v>
      </c>
      <c r="D1414" s="246">
        <v>1962</v>
      </c>
    </row>
    <row r="1415" spans="1:4">
      <c r="A1415" s="245" t="s">
        <v>8224</v>
      </c>
      <c r="B1415" s="246">
        <v>2</v>
      </c>
      <c r="C1415" s="246">
        <v>21.671999999999997</v>
      </c>
      <c r="D1415" s="246">
        <v>3985</v>
      </c>
    </row>
    <row r="1416" spans="1:4">
      <c r="A1416" s="245" t="s">
        <v>12120</v>
      </c>
      <c r="B1416" s="246">
        <v>2</v>
      </c>
      <c r="C1416" s="246">
        <v>19.362000000000002</v>
      </c>
      <c r="D1416" s="246">
        <v>3971</v>
      </c>
    </row>
    <row r="1417" spans="1:4">
      <c r="A1417" s="245" t="s">
        <v>11570</v>
      </c>
      <c r="B1417" s="246">
        <v>1</v>
      </c>
      <c r="C1417" s="246">
        <v>7.5620000000000003</v>
      </c>
      <c r="D1417" s="246">
        <v>1999</v>
      </c>
    </row>
    <row r="1418" spans="1:4">
      <c r="A1418" s="245" t="s">
        <v>12536</v>
      </c>
      <c r="B1418" s="246">
        <v>1</v>
      </c>
      <c r="C1418" s="246">
        <v>9.9770000000000003</v>
      </c>
      <c r="D1418" s="246">
        <v>1996</v>
      </c>
    </row>
    <row r="1419" spans="1:4">
      <c r="A1419" s="245" t="s">
        <v>7548</v>
      </c>
      <c r="B1419" s="246">
        <v>3</v>
      </c>
      <c r="C1419" s="246">
        <v>14.922000000000001</v>
      </c>
      <c r="D1419" s="246">
        <v>5923</v>
      </c>
    </row>
    <row r="1420" spans="1:4">
      <c r="A1420" s="245" t="s">
        <v>7516</v>
      </c>
      <c r="B1420" s="246">
        <v>2</v>
      </c>
      <c r="C1420" s="246">
        <v>8.9209999999999994</v>
      </c>
      <c r="D1420" s="246">
        <v>3909</v>
      </c>
    </row>
    <row r="1421" spans="1:4">
      <c r="A1421" s="245" t="s">
        <v>13759</v>
      </c>
      <c r="B1421" s="246">
        <v>1</v>
      </c>
      <c r="C1421" s="246">
        <v>24.344999999999999</v>
      </c>
      <c r="D1421" s="246">
        <v>1970</v>
      </c>
    </row>
    <row r="1422" spans="1:4">
      <c r="A1422" s="245" t="s">
        <v>9267</v>
      </c>
      <c r="B1422" s="246">
        <v>2</v>
      </c>
      <c r="C1422" s="246">
        <v>18.234000000000002</v>
      </c>
      <c r="D1422" s="246">
        <v>3956</v>
      </c>
    </row>
    <row r="1423" spans="1:4">
      <c r="A1423" s="245" t="s">
        <v>13306</v>
      </c>
      <c r="B1423" s="246">
        <v>1</v>
      </c>
      <c r="C1423" s="246">
        <v>14.339</v>
      </c>
      <c r="D1423" s="246">
        <v>1982</v>
      </c>
    </row>
    <row r="1424" spans="1:4">
      <c r="A1424" s="245" t="s">
        <v>12372</v>
      </c>
      <c r="B1424" s="246">
        <v>1</v>
      </c>
      <c r="C1424" s="246">
        <v>9.4570000000000007</v>
      </c>
      <c r="D1424" s="246">
        <v>2006</v>
      </c>
    </row>
    <row r="1425" spans="1:4">
      <c r="A1425" s="245" t="s">
        <v>9801</v>
      </c>
      <c r="B1425" s="246">
        <v>1</v>
      </c>
      <c r="C1425" s="246">
        <v>5.5339999999999998</v>
      </c>
      <c r="D1425" s="246">
        <v>2000</v>
      </c>
    </row>
    <row r="1426" spans="1:4">
      <c r="A1426" s="245" t="s">
        <v>7246</v>
      </c>
      <c r="B1426" s="246">
        <v>7</v>
      </c>
      <c r="C1426" s="246">
        <v>53.817</v>
      </c>
      <c r="D1426" s="246">
        <v>13997</v>
      </c>
    </row>
    <row r="1427" spans="1:4">
      <c r="A1427" s="245" t="s">
        <v>13675</v>
      </c>
      <c r="B1427" s="246">
        <v>1</v>
      </c>
      <c r="C1427" s="246">
        <v>20.798999999999999</v>
      </c>
      <c r="D1427" s="246">
        <v>1966</v>
      </c>
    </row>
    <row r="1428" spans="1:4">
      <c r="A1428" s="245" t="s">
        <v>13322</v>
      </c>
      <c r="B1428" s="246">
        <v>1</v>
      </c>
      <c r="C1428" s="246">
        <v>14.435</v>
      </c>
      <c r="D1428" s="246">
        <v>1967</v>
      </c>
    </row>
    <row r="1429" spans="1:4">
      <c r="A1429" s="245" t="s">
        <v>7560</v>
      </c>
      <c r="B1429" s="246">
        <v>1</v>
      </c>
      <c r="C1429" s="246">
        <v>4.3499999999999996</v>
      </c>
      <c r="D1429" s="246">
        <v>1967</v>
      </c>
    </row>
    <row r="1430" spans="1:4">
      <c r="A1430" s="245" t="s">
        <v>9875</v>
      </c>
      <c r="B1430" s="246">
        <v>1</v>
      </c>
      <c r="C1430" s="246">
        <v>5.5810000000000004</v>
      </c>
      <c r="D1430" s="246">
        <v>1996</v>
      </c>
    </row>
    <row r="1431" spans="1:4">
      <c r="A1431" s="245" t="s">
        <v>8154</v>
      </c>
      <c r="B1431" s="246">
        <v>13</v>
      </c>
      <c r="C1431" s="246">
        <v>137.96800000000002</v>
      </c>
      <c r="D1431" s="246">
        <v>25366</v>
      </c>
    </row>
    <row r="1432" spans="1:4">
      <c r="A1432" s="245" t="s">
        <v>8275</v>
      </c>
      <c r="B1432" s="246">
        <v>2</v>
      </c>
      <c r="C1432" s="246">
        <v>10.574999999999999</v>
      </c>
      <c r="D1432" s="246">
        <v>3977</v>
      </c>
    </row>
    <row r="1433" spans="1:4">
      <c r="A1433" s="245" t="s">
        <v>11401</v>
      </c>
      <c r="B1433" s="246">
        <v>1</v>
      </c>
      <c r="C1433" s="246">
        <v>7.2779999999999996</v>
      </c>
      <c r="D1433" s="246">
        <v>1991</v>
      </c>
    </row>
    <row r="1434" spans="1:4">
      <c r="A1434" s="245" t="s">
        <v>13485</v>
      </c>
      <c r="B1434" s="246">
        <v>1</v>
      </c>
      <c r="C1434" s="246">
        <v>16.312000000000001</v>
      </c>
      <c r="D1434" s="246">
        <v>1998</v>
      </c>
    </row>
    <row r="1435" spans="1:4">
      <c r="A1435" s="245" t="s">
        <v>7087</v>
      </c>
      <c r="B1435" s="246">
        <v>3</v>
      </c>
      <c r="C1435" s="246">
        <v>23.379999999999995</v>
      </c>
      <c r="D1435" s="246">
        <v>6017</v>
      </c>
    </row>
    <row r="1436" spans="1:4">
      <c r="A1436" s="245" t="s">
        <v>9952</v>
      </c>
      <c r="B1436" s="246">
        <v>1</v>
      </c>
      <c r="C1436" s="246">
        <v>5.633</v>
      </c>
      <c r="D1436" s="246">
        <v>1991</v>
      </c>
    </row>
    <row r="1437" spans="1:4">
      <c r="A1437" s="245" t="s">
        <v>12931</v>
      </c>
      <c r="B1437" s="246">
        <v>1</v>
      </c>
      <c r="C1437" s="246">
        <v>11.926</v>
      </c>
      <c r="D1437" s="246">
        <v>1976</v>
      </c>
    </row>
    <row r="1438" spans="1:4">
      <c r="A1438" s="245" t="s">
        <v>12649</v>
      </c>
      <c r="B1438" s="246">
        <v>1</v>
      </c>
      <c r="C1438" s="246">
        <v>10.454000000000001</v>
      </c>
      <c r="D1438" s="246">
        <v>1963</v>
      </c>
    </row>
    <row r="1439" spans="1:4">
      <c r="A1439" s="245" t="s">
        <v>10318</v>
      </c>
      <c r="B1439" s="246">
        <v>6</v>
      </c>
      <c r="C1439" s="246">
        <v>51.728999999999999</v>
      </c>
      <c r="D1439" s="246">
        <v>11836</v>
      </c>
    </row>
    <row r="1440" spans="1:4">
      <c r="A1440" s="245" t="s">
        <v>8910</v>
      </c>
      <c r="B1440" s="246">
        <v>6</v>
      </c>
      <c r="C1440" s="246">
        <v>41.295000000000002</v>
      </c>
      <c r="D1440" s="246">
        <v>11794</v>
      </c>
    </row>
    <row r="1441" spans="1:4">
      <c r="A1441" s="245" t="s">
        <v>13334</v>
      </c>
      <c r="B1441" s="246">
        <v>1</v>
      </c>
      <c r="C1441" s="246">
        <v>14.51</v>
      </c>
      <c r="D1441" s="246">
        <v>1972</v>
      </c>
    </row>
    <row r="1442" spans="1:4">
      <c r="A1442" s="245" t="s">
        <v>7275</v>
      </c>
      <c r="B1442" s="246">
        <v>6</v>
      </c>
      <c r="C1442" s="246">
        <v>46.696000000000005</v>
      </c>
      <c r="D1442" s="246">
        <v>12021</v>
      </c>
    </row>
    <row r="1443" spans="1:4">
      <c r="A1443" s="245" t="s">
        <v>13736</v>
      </c>
      <c r="B1443" s="246">
        <v>1</v>
      </c>
      <c r="C1443" s="246">
        <v>23.079000000000001</v>
      </c>
      <c r="D1443" s="246">
        <v>2002</v>
      </c>
    </row>
    <row r="1444" spans="1:4">
      <c r="A1444" s="245" t="s">
        <v>12554</v>
      </c>
      <c r="B1444" s="246">
        <v>1</v>
      </c>
      <c r="C1444" s="246">
        <v>10.051</v>
      </c>
      <c r="D1444" s="246">
        <v>2005</v>
      </c>
    </row>
    <row r="1445" spans="1:4">
      <c r="A1445" s="245" t="s">
        <v>11465</v>
      </c>
      <c r="B1445" s="246">
        <v>5</v>
      </c>
      <c r="C1445" s="246">
        <v>52.246000000000002</v>
      </c>
      <c r="D1445" s="246">
        <v>10021</v>
      </c>
    </row>
    <row r="1446" spans="1:4">
      <c r="A1446" s="245" t="s">
        <v>13551</v>
      </c>
      <c r="B1446" s="246">
        <v>1</v>
      </c>
      <c r="C1446" s="246">
        <v>17.516999999999999</v>
      </c>
      <c r="D1446" s="246">
        <v>2006</v>
      </c>
    </row>
    <row r="1447" spans="1:4">
      <c r="A1447" s="245" t="s">
        <v>11782</v>
      </c>
      <c r="B1447" s="246">
        <v>1</v>
      </c>
      <c r="C1447" s="246">
        <v>7.9740000000000002</v>
      </c>
      <c r="D1447" s="246">
        <v>2003</v>
      </c>
    </row>
    <row r="1448" spans="1:4">
      <c r="A1448" s="245" t="s">
        <v>10431</v>
      </c>
      <c r="B1448" s="246">
        <v>1</v>
      </c>
      <c r="C1448" s="246">
        <v>6.0449999999999999</v>
      </c>
      <c r="D1448" s="246">
        <v>1990</v>
      </c>
    </row>
    <row r="1449" spans="1:4">
      <c r="A1449" s="245" t="s">
        <v>7347</v>
      </c>
      <c r="B1449" s="246">
        <v>1</v>
      </c>
      <c r="C1449" s="246">
        <v>4.2789999999999999</v>
      </c>
      <c r="D1449" s="246">
        <v>1951</v>
      </c>
    </row>
    <row r="1450" spans="1:4">
      <c r="A1450" s="245" t="s">
        <v>9963</v>
      </c>
      <c r="B1450" s="246">
        <v>1</v>
      </c>
      <c r="C1450" s="246">
        <v>5.6420000000000003</v>
      </c>
      <c r="D1450" s="246">
        <v>1956</v>
      </c>
    </row>
    <row r="1451" spans="1:4">
      <c r="A1451" s="245" t="s">
        <v>13444</v>
      </c>
      <c r="B1451" s="246">
        <v>1</v>
      </c>
      <c r="C1451" s="246">
        <v>15.791</v>
      </c>
      <c r="D1451" s="246">
        <v>1983</v>
      </c>
    </row>
    <row r="1452" spans="1:4">
      <c r="A1452" s="245" t="s">
        <v>7055</v>
      </c>
      <c r="B1452" s="246">
        <v>2</v>
      </c>
      <c r="C1452" s="246">
        <v>12.492999999999999</v>
      </c>
      <c r="D1452" s="246">
        <v>3978</v>
      </c>
    </row>
    <row r="1453" spans="1:4">
      <c r="A1453" s="245" t="s">
        <v>8657</v>
      </c>
      <c r="B1453" s="246">
        <v>1</v>
      </c>
      <c r="C1453" s="246">
        <v>4.819</v>
      </c>
      <c r="D1453" s="246">
        <v>2010</v>
      </c>
    </row>
    <row r="1454" spans="1:4">
      <c r="A1454" s="245" t="s">
        <v>6993</v>
      </c>
      <c r="B1454" s="246">
        <v>1</v>
      </c>
      <c r="C1454" s="246">
        <v>4.1660000000000004</v>
      </c>
      <c r="D1454" s="246">
        <v>2004</v>
      </c>
    </row>
    <row r="1455" spans="1:4">
      <c r="A1455" s="245" t="s">
        <v>7324</v>
      </c>
      <c r="B1455" s="246">
        <v>2</v>
      </c>
      <c r="C1455" s="246">
        <v>8.73</v>
      </c>
      <c r="D1455" s="246">
        <v>3979</v>
      </c>
    </row>
    <row r="1456" spans="1:4">
      <c r="A1456" s="245" t="s">
        <v>9670</v>
      </c>
      <c r="B1456" s="246">
        <v>5</v>
      </c>
      <c r="C1456" s="246">
        <v>38.278000000000006</v>
      </c>
      <c r="D1456" s="246">
        <v>9947</v>
      </c>
    </row>
    <row r="1457" spans="1:4">
      <c r="A1457" s="245" t="s">
        <v>7671</v>
      </c>
      <c r="B1457" s="246">
        <v>3</v>
      </c>
      <c r="C1457" s="246">
        <v>15.773000000000001</v>
      </c>
      <c r="D1457" s="246">
        <v>5963</v>
      </c>
    </row>
    <row r="1458" spans="1:4">
      <c r="A1458" s="245" t="s">
        <v>13230</v>
      </c>
      <c r="B1458" s="246">
        <v>1</v>
      </c>
      <c r="C1458" s="246">
        <v>13.597</v>
      </c>
      <c r="D1458" s="246">
        <v>1966</v>
      </c>
    </row>
    <row r="1459" spans="1:4">
      <c r="A1459" s="245" t="s">
        <v>13024</v>
      </c>
      <c r="B1459" s="246">
        <v>1</v>
      </c>
      <c r="C1459" s="246">
        <v>12.31</v>
      </c>
      <c r="D1459" s="246">
        <v>1998</v>
      </c>
    </row>
    <row r="1460" spans="1:4">
      <c r="A1460" s="245" t="s">
        <v>7019</v>
      </c>
      <c r="B1460" s="246">
        <v>7</v>
      </c>
      <c r="C1460" s="246">
        <v>51.934000000000005</v>
      </c>
      <c r="D1460" s="246">
        <v>14056</v>
      </c>
    </row>
    <row r="1461" spans="1:4">
      <c r="A1461" s="245" t="s">
        <v>9099</v>
      </c>
      <c r="B1461" s="246">
        <v>1</v>
      </c>
      <c r="C1461" s="246">
        <v>5.0960000000000001</v>
      </c>
      <c r="D1461" s="246">
        <v>1995</v>
      </c>
    </row>
    <row r="1462" spans="1:4">
      <c r="A1462" s="245" t="s">
        <v>11100</v>
      </c>
      <c r="B1462" s="246">
        <v>1</v>
      </c>
      <c r="C1462" s="246">
        <v>6.8250000000000002</v>
      </c>
      <c r="D1462" s="246">
        <v>1978</v>
      </c>
    </row>
    <row r="1463" spans="1:4">
      <c r="A1463" s="245" t="s">
        <v>7704</v>
      </c>
      <c r="B1463" s="246">
        <v>1</v>
      </c>
      <c r="C1463" s="246">
        <v>4.4089999999999998</v>
      </c>
      <c r="D1463" s="246">
        <v>1990</v>
      </c>
    </row>
    <row r="1464" spans="1:4">
      <c r="A1464" s="245" t="s">
        <v>10087</v>
      </c>
      <c r="B1464" s="246">
        <v>1</v>
      </c>
      <c r="C1464" s="246">
        <v>5.75</v>
      </c>
      <c r="D1464" s="246">
        <v>2006</v>
      </c>
    </row>
    <row r="1465" spans="1:4">
      <c r="A1465" s="245" t="s">
        <v>7382</v>
      </c>
      <c r="B1465" s="246">
        <v>1</v>
      </c>
      <c r="C1465" s="246">
        <v>4.29</v>
      </c>
      <c r="D1465" s="246">
        <v>1929</v>
      </c>
    </row>
    <row r="1466" spans="1:4">
      <c r="A1466" s="245" t="s">
        <v>8294</v>
      </c>
      <c r="B1466" s="246">
        <v>6</v>
      </c>
      <c r="C1466" s="246">
        <v>53.076000000000001</v>
      </c>
      <c r="D1466" s="246">
        <v>12031</v>
      </c>
    </row>
    <row r="1467" spans="1:4">
      <c r="A1467" s="245" t="s">
        <v>12350</v>
      </c>
      <c r="B1467" s="246">
        <v>1</v>
      </c>
      <c r="C1467" s="246">
        <v>9.4090000000000007</v>
      </c>
      <c r="D1467" s="246">
        <v>1995</v>
      </c>
    </row>
    <row r="1468" spans="1:4">
      <c r="A1468" s="245" t="s">
        <v>7984</v>
      </c>
      <c r="B1468" s="246">
        <v>2</v>
      </c>
      <c r="C1468" s="246">
        <v>9.1050000000000004</v>
      </c>
      <c r="D1468" s="246">
        <v>4023</v>
      </c>
    </row>
    <row r="1469" spans="1:4">
      <c r="A1469" s="245" t="s">
        <v>7453</v>
      </c>
      <c r="B1469" s="246">
        <v>1</v>
      </c>
      <c r="C1469" s="246">
        <v>4.3159999999999998</v>
      </c>
      <c r="D1469" s="246">
        <v>1979</v>
      </c>
    </row>
    <row r="1470" spans="1:4">
      <c r="A1470" s="245" t="s">
        <v>8789</v>
      </c>
      <c r="B1470" s="246">
        <v>1</v>
      </c>
      <c r="C1470" s="246">
        <v>4.8940000000000001</v>
      </c>
      <c r="D1470" s="246">
        <v>1984</v>
      </c>
    </row>
    <row r="1471" spans="1:4">
      <c r="A1471" s="245" t="s">
        <v>7127</v>
      </c>
      <c r="B1471" s="246">
        <v>1</v>
      </c>
      <c r="C1471" s="246">
        <v>4.2060000000000004</v>
      </c>
      <c r="D1471" s="246">
        <v>1987</v>
      </c>
    </row>
    <row r="1472" spans="1:4">
      <c r="A1472" s="245" t="s">
        <v>11704</v>
      </c>
      <c r="B1472" s="246">
        <v>1</v>
      </c>
      <c r="C1472" s="246">
        <v>7.8159999999999998</v>
      </c>
      <c r="D1472" s="246">
        <v>2004</v>
      </c>
    </row>
    <row r="1473" spans="1:4">
      <c r="A1473" s="245" t="s">
        <v>12848</v>
      </c>
      <c r="B1473" s="246">
        <v>1</v>
      </c>
      <c r="C1473" s="246">
        <v>11.348000000000001</v>
      </c>
      <c r="D1473" s="246">
        <v>1965</v>
      </c>
    </row>
    <row r="1474" spans="1:4">
      <c r="A1474" s="245" t="s">
        <v>10061</v>
      </c>
      <c r="B1474" s="246">
        <v>1</v>
      </c>
      <c r="C1474" s="246">
        <v>5.7389999999999999</v>
      </c>
      <c r="D1474" s="246">
        <v>1963</v>
      </c>
    </row>
    <row r="1475" spans="1:4">
      <c r="A1475" s="245" t="s">
        <v>10565</v>
      </c>
      <c r="B1475" s="246">
        <v>2</v>
      </c>
      <c r="C1475" s="246">
        <v>26.12</v>
      </c>
      <c r="D1475" s="246">
        <v>3984</v>
      </c>
    </row>
    <row r="1476" spans="1:4">
      <c r="A1476" s="245" t="s">
        <v>7883</v>
      </c>
      <c r="B1476" s="246">
        <v>1</v>
      </c>
      <c r="C1476" s="246">
        <v>4.4820000000000002</v>
      </c>
      <c r="D1476" s="246">
        <v>1971</v>
      </c>
    </row>
    <row r="1477" spans="1:4">
      <c r="A1477" s="245" t="s">
        <v>8684</v>
      </c>
      <c r="B1477" s="246">
        <v>5</v>
      </c>
      <c r="C1477" s="246">
        <v>53.917000000000002</v>
      </c>
      <c r="D1477" s="246">
        <v>10000</v>
      </c>
    </row>
    <row r="1478" spans="1:4">
      <c r="A1478" s="245" t="s">
        <v>12773</v>
      </c>
      <c r="B1478" s="246">
        <v>1</v>
      </c>
      <c r="C1478" s="246">
        <v>10.968</v>
      </c>
      <c r="D1478" s="246">
        <v>1996</v>
      </c>
    </row>
    <row r="1479" spans="1:4">
      <c r="A1479" s="245" t="s">
        <v>9401</v>
      </c>
      <c r="B1479" s="246">
        <v>2</v>
      </c>
      <c r="C1479" s="246">
        <v>10.850999999999999</v>
      </c>
      <c r="D1479" s="246">
        <v>3838</v>
      </c>
    </row>
    <row r="1480" spans="1:4">
      <c r="A1480" s="245" t="s">
        <v>9030</v>
      </c>
      <c r="B1480" s="246">
        <v>2</v>
      </c>
      <c r="C1480" s="246">
        <v>12.254</v>
      </c>
      <c r="D1480" s="246">
        <v>4006</v>
      </c>
    </row>
    <row r="1481" spans="1:4">
      <c r="A1481" s="245" t="s">
        <v>13430</v>
      </c>
      <c r="B1481" s="246">
        <v>1</v>
      </c>
      <c r="C1481" s="246">
        <v>15.669</v>
      </c>
      <c r="D1481" s="246">
        <v>1970</v>
      </c>
    </row>
    <row r="1482" spans="1:4">
      <c r="A1482" s="245" t="s">
        <v>7111</v>
      </c>
      <c r="B1482" s="246">
        <v>2</v>
      </c>
      <c r="C1482" s="246">
        <v>10.571</v>
      </c>
      <c r="D1482" s="246">
        <v>3992</v>
      </c>
    </row>
    <row r="1483" spans="1:4">
      <c r="A1483" s="245" t="s">
        <v>12276</v>
      </c>
      <c r="B1483" s="246">
        <v>1</v>
      </c>
      <c r="C1483" s="246">
        <v>9.1229999999999993</v>
      </c>
      <c r="D1483" s="246">
        <v>1997</v>
      </c>
    </row>
    <row r="1484" spans="1:4">
      <c r="A1484" s="245" t="s">
        <v>12232</v>
      </c>
      <c r="B1484" s="246">
        <v>1</v>
      </c>
      <c r="C1484" s="246">
        <v>8.9779999999999998</v>
      </c>
      <c r="D1484" s="246">
        <v>1995</v>
      </c>
    </row>
    <row r="1485" spans="1:4">
      <c r="A1485" s="245" t="s">
        <v>11453</v>
      </c>
      <c r="B1485" s="246">
        <v>1</v>
      </c>
      <c r="C1485" s="246">
        <v>7.3470000000000004</v>
      </c>
      <c r="D1485" s="246">
        <v>1986</v>
      </c>
    </row>
    <row r="1486" spans="1:4">
      <c r="A1486" s="245" t="s">
        <v>7220</v>
      </c>
      <c r="B1486" s="246">
        <v>12</v>
      </c>
      <c r="C1486" s="246">
        <v>81.736000000000004</v>
      </c>
      <c r="D1486" s="246">
        <v>23977</v>
      </c>
    </row>
    <row r="1487" spans="1:4">
      <c r="A1487" s="245" t="s">
        <v>9462</v>
      </c>
      <c r="B1487" s="246">
        <v>1</v>
      </c>
      <c r="C1487" s="246">
        <v>5.3250000000000002</v>
      </c>
      <c r="D1487" s="246">
        <v>1954</v>
      </c>
    </row>
    <row r="1488" spans="1:4">
      <c r="A1488" s="245" t="s">
        <v>11824</v>
      </c>
      <c r="B1488" s="246">
        <v>1</v>
      </c>
      <c r="C1488" s="246">
        <v>8.0579999999999998</v>
      </c>
      <c r="D1488" s="246">
        <v>1971</v>
      </c>
    </row>
    <row r="1489" spans="1:4">
      <c r="A1489" s="245" t="s">
        <v>8197</v>
      </c>
      <c r="B1489" s="246">
        <v>1</v>
      </c>
      <c r="C1489" s="246">
        <v>4.6070000000000002</v>
      </c>
      <c r="D1489" s="246">
        <v>1981</v>
      </c>
    </row>
    <row r="1490" spans="1:4">
      <c r="A1490" s="245" t="s">
        <v>7892</v>
      </c>
      <c r="B1490" s="246">
        <v>1</v>
      </c>
      <c r="C1490" s="246">
        <v>4.4859999999999998</v>
      </c>
      <c r="D1490" s="246">
        <v>2012</v>
      </c>
    </row>
    <row r="1491" spans="1:4">
      <c r="A1491" s="245" t="s">
        <v>9470</v>
      </c>
      <c r="B1491" s="246">
        <v>4</v>
      </c>
      <c r="C1491" s="246">
        <v>32.248000000000005</v>
      </c>
      <c r="D1491" s="246">
        <v>7993</v>
      </c>
    </row>
    <row r="1492" spans="1:4">
      <c r="A1492" s="245" t="s">
        <v>10364</v>
      </c>
      <c r="B1492" s="246">
        <v>1</v>
      </c>
      <c r="C1492" s="246">
        <v>6.0090000000000003</v>
      </c>
      <c r="D1492" s="246">
        <v>1988</v>
      </c>
    </row>
    <row r="1493" spans="1:4">
      <c r="A1493" s="245" t="s">
        <v>9051</v>
      </c>
      <c r="B1493" s="246">
        <v>2</v>
      </c>
      <c r="C1493" s="246">
        <v>13.881</v>
      </c>
      <c r="D1493" s="246">
        <v>3936</v>
      </c>
    </row>
    <row r="1494" spans="1:4">
      <c r="A1494" s="245" t="s">
        <v>7061</v>
      </c>
      <c r="B1494" s="246">
        <v>2</v>
      </c>
      <c r="C1494" s="246">
        <v>9.125</v>
      </c>
      <c r="D1494" s="246">
        <v>3951</v>
      </c>
    </row>
    <row r="1495" spans="1:4">
      <c r="A1495" s="245" t="s">
        <v>9679</v>
      </c>
      <c r="B1495" s="246">
        <v>2</v>
      </c>
      <c r="C1495" s="246">
        <v>12.666</v>
      </c>
      <c r="D1495" s="246">
        <v>3938</v>
      </c>
    </row>
    <row r="1496" spans="1:4">
      <c r="A1496" s="245" t="s">
        <v>7017</v>
      </c>
      <c r="B1496" s="246">
        <v>9</v>
      </c>
      <c r="C1496" s="246">
        <v>72.826000000000008</v>
      </c>
      <c r="D1496" s="246">
        <v>17794</v>
      </c>
    </row>
    <row r="1497" spans="1:4">
      <c r="A1497" s="245" t="s">
        <v>13349</v>
      </c>
      <c r="B1497" s="246">
        <v>1</v>
      </c>
      <c r="C1497" s="246">
        <v>14.679</v>
      </c>
      <c r="D1497" s="246">
        <v>1980</v>
      </c>
    </row>
    <row r="1498" spans="1:4">
      <c r="A1498" s="245" t="s">
        <v>12944</v>
      </c>
      <c r="B1498" s="246">
        <v>1</v>
      </c>
      <c r="C1498" s="246">
        <v>11.997999999999999</v>
      </c>
      <c r="D1498" s="246">
        <v>1996</v>
      </c>
    </row>
    <row r="1499" spans="1:4">
      <c r="A1499" s="245" t="s">
        <v>10464</v>
      </c>
      <c r="B1499" s="246">
        <v>1</v>
      </c>
      <c r="C1499" s="246">
        <v>6.08</v>
      </c>
      <c r="D1499" s="246">
        <v>2012</v>
      </c>
    </row>
    <row r="1500" spans="1:4">
      <c r="A1500" s="245" t="s">
        <v>10144</v>
      </c>
      <c r="B1500" s="246">
        <v>3</v>
      </c>
      <c r="C1500" s="246">
        <v>19.806999999999999</v>
      </c>
      <c r="D1500" s="246">
        <v>6028</v>
      </c>
    </row>
    <row r="1501" spans="1:4">
      <c r="A1501" s="245" t="s">
        <v>12069</v>
      </c>
      <c r="B1501" s="246">
        <v>1</v>
      </c>
      <c r="C1501" s="246">
        <v>8.5730000000000004</v>
      </c>
      <c r="D1501" s="246">
        <v>1985</v>
      </c>
    </row>
    <row r="1502" spans="1:4">
      <c r="A1502" s="245" t="s">
        <v>11139</v>
      </c>
      <c r="B1502" s="246">
        <v>1</v>
      </c>
      <c r="C1502" s="246">
        <v>6.8840000000000003</v>
      </c>
      <c r="D1502" s="246">
        <v>1986</v>
      </c>
    </row>
    <row r="1503" spans="1:4">
      <c r="A1503" s="245" t="s">
        <v>8394</v>
      </c>
      <c r="B1503" s="246">
        <v>3</v>
      </c>
      <c r="C1503" s="246">
        <v>16.512999999999998</v>
      </c>
      <c r="D1503" s="246">
        <v>5949</v>
      </c>
    </row>
    <row r="1504" spans="1:4">
      <c r="A1504" s="245" t="s">
        <v>8659</v>
      </c>
      <c r="B1504" s="246">
        <v>1</v>
      </c>
      <c r="C1504" s="246">
        <v>4.82</v>
      </c>
      <c r="D1504" s="246">
        <v>2010</v>
      </c>
    </row>
    <row r="1505" spans="1:4">
      <c r="A1505" s="245" t="s">
        <v>11748</v>
      </c>
      <c r="B1505" s="246">
        <v>1</v>
      </c>
      <c r="C1505" s="246">
        <v>7.8970000000000002</v>
      </c>
      <c r="D1505" s="246">
        <v>1918</v>
      </c>
    </row>
    <row r="1506" spans="1:4">
      <c r="A1506" s="245" t="s">
        <v>13469</v>
      </c>
      <c r="B1506" s="246">
        <v>1</v>
      </c>
      <c r="C1506" s="246">
        <v>16.210999999999999</v>
      </c>
      <c r="D1506" s="246">
        <v>1968</v>
      </c>
    </row>
    <row r="1507" spans="1:4">
      <c r="A1507" s="245" t="s">
        <v>8152</v>
      </c>
      <c r="B1507" s="246">
        <v>1</v>
      </c>
      <c r="C1507" s="246">
        <v>4.59</v>
      </c>
      <c r="D1507" s="246">
        <v>2001</v>
      </c>
    </row>
    <row r="1508" spans="1:4">
      <c r="A1508" s="245" t="s">
        <v>8716</v>
      </c>
      <c r="B1508" s="246">
        <v>2</v>
      </c>
      <c r="C1508" s="246">
        <v>10.141</v>
      </c>
      <c r="D1508" s="246">
        <v>3961</v>
      </c>
    </row>
    <row r="1509" spans="1:4">
      <c r="A1509" s="245" t="s">
        <v>11372</v>
      </c>
      <c r="B1509" s="246">
        <v>4</v>
      </c>
      <c r="C1509" s="246">
        <v>56.375000000000007</v>
      </c>
      <c r="D1509" s="246">
        <v>8012</v>
      </c>
    </row>
    <row r="1510" spans="1:4">
      <c r="A1510" s="245" t="s">
        <v>7518</v>
      </c>
      <c r="B1510" s="246">
        <v>1</v>
      </c>
      <c r="C1510" s="246">
        <v>4.3339999999999996</v>
      </c>
      <c r="D1510" s="246">
        <v>2003</v>
      </c>
    </row>
    <row r="1511" spans="1:4">
      <c r="A1511" s="245" t="s">
        <v>12624</v>
      </c>
      <c r="B1511" s="246">
        <v>1</v>
      </c>
      <c r="C1511" s="246">
        <v>10.329000000000001</v>
      </c>
      <c r="D1511" s="246">
        <v>2009</v>
      </c>
    </row>
    <row r="1512" spans="1:4">
      <c r="A1512" s="245" t="s">
        <v>10402</v>
      </c>
      <c r="B1512" s="246">
        <v>1</v>
      </c>
      <c r="C1512" s="246">
        <v>6.0250000000000004</v>
      </c>
      <c r="D1512" s="246">
        <v>2012</v>
      </c>
    </row>
    <row r="1513" spans="1:4">
      <c r="A1513" s="245" t="s">
        <v>8288</v>
      </c>
      <c r="B1513" s="246">
        <v>1</v>
      </c>
      <c r="C1513" s="246">
        <v>4.6459999999999999</v>
      </c>
      <c r="D1513" s="246">
        <v>1975</v>
      </c>
    </row>
    <row r="1514" spans="1:4">
      <c r="A1514" s="245" t="s">
        <v>13217</v>
      </c>
      <c r="B1514" s="246">
        <v>1</v>
      </c>
      <c r="C1514" s="246">
        <v>13.5</v>
      </c>
      <c r="D1514" s="246">
        <v>2004</v>
      </c>
    </row>
    <row r="1515" spans="1:4">
      <c r="A1515" s="245" t="s">
        <v>7117</v>
      </c>
      <c r="B1515" s="246">
        <v>1</v>
      </c>
      <c r="C1515" s="246">
        <v>4.2039999999999997</v>
      </c>
      <c r="D1515" s="246">
        <v>2002</v>
      </c>
    </row>
    <row r="1516" spans="1:4">
      <c r="A1516" s="245" t="s">
        <v>9024</v>
      </c>
      <c r="B1516" s="246">
        <v>1</v>
      </c>
      <c r="C1516" s="246">
        <v>5.0410000000000004</v>
      </c>
      <c r="D1516" s="246">
        <v>1997</v>
      </c>
    </row>
    <row r="1517" spans="1:4">
      <c r="A1517" s="245" t="s">
        <v>13795</v>
      </c>
      <c r="B1517" s="246">
        <v>1</v>
      </c>
      <c r="C1517" s="246">
        <v>28.059000000000001</v>
      </c>
      <c r="D1517" s="246">
        <v>1997</v>
      </c>
    </row>
    <row r="1518" spans="1:4">
      <c r="A1518" s="245" t="s">
        <v>11800</v>
      </c>
      <c r="B1518" s="246">
        <v>1</v>
      </c>
      <c r="C1518" s="246">
        <v>8.0139999999999993</v>
      </c>
      <c r="D1518" s="246">
        <v>1998</v>
      </c>
    </row>
    <row r="1519" spans="1:4">
      <c r="A1519" s="245" t="s">
        <v>10700</v>
      </c>
      <c r="B1519" s="246">
        <v>1</v>
      </c>
      <c r="C1519" s="246">
        <v>6.36</v>
      </c>
      <c r="D1519" s="246">
        <v>1997</v>
      </c>
    </row>
    <row r="1520" spans="1:4">
      <c r="A1520" s="245" t="s">
        <v>8792</v>
      </c>
      <c r="B1520" s="246">
        <v>1</v>
      </c>
      <c r="C1520" s="246">
        <v>4.8949999999999996</v>
      </c>
      <c r="D1520" s="246">
        <v>2006</v>
      </c>
    </row>
    <row r="1521" spans="1:4">
      <c r="A1521" s="245" t="s">
        <v>8434</v>
      </c>
      <c r="B1521" s="246">
        <v>1</v>
      </c>
      <c r="C1521" s="246">
        <v>4.7069999999999999</v>
      </c>
      <c r="D1521" s="246">
        <v>1999</v>
      </c>
    </row>
    <row r="1522" spans="1:4">
      <c r="A1522" s="245" t="s">
        <v>11529</v>
      </c>
      <c r="B1522" s="246">
        <v>1</v>
      </c>
      <c r="C1522" s="246">
        <v>7.476</v>
      </c>
      <c r="D1522" s="246">
        <v>2002</v>
      </c>
    </row>
    <row r="1523" spans="1:4">
      <c r="A1523" s="245" t="s">
        <v>7863</v>
      </c>
      <c r="B1523" s="246">
        <v>1</v>
      </c>
      <c r="C1523" s="246">
        <v>4.4740000000000002</v>
      </c>
      <c r="D1523" s="246">
        <v>1970</v>
      </c>
    </row>
    <row r="1524" spans="1:4">
      <c r="A1524" s="245" t="s">
        <v>11429</v>
      </c>
      <c r="B1524" s="246">
        <v>1</v>
      </c>
      <c r="C1524" s="246">
        <v>7.3220000000000001</v>
      </c>
      <c r="D1524" s="246">
        <v>2006</v>
      </c>
    </row>
    <row r="1525" spans="1:4">
      <c r="A1525" s="245" t="s">
        <v>9506</v>
      </c>
      <c r="B1525" s="246">
        <v>1</v>
      </c>
      <c r="C1525" s="246">
        <v>5.3460000000000001</v>
      </c>
      <c r="D1525" s="246">
        <v>2003</v>
      </c>
    </row>
    <row r="1526" spans="1:4">
      <c r="A1526" s="245" t="s">
        <v>9000</v>
      </c>
      <c r="B1526" s="246">
        <v>2</v>
      </c>
      <c r="C1526" s="246">
        <v>15.986000000000001</v>
      </c>
      <c r="D1526" s="246">
        <v>3948</v>
      </c>
    </row>
    <row r="1527" spans="1:4">
      <c r="A1527" s="245" t="s">
        <v>7384</v>
      </c>
      <c r="B1527" s="246">
        <v>1</v>
      </c>
      <c r="C1527" s="246">
        <v>4.29</v>
      </c>
      <c r="D1527" s="246">
        <v>1998</v>
      </c>
    </row>
    <row r="1528" spans="1:4">
      <c r="A1528" s="245" t="s">
        <v>8104</v>
      </c>
      <c r="B1528" s="246">
        <v>2</v>
      </c>
      <c r="C1528" s="246">
        <v>9.8159999999999989</v>
      </c>
      <c r="D1528" s="246">
        <v>4018</v>
      </c>
    </row>
    <row r="1529" spans="1:4">
      <c r="A1529" s="245" t="s">
        <v>11069</v>
      </c>
      <c r="B1529" s="246">
        <v>1</v>
      </c>
      <c r="C1529" s="246">
        <v>6.774</v>
      </c>
      <c r="D1529" s="246">
        <v>2006</v>
      </c>
    </row>
    <row r="1530" spans="1:4">
      <c r="A1530" s="245" t="s">
        <v>7021</v>
      </c>
      <c r="B1530" s="246">
        <v>1</v>
      </c>
      <c r="C1530" s="246">
        <v>4.1740000000000004</v>
      </c>
      <c r="D1530" s="246">
        <v>1978</v>
      </c>
    </row>
    <row r="1531" spans="1:4">
      <c r="A1531" s="245" t="s">
        <v>8451</v>
      </c>
      <c r="B1531" s="246">
        <v>1</v>
      </c>
      <c r="C1531" s="246">
        <v>4.718</v>
      </c>
      <c r="D1531" s="246">
        <v>2013</v>
      </c>
    </row>
    <row r="1532" spans="1:4">
      <c r="A1532" s="245" t="s">
        <v>8202</v>
      </c>
      <c r="B1532" s="246">
        <v>2</v>
      </c>
      <c r="C1532" s="246">
        <v>12.594999999999999</v>
      </c>
      <c r="D1532" s="246">
        <v>3967</v>
      </c>
    </row>
    <row r="1533" spans="1:4">
      <c r="A1533" s="245" t="s">
        <v>8063</v>
      </c>
      <c r="B1533" s="246">
        <v>10</v>
      </c>
      <c r="C1533" s="246">
        <v>76.94</v>
      </c>
      <c r="D1533" s="246">
        <v>19578</v>
      </c>
    </row>
    <row r="1534" spans="1:4">
      <c r="A1534" s="245" t="s">
        <v>13545</v>
      </c>
      <c r="B1534" s="246">
        <v>1</v>
      </c>
      <c r="C1534" s="246">
        <v>17.420000000000002</v>
      </c>
      <c r="D1534" s="246">
        <v>1979</v>
      </c>
    </row>
    <row r="1535" spans="1:4">
      <c r="A1535" s="245" t="s">
        <v>10075</v>
      </c>
      <c r="B1535" s="246">
        <v>1</v>
      </c>
      <c r="C1535" s="246">
        <v>5.7469999999999999</v>
      </c>
      <c r="D1535" s="246">
        <v>1988</v>
      </c>
    </row>
    <row r="1536" spans="1:4">
      <c r="A1536" s="245" t="s">
        <v>10756</v>
      </c>
      <c r="B1536" s="246">
        <v>2</v>
      </c>
      <c r="C1536" s="246">
        <v>14.057</v>
      </c>
      <c r="D1536" s="246">
        <v>3922</v>
      </c>
    </row>
    <row r="1537" spans="1:4">
      <c r="A1537" s="245" t="s">
        <v>7464</v>
      </c>
      <c r="B1537" s="246">
        <v>1</v>
      </c>
      <c r="C1537" s="246">
        <v>4.3179999999999996</v>
      </c>
      <c r="D1537" s="246">
        <v>1935</v>
      </c>
    </row>
    <row r="1538" spans="1:4">
      <c r="A1538" s="245" t="s">
        <v>10345</v>
      </c>
      <c r="B1538" s="246">
        <v>1</v>
      </c>
      <c r="C1538" s="246">
        <v>5.9820000000000002</v>
      </c>
      <c r="D1538" s="246">
        <v>1983</v>
      </c>
    </row>
    <row r="1539" spans="1:4">
      <c r="A1539" s="245" t="s">
        <v>13257</v>
      </c>
      <c r="B1539" s="246">
        <v>1</v>
      </c>
      <c r="C1539" s="246">
        <v>13.882999999999999</v>
      </c>
      <c r="D1539" s="246">
        <v>1975</v>
      </c>
    </row>
    <row r="1540" spans="1:4">
      <c r="A1540" s="245" t="s">
        <v>12691</v>
      </c>
      <c r="B1540" s="246">
        <v>1</v>
      </c>
      <c r="C1540" s="246">
        <v>10.629</v>
      </c>
      <c r="D1540" s="246">
        <v>1986</v>
      </c>
    </row>
    <row r="1541" spans="1:4">
      <c r="A1541" s="245" t="s">
        <v>8004</v>
      </c>
      <c r="B1541" s="246">
        <v>5</v>
      </c>
      <c r="C1541" s="246">
        <v>51.847999999999999</v>
      </c>
      <c r="D1541" s="246">
        <v>9756</v>
      </c>
    </row>
    <row r="1542" spans="1:4">
      <c r="A1542" s="245" t="s">
        <v>11963</v>
      </c>
      <c r="B1542" s="246">
        <v>1</v>
      </c>
      <c r="C1542" s="246">
        <v>8.3469999999999995</v>
      </c>
      <c r="D1542" s="246">
        <v>1992</v>
      </c>
    </row>
    <row r="1543" spans="1:4">
      <c r="A1543" s="245" t="s">
        <v>8880</v>
      </c>
      <c r="B1543" s="246">
        <v>1</v>
      </c>
      <c r="C1543" s="246">
        <v>4.9340000000000002</v>
      </c>
      <c r="D1543" s="246">
        <v>1978</v>
      </c>
    </row>
    <row r="1544" spans="1:4">
      <c r="A1544" s="245" t="s">
        <v>13357</v>
      </c>
      <c r="B1544" s="246">
        <v>1</v>
      </c>
      <c r="C1544" s="246">
        <v>14.733000000000001</v>
      </c>
      <c r="D1544" s="246">
        <v>1963</v>
      </c>
    </row>
    <row r="1545" spans="1:4">
      <c r="A1545" s="245" t="s">
        <v>7910</v>
      </c>
      <c r="B1545" s="246">
        <v>8</v>
      </c>
      <c r="C1545" s="246">
        <v>67.622</v>
      </c>
      <c r="D1545" s="246">
        <v>15702</v>
      </c>
    </row>
    <row r="1546" spans="1:4">
      <c r="A1546" s="245" t="s">
        <v>13139</v>
      </c>
      <c r="B1546" s="246">
        <v>1</v>
      </c>
      <c r="C1546" s="246">
        <v>12.941000000000001</v>
      </c>
      <c r="D1546" s="246">
        <v>1985</v>
      </c>
    </row>
    <row r="1547" spans="1:4">
      <c r="A1547" s="245" t="s">
        <v>12735</v>
      </c>
      <c r="B1547" s="246">
        <v>1</v>
      </c>
      <c r="C1547" s="246">
        <v>10.834</v>
      </c>
      <c r="D1547" s="246">
        <v>1968</v>
      </c>
    </row>
    <row r="1548" spans="1:4">
      <c r="A1548" s="245" t="s">
        <v>9241</v>
      </c>
      <c r="B1548" s="246">
        <v>4</v>
      </c>
      <c r="C1548" s="246">
        <v>30.652999999999999</v>
      </c>
      <c r="D1548" s="246">
        <v>7928</v>
      </c>
    </row>
    <row r="1549" spans="1:4">
      <c r="A1549" s="245" t="s">
        <v>11559</v>
      </c>
      <c r="B1549" s="246">
        <v>2</v>
      </c>
      <c r="C1549" s="246">
        <v>23.765000000000001</v>
      </c>
      <c r="D1549" s="246">
        <v>3965</v>
      </c>
    </row>
    <row r="1550" spans="1:4">
      <c r="A1550" s="245" t="s">
        <v>13687</v>
      </c>
      <c r="B1550" s="246">
        <v>1</v>
      </c>
      <c r="C1550" s="246">
        <v>20.922999999999998</v>
      </c>
      <c r="D1550" s="246">
        <v>1982</v>
      </c>
    </row>
    <row r="1551" spans="1:4">
      <c r="A1551" s="245" t="s">
        <v>9018</v>
      </c>
      <c r="B1551" s="246">
        <v>1</v>
      </c>
      <c r="C1551" s="246">
        <v>5.0389999999999997</v>
      </c>
      <c r="D1551" s="246">
        <v>1971</v>
      </c>
    </row>
    <row r="1552" spans="1:4">
      <c r="A1552" s="245" t="s">
        <v>10618</v>
      </c>
      <c r="B1552" s="246">
        <v>1</v>
      </c>
      <c r="C1552" s="246">
        <v>6.2649999999999997</v>
      </c>
      <c r="D1552" s="246">
        <v>1928</v>
      </c>
    </row>
    <row r="1553" spans="1:4">
      <c r="A1553" s="245" t="s">
        <v>7107</v>
      </c>
      <c r="B1553" s="246">
        <v>6</v>
      </c>
      <c r="C1553" s="246">
        <v>34.764000000000003</v>
      </c>
      <c r="D1553" s="246">
        <v>11871</v>
      </c>
    </row>
    <row r="1554" spans="1:4">
      <c r="A1554" s="245" t="s">
        <v>7812</v>
      </c>
      <c r="B1554" s="246">
        <v>1</v>
      </c>
      <c r="C1554" s="246">
        <v>4.45</v>
      </c>
      <c r="D1554" s="246">
        <v>1950</v>
      </c>
    </row>
    <row r="1555" spans="1:4">
      <c r="A1555" s="245" t="s">
        <v>7417</v>
      </c>
      <c r="B1555" s="246">
        <v>8</v>
      </c>
      <c r="C1555" s="246">
        <v>48.984000000000002</v>
      </c>
      <c r="D1555" s="246">
        <v>15403</v>
      </c>
    </row>
    <row r="1556" spans="1:4">
      <c r="A1556" s="245" t="s">
        <v>10681</v>
      </c>
      <c r="B1556" s="246">
        <v>3</v>
      </c>
      <c r="C1556" s="246">
        <v>23.295999999999999</v>
      </c>
      <c r="D1556" s="246">
        <v>5952</v>
      </c>
    </row>
    <row r="1557" spans="1:4">
      <c r="A1557" s="245" t="s">
        <v>9923</v>
      </c>
      <c r="B1557" s="246">
        <v>5</v>
      </c>
      <c r="C1557" s="246">
        <v>42.250999999999998</v>
      </c>
      <c r="D1557" s="246">
        <v>9949</v>
      </c>
    </row>
    <row r="1558" spans="1:4">
      <c r="A1558" s="245" t="s">
        <v>13146</v>
      </c>
      <c r="B1558" s="246">
        <v>1</v>
      </c>
      <c r="C1558" s="246">
        <v>12.993</v>
      </c>
      <c r="D1558" s="246">
        <v>1990</v>
      </c>
    </row>
    <row r="1559" spans="1:4">
      <c r="A1559" s="245" t="s">
        <v>10732</v>
      </c>
      <c r="B1559" s="246">
        <v>1</v>
      </c>
      <c r="C1559" s="246">
        <v>6.3879999999999999</v>
      </c>
      <c r="D1559" s="246">
        <v>1997</v>
      </c>
    </row>
    <row r="1560" spans="1:4">
      <c r="A1560" s="245" t="s">
        <v>10108</v>
      </c>
      <c r="B1560" s="246">
        <v>1</v>
      </c>
      <c r="C1560" s="246">
        <v>5.7640000000000002</v>
      </c>
      <c r="D1560" s="246">
        <v>1983</v>
      </c>
    </row>
    <row r="1561" spans="1:4">
      <c r="A1561" s="245" t="s">
        <v>9207</v>
      </c>
      <c r="B1561" s="246">
        <v>2</v>
      </c>
      <c r="C1561" s="246">
        <v>15.942</v>
      </c>
      <c r="D1561" s="246">
        <v>3958</v>
      </c>
    </row>
    <row r="1562" spans="1:4">
      <c r="A1562" s="245" t="s">
        <v>9858</v>
      </c>
      <c r="B1562" s="246">
        <v>2</v>
      </c>
      <c r="C1562" s="246">
        <v>13.047000000000001</v>
      </c>
      <c r="D1562" s="246">
        <v>3991</v>
      </c>
    </row>
    <row r="1563" spans="1:4">
      <c r="A1563" s="245" t="s">
        <v>8251</v>
      </c>
      <c r="B1563" s="246">
        <v>1</v>
      </c>
      <c r="C1563" s="246">
        <v>4.633</v>
      </c>
      <c r="D1563" s="246">
        <v>1990</v>
      </c>
    </row>
    <row r="1564" spans="1:4">
      <c r="A1564" s="245" t="s">
        <v>13374</v>
      </c>
      <c r="B1564" s="246">
        <v>1</v>
      </c>
      <c r="C1564" s="246">
        <v>14.914</v>
      </c>
      <c r="D1564" s="246">
        <v>1948</v>
      </c>
    </row>
    <row r="1565" spans="1:4">
      <c r="A1565" s="245" t="s">
        <v>11882</v>
      </c>
      <c r="B1565" s="246">
        <v>1</v>
      </c>
      <c r="C1565" s="246">
        <v>8.1669999999999998</v>
      </c>
      <c r="D1565" s="246">
        <v>1952</v>
      </c>
    </row>
    <row r="1566" spans="1:4">
      <c r="A1566" s="245" t="s">
        <v>7991</v>
      </c>
      <c r="B1566" s="246">
        <v>1</v>
      </c>
      <c r="C1566" s="246">
        <v>4.5259999999999998</v>
      </c>
      <c r="D1566" s="246">
        <v>1911</v>
      </c>
    </row>
    <row r="1567" spans="1:4">
      <c r="A1567" s="245" t="s">
        <v>8180</v>
      </c>
      <c r="B1567" s="246">
        <v>3</v>
      </c>
      <c r="C1567" s="246">
        <v>23.702000000000002</v>
      </c>
      <c r="D1567" s="246">
        <v>5853</v>
      </c>
    </row>
    <row r="1568" spans="1:4">
      <c r="A1568" s="245" t="s">
        <v>11837</v>
      </c>
      <c r="B1568" s="246">
        <v>1</v>
      </c>
      <c r="C1568" s="246">
        <v>8.0860000000000003</v>
      </c>
      <c r="D1568" s="246">
        <v>1976</v>
      </c>
    </row>
    <row r="1569" spans="1:4">
      <c r="A1569" s="245" t="s">
        <v>13053</v>
      </c>
      <c r="B1569" s="246">
        <v>3</v>
      </c>
      <c r="C1569" s="246">
        <v>47.754000000000005</v>
      </c>
      <c r="D1569" s="246">
        <v>5865</v>
      </c>
    </row>
    <row r="1570" spans="1:4">
      <c r="A1570" s="245" t="s">
        <v>13068</v>
      </c>
      <c r="B1570" s="246">
        <v>1</v>
      </c>
      <c r="C1570" s="246">
        <v>12.59</v>
      </c>
      <c r="D1570" s="246">
        <v>1966</v>
      </c>
    </row>
    <row r="1571" spans="1:4">
      <c r="A1571" s="245" t="s">
        <v>13070</v>
      </c>
      <c r="B1571" s="246">
        <v>2</v>
      </c>
      <c r="C1571" s="246">
        <v>27.548999999999999</v>
      </c>
      <c r="D1571" s="246">
        <v>3913</v>
      </c>
    </row>
    <row r="1572" spans="1:4">
      <c r="A1572" s="245" t="s">
        <v>7013</v>
      </c>
      <c r="B1572" s="246">
        <v>17</v>
      </c>
      <c r="C1572" s="246">
        <v>137.012</v>
      </c>
      <c r="D1572" s="246">
        <v>33175</v>
      </c>
    </row>
    <row r="1573" spans="1:4">
      <c r="A1573" s="245" t="s">
        <v>11023</v>
      </c>
      <c r="B1573" s="246">
        <v>1</v>
      </c>
      <c r="C1573" s="246">
        <v>6.71</v>
      </c>
      <c r="D1573" s="246">
        <v>1949</v>
      </c>
    </row>
    <row r="1574" spans="1:4">
      <c r="A1574" s="245" t="s">
        <v>11167</v>
      </c>
      <c r="B1574" s="246">
        <v>2</v>
      </c>
      <c r="C1574" s="246">
        <v>14.311</v>
      </c>
      <c r="D1574" s="246">
        <v>3930</v>
      </c>
    </row>
    <row r="1575" spans="1:4">
      <c r="A1575" s="245" t="s">
        <v>9311</v>
      </c>
      <c r="B1575" s="246">
        <v>1</v>
      </c>
      <c r="C1575" s="246">
        <v>5.2370000000000001</v>
      </c>
      <c r="D1575" s="246">
        <v>1996</v>
      </c>
    </row>
    <row r="1576" spans="1:4">
      <c r="A1576" s="245" t="s">
        <v>8022</v>
      </c>
      <c r="B1576" s="246">
        <v>1</v>
      </c>
      <c r="C1576" s="246">
        <v>4.5350000000000001</v>
      </c>
      <c r="D1576" s="246">
        <v>2006</v>
      </c>
    </row>
    <row r="1577" spans="1:4">
      <c r="A1577" s="245" t="s">
        <v>12673</v>
      </c>
      <c r="B1577" s="246">
        <v>1</v>
      </c>
      <c r="C1577" s="246">
        <v>10.542999999999999</v>
      </c>
      <c r="D1577" s="246">
        <v>1986</v>
      </c>
    </row>
    <row r="1578" spans="1:4">
      <c r="A1578" s="245" t="s">
        <v>8510</v>
      </c>
      <c r="B1578" s="246">
        <v>1</v>
      </c>
      <c r="C1578" s="246">
        <v>4.7510000000000003</v>
      </c>
      <c r="D1578" s="246">
        <v>1986</v>
      </c>
    </row>
    <row r="1579" spans="1:4">
      <c r="A1579" s="245" t="s">
        <v>8301</v>
      </c>
      <c r="B1579" s="246">
        <v>1</v>
      </c>
      <c r="C1579" s="246">
        <v>4.6509999999999998</v>
      </c>
      <c r="D1579" s="246">
        <v>1989</v>
      </c>
    </row>
    <row r="1580" spans="1:4">
      <c r="A1580" s="245" t="s">
        <v>9313</v>
      </c>
      <c r="B1580" s="246">
        <v>3</v>
      </c>
      <c r="C1580" s="246">
        <v>20.205000000000002</v>
      </c>
      <c r="D1580" s="246">
        <v>5929</v>
      </c>
    </row>
    <row r="1581" spans="1:4">
      <c r="A1581" s="245" t="s">
        <v>7089</v>
      </c>
      <c r="B1581" s="246">
        <v>3</v>
      </c>
      <c r="C1581" s="246">
        <v>24.273999999999997</v>
      </c>
      <c r="D1581" s="246">
        <v>5956</v>
      </c>
    </row>
    <row r="1582" spans="1:4">
      <c r="A1582" s="245" t="s">
        <v>8118</v>
      </c>
      <c r="B1582" s="246">
        <v>1</v>
      </c>
      <c r="C1582" s="246">
        <v>4.5750000000000002</v>
      </c>
      <c r="D1582" s="246">
        <v>1971</v>
      </c>
    </row>
    <row r="1583" spans="1:4">
      <c r="A1583" s="245" t="s">
        <v>10824</v>
      </c>
      <c r="B1583" s="246">
        <v>1</v>
      </c>
      <c r="C1583" s="246">
        <v>6.4880000000000004</v>
      </c>
      <c r="D1583" s="246">
        <v>1969</v>
      </c>
    </row>
    <row r="1584" spans="1:4">
      <c r="A1584" s="245" t="s">
        <v>12185</v>
      </c>
      <c r="B1584" s="246">
        <v>1</v>
      </c>
      <c r="C1584" s="246">
        <v>8.8859999999999992</v>
      </c>
      <c r="D1584" s="246">
        <v>1983</v>
      </c>
    </row>
    <row r="1585" spans="1:4">
      <c r="A1585" s="245" t="s">
        <v>8804</v>
      </c>
      <c r="B1585" s="246">
        <v>2</v>
      </c>
      <c r="C1585" s="246">
        <v>11.465</v>
      </c>
      <c r="D1585" s="246">
        <v>3932</v>
      </c>
    </row>
    <row r="1586" spans="1:4">
      <c r="A1586" s="245" t="s">
        <v>8875</v>
      </c>
      <c r="B1586" s="246">
        <v>4</v>
      </c>
      <c r="C1586" s="246">
        <v>43.109000000000002</v>
      </c>
      <c r="D1586" s="246">
        <v>7861</v>
      </c>
    </row>
    <row r="1587" spans="1:4">
      <c r="A1587" s="245" t="s">
        <v>7694</v>
      </c>
      <c r="B1587" s="246">
        <v>2</v>
      </c>
      <c r="C1587" s="246">
        <v>9.4710000000000001</v>
      </c>
      <c r="D1587" s="246">
        <v>4017</v>
      </c>
    </row>
    <row r="1588" spans="1:4">
      <c r="A1588" s="245" t="s">
        <v>9043</v>
      </c>
      <c r="B1588" s="246">
        <v>14</v>
      </c>
      <c r="C1588" s="246">
        <v>147.29300000000001</v>
      </c>
      <c r="D1588" s="246">
        <v>27847</v>
      </c>
    </row>
    <row r="1589" spans="1:4">
      <c r="A1589" s="245" t="s">
        <v>11338</v>
      </c>
      <c r="B1589" s="246">
        <v>1</v>
      </c>
      <c r="C1589" s="246">
        <v>7.2060000000000004</v>
      </c>
      <c r="D1589" s="246">
        <v>1985</v>
      </c>
    </row>
    <row r="1590" spans="1:4">
      <c r="A1590" s="245" t="s">
        <v>12926</v>
      </c>
      <c r="B1590" s="246">
        <v>1</v>
      </c>
      <c r="C1590" s="246">
        <v>11.898</v>
      </c>
      <c r="D1590" s="246">
        <v>1950</v>
      </c>
    </row>
    <row r="1591" spans="1:4">
      <c r="A1591" s="245" t="s">
        <v>9901</v>
      </c>
      <c r="B1591" s="246">
        <v>1</v>
      </c>
      <c r="C1591" s="246">
        <v>5.5949999999999998</v>
      </c>
      <c r="D1591" s="246">
        <v>1959</v>
      </c>
    </row>
    <row r="1592" spans="1:4">
      <c r="A1592" s="245" t="s">
        <v>12077</v>
      </c>
      <c r="B1592" s="246">
        <v>1</v>
      </c>
      <c r="C1592" s="246">
        <v>8.5969999999999995</v>
      </c>
      <c r="D1592" s="246">
        <v>1985</v>
      </c>
    </row>
    <row r="1593" spans="1:4">
      <c r="A1593" s="245" t="s">
        <v>10729</v>
      </c>
      <c r="B1593" s="246">
        <v>2</v>
      </c>
      <c r="C1593" s="246">
        <v>13.550999999999998</v>
      </c>
      <c r="D1593" s="246">
        <v>3950</v>
      </c>
    </row>
    <row r="1594" spans="1:4">
      <c r="A1594" s="245" t="s">
        <v>11108</v>
      </c>
      <c r="B1594" s="246">
        <v>1</v>
      </c>
      <c r="C1594" s="246">
        <v>6.8330000000000002</v>
      </c>
      <c r="D1594" s="246">
        <v>1928</v>
      </c>
    </row>
    <row r="1595" spans="1:4">
      <c r="A1595" s="245" t="s">
        <v>7780</v>
      </c>
      <c r="B1595" s="246">
        <v>16</v>
      </c>
      <c r="C1595" s="246">
        <v>131.38200000000001</v>
      </c>
      <c r="D1595" s="246">
        <v>32088</v>
      </c>
    </row>
    <row r="1596" spans="1:4">
      <c r="A1596" s="245" t="s">
        <v>10708</v>
      </c>
      <c r="B1596" s="246">
        <v>1</v>
      </c>
      <c r="C1596" s="246">
        <v>6.3639999999999999</v>
      </c>
      <c r="D1596" s="246">
        <v>2013</v>
      </c>
    </row>
    <row r="1597" spans="1:4">
      <c r="A1597" s="245" t="s">
        <v>9629</v>
      </c>
      <c r="B1597" s="246">
        <v>1</v>
      </c>
      <c r="C1597" s="246">
        <v>5.4370000000000003</v>
      </c>
      <c r="D1597" s="246">
        <v>2003</v>
      </c>
    </row>
    <row r="1598" spans="1:4">
      <c r="A1598" s="245" t="s">
        <v>8303</v>
      </c>
      <c r="B1598" s="246">
        <v>3</v>
      </c>
      <c r="C1598" s="246">
        <v>43.525000000000006</v>
      </c>
      <c r="D1598" s="246">
        <v>5928</v>
      </c>
    </row>
    <row r="1599" spans="1:4">
      <c r="A1599" s="245" t="s">
        <v>8526</v>
      </c>
      <c r="B1599" s="246">
        <v>1</v>
      </c>
      <c r="C1599" s="246">
        <v>4.758</v>
      </c>
      <c r="D1599" s="246">
        <v>1970</v>
      </c>
    </row>
    <row r="1600" spans="1:4">
      <c r="A1600" s="245" t="s">
        <v>9092</v>
      </c>
      <c r="B1600" s="246">
        <v>2</v>
      </c>
      <c r="C1600" s="246">
        <v>15.411999999999999</v>
      </c>
      <c r="D1600" s="246">
        <v>4018</v>
      </c>
    </row>
    <row r="1601" spans="1:4">
      <c r="A1601" s="245" t="s">
        <v>13085</v>
      </c>
      <c r="B1601" s="246">
        <v>1</v>
      </c>
      <c r="C1601" s="246">
        <v>12.673999999999999</v>
      </c>
      <c r="D1601" s="246">
        <v>2011</v>
      </c>
    </row>
    <row r="1602" spans="1:4">
      <c r="A1602" s="245" t="s">
        <v>13246</v>
      </c>
      <c r="B1602" s="246">
        <v>1</v>
      </c>
      <c r="C1602" s="246">
        <v>13.768000000000001</v>
      </c>
      <c r="D1602" s="246">
        <v>2007</v>
      </c>
    </row>
    <row r="1603" spans="1:4">
      <c r="A1603" s="245" t="s">
        <v>10645</v>
      </c>
      <c r="B1603" s="246">
        <v>1</v>
      </c>
      <c r="C1603" s="246">
        <v>6.3010000000000002</v>
      </c>
      <c r="D1603" s="246">
        <v>1978</v>
      </c>
    </row>
    <row r="1604" spans="1:4">
      <c r="A1604" s="245" t="s">
        <v>12151</v>
      </c>
      <c r="B1604" s="246">
        <v>1</v>
      </c>
      <c r="C1604" s="246">
        <v>8.7739999999999991</v>
      </c>
      <c r="D1604" s="246">
        <v>1978</v>
      </c>
    </row>
    <row r="1605" spans="1:4">
      <c r="A1605" s="245" t="s">
        <v>8823</v>
      </c>
      <c r="B1605" s="246">
        <v>3</v>
      </c>
      <c r="C1605" s="246">
        <v>20.54</v>
      </c>
      <c r="D1605" s="246">
        <v>5976</v>
      </c>
    </row>
    <row r="1606" spans="1:4">
      <c r="A1606" s="245" t="s">
        <v>9727</v>
      </c>
      <c r="B1606" s="246">
        <v>1</v>
      </c>
      <c r="C1606" s="246">
        <v>5.4960000000000004</v>
      </c>
      <c r="D1606" s="246">
        <v>2002</v>
      </c>
    </row>
    <row r="1607" spans="1:4">
      <c r="A1607" s="245" t="s">
        <v>10134</v>
      </c>
      <c r="B1607" s="246">
        <v>2</v>
      </c>
      <c r="C1607" s="246">
        <v>11.651</v>
      </c>
      <c r="D1607" s="246">
        <v>3979</v>
      </c>
    </row>
    <row r="1608" spans="1:4">
      <c r="A1608" s="245" t="s">
        <v>12835</v>
      </c>
      <c r="B1608" s="246">
        <v>1</v>
      </c>
      <c r="C1608" s="246">
        <v>11.284000000000001</v>
      </c>
      <c r="D1608" s="246">
        <v>1971</v>
      </c>
    </row>
    <row r="1609" spans="1:4">
      <c r="A1609" s="245" t="s">
        <v>11413</v>
      </c>
      <c r="B1609" s="246">
        <v>1</v>
      </c>
      <c r="C1609" s="246">
        <v>7.2859999999999996</v>
      </c>
      <c r="D1609" s="246">
        <v>1970</v>
      </c>
    </row>
    <row r="1610" spans="1:4">
      <c r="A1610" s="245" t="s">
        <v>8371</v>
      </c>
      <c r="B1610" s="246">
        <v>1</v>
      </c>
      <c r="C1610" s="246">
        <v>4.6769999999999996</v>
      </c>
      <c r="D1610" s="246">
        <v>1985</v>
      </c>
    </row>
    <row r="1611" spans="1:4">
      <c r="A1611" s="245" t="s">
        <v>13192</v>
      </c>
      <c r="B1611" s="246">
        <v>1</v>
      </c>
      <c r="C1611" s="246">
        <v>13.356</v>
      </c>
      <c r="D1611" s="246">
        <v>1998</v>
      </c>
    </row>
    <row r="1612" spans="1:4">
      <c r="A1612" s="245" t="s">
        <v>7371</v>
      </c>
      <c r="B1612" s="246">
        <v>21</v>
      </c>
      <c r="C1612" s="246">
        <v>166.392</v>
      </c>
      <c r="D1612" s="246">
        <v>41757</v>
      </c>
    </row>
    <row r="1613" spans="1:4">
      <c r="A1613" s="245" t="s">
        <v>9102</v>
      </c>
      <c r="B1613" s="246">
        <v>2</v>
      </c>
      <c r="C1613" s="246">
        <v>34.526000000000003</v>
      </c>
      <c r="D1613" s="246">
        <v>3934</v>
      </c>
    </row>
    <row r="1614" spans="1:4">
      <c r="A1614" s="245" t="s">
        <v>11508</v>
      </c>
      <c r="B1614" s="246">
        <v>1</v>
      </c>
      <c r="C1614" s="246">
        <v>7.4480000000000004</v>
      </c>
      <c r="D1614" s="246">
        <v>1987</v>
      </c>
    </row>
    <row r="1615" spans="1:4">
      <c r="A1615" s="245" t="s">
        <v>12162</v>
      </c>
      <c r="B1615" s="246">
        <v>1</v>
      </c>
      <c r="C1615" s="246">
        <v>8.8040000000000003</v>
      </c>
      <c r="D1615" s="246">
        <v>2012</v>
      </c>
    </row>
    <row r="1616" spans="1:4">
      <c r="A1616" s="245" t="s">
        <v>7272</v>
      </c>
      <c r="B1616" s="246">
        <v>1</v>
      </c>
      <c r="C1616" s="246">
        <v>4.2569999999999997</v>
      </c>
      <c r="D1616" s="246">
        <v>2002</v>
      </c>
    </row>
    <row r="1617" spans="1:4">
      <c r="A1617" s="245" t="s">
        <v>13027</v>
      </c>
      <c r="B1617" s="246">
        <v>1</v>
      </c>
      <c r="C1617" s="246">
        <v>12.331</v>
      </c>
      <c r="D1617" s="246">
        <v>1976</v>
      </c>
    </row>
    <row r="1618" spans="1:4">
      <c r="A1618" s="245" t="s">
        <v>8720</v>
      </c>
      <c r="B1618" s="246">
        <v>1</v>
      </c>
      <c r="C1618" s="246">
        <v>4.8479999999999999</v>
      </c>
      <c r="D1618" s="246">
        <v>1996</v>
      </c>
    </row>
    <row r="1619" spans="1:4">
      <c r="A1619" s="245" t="s">
        <v>12044</v>
      </c>
      <c r="B1619" s="246">
        <v>1</v>
      </c>
      <c r="C1619" s="246">
        <v>8.5180000000000007</v>
      </c>
      <c r="D1619" s="246">
        <v>1982</v>
      </c>
    </row>
    <row r="1620" spans="1:4">
      <c r="A1620" s="245" t="s">
        <v>7411</v>
      </c>
      <c r="B1620" s="246">
        <v>16</v>
      </c>
      <c r="C1620" s="246">
        <v>145.15899999999999</v>
      </c>
      <c r="D1620" s="246">
        <v>31727</v>
      </c>
    </row>
    <row r="1621" spans="1:4">
      <c r="A1621" s="245" t="s">
        <v>11915</v>
      </c>
      <c r="B1621" s="246">
        <v>1</v>
      </c>
      <c r="C1621" s="246">
        <v>8.2680000000000007</v>
      </c>
      <c r="D1621" s="246">
        <v>1981</v>
      </c>
    </row>
    <row r="1622" spans="1:4">
      <c r="A1622" s="245" t="s">
        <v>7222</v>
      </c>
      <c r="B1622" s="246">
        <v>1</v>
      </c>
      <c r="C1622" s="246">
        <v>4.2389999999999999</v>
      </c>
      <c r="D1622" s="246">
        <v>1991</v>
      </c>
    </row>
    <row r="1623" spans="1:4">
      <c r="A1623" s="245" t="s">
        <v>11133</v>
      </c>
      <c r="B1623" s="246">
        <v>1</v>
      </c>
      <c r="C1623" s="246">
        <v>6.8680000000000003</v>
      </c>
      <c r="D1623" s="246">
        <v>1966</v>
      </c>
    </row>
    <row r="1624" spans="1:4">
      <c r="A1624" s="245" t="s">
        <v>7783</v>
      </c>
      <c r="B1624" s="246">
        <v>6</v>
      </c>
      <c r="C1624" s="246">
        <v>56.048999999999999</v>
      </c>
      <c r="D1624" s="246">
        <v>11992</v>
      </c>
    </row>
    <row r="1625" spans="1:4">
      <c r="A1625" s="245" t="s">
        <v>7744</v>
      </c>
      <c r="B1625" s="246">
        <v>2</v>
      </c>
      <c r="C1625" s="246">
        <v>10.545</v>
      </c>
      <c r="D1625" s="246">
        <v>3958</v>
      </c>
    </row>
    <row r="1626" spans="1:4">
      <c r="A1626" s="245" t="s">
        <v>7455</v>
      </c>
      <c r="B1626" s="246">
        <v>6</v>
      </c>
      <c r="C1626" s="246">
        <v>29.82</v>
      </c>
      <c r="D1626" s="246">
        <v>11980</v>
      </c>
    </row>
    <row r="1627" spans="1:4">
      <c r="A1627" s="245" t="s">
        <v>8546</v>
      </c>
      <c r="B1627" s="246">
        <v>1</v>
      </c>
      <c r="C1627" s="246">
        <v>4.7649999999999997</v>
      </c>
      <c r="D1627" s="246">
        <v>1991</v>
      </c>
    </row>
    <row r="1628" spans="1:4">
      <c r="A1628" s="245" t="s">
        <v>10113</v>
      </c>
      <c r="B1628" s="246">
        <v>1</v>
      </c>
      <c r="C1628" s="246">
        <v>5.7690000000000001</v>
      </c>
      <c r="D1628" s="246">
        <v>1977</v>
      </c>
    </row>
    <row r="1629" spans="1:4">
      <c r="A1629" s="245" t="s">
        <v>7760</v>
      </c>
      <c r="B1629" s="246">
        <v>1</v>
      </c>
      <c r="C1629" s="246">
        <v>4.4320000000000004</v>
      </c>
      <c r="D1629" s="246">
        <v>1965</v>
      </c>
    </row>
    <row r="1630" spans="1:4">
      <c r="A1630" s="245" t="s">
        <v>8240</v>
      </c>
      <c r="B1630" s="246">
        <v>1</v>
      </c>
      <c r="C1630" s="246">
        <v>4.6269999999999998</v>
      </c>
      <c r="D1630" s="246">
        <v>1978</v>
      </c>
    </row>
    <row r="1631" spans="1:4">
      <c r="A1631" s="245" t="s">
        <v>10387</v>
      </c>
      <c r="B1631" s="246">
        <v>1</v>
      </c>
      <c r="C1631" s="246">
        <v>6.0179999999999998</v>
      </c>
      <c r="D1631" s="246">
        <v>1979</v>
      </c>
    </row>
    <row r="1632" spans="1:4">
      <c r="A1632" s="245" t="s">
        <v>7559</v>
      </c>
      <c r="B1632" s="246">
        <v>1</v>
      </c>
      <c r="C1632" s="246">
        <v>4.3499999999999996</v>
      </c>
      <c r="D1632" s="246">
        <v>1970</v>
      </c>
    </row>
    <row r="1633" spans="1:4">
      <c r="A1633" s="245" t="s">
        <v>11012</v>
      </c>
      <c r="B1633" s="246">
        <v>1</v>
      </c>
      <c r="C1633" s="246">
        <v>6.6989999999999998</v>
      </c>
      <c r="D1633" s="246">
        <v>1970</v>
      </c>
    </row>
    <row r="1634" spans="1:4">
      <c r="A1634" s="245" t="s">
        <v>12432</v>
      </c>
      <c r="B1634" s="246">
        <v>1</v>
      </c>
      <c r="C1634" s="246">
        <v>9.6110000000000007</v>
      </c>
      <c r="D1634" s="246">
        <v>2003</v>
      </c>
    </row>
    <row r="1635" spans="1:4">
      <c r="A1635" s="245" t="s">
        <v>10442</v>
      </c>
      <c r="B1635" s="246">
        <v>1</v>
      </c>
      <c r="C1635" s="246">
        <v>6.0570000000000004</v>
      </c>
      <c r="D1635" s="246">
        <v>1953</v>
      </c>
    </row>
    <row r="1636" spans="1:4">
      <c r="A1636" s="245" t="s">
        <v>9307</v>
      </c>
      <c r="B1636" s="246">
        <v>5</v>
      </c>
      <c r="C1636" s="246">
        <v>54.693999999999996</v>
      </c>
      <c r="D1636" s="246">
        <v>9805</v>
      </c>
    </row>
    <row r="1637" spans="1:4">
      <c r="A1637" s="245" t="s">
        <v>9039</v>
      </c>
      <c r="B1637" s="246">
        <v>1</v>
      </c>
      <c r="C1637" s="246">
        <v>5.0579999999999998</v>
      </c>
      <c r="D1637" s="246">
        <v>1966</v>
      </c>
    </row>
    <row r="1638" spans="1:4">
      <c r="A1638" s="245" t="s">
        <v>7770</v>
      </c>
      <c r="B1638" s="246">
        <v>1</v>
      </c>
      <c r="C1638" s="246">
        <v>4.4340000000000002</v>
      </c>
      <c r="D1638" s="246">
        <v>2008</v>
      </c>
    </row>
    <row r="1639" spans="1:4">
      <c r="A1639" s="245" t="s">
        <v>8112</v>
      </c>
      <c r="B1639" s="246">
        <v>3</v>
      </c>
      <c r="C1639" s="246">
        <v>17.167000000000002</v>
      </c>
      <c r="D1639" s="246">
        <v>5816</v>
      </c>
    </row>
    <row r="1640" spans="1:4">
      <c r="A1640" s="245" t="s">
        <v>9283</v>
      </c>
      <c r="B1640" s="246">
        <v>2</v>
      </c>
      <c r="C1640" s="246">
        <v>19.042000000000002</v>
      </c>
      <c r="D1640" s="246">
        <v>3966</v>
      </c>
    </row>
    <row r="1641" spans="1:4">
      <c r="A1641" s="245" t="s">
        <v>9738</v>
      </c>
      <c r="B1641" s="246">
        <v>1</v>
      </c>
      <c r="C1641" s="246">
        <v>5.5010000000000003</v>
      </c>
      <c r="D1641" s="246">
        <v>1981</v>
      </c>
    </row>
    <row r="1642" spans="1:4">
      <c r="A1642" s="245" t="s">
        <v>7085</v>
      </c>
      <c r="B1642" s="246">
        <v>1</v>
      </c>
      <c r="C1642" s="246">
        <v>4.1959999999999997</v>
      </c>
      <c r="D1642" s="246">
        <v>1960</v>
      </c>
    </row>
    <row r="1643" spans="1:4">
      <c r="A1643" s="245" t="s">
        <v>11189</v>
      </c>
      <c r="B1643" s="246">
        <v>2</v>
      </c>
      <c r="C1643" s="246">
        <v>14.08</v>
      </c>
      <c r="D1643" s="246">
        <v>3944</v>
      </c>
    </row>
    <row r="1644" spans="1:4">
      <c r="A1644" s="245" t="s">
        <v>7956</v>
      </c>
      <c r="B1644" s="246">
        <v>1</v>
      </c>
      <c r="C1644" s="246">
        <v>4.51</v>
      </c>
      <c r="D1644" s="246">
        <v>1980</v>
      </c>
    </row>
    <row r="1645" spans="1:4">
      <c r="A1645" s="245" t="s">
        <v>8981</v>
      </c>
      <c r="B1645" s="246">
        <v>1</v>
      </c>
      <c r="C1645" s="246">
        <v>5.0140000000000002</v>
      </c>
      <c r="D1645" s="246">
        <v>1978</v>
      </c>
    </row>
    <row r="1646" spans="1:4">
      <c r="A1646" s="245" t="s">
        <v>9281</v>
      </c>
      <c r="B1646" s="246">
        <v>1</v>
      </c>
      <c r="C1646" s="246">
        <v>5.2140000000000004</v>
      </c>
      <c r="D1646" s="246">
        <v>1969</v>
      </c>
    </row>
    <row r="1647" spans="1:4">
      <c r="A1647" s="245" t="s">
        <v>8937</v>
      </c>
      <c r="B1647" s="246">
        <v>1</v>
      </c>
      <c r="C1647" s="246">
        <v>4.9729999999999999</v>
      </c>
      <c r="D1647" s="246">
        <v>1984</v>
      </c>
    </row>
    <row r="1648" spans="1:4">
      <c r="A1648" s="245" t="s">
        <v>11471</v>
      </c>
      <c r="B1648" s="246">
        <v>1</v>
      </c>
      <c r="C1648" s="246">
        <v>7.3819999999999997</v>
      </c>
      <c r="D1648" s="246">
        <v>1950</v>
      </c>
    </row>
    <row r="1649" spans="1:4">
      <c r="A1649" s="245" t="s">
        <v>7523</v>
      </c>
      <c r="B1649" s="246">
        <v>9</v>
      </c>
      <c r="C1649" s="246">
        <v>72.683999999999997</v>
      </c>
      <c r="D1649" s="246">
        <v>18013</v>
      </c>
    </row>
    <row r="1650" spans="1:4">
      <c r="A1650" s="245" t="s">
        <v>9087</v>
      </c>
      <c r="B1650" s="246">
        <v>2</v>
      </c>
      <c r="C1650" s="246">
        <v>10.204000000000001</v>
      </c>
      <c r="D1650" s="246">
        <v>3945</v>
      </c>
    </row>
    <row r="1651" spans="1:4">
      <c r="A1651" s="245" t="s">
        <v>7836</v>
      </c>
      <c r="B1651" s="246">
        <v>2</v>
      </c>
      <c r="C1651" s="246">
        <v>21.323999999999998</v>
      </c>
      <c r="D1651" s="246">
        <v>3988</v>
      </c>
    </row>
    <row r="1652" spans="1:4">
      <c r="A1652" s="245" t="s">
        <v>10461</v>
      </c>
      <c r="B1652" s="246">
        <v>1</v>
      </c>
      <c r="C1652" s="246">
        <v>6.0759999999999996</v>
      </c>
      <c r="D1652" s="246">
        <v>1994</v>
      </c>
    </row>
    <row r="1653" spans="1:4">
      <c r="A1653" s="245" t="s">
        <v>12472</v>
      </c>
      <c r="B1653" s="246">
        <v>1</v>
      </c>
      <c r="C1653" s="246">
        <v>9.7639999999999993</v>
      </c>
      <c r="D1653" s="246">
        <v>1993</v>
      </c>
    </row>
    <row r="1654" spans="1:4">
      <c r="A1654" s="245" t="s">
        <v>7123</v>
      </c>
      <c r="B1654" s="246">
        <v>10</v>
      </c>
      <c r="C1654" s="246">
        <v>71.053000000000011</v>
      </c>
      <c r="D1654" s="246">
        <v>19956</v>
      </c>
    </row>
    <row r="1655" spans="1:4">
      <c r="A1655" s="245" t="s">
        <v>8692</v>
      </c>
      <c r="B1655" s="246">
        <v>1</v>
      </c>
      <c r="C1655" s="246">
        <v>4.8319999999999999</v>
      </c>
      <c r="D1655" s="246">
        <v>1983</v>
      </c>
    </row>
    <row r="1656" spans="1:4">
      <c r="A1656" s="245" t="s">
        <v>8002</v>
      </c>
      <c r="B1656" s="246">
        <v>3</v>
      </c>
      <c r="C1656" s="246">
        <v>22.402999999999999</v>
      </c>
      <c r="D1656" s="246">
        <v>5947</v>
      </c>
    </row>
    <row r="1657" spans="1:4">
      <c r="A1657" s="245" t="s">
        <v>8083</v>
      </c>
      <c r="B1657" s="246">
        <v>1</v>
      </c>
      <c r="C1657" s="246">
        <v>4.5609999999999999</v>
      </c>
      <c r="D1657" s="246">
        <v>1976</v>
      </c>
    </row>
    <row r="1658" spans="1:4">
      <c r="A1658" s="245" t="s">
        <v>11707</v>
      </c>
      <c r="B1658" s="246">
        <v>1</v>
      </c>
      <c r="C1658" s="246">
        <v>7.8170000000000002</v>
      </c>
      <c r="D1658" s="246">
        <v>1968</v>
      </c>
    </row>
    <row r="1659" spans="1:4">
      <c r="A1659" s="245" t="s">
        <v>8608</v>
      </c>
      <c r="B1659" s="246">
        <v>6</v>
      </c>
      <c r="C1659" s="246">
        <v>44.333999999999989</v>
      </c>
      <c r="D1659" s="246">
        <v>11941</v>
      </c>
    </row>
    <row r="1660" spans="1:4">
      <c r="A1660" s="245" t="s">
        <v>10602</v>
      </c>
      <c r="B1660" s="246">
        <v>1</v>
      </c>
      <c r="C1660" s="246">
        <v>6.2439999999999998</v>
      </c>
      <c r="D1660" s="246">
        <v>1982</v>
      </c>
    </row>
    <row r="1661" spans="1:4">
      <c r="A1661" s="245" t="s">
        <v>9270</v>
      </c>
      <c r="B1661" s="246">
        <v>5</v>
      </c>
      <c r="C1661" s="246">
        <v>50.774000000000001</v>
      </c>
      <c r="D1661" s="246">
        <v>9941</v>
      </c>
    </row>
    <row r="1662" spans="1:4">
      <c r="A1662" s="245" t="s">
        <v>12189</v>
      </c>
      <c r="B1662" s="246">
        <v>1</v>
      </c>
      <c r="C1662" s="246">
        <v>8.891</v>
      </c>
      <c r="D1662" s="246">
        <v>1976</v>
      </c>
    </row>
    <row r="1663" spans="1:4">
      <c r="A1663" s="245" t="s">
        <v>8929</v>
      </c>
      <c r="B1663" s="246">
        <v>1</v>
      </c>
      <c r="C1663" s="246">
        <v>4.968</v>
      </c>
      <c r="D1663" s="246">
        <v>1981</v>
      </c>
    </row>
    <row r="1664" spans="1:4">
      <c r="A1664" s="245" t="s">
        <v>11934</v>
      </c>
      <c r="B1664" s="246">
        <v>1</v>
      </c>
      <c r="C1664" s="246">
        <v>8.2899999999999991</v>
      </c>
      <c r="D1664" s="246">
        <v>1981</v>
      </c>
    </row>
    <row r="1665" spans="1:4">
      <c r="A1665" s="245" t="s">
        <v>9193</v>
      </c>
      <c r="B1665" s="246">
        <v>1</v>
      </c>
      <c r="C1665" s="246">
        <v>5.1539999999999999</v>
      </c>
      <c r="D1665" s="246">
        <v>1979</v>
      </c>
    </row>
    <row r="1666" spans="1:4">
      <c r="A1666" s="245" t="s">
        <v>10686</v>
      </c>
      <c r="B1666" s="246">
        <v>5</v>
      </c>
      <c r="C1666" s="246">
        <v>56.759</v>
      </c>
      <c r="D1666" s="246">
        <v>9993</v>
      </c>
    </row>
    <row r="1667" spans="1:4">
      <c r="A1667" s="245" t="s">
        <v>11870</v>
      </c>
      <c r="B1667" s="246">
        <v>1</v>
      </c>
      <c r="C1667" s="246">
        <v>8.1470000000000002</v>
      </c>
      <c r="D1667" s="246">
        <v>2001</v>
      </c>
    </row>
    <row r="1668" spans="1:4">
      <c r="A1668" s="245" t="s">
        <v>8364</v>
      </c>
      <c r="B1668" s="246">
        <v>5</v>
      </c>
      <c r="C1668" s="246">
        <v>36.782999999999994</v>
      </c>
      <c r="D1668" s="246">
        <v>9810</v>
      </c>
    </row>
    <row r="1669" spans="1:4">
      <c r="A1669" s="245" t="s">
        <v>8269</v>
      </c>
      <c r="B1669" s="246">
        <v>1</v>
      </c>
      <c r="C1669" s="246">
        <v>4.6390000000000002</v>
      </c>
      <c r="D1669" s="246">
        <v>1983</v>
      </c>
    </row>
    <row r="1670" spans="1:4">
      <c r="A1670" s="245" t="s">
        <v>8670</v>
      </c>
      <c r="B1670" s="246">
        <v>3</v>
      </c>
      <c r="C1670" s="246">
        <v>24.538</v>
      </c>
      <c r="D1670" s="246">
        <v>5975</v>
      </c>
    </row>
    <row r="1671" spans="1:4">
      <c r="A1671" s="245" t="s">
        <v>7871</v>
      </c>
      <c r="B1671" s="246">
        <v>15</v>
      </c>
      <c r="C1671" s="246">
        <v>152.333</v>
      </c>
      <c r="D1671" s="246">
        <v>30129</v>
      </c>
    </row>
    <row r="1672" spans="1:4">
      <c r="A1672" s="245" t="s">
        <v>13694</v>
      </c>
      <c r="B1672" s="246">
        <v>1</v>
      </c>
      <c r="C1672" s="246">
        <v>21.106999999999999</v>
      </c>
      <c r="D1672" s="246">
        <v>2011</v>
      </c>
    </row>
    <row r="1673" spans="1:4">
      <c r="A1673" s="245" t="s">
        <v>13797</v>
      </c>
      <c r="B1673" s="246">
        <v>1</v>
      </c>
      <c r="C1673" s="246">
        <v>28.76</v>
      </c>
      <c r="D1673" s="246">
        <v>2007</v>
      </c>
    </row>
    <row r="1674" spans="1:4">
      <c r="A1674" s="245" t="s">
        <v>7542</v>
      </c>
      <c r="B1674" s="246">
        <v>1</v>
      </c>
      <c r="C1674" s="246">
        <v>4.3460000000000001</v>
      </c>
      <c r="D1674" s="246">
        <v>2010</v>
      </c>
    </row>
    <row r="1675" spans="1:4">
      <c r="A1675" s="245" t="s">
        <v>7367</v>
      </c>
      <c r="B1675" s="246">
        <v>5</v>
      </c>
      <c r="C1675" s="246">
        <v>39.934999999999995</v>
      </c>
      <c r="D1675" s="246">
        <v>9865</v>
      </c>
    </row>
    <row r="1676" spans="1:4">
      <c r="A1676" s="245" t="s">
        <v>8166</v>
      </c>
      <c r="B1676" s="246">
        <v>2</v>
      </c>
      <c r="C1676" s="246">
        <v>9.1909999999999989</v>
      </c>
      <c r="D1676" s="246">
        <v>3954</v>
      </c>
    </row>
    <row r="1677" spans="1:4">
      <c r="A1677" s="245" t="s">
        <v>7719</v>
      </c>
      <c r="B1677" s="246">
        <v>1</v>
      </c>
      <c r="C1677" s="246">
        <v>4.4169999999999998</v>
      </c>
      <c r="D1677" s="246">
        <v>1976</v>
      </c>
    </row>
    <row r="1678" spans="1:4">
      <c r="A1678" s="245" t="s">
        <v>11683</v>
      </c>
      <c r="B1678" s="246">
        <v>2</v>
      </c>
      <c r="C1678" s="246">
        <v>16.565000000000001</v>
      </c>
      <c r="D1678" s="246">
        <v>3917</v>
      </c>
    </row>
    <row r="1679" spans="1:4">
      <c r="A1679" s="245" t="s">
        <v>11446</v>
      </c>
      <c r="B1679" s="246">
        <v>1</v>
      </c>
      <c r="C1679" s="246">
        <v>7.3419999999999996</v>
      </c>
      <c r="D1679" s="246">
        <v>2005</v>
      </c>
    </row>
    <row r="1680" spans="1:4">
      <c r="A1680" s="245" t="s">
        <v>13724</v>
      </c>
      <c r="B1680" s="246">
        <v>1</v>
      </c>
      <c r="C1680" s="246">
        <v>22.555</v>
      </c>
      <c r="D1680" s="246">
        <v>1999</v>
      </c>
    </row>
    <row r="1681" spans="1:4">
      <c r="A1681" s="245" t="s">
        <v>12118</v>
      </c>
      <c r="B1681" s="246">
        <v>1</v>
      </c>
      <c r="C1681" s="246">
        <v>8.68</v>
      </c>
      <c r="D1681" s="246">
        <v>1987</v>
      </c>
    </row>
    <row r="1682" spans="1:4">
      <c r="A1682" s="245" t="s">
        <v>7153</v>
      </c>
      <c r="B1682" s="246">
        <v>8</v>
      </c>
      <c r="C1682" s="246">
        <v>55.610000000000007</v>
      </c>
      <c r="D1682" s="246">
        <v>16014</v>
      </c>
    </row>
    <row r="1683" spans="1:4">
      <c r="A1683" s="245" t="s">
        <v>11803</v>
      </c>
      <c r="B1683" s="246">
        <v>1</v>
      </c>
      <c r="C1683" s="246">
        <v>8.0150000000000006</v>
      </c>
      <c r="D1683" s="246">
        <v>2001</v>
      </c>
    </row>
    <row r="1684" spans="1:4">
      <c r="A1684" s="245" t="s">
        <v>7485</v>
      </c>
      <c r="B1684" s="246">
        <v>2</v>
      </c>
      <c r="C1684" s="246">
        <v>11.347999999999999</v>
      </c>
      <c r="D1684" s="246">
        <v>3951</v>
      </c>
    </row>
    <row r="1685" spans="1:4">
      <c r="A1685" s="245" t="s">
        <v>8164</v>
      </c>
      <c r="B1685" s="246">
        <v>1</v>
      </c>
      <c r="C1685" s="246">
        <v>4.5919999999999996</v>
      </c>
      <c r="D1685" s="246">
        <v>1936</v>
      </c>
    </row>
    <row r="1686" spans="1:4">
      <c r="A1686" s="245" t="s">
        <v>12079</v>
      </c>
      <c r="B1686" s="246">
        <v>2</v>
      </c>
      <c r="C1686" s="246">
        <v>24.850999999999999</v>
      </c>
      <c r="D1686" s="246">
        <v>3992</v>
      </c>
    </row>
    <row r="1687" spans="1:4">
      <c r="A1687" s="245" t="s">
        <v>8099</v>
      </c>
      <c r="B1687" s="246">
        <v>4</v>
      </c>
      <c r="C1687" s="246">
        <v>27.695999999999998</v>
      </c>
      <c r="D1687" s="246">
        <v>7933</v>
      </c>
    </row>
    <row r="1688" spans="1:4">
      <c r="A1688" s="245" t="s">
        <v>8873</v>
      </c>
      <c r="B1688" s="246">
        <v>1</v>
      </c>
      <c r="C1688" s="246">
        <v>4.9320000000000004</v>
      </c>
      <c r="D1688" s="246">
        <v>1990</v>
      </c>
    </row>
    <row r="1689" spans="1:4">
      <c r="A1689" s="245" t="s">
        <v>10769</v>
      </c>
      <c r="B1689" s="246">
        <v>3</v>
      </c>
      <c r="C1689" s="246">
        <v>39.616</v>
      </c>
      <c r="D1689" s="246">
        <v>5919</v>
      </c>
    </row>
    <row r="1690" spans="1:4">
      <c r="A1690" s="245" t="s">
        <v>7879</v>
      </c>
      <c r="B1690" s="246">
        <v>2</v>
      </c>
      <c r="C1690" s="246">
        <v>11.067</v>
      </c>
      <c r="D1690" s="246">
        <v>3950</v>
      </c>
    </row>
    <row r="1691" spans="1:4">
      <c r="A1691" s="245" t="s">
        <v>11734</v>
      </c>
      <c r="B1691" s="246">
        <v>1</v>
      </c>
      <c r="C1691" s="246">
        <v>7.8730000000000002</v>
      </c>
      <c r="D1691" s="246">
        <v>1988</v>
      </c>
    </row>
    <row r="1692" spans="1:4">
      <c r="A1692" s="245" t="s">
        <v>7379</v>
      </c>
      <c r="B1692" s="246">
        <v>2</v>
      </c>
      <c r="C1692" s="246">
        <v>11.573</v>
      </c>
      <c r="D1692" s="246">
        <v>3952</v>
      </c>
    </row>
    <row r="1693" spans="1:4">
      <c r="A1693" s="245" t="s">
        <v>12034</v>
      </c>
      <c r="B1693" s="246">
        <v>1</v>
      </c>
      <c r="C1693" s="246">
        <v>8.4969999999999999</v>
      </c>
      <c r="D1693" s="246">
        <v>1993</v>
      </c>
    </row>
    <row r="1694" spans="1:4">
      <c r="A1694" s="245" t="s">
        <v>12099</v>
      </c>
      <c r="B1694" s="246">
        <v>1</v>
      </c>
      <c r="C1694" s="246">
        <v>8.6349999999999998</v>
      </c>
      <c r="D1694" s="246">
        <v>2013</v>
      </c>
    </row>
    <row r="1695" spans="1:4">
      <c r="A1695" s="245" t="s">
        <v>7916</v>
      </c>
      <c r="B1695" s="246">
        <v>2</v>
      </c>
      <c r="C1695" s="246">
        <v>10.567</v>
      </c>
      <c r="D1695" s="246">
        <v>3994</v>
      </c>
    </row>
    <row r="1696" spans="1:4">
      <c r="A1696" s="245" t="s">
        <v>13507</v>
      </c>
      <c r="B1696" s="246">
        <v>1</v>
      </c>
      <c r="C1696" s="246">
        <v>16.658999999999999</v>
      </c>
      <c r="D1696" s="246">
        <v>1960</v>
      </c>
    </row>
    <row r="1697" spans="1:4">
      <c r="A1697" s="245" t="s">
        <v>12642</v>
      </c>
      <c r="B1697" s="246">
        <v>1</v>
      </c>
      <c r="C1697" s="246">
        <v>10.403</v>
      </c>
      <c r="D1697" s="246">
        <v>1984</v>
      </c>
    </row>
    <row r="1698" spans="1:4">
      <c r="A1698" s="245" t="s">
        <v>11014</v>
      </c>
      <c r="B1698" s="246">
        <v>1</v>
      </c>
      <c r="C1698" s="246">
        <v>6.6989999999999998</v>
      </c>
      <c r="D1698" s="246">
        <v>1980</v>
      </c>
    </row>
    <row r="1699" spans="1:4">
      <c r="A1699" s="245" t="s">
        <v>7259</v>
      </c>
      <c r="B1699" s="246">
        <v>15</v>
      </c>
      <c r="C1699" s="246">
        <v>140.643</v>
      </c>
      <c r="D1699" s="246">
        <v>29712</v>
      </c>
    </row>
    <row r="1700" spans="1:4">
      <c r="A1700" s="245" t="s">
        <v>12200</v>
      </c>
      <c r="B1700" s="246">
        <v>1</v>
      </c>
      <c r="C1700" s="246">
        <v>8.9109999999999996</v>
      </c>
      <c r="D1700" s="246">
        <v>1965</v>
      </c>
    </row>
    <row r="1701" spans="1:4">
      <c r="A1701" s="245" t="s">
        <v>9968</v>
      </c>
      <c r="B1701" s="246">
        <v>1</v>
      </c>
      <c r="C1701" s="246">
        <v>5.6479999999999997</v>
      </c>
      <c r="D1701" s="246">
        <v>1975</v>
      </c>
    </row>
    <row r="1702" spans="1:4">
      <c r="A1702" s="245" t="s">
        <v>9222</v>
      </c>
      <c r="B1702" s="246">
        <v>1</v>
      </c>
      <c r="C1702" s="246">
        <v>5.1769999999999996</v>
      </c>
      <c r="D1702" s="246">
        <v>1955</v>
      </c>
    </row>
    <row r="1703" spans="1:4">
      <c r="A1703" s="245" t="s">
        <v>8865</v>
      </c>
      <c r="B1703" s="246">
        <v>3</v>
      </c>
      <c r="C1703" s="246">
        <v>17.655000000000001</v>
      </c>
      <c r="D1703" s="246">
        <v>6001</v>
      </c>
    </row>
    <row r="1704" spans="1:4">
      <c r="A1704" s="245" t="s">
        <v>8398</v>
      </c>
      <c r="B1704" s="246">
        <v>1</v>
      </c>
      <c r="C1704" s="246">
        <v>4.6920000000000002</v>
      </c>
      <c r="D1704" s="246">
        <v>1956</v>
      </c>
    </row>
    <row r="1705" spans="1:4">
      <c r="A1705" s="245" t="s">
        <v>7861</v>
      </c>
      <c r="B1705" s="246">
        <v>2</v>
      </c>
      <c r="C1705" s="246">
        <v>16.554000000000002</v>
      </c>
      <c r="D1705" s="246">
        <v>3955</v>
      </c>
    </row>
    <row r="1706" spans="1:4">
      <c r="A1706" s="245" t="s">
        <v>8458</v>
      </c>
      <c r="B1706" s="246">
        <v>6</v>
      </c>
      <c r="C1706" s="246">
        <v>55.726999999999997</v>
      </c>
      <c r="D1706" s="246">
        <v>11717</v>
      </c>
    </row>
    <row r="1707" spans="1:4">
      <c r="A1707" s="245" t="s">
        <v>7252</v>
      </c>
      <c r="B1707" s="246">
        <v>9</v>
      </c>
      <c r="C1707" s="246">
        <v>90.016999999999982</v>
      </c>
      <c r="D1707" s="246">
        <v>17915</v>
      </c>
    </row>
    <row r="1708" spans="1:4">
      <c r="A1708" s="245" t="s">
        <v>9668</v>
      </c>
      <c r="B1708" s="246">
        <v>2</v>
      </c>
      <c r="C1708" s="246">
        <v>11.143000000000001</v>
      </c>
      <c r="D1708" s="246">
        <v>3956</v>
      </c>
    </row>
    <row r="1709" spans="1:4">
      <c r="A1709" s="245" t="s">
        <v>11329</v>
      </c>
      <c r="B1709" s="246">
        <v>1</v>
      </c>
      <c r="C1709" s="246">
        <v>7.1959999999999997</v>
      </c>
      <c r="D1709" s="246">
        <v>1938</v>
      </c>
    </row>
    <row r="1710" spans="1:4">
      <c r="A1710" s="245" t="s">
        <v>10146</v>
      </c>
      <c r="B1710" s="246">
        <v>9</v>
      </c>
      <c r="C1710" s="246">
        <v>90.10199999999999</v>
      </c>
      <c r="D1710" s="246">
        <v>17687</v>
      </c>
    </row>
    <row r="1711" spans="1:4">
      <c r="A1711" s="245" t="s">
        <v>12006</v>
      </c>
      <c r="B1711" s="246">
        <v>1</v>
      </c>
      <c r="C1711" s="246">
        <v>8.43</v>
      </c>
      <c r="D1711" s="246">
        <v>1967</v>
      </c>
    </row>
    <row r="1712" spans="1:4">
      <c r="A1712" s="245" t="s">
        <v>8854</v>
      </c>
      <c r="B1712" s="246">
        <v>1</v>
      </c>
      <c r="C1712" s="246">
        <v>4.9219999999999997</v>
      </c>
      <c r="D1712" s="246">
        <v>1991</v>
      </c>
    </row>
    <row r="1713" spans="1:4">
      <c r="A1713" s="245" t="s">
        <v>11210</v>
      </c>
      <c r="B1713" s="246">
        <v>1</v>
      </c>
      <c r="C1713" s="246">
        <v>6.9829999999999997</v>
      </c>
      <c r="D1713" s="246">
        <v>1963</v>
      </c>
    </row>
    <row r="1714" spans="1:4">
      <c r="A1714" s="245" t="s">
        <v>8446</v>
      </c>
      <c r="B1714" s="246">
        <v>1</v>
      </c>
      <c r="C1714" s="246">
        <v>4.7160000000000002</v>
      </c>
      <c r="D1714" s="246">
        <v>1955</v>
      </c>
    </row>
    <row r="1715" spans="1:4">
      <c r="A1715" s="245" t="s">
        <v>7167</v>
      </c>
      <c r="B1715" s="246">
        <v>4</v>
      </c>
      <c r="C1715" s="246">
        <v>22.364999999999998</v>
      </c>
      <c r="D1715" s="246">
        <v>7734</v>
      </c>
    </row>
    <row r="1716" spans="1:4">
      <c r="A1716" s="245" t="s">
        <v>8470</v>
      </c>
      <c r="B1716" s="246">
        <v>1</v>
      </c>
      <c r="C1716" s="246">
        <v>4.7320000000000002</v>
      </c>
      <c r="D1716" s="246">
        <v>1963</v>
      </c>
    </row>
    <row r="1717" spans="1:4">
      <c r="A1717" s="245" t="s">
        <v>12489</v>
      </c>
      <c r="B1717" s="246">
        <v>1</v>
      </c>
      <c r="C1717" s="246">
        <v>9.8160000000000007</v>
      </c>
      <c r="D1717" s="246">
        <v>1986</v>
      </c>
    </row>
    <row r="1718" spans="1:4">
      <c r="A1718" s="245" t="s">
        <v>12736</v>
      </c>
      <c r="B1718" s="246">
        <v>1</v>
      </c>
      <c r="C1718" s="246">
        <v>10.835000000000001</v>
      </c>
      <c r="D1718" s="246">
        <v>1998</v>
      </c>
    </row>
    <row r="1719" spans="1:4">
      <c r="A1719" s="245" t="s">
        <v>8324</v>
      </c>
      <c r="B1719" s="246">
        <v>2</v>
      </c>
      <c r="C1719" s="246">
        <v>11.919</v>
      </c>
      <c r="D1719" s="246">
        <v>3960</v>
      </c>
    </row>
    <row r="1720" spans="1:4">
      <c r="A1720" s="245" t="s">
        <v>8758</v>
      </c>
      <c r="B1720" s="246">
        <v>1</v>
      </c>
      <c r="C1720" s="246">
        <v>4.8739999999999997</v>
      </c>
      <c r="D1720" s="246">
        <v>1959</v>
      </c>
    </row>
    <row r="1721" spans="1:4">
      <c r="A1721" s="245" t="s">
        <v>7045</v>
      </c>
      <c r="B1721" s="246">
        <v>4</v>
      </c>
      <c r="C1721" s="246">
        <v>24.021999999999998</v>
      </c>
      <c r="D1721" s="246">
        <v>7796</v>
      </c>
    </row>
    <row r="1722" spans="1:4">
      <c r="A1722" s="245" t="s">
        <v>7804</v>
      </c>
      <c r="B1722" s="246">
        <v>2</v>
      </c>
      <c r="C1722" s="246">
        <v>10.865</v>
      </c>
      <c r="D1722" s="246">
        <v>3858</v>
      </c>
    </row>
    <row r="1723" spans="1:4">
      <c r="A1723" s="245" t="s">
        <v>10125</v>
      </c>
      <c r="B1723" s="246">
        <v>1</v>
      </c>
      <c r="C1723" s="246">
        <v>5.7869999999999999</v>
      </c>
      <c r="D1723" s="246">
        <v>1983</v>
      </c>
    </row>
    <row r="1724" spans="1:4">
      <c r="A1724" s="245" t="s">
        <v>9403</v>
      </c>
      <c r="B1724" s="246">
        <v>2</v>
      </c>
      <c r="C1724" s="246">
        <v>12.533000000000001</v>
      </c>
      <c r="D1724" s="246">
        <v>4000</v>
      </c>
    </row>
    <row r="1725" spans="1:4">
      <c r="A1725" s="245" t="s">
        <v>8686</v>
      </c>
      <c r="B1725" s="246">
        <v>1</v>
      </c>
      <c r="C1725" s="246">
        <v>4.8310000000000004</v>
      </c>
      <c r="D1725" s="246">
        <v>1987</v>
      </c>
    </row>
    <row r="1726" spans="1:4">
      <c r="A1726" s="245" t="s">
        <v>9995</v>
      </c>
      <c r="B1726" s="246">
        <v>3</v>
      </c>
      <c r="C1726" s="246">
        <v>19.076000000000001</v>
      </c>
      <c r="D1726" s="246">
        <v>5961</v>
      </c>
    </row>
    <row r="1727" spans="1:4">
      <c r="A1727" s="245" t="s">
        <v>9228</v>
      </c>
      <c r="B1727" s="246">
        <v>1</v>
      </c>
      <c r="C1727" s="246">
        <v>5.18</v>
      </c>
      <c r="D1727" s="246">
        <v>1976</v>
      </c>
    </row>
    <row r="1728" spans="1:4">
      <c r="A1728" s="245" t="s">
        <v>11019</v>
      </c>
      <c r="B1728" s="246">
        <v>3</v>
      </c>
      <c r="C1728" s="246">
        <v>22.119</v>
      </c>
      <c r="D1728" s="246">
        <v>5972</v>
      </c>
    </row>
    <row r="1729" spans="1:4">
      <c r="A1729" s="245" t="s">
        <v>11819</v>
      </c>
      <c r="B1729" s="246">
        <v>1</v>
      </c>
      <c r="C1729" s="246">
        <v>8.048</v>
      </c>
      <c r="D1729" s="246">
        <v>1994</v>
      </c>
    </row>
    <row r="1730" spans="1:4">
      <c r="A1730" s="245" t="s">
        <v>8842</v>
      </c>
      <c r="B1730" s="246">
        <v>1</v>
      </c>
      <c r="C1730" s="246">
        <v>4.9180000000000001</v>
      </c>
      <c r="D1730" s="246">
        <v>1967</v>
      </c>
    </row>
    <row r="1731" spans="1:4">
      <c r="A1731" s="245" t="s">
        <v>11457</v>
      </c>
      <c r="B1731" s="246">
        <v>1</v>
      </c>
      <c r="C1731" s="246">
        <v>7.3559999999999999</v>
      </c>
      <c r="D1731" s="246">
        <v>1967</v>
      </c>
    </row>
    <row r="1732" spans="1:4">
      <c r="A1732" s="245" t="s">
        <v>10275</v>
      </c>
      <c r="B1732" s="246">
        <v>1</v>
      </c>
      <c r="C1732" s="246">
        <v>5.9169999999999998</v>
      </c>
      <c r="D1732" s="246">
        <v>1988</v>
      </c>
    </row>
    <row r="1733" spans="1:4">
      <c r="A1733" s="245" t="s">
        <v>7506</v>
      </c>
      <c r="B1733" s="246">
        <v>6</v>
      </c>
      <c r="C1733" s="246">
        <v>41.408000000000001</v>
      </c>
      <c r="D1733" s="246">
        <v>11761</v>
      </c>
    </row>
    <row r="1734" spans="1:4">
      <c r="A1734" s="245" t="s">
        <v>9776</v>
      </c>
      <c r="B1734" s="246">
        <v>2</v>
      </c>
      <c r="C1734" s="246">
        <v>21.696999999999999</v>
      </c>
      <c r="D1734" s="246">
        <v>3931</v>
      </c>
    </row>
    <row r="1735" spans="1:4">
      <c r="A1735" s="245" t="s">
        <v>12193</v>
      </c>
      <c r="B1735" s="246">
        <v>1</v>
      </c>
      <c r="C1735" s="246">
        <v>8.8979999999999997</v>
      </c>
      <c r="D1735" s="246">
        <v>1986</v>
      </c>
    </row>
    <row r="1736" spans="1:4">
      <c r="A1736" s="245" t="s">
        <v>11787</v>
      </c>
      <c r="B1736" s="246">
        <v>1</v>
      </c>
      <c r="C1736" s="246">
        <v>7.9829999999999997</v>
      </c>
      <c r="D1736" s="246">
        <v>2000</v>
      </c>
    </row>
    <row r="1737" spans="1:4">
      <c r="A1737" s="245" t="s">
        <v>12228</v>
      </c>
      <c r="B1737" s="246">
        <v>1</v>
      </c>
      <c r="C1737" s="246">
        <v>8.9730000000000008</v>
      </c>
      <c r="D1737" s="246">
        <v>1978</v>
      </c>
    </row>
    <row r="1738" spans="1:4">
      <c r="A1738" s="245" t="s">
        <v>11252</v>
      </c>
      <c r="B1738" s="246">
        <v>1</v>
      </c>
      <c r="C1738" s="246">
        <v>7.0579999999999998</v>
      </c>
      <c r="D1738" s="246">
        <v>1972</v>
      </c>
    </row>
    <row r="1739" spans="1:4">
      <c r="A1739" s="245" t="s">
        <v>10624</v>
      </c>
      <c r="B1739" s="246">
        <v>5</v>
      </c>
      <c r="C1739" s="246">
        <v>39.596999999999994</v>
      </c>
      <c r="D1739" s="246">
        <v>9728</v>
      </c>
    </row>
    <row r="1740" spans="1:4">
      <c r="A1740" s="245" t="s">
        <v>12000</v>
      </c>
      <c r="B1740" s="246">
        <v>1</v>
      </c>
      <c r="C1740" s="246">
        <v>8.4130000000000003</v>
      </c>
      <c r="D1740" s="246">
        <v>2006</v>
      </c>
    </row>
    <row r="1741" spans="1:4">
      <c r="A1741" s="245" t="s">
        <v>13061</v>
      </c>
      <c r="B1741" s="246">
        <v>1</v>
      </c>
      <c r="C1741" s="246">
        <v>12.519</v>
      </c>
      <c r="D1741" s="246">
        <v>1967</v>
      </c>
    </row>
    <row r="1742" spans="1:4">
      <c r="A1742" s="245" t="s">
        <v>12401</v>
      </c>
      <c r="B1742" s="246">
        <v>1</v>
      </c>
      <c r="C1742" s="246">
        <v>9.5310000000000006</v>
      </c>
      <c r="D1742" s="246">
        <v>1985</v>
      </c>
    </row>
    <row r="1743" spans="1:4">
      <c r="A1743" s="245" t="s">
        <v>7182</v>
      </c>
      <c r="B1743" s="246">
        <v>1</v>
      </c>
      <c r="C1743" s="246">
        <v>4.2270000000000003</v>
      </c>
      <c r="D1743" s="246">
        <v>1961</v>
      </c>
    </row>
    <row r="1744" spans="1:4">
      <c r="A1744" s="245" t="s">
        <v>13096</v>
      </c>
      <c r="B1744" s="246">
        <v>1</v>
      </c>
      <c r="C1744" s="246">
        <v>12.754</v>
      </c>
      <c r="D1744" s="246">
        <v>1977</v>
      </c>
    </row>
    <row r="1745" spans="1:4">
      <c r="A1745" s="245" t="s">
        <v>7989</v>
      </c>
      <c r="B1745" s="246">
        <v>3</v>
      </c>
      <c r="C1745" s="246">
        <v>27.152000000000001</v>
      </c>
      <c r="D1745" s="246">
        <v>5941</v>
      </c>
    </row>
    <row r="1746" spans="1:4">
      <c r="A1746" s="245" t="s">
        <v>12397</v>
      </c>
      <c r="B1746" s="246">
        <v>1</v>
      </c>
      <c r="C1746" s="246">
        <v>9.5239999999999991</v>
      </c>
      <c r="D1746" s="246">
        <v>2002</v>
      </c>
    </row>
    <row r="1747" spans="1:4">
      <c r="A1747" s="245" t="s">
        <v>11149</v>
      </c>
      <c r="B1747" s="246">
        <v>1</v>
      </c>
      <c r="C1747" s="246">
        <v>6.8929999999999998</v>
      </c>
      <c r="D1747" s="246">
        <v>1959</v>
      </c>
    </row>
    <row r="1748" spans="1:4">
      <c r="A1748" s="245" t="s">
        <v>13030</v>
      </c>
      <c r="B1748" s="246">
        <v>1</v>
      </c>
      <c r="C1748" s="246">
        <v>12.352</v>
      </c>
      <c r="D1748" s="246">
        <v>2008</v>
      </c>
    </row>
    <row r="1749" spans="1:4">
      <c r="A1749" s="245" t="s">
        <v>12011</v>
      </c>
      <c r="B1749" s="246">
        <v>1</v>
      </c>
      <c r="C1749" s="246">
        <v>8.4380000000000006</v>
      </c>
      <c r="D1749" s="246">
        <v>1997</v>
      </c>
    </row>
    <row r="1750" spans="1:4">
      <c r="A1750" s="245" t="s">
        <v>10230</v>
      </c>
      <c r="B1750" s="246">
        <v>2</v>
      </c>
      <c r="C1750" s="246">
        <v>12.946999999999999</v>
      </c>
      <c r="D1750" s="246">
        <v>3997</v>
      </c>
    </row>
    <row r="1751" spans="1:4">
      <c r="A1751" s="245" t="s">
        <v>9480</v>
      </c>
      <c r="B1751" s="246">
        <v>1</v>
      </c>
      <c r="C1751" s="246">
        <v>5.33</v>
      </c>
      <c r="D1751" s="246">
        <v>1997</v>
      </c>
    </row>
    <row r="1752" spans="1:4">
      <c r="A1752" s="245" t="s">
        <v>9918</v>
      </c>
      <c r="B1752" s="246">
        <v>5</v>
      </c>
      <c r="C1752" s="246">
        <v>53.616999999999997</v>
      </c>
      <c r="D1752" s="246">
        <v>9990</v>
      </c>
    </row>
    <row r="1753" spans="1:4">
      <c r="A1753" s="245" t="s">
        <v>11677</v>
      </c>
      <c r="B1753" s="246">
        <v>2</v>
      </c>
      <c r="C1753" s="246">
        <v>23.585000000000001</v>
      </c>
      <c r="D1753" s="246">
        <v>3990</v>
      </c>
    </row>
    <row r="1754" spans="1:4">
      <c r="A1754" s="245" t="s">
        <v>10632</v>
      </c>
      <c r="B1754" s="246">
        <v>1</v>
      </c>
      <c r="C1754" s="246">
        <v>6.2880000000000003</v>
      </c>
      <c r="D1754" s="246">
        <v>2002</v>
      </c>
    </row>
    <row r="1755" spans="1:4">
      <c r="A1755" s="245" t="s">
        <v>13480</v>
      </c>
      <c r="B1755" s="246">
        <v>1</v>
      </c>
      <c r="C1755" s="246">
        <v>16.28</v>
      </c>
      <c r="D1755" s="246">
        <v>1967</v>
      </c>
    </row>
    <row r="1756" spans="1:4">
      <c r="A1756" s="245" t="s">
        <v>8894</v>
      </c>
      <c r="B1756" s="246">
        <v>3</v>
      </c>
      <c r="C1756" s="246">
        <v>33.238</v>
      </c>
      <c r="D1756" s="246">
        <v>5983</v>
      </c>
    </row>
    <row r="1757" spans="1:4">
      <c r="A1757" s="245" t="s">
        <v>8421</v>
      </c>
      <c r="B1757" s="246">
        <v>1</v>
      </c>
      <c r="C1757" s="246">
        <v>4.702</v>
      </c>
      <c r="D1757" s="246">
        <v>1972</v>
      </c>
    </row>
    <row r="1758" spans="1:4">
      <c r="A1758" s="245" t="s">
        <v>8844</v>
      </c>
      <c r="B1758" s="246">
        <v>3</v>
      </c>
      <c r="C1758" s="246">
        <v>32.502000000000002</v>
      </c>
      <c r="D1758" s="246">
        <v>6024</v>
      </c>
    </row>
    <row r="1759" spans="1:4">
      <c r="A1759" s="245" t="s">
        <v>7449</v>
      </c>
      <c r="B1759" s="246">
        <v>1</v>
      </c>
      <c r="C1759" s="246">
        <v>4.3140000000000001</v>
      </c>
      <c r="D1759" s="246">
        <v>2010</v>
      </c>
    </row>
    <row r="1760" spans="1:4">
      <c r="A1760" s="245" t="s">
        <v>7510</v>
      </c>
      <c r="B1760" s="246">
        <v>7</v>
      </c>
      <c r="C1760" s="246">
        <v>52.281000000000006</v>
      </c>
      <c r="D1760" s="246">
        <v>14029</v>
      </c>
    </row>
    <row r="1761" spans="1:4">
      <c r="A1761" s="245" t="s">
        <v>10245</v>
      </c>
      <c r="B1761" s="246">
        <v>1</v>
      </c>
      <c r="C1761" s="246">
        <v>5.8789999999999996</v>
      </c>
      <c r="D1761" s="246">
        <v>1990</v>
      </c>
    </row>
    <row r="1762" spans="1:4">
      <c r="A1762" s="245" t="s">
        <v>9828</v>
      </c>
      <c r="B1762" s="246">
        <v>1</v>
      </c>
      <c r="C1762" s="246">
        <v>5.5490000000000004</v>
      </c>
      <c r="D1762" s="246">
        <v>2004</v>
      </c>
    </row>
    <row r="1763" spans="1:4">
      <c r="A1763" s="245" t="s">
        <v>8568</v>
      </c>
      <c r="B1763" s="246">
        <v>1</v>
      </c>
      <c r="C1763" s="246">
        <v>4.7720000000000002</v>
      </c>
      <c r="D1763" s="246">
        <v>2010</v>
      </c>
    </row>
    <row r="1764" spans="1:4">
      <c r="A1764" s="245" t="s">
        <v>8047</v>
      </c>
      <c r="B1764" s="246">
        <v>1</v>
      </c>
      <c r="C1764" s="246">
        <v>4.5449999999999999</v>
      </c>
      <c r="D1764" s="246">
        <v>2006</v>
      </c>
    </row>
    <row r="1765" spans="1:4">
      <c r="A1765" s="245" t="s">
        <v>10704</v>
      </c>
      <c r="B1765" s="246">
        <v>1</v>
      </c>
      <c r="C1765" s="246">
        <v>6.3630000000000004</v>
      </c>
      <c r="D1765" s="246">
        <v>1988</v>
      </c>
    </row>
    <row r="1766" spans="1:4">
      <c r="A1766" s="245" t="s">
        <v>12312</v>
      </c>
      <c r="B1766" s="246">
        <v>3</v>
      </c>
      <c r="C1766" s="246">
        <v>43.587999999999994</v>
      </c>
      <c r="D1766" s="246">
        <v>5989</v>
      </c>
    </row>
    <row r="1767" spans="1:4">
      <c r="A1767" s="245" t="s">
        <v>13519</v>
      </c>
      <c r="B1767" s="246">
        <v>1</v>
      </c>
      <c r="C1767" s="246">
        <v>16.870999999999999</v>
      </c>
      <c r="D1767" s="246">
        <v>2001</v>
      </c>
    </row>
    <row r="1768" spans="1:4">
      <c r="A1768" s="245" t="s">
        <v>10931</v>
      </c>
      <c r="B1768" s="246">
        <v>1</v>
      </c>
      <c r="C1768" s="246">
        <v>6.6079999999999997</v>
      </c>
      <c r="D1768" s="246">
        <v>1992</v>
      </c>
    </row>
    <row r="1769" spans="1:4">
      <c r="A1769" s="245" t="s">
        <v>12684</v>
      </c>
      <c r="B1769" s="246">
        <v>1</v>
      </c>
      <c r="C1769" s="246">
        <v>10.59</v>
      </c>
      <c r="D1769" s="246">
        <v>1992</v>
      </c>
    </row>
    <row r="1770" spans="1:4">
      <c r="A1770" s="245" t="s">
        <v>9355</v>
      </c>
      <c r="B1770" s="246">
        <v>3</v>
      </c>
      <c r="C1770" s="246">
        <v>19.718</v>
      </c>
      <c r="D1770" s="246">
        <v>5944</v>
      </c>
    </row>
    <row r="1771" spans="1:4">
      <c r="A1771" s="245" t="s">
        <v>9812</v>
      </c>
      <c r="B1771" s="246">
        <v>6</v>
      </c>
      <c r="C1771" s="246">
        <v>63.614999999999995</v>
      </c>
      <c r="D1771" s="246">
        <v>12025</v>
      </c>
    </row>
    <row r="1772" spans="1:4">
      <c r="A1772" s="245" t="s">
        <v>12299</v>
      </c>
      <c r="B1772" s="246">
        <v>1</v>
      </c>
      <c r="C1772" s="246">
        <v>9.2010000000000005</v>
      </c>
      <c r="D1772" s="246">
        <v>2010</v>
      </c>
    </row>
    <row r="1773" spans="1:4">
      <c r="A1773" s="245" t="s">
        <v>13767</v>
      </c>
      <c r="B1773" s="246">
        <v>1</v>
      </c>
      <c r="C1773" s="246">
        <v>25.199000000000002</v>
      </c>
      <c r="D1773" s="246">
        <v>2006</v>
      </c>
    </row>
    <row r="1774" spans="1:4">
      <c r="A1774" s="245" t="s">
        <v>8385</v>
      </c>
      <c r="B1774" s="246">
        <v>1</v>
      </c>
      <c r="C1774" s="246">
        <v>4.6820000000000004</v>
      </c>
      <c r="D1774" s="246">
        <v>1980</v>
      </c>
    </row>
    <row r="1775" spans="1:4">
      <c r="A1775" s="245" t="s">
        <v>8559</v>
      </c>
      <c r="B1775" s="246">
        <v>1</v>
      </c>
      <c r="C1775" s="246">
        <v>4.7679999999999998</v>
      </c>
      <c r="D1775" s="246">
        <v>1992</v>
      </c>
    </row>
    <row r="1776" spans="1:4">
      <c r="A1776" s="245" t="s">
        <v>8540</v>
      </c>
      <c r="B1776" s="246">
        <v>5</v>
      </c>
      <c r="C1776" s="246">
        <v>45.115000000000002</v>
      </c>
      <c r="D1776" s="246">
        <v>9996</v>
      </c>
    </row>
    <row r="1777" spans="1:4">
      <c r="A1777" s="245" t="s">
        <v>12215</v>
      </c>
      <c r="B1777" s="246">
        <v>1</v>
      </c>
      <c r="C1777" s="246">
        <v>8.9390000000000001</v>
      </c>
      <c r="D1777" s="246">
        <v>1992</v>
      </c>
    </row>
    <row r="1778" spans="1:4">
      <c r="A1778" s="245" t="s">
        <v>9290</v>
      </c>
      <c r="B1778" s="246">
        <v>1</v>
      </c>
      <c r="C1778" s="246">
        <v>5.2229999999999999</v>
      </c>
      <c r="D1778" s="246">
        <v>1984</v>
      </c>
    </row>
    <row r="1779" spans="1:4">
      <c r="A1779" s="245" t="s">
        <v>8478</v>
      </c>
      <c r="B1779" s="246">
        <v>2</v>
      </c>
      <c r="C1779" s="246">
        <v>10.532</v>
      </c>
      <c r="D1779" s="246">
        <v>3954</v>
      </c>
    </row>
    <row r="1780" spans="1:4">
      <c r="A1780" s="245" t="s">
        <v>8753</v>
      </c>
      <c r="B1780" s="246">
        <v>1</v>
      </c>
      <c r="C1780" s="246">
        <v>4.8710000000000004</v>
      </c>
      <c r="D1780" s="246">
        <v>1997</v>
      </c>
    </row>
    <row r="1781" spans="1:4">
      <c r="A1781" s="245" t="s">
        <v>8762</v>
      </c>
      <c r="B1781" s="246">
        <v>1</v>
      </c>
      <c r="C1781" s="246">
        <v>4.8760000000000003</v>
      </c>
      <c r="D1781" s="246">
        <v>1999</v>
      </c>
    </row>
    <row r="1782" spans="1:4">
      <c r="A1782" s="245" t="s">
        <v>8069</v>
      </c>
      <c r="B1782" s="246">
        <v>1</v>
      </c>
      <c r="C1782" s="246">
        <v>4.5540000000000003</v>
      </c>
      <c r="D1782" s="246">
        <v>1958</v>
      </c>
    </row>
    <row r="1783" spans="1:4">
      <c r="A1783" s="245" t="s">
        <v>8944</v>
      </c>
      <c r="B1783" s="246">
        <v>3</v>
      </c>
      <c r="C1783" s="246">
        <v>28.539000000000001</v>
      </c>
      <c r="D1783" s="246">
        <v>5951</v>
      </c>
    </row>
    <row r="1784" spans="1:4">
      <c r="A1784" s="245" t="s">
        <v>7698</v>
      </c>
      <c r="B1784" s="246">
        <v>1</v>
      </c>
      <c r="C1784" s="246">
        <v>4.4029999999999996</v>
      </c>
      <c r="D1784" s="246">
        <v>1986</v>
      </c>
    </row>
    <row r="1785" spans="1:4">
      <c r="A1785" s="245" t="s">
        <v>11096</v>
      </c>
      <c r="B1785" s="246">
        <v>1</v>
      </c>
      <c r="C1785" s="246">
        <v>6.82</v>
      </c>
      <c r="D1785" s="246">
        <v>1962</v>
      </c>
    </row>
    <row r="1786" spans="1:4">
      <c r="A1786" s="245" t="s">
        <v>9183</v>
      </c>
      <c r="B1786" s="246">
        <v>1</v>
      </c>
      <c r="C1786" s="246">
        <v>5.15</v>
      </c>
      <c r="D1786" s="246">
        <v>1961</v>
      </c>
    </row>
    <row r="1787" spans="1:4">
      <c r="A1787" s="245" t="s">
        <v>7169</v>
      </c>
      <c r="B1787" s="246">
        <v>3</v>
      </c>
      <c r="C1787" s="246">
        <v>14.611000000000001</v>
      </c>
      <c r="D1787" s="246">
        <v>5812</v>
      </c>
    </row>
    <row r="1788" spans="1:4">
      <c r="A1788" s="245" t="s">
        <v>10830</v>
      </c>
      <c r="B1788" s="246">
        <v>1</v>
      </c>
      <c r="C1788" s="246">
        <v>6.4980000000000002</v>
      </c>
      <c r="D1788" s="246">
        <v>1976</v>
      </c>
    </row>
    <row r="1789" spans="1:4">
      <c r="A1789" s="245" t="s">
        <v>8130</v>
      </c>
      <c r="B1789" s="246">
        <v>7</v>
      </c>
      <c r="C1789" s="246">
        <v>56.572999999999993</v>
      </c>
      <c r="D1789" s="246">
        <v>13985</v>
      </c>
    </row>
    <row r="1790" spans="1:4">
      <c r="A1790" s="245" t="s">
        <v>7679</v>
      </c>
      <c r="B1790" s="246">
        <v>1</v>
      </c>
      <c r="C1790" s="246">
        <v>4.3979999999999997</v>
      </c>
      <c r="D1790" s="246">
        <v>2009</v>
      </c>
    </row>
    <row r="1791" spans="1:4">
      <c r="A1791" s="245" t="s">
        <v>12948</v>
      </c>
      <c r="B1791" s="246">
        <v>1</v>
      </c>
      <c r="C1791" s="246">
        <v>12.007</v>
      </c>
      <c r="D1791" s="246">
        <v>1975</v>
      </c>
    </row>
    <row r="1792" spans="1:4">
      <c r="A1792" s="245" t="s">
        <v>8614</v>
      </c>
      <c r="B1792" s="246">
        <v>2</v>
      </c>
      <c r="C1792" s="246">
        <v>12.344000000000001</v>
      </c>
      <c r="D1792" s="246">
        <v>3938</v>
      </c>
    </row>
    <row r="1793" spans="1:4">
      <c r="A1793" s="245" t="s">
        <v>8727</v>
      </c>
      <c r="B1793" s="246">
        <v>1</v>
      </c>
      <c r="C1793" s="246">
        <v>4.8520000000000003</v>
      </c>
      <c r="D1793" s="246">
        <v>1935</v>
      </c>
    </row>
    <row r="1794" spans="1:4">
      <c r="A1794" s="245" t="s">
        <v>10007</v>
      </c>
      <c r="B1794" s="246">
        <v>2</v>
      </c>
      <c r="C1794" s="246">
        <v>28.225999999999999</v>
      </c>
      <c r="D1794" s="246">
        <v>3940</v>
      </c>
    </row>
    <row r="1795" spans="1:4">
      <c r="A1795" s="245" t="s">
        <v>9588</v>
      </c>
      <c r="B1795" s="246">
        <v>1</v>
      </c>
      <c r="C1795" s="246">
        <v>5.4109999999999996</v>
      </c>
      <c r="D1795" s="246">
        <v>2010</v>
      </c>
    </row>
    <row r="1796" spans="1:4">
      <c r="A1796" s="245" t="s">
        <v>8430</v>
      </c>
      <c r="B1796" s="246">
        <v>1</v>
      </c>
      <c r="C1796" s="246">
        <v>4.7060000000000004</v>
      </c>
      <c r="D1796" s="246">
        <v>1977</v>
      </c>
    </row>
    <row r="1797" spans="1:4">
      <c r="A1797" s="245" t="s">
        <v>11771</v>
      </c>
      <c r="B1797" s="246">
        <v>1</v>
      </c>
      <c r="C1797" s="246">
        <v>7.9370000000000003</v>
      </c>
      <c r="D1797" s="246">
        <v>1993</v>
      </c>
    </row>
    <row r="1798" spans="1:4">
      <c r="A1798" s="245" t="s">
        <v>7269</v>
      </c>
      <c r="B1798" s="246">
        <v>1</v>
      </c>
      <c r="C1798" s="246">
        <v>4.2549999999999999</v>
      </c>
      <c r="D1798" s="246">
        <v>1953</v>
      </c>
    </row>
    <row r="1799" spans="1:4">
      <c r="A1799" s="245" t="s">
        <v>11519</v>
      </c>
      <c r="B1799" s="246">
        <v>2</v>
      </c>
      <c r="C1799" s="246">
        <v>19.669</v>
      </c>
      <c r="D1799" s="246">
        <v>3951</v>
      </c>
    </row>
    <row r="1800" spans="1:4">
      <c r="A1800" s="245" t="s">
        <v>9950</v>
      </c>
      <c r="B1800" s="246">
        <v>8</v>
      </c>
      <c r="C1800" s="246">
        <v>88.631999999999991</v>
      </c>
      <c r="D1800" s="246">
        <v>15745</v>
      </c>
    </row>
    <row r="1801" spans="1:4">
      <c r="A1801" s="245" t="s">
        <v>8076</v>
      </c>
      <c r="B1801" s="246">
        <v>3</v>
      </c>
      <c r="C1801" s="246">
        <v>25.837</v>
      </c>
      <c r="D1801" s="246">
        <v>5959</v>
      </c>
    </row>
    <row r="1802" spans="1:4">
      <c r="A1802" s="245" t="s">
        <v>7993</v>
      </c>
      <c r="B1802" s="246">
        <v>1</v>
      </c>
      <c r="C1802" s="246">
        <v>4.5259999999999998</v>
      </c>
      <c r="D1802" s="246">
        <v>2004</v>
      </c>
    </row>
    <row r="1803" spans="1:4">
      <c r="A1803" s="245" t="s">
        <v>7725</v>
      </c>
      <c r="B1803" s="246">
        <v>6</v>
      </c>
      <c r="C1803" s="246">
        <v>43.175000000000004</v>
      </c>
      <c r="D1803" s="246">
        <v>11956</v>
      </c>
    </row>
    <row r="1804" spans="1:4">
      <c r="A1804" s="245" t="s">
        <v>13814</v>
      </c>
      <c r="B1804" s="246">
        <v>1</v>
      </c>
      <c r="C1804" s="246">
        <v>35.554000000000002</v>
      </c>
      <c r="D1804" s="246">
        <v>1990</v>
      </c>
    </row>
    <row r="1805" spans="1:4">
      <c r="A1805" s="245" t="s">
        <v>12723</v>
      </c>
      <c r="B1805" s="246">
        <v>1</v>
      </c>
      <c r="C1805" s="246">
        <v>10.803000000000001</v>
      </c>
      <c r="D1805" s="246">
        <v>1963</v>
      </c>
    </row>
    <row r="1806" spans="1:4">
      <c r="A1806" s="245" t="s">
        <v>9804</v>
      </c>
      <c r="B1806" s="246">
        <v>1</v>
      </c>
      <c r="C1806" s="246">
        <v>5.5359999999999996</v>
      </c>
      <c r="D1806" s="246">
        <v>1969</v>
      </c>
    </row>
    <row r="1807" spans="1:4">
      <c r="A1807" s="245" t="s">
        <v>11488</v>
      </c>
      <c r="B1807" s="246">
        <v>1</v>
      </c>
      <c r="C1807" s="246">
        <v>7.4119999999999999</v>
      </c>
      <c r="D1807" s="246">
        <v>1992</v>
      </c>
    </row>
    <row r="1808" spans="1:4">
      <c r="A1808" s="245" t="s">
        <v>7736</v>
      </c>
      <c r="B1808" s="246">
        <v>2</v>
      </c>
      <c r="C1808" s="246">
        <v>13.562999999999999</v>
      </c>
      <c r="D1808" s="246">
        <v>4000</v>
      </c>
    </row>
    <row r="1809" spans="1:4">
      <c r="A1809" s="245" t="s">
        <v>7717</v>
      </c>
      <c r="B1809" s="246">
        <v>2</v>
      </c>
      <c r="C1809" s="246">
        <v>16.447000000000003</v>
      </c>
      <c r="D1809" s="246">
        <v>3958</v>
      </c>
    </row>
    <row r="1810" spans="1:4">
      <c r="A1810" s="245" t="s">
        <v>13392</v>
      </c>
      <c r="B1810" s="246">
        <v>1</v>
      </c>
      <c r="C1810" s="246">
        <v>15.161</v>
      </c>
      <c r="D1810" s="246">
        <v>1999</v>
      </c>
    </row>
    <row r="1811" spans="1:4">
      <c r="A1811" s="245" t="s">
        <v>11598</v>
      </c>
      <c r="B1811" s="246">
        <v>1</v>
      </c>
      <c r="C1811" s="246">
        <v>7.6189999999999998</v>
      </c>
      <c r="D1811" s="246">
        <v>1963</v>
      </c>
    </row>
    <row r="1812" spans="1:4">
      <c r="A1812" s="245" t="s">
        <v>8345</v>
      </c>
      <c r="B1812" s="246">
        <v>1</v>
      </c>
      <c r="C1812" s="246">
        <v>4.6689999999999996</v>
      </c>
      <c r="D1812" s="246">
        <v>1989</v>
      </c>
    </row>
    <row r="1813" spans="1:4">
      <c r="A1813" s="245" t="s">
        <v>7851</v>
      </c>
      <c r="B1813" s="246">
        <v>1</v>
      </c>
      <c r="C1813" s="246">
        <v>4.4669999999999996</v>
      </c>
      <c r="D1813" s="246">
        <v>1959</v>
      </c>
    </row>
    <row r="1814" spans="1:4">
      <c r="A1814" s="245" t="s">
        <v>8226</v>
      </c>
      <c r="B1814" s="246">
        <v>8</v>
      </c>
      <c r="C1814" s="246">
        <v>41.660000000000004</v>
      </c>
      <c r="D1814" s="246">
        <v>15792</v>
      </c>
    </row>
    <row r="1815" spans="1:4">
      <c r="A1815" s="245" t="s">
        <v>10381</v>
      </c>
      <c r="B1815" s="246">
        <v>1</v>
      </c>
      <c r="C1815" s="246">
        <v>6.0170000000000003</v>
      </c>
      <c r="D1815" s="246">
        <v>1955</v>
      </c>
    </row>
    <row r="1816" spans="1:4">
      <c r="A1816" s="245" t="s">
        <v>9499</v>
      </c>
      <c r="B1816" s="246">
        <v>4</v>
      </c>
      <c r="C1816" s="246">
        <v>29.725000000000001</v>
      </c>
      <c r="D1816" s="246">
        <v>7878</v>
      </c>
    </row>
    <row r="1817" spans="1:4">
      <c r="A1817" s="245" t="s">
        <v>8859</v>
      </c>
      <c r="B1817" s="246">
        <v>1</v>
      </c>
      <c r="C1817" s="246">
        <v>4.9249999999999998</v>
      </c>
      <c r="D1817" s="246">
        <v>1986</v>
      </c>
    </row>
    <row r="1818" spans="1:4">
      <c r="A1818" s="245" t="s">
        <v>9419</v>
      </c>
      <c r="B1818" s="246">
        <v>3</v>
      </c>
      <c r="C1818" s="246">
        <v>18.603000000000002</v>
      </c>
      <c r="D1818" s="246">
        <v>5998</v>
      </c>
    </row>
    <row r="1819" spans="1:4">
      <c r="A1819" s="245" t="s">
        <v>8594</v>
      </c>
      <c r="B1819" s="246">
        <v>3</v>
      </c>
      <c r="C1819" s="246">
        <v>24.472999999999999</v>
      </c>
      <c r="D1819" s="246">
        <v>5931</v>
      </c>
    </row>
    <row r="1820" spans="1:4">
      <c r="A1820" s="245" t="s">
        <v>10906</v>
      </c>
      <c r="B1820" s="246">
        <v>1</v>
      </c>
      <c r="C1820" s="246">
        <v>6.5789999999999997</v>
      </c>
      <c r="D1820" s="246">
        <v>1960</v>
      </c>
    </row>
    <row r="1821" spans="1:4">
      <c r="A1821" s="245" t="s">
        <v>7300</v>
      </c>
      <c r="B1821" s="246">
        <v>3</v>
      </c>
      <c r="C1821" s="246">
        <v>21.750999999999998</v>
      </c>
      <c r="D1821" s="246">
        <v>5931</v>
      </c>
    </row>
    <row r="1822" spans="1:4">
      <c r="A1822" s="245" t="s">
        <v>11600</v>
      </c>
      <c r="B1822" s="246">
        <v>3</v>
      </c>
      <c r="C1822" s="246">
        <v>37.896999999999998</v>
      </c>
      <c r="D1822" s="246">
        <v>5972</v>
      </c>
    </row>
    <row r="1823" spans="1:4">
      <c r="A1823" s="245" t="s">
        <v>7564</v>
      </c>
      <c r="B1823" s="246">
        <v>1</v>
      </c>
      <c r="C1823" s="246">
        <v>4.3520000000000003</v>
      </c>
      <c r="D1823" s="246">
        <v>1979</v>
      </c>
    </row>
    <row r="1824" spans="1:4">
      <c r="A1824" s="245" t="s">
        <v>7409</v>
      </c>
      <c r="B1824" s="246">
        <v>2</v>
      </c>
      <c r="C1824" s="246">
        <v>10.734</v>
      </c>
      <c r="D1824" s="246">
        <v>3988</v>
      </c>
    </row>
    <row r="1825" spans="1:4">
      <c r="A1825" s="245" t="s">
        <v>12430</v>
      </c>
      <c r="B1825" s="246">
        <v>1</v>
      </c>
      <c r="C1825" s="246">
        <v>9.609</v>
      </c>
      <c r="D1825" s="246">
        <v>2005</v>
      </c>
    </row>
    <row r="1826" spans="1:4">
      <c r="A1826" s="245" t="s">
        <v>13081</v>
      </c>
      <c r="B1826" s="246">
        <v>1</v>
      </c>
      <c r="C1826" s="246">
        <v>12.66</v>
      </c>
      <c r="D1826" s="246">
        <v>2004</v>
      </c>
    </row>
    <row r="1827" spans="1:4">
      <c r="A1827" s="245" t="s">
        <v>7369</v>
      </c>
      <c r="B1827" s="246">
        <v>1</v>
      </c>
      <c r="C1827" s="246">
        <v>4.2839999999999998</v>
      </c>
      <c r="D1827" s="246">
        <v>2012</v>
      </c>
    </row>
    <row r="1828" spans="1:4">
      <c r="A1828" s="245" t="s">
        <v>13700</v>
      </c>
      <c r="B1828" s="246">
        <v>1</v>
      </c>
      <c r="C1828" s="246">
        <v>21.344000000000001</v>
      </c>
      <c r="D1828" s="246">
        <v>1993</v>
      </c>
    </row>
    <row r="1829" spans="1:4">
      <c r="A1829" s="245" t="s">
        <v>11459</v>
      </c>
      <c r="B1829" s="246">
        <v>1</v>
      </c>
      <c r="C1829" s="246">
        <v>7.3579999999999997</v>
      </c>
      <c r="D1829" s="246">
        <v>2006</v>
      </c>
    </row>
    <row r="1830" spans="1:4">
      <c r="A1830" s="245" t="s">
        <v>13512</v>
      </c>
      <c r="B1830" s="246">
        <v>1</v>
      </c>
      <c r="C1830" s="246">
        <v>16.783999999999999</v>
      </c>
      <c r="D1830" s="246">
        <v>1981</v>
      </c>
    </row>
    <row r="1831" spans="1:4">
      <c r="A1831" s="245" t="s">
        <v>12256</v>
      </c>
      <c r="B1831" s="246">
        <v>1</v>
      </c>
      <c r="C1831" s="246">
        <v>9.0589999999999993</v>
      </c>
      <c r="D1831" s="246">
        <v>2000</v>
      </c>
    </row>
    <row r="1832" spans="1:4">
      <c r="A1832" s="245" t="s">
        <v>7841</v>
      </c>
      <c r="B1832" s="246">
        <v>4</v>
      </c>
      <c r="C1832" s="246">
        <v>27.439999999999998</v>
      </c>
      <c r="D1832" s="246">
        <v>7863</v>
      </c>
    </row>
    <row r="1833" spans="1:4">
      <c r="A1833" s="245" t="s">
        <v>8817</v>
      </c>
      <c r="B1833" s="246">
        <v>1</v>
      </c>
      <c r="C1833" s="246">
        <v>4.907</v>
      </c>
      <c r="D1833" s="246">
        <v>1956</v>
      </c>
    </row>
    <row r="1834" spans="1:4">
      <c r="A1834" s="245" t="s">
        <v>8744</v>
      </c>
      <c r="B1834" s="246">
        <v>2</v>
      </c>
      <c r="C1834" s="246">
        <v>11.48</v>
      </c>
      <c r="D1834" s="246">
        <v>3987</v>
      </c>
    </row>
    <row r="1835" spans="1:4">
      <c r="A1835" s="245" t="s">
        <v>10820</v>
      </c>
      <c r="B1835" s="246">
        <v>1</v>
      </c>
      <c r="C1835" s="246">
        <v>6.4829999999999997</v>
      </c>
      <c r="D1835" s="246">
        <v>2002</v>
      </c>
    </row>
    <row r="1836" spans="1:4">
      <c r="A1836" s="245" t="s">
        <v>11877</v>
      </c>
      <c r="B1836" s="246">
        <v>1</v>
      </c>
      <c r="C1836" s="246">
        <v>8.16</v>
      </c>
      <c r="D1836" s="246">
        <v>1911</v>
      </c>
    </row>
    <row r="1837" spans="1:4">
      <c r="A1837" s="245" t="s">
        <v>9143</v>
      </c>
      <c r="B1837" s="246">
        <v>1</v>
      </c>
      <c r="C1837" s="246">
        <v>5.1260000000000003</v>
      </c>
      <c r="D1837" s="246">
        <v>1980</v>
      </c>
    </row>
    <row r="1838" spans="1:4">
      <c r="A1838" s="245" t="s">
        <v>13098</v>
      </c>
      <c r="B1838" s="246">
        <v>1</v>
      </c>
      <c r="C1838" s="246">
        <v>12.755000000000001</v>
      </c>
      <c r="D1838" s="246">
        <v>1993</v>
      </c>
    </row>
    <row r="1839" spans="1:4">
      <c r="A1839" s="245" t="s">
        <v>9900</v>
      </c>
      <c r="B1839" s="246">
        <v>1</v>
      </c>
      <c r="C1839" s="246">
        <v>5.5940000000000003</v>
      </c>
      <c r="D1839" s="246">
        <v>1995</v>
      </c>
    </row>
    <row r="1840" spans="1:4">
      <c r="A1840" s="245" t="s">
        <v>8034</v>
      </c>
      <c r="B1840" s="246">
        <v>3</v>
      </c>
      <c r="C1840" s="246">
        <v>20.433999999999997</v>
      </c>
      <c r="D1840" s="246">
        <v>5969</v>
      </c>
    </row>
    <row r="1841" spans="1:4">
      <c r="A1841" s="245" t="s">
        <v>9641</v>
      </c>
      <c r="B1841" s="246">
        <v>1</v>
      </c>
      <c r="C1841" s="246">
        <v>5.4420000000000002</v>
      </c>
      <c r="D1841" s="246">
        <v>1989</v>
      </c>
    </row>
    <row r="1842" spans="1:4">
      <c r="A1842" s="245" t="s">
        <v>8234</v>
      </c>
      <c r="B1842" s="246">
        <v>1</v>
      </c>
      <c r="C1842" s="246">
        <v>4.6260000000000003</v>
      </c>
      <c r="D1842" s="246">
        <v>1970</v>
      </c>
    </row>
    <row r="1843" spans="1:4">
      <c r="A1843" s="245" t="s">
        <v>8714</v>
      </c>
      <c r="B1843" s="246">
        <v>2</v>
      </c>
      <c r="C1843" s="246">
        <v>10.797000000000001</v>
      </c>
      <c r="D1843" s="246">
        <v>4016</v>
      </c>
    </row>
    <row r="1844" spans="1:4">
      <c r="A1844" s="245" t="s">
        <v>8535</v>
      </c>
      <c r="B1844" s="246">
        <v>1</v>
      </c>
      <c r="C1844" s="246">
        <v>4.76</v>
      </c>
      <c r="D1844" s="246">
        <v>1994</v>
      </c>
    </row>
    <row r="1845" spans="1:4">
      <c r="A1845" s="245" t="s">
        <v>11285</v>
      </c>
      <c r="B1845" s="246">
        <v>1</v>
      </c>
      <c r="C1845" s="246">
        <v>7.0970000000000004</v>
      </c>
      <c r="D1845" s="246">
        <v>1901</v>
      </c>
    </row>
    <row r="1846" spans="1:4">
      <c r="A1846" s="245" t="s">
        <v>11944</v>
      </c>
      <c r="B1846" s="246">
        <v>1</v>
      </c>
      <c r="C1846" s="246">
        <v>8.2949999999999999</v>
      </c>
      <c r="D1846" s="246">
        <v>1977</v>
      </c>
    </row>
    <row r="1847" spans="1:4">
      <c r="A1847" s="245" t="s">
        <v>12645</v>
      </c>
      <c r="B1847" s="246">
        <v>1</v>
      </c>
      <c r="C1847" s="246">
        <v>10.409000000000001</v>
      </c>
      <c r="D1847" s="246">
        <v>1983</v>
      </c>
    </row>
    <row r="1848" spans="1:4">
      <c r="A1848" s="245" t="s">
        <v>8918</v>
      </c>
      <c r="B1848" s="246">
        <v>2</v>
      </c>
      <c r="C1848" s="246">
        <v>13.132</v>
      </c>
      <c r="D1848" s="246">
        <v>3934</v>
      </c>
    </row>
    <row r="1849" spans="1:4">
      <c r="A1849" s="245" t="s">
        <v>8174</v>
      </c>
      <c r="B1849" s="246">
        <v>11</v>
      </c>
      <c r="C1849" s="246">
        <v>112.185</v>
      </c>
      <c r="D1849" s="246">
        <v>21972</v>
      </c>
    </row>
    <row r="1850" spans="1:4">
      <c r="A1850" s="245" t="s">
        <v>8032</v>
      </c>
      <c r="B1850" s="246">
        <v>2</v>
      </c>
      <c r="C1850" s="246">
        <v>12.86</v>
      </c>
      <c r="D1850" s="246">
        <v>3893</v>
      </c>
    </row>
    <row r="1851" spans="1:4">
      <c r="A1851" s="245" t="s">
        <v>12374</v>
      </c>
      <c r="B1851" s="246">
        <v>1</v>
      </c>
      <c r="C1851" s="246">
        <v>9.4719999999999995</v>
      </c>
      <c r="D1851" s="246">
        <v>2000</v>
      </c>
    </row>
    <row r="1852" spans="1:4">
      <c r="A1852" s="245" t="s">
        <v>10190</v>
      </c>
      <c r="B1852" s="246">
        <v>1</v>
      </c>
      <c r="C1852" s="246">
        <v>5.8259999999999996</v>
      </c>
      <c r="D1852" s="246">
        <v>1980</v>
      </c>
    </row>
    <row r="1853" spans="1:4">
      <c r="A1853" s="245" t="s">
        <v>8882</v>
      </c>
      <c r="B1853" s="246">
        <v>1</v>
      </c>
      <c r="C1853" s="246">
        <v>4.9349999999999996</v>
      </c>
      <c r="D1853" s="246">
        <v>1986</v>
      </c>
    </row>
    <row r="1854" spans="1:4">
      <c r="A1854" s="245" t="s">
        <v>8515</v>
      </c>
      <c r="B1854" s="246">
        <v>2</v>
      </c>
      <c r="C1854" s="246">
        <v>12.249000000000001</v>
      </c>
      <c r="D1854" s="246">
        <v>4006</v>
      </c>
    </row>
    <row r="1855" spans="1:4">
      <c r="A1855" s="245" t="s">
        <v>12230</v>
      </c>
      <c r="B1855" s="246">
        <v>1</v>
      </c>
      <c r="C1855" s="246">
        <v>8.9740000000000002</v>
      </c>
      <c r="D1855" s="246">
        <v>1966</v>
      </c>
    </row>
    <row r="1856" spans="1:4">
      <c r="A1856" s="245" t="s">
        <v>9932</v>
      </c>
      <c r="B1856" s="246">
        <v>1</v>
      </c>
      <c r="C1856" s="246">
        <v>5.6189999999999998</v>
      </c>
      <c r="D1856" s="246">
        <v>2001</v>
      </c>
    </row>
    <row r="1857" spans="1:4">
      <c r="A1857" s="245" t="s">
        <v>11065</v>
      </c>
      <c r="B1857" s="246">
        <v>1</v>
      </c>
      <c r="C1857" s="246">
        <v>6.7729999999999997</v>
      </c>
      <c r="D1857" s="246">
        <v>1953</v>
      </c>
    </row>
    <row r="1858" spans="1:4">
      <c r="A1858" s="245" t="s">
        <v>11348</v>
      </c>
      <c r="B1858" s="246">
        <v>1</v>
      </c>
      <c r="C1858" s="246">
        <v>7.2130000000000001</v>
      </c>
      <c r="D1858" s="246">
        <v>1962</v>
      </c>
    </row>
    <row r="1859" spans="1:4">
      <c r="A1859" s="245" t="s">
        <v>12055</v>
      </c>
      <c r="B1859" s="246">
        <v>1</v>
      </c>
      <c r="C1859" s="246">
        <v>8.5500000000000007</v>
      </c>
      <c r="D1859" s="246">
        <v>1964</v>
      </c>
    </row>
    <row r="1860" spans="1:4">
      <c r="A1860" s="245" t="s">
        <v>9986</v>
      </c>
      <c r="B1860" s="246">
        <v>1</v>
      </c>
      <c r="C1860" s="246">
        <v>5.6689999999999996</v>
      </c>
      <c r="D1860" s="246">
        <v>1944</v>
      </c>
    </row>
    <row r="1861" spans="1:4">
      <c r="A1861" s="245" t="s">
        <v>11151</v>
      </c>
      <c r="B1861" s="246">
        <v>1</v>
      </c>
      <c r="C1861" s="246">
        <v>6.8929999999999998</v>
      </c>
      <c r="D1861" s="246">
        <v>1998</v>
      </c>
    </row>
    <row r="1862" spans="1:4">
      <c r="A1862" s="245" t="s">
        <v>12106</v>
      </c>
      <c r="B1862" s="246">
        <v>1</v>
      </c>
      <c r="C1862" s="246">
        <v>8.6489999999999991</v>
      </c>
      <c r="D1862" s="246">
        <v>1976</v>
      </c>
    </row>
    <row r="1863" spans="1:4">
      <c r="A1863" s="245" t="s">
        <v>9232</v>
      </c>
      <c r="B1863" s="246">
        <v>2</v>
      </c>
      <c r="C1863" s="246">
        <v>24.352999999999998</v>
      </c>
      <c r="D1863" s="246">
        <v>3962</v>
      </c>
    </row>
    <row r="1864" spans="1:4">
      <c r="A1864" s="245" t="s">
        <v>7402</v>
      </c>
      <c r="B1864" s="246">
        <v>4</v>
      </c>
      <c r="C1864" s="246">
        <v>22.213999999999999</v>
      </c>
      <c r="D1864" s="246">
        <v>7906</v>
      </c>
    </row>
    <row r="1865" spans="1:4">
      <c r="A1865" s="245" t="s">
        <v>12060</v>
      </c>
      <c r="B1865" s="246">
        <v>1</v>
      </c>
      <c r="C1865" s="246">
        <v>8.5679999999999996</v>
      </c>
      <c r="D1865" s="246">
        <v>1973</v>
      </c>
    </row>
    <row r="1866" spans="1:4">
      <c r="A1866" s="245" t="s">
        <v>8592</v>
      </c>
      <c r="B1866" s="246">
        <v>1</v>
      </c>
      <c r="C1866" s="246">
        <v>10.29</v>
      </c>
      <c r="D1866" s="246">
        <v>1970</v>
      </c>
    </row>
    <row r="1867" spans="1:4">
      <c r="A1867" s="245" t="s">
        <v>9423</v>
      </c>
      <c r="B1867" s="246">
        <v>2</v>
      </c>
      <c r="C1867" s="246">
        <v>10.928999999999998</v>
      </c>
      <c r="D1867" s="246">
        <v>3947</v>
      </c>
    </row>
    <row r="1868" spans="1:4">
      <c r="A1868" s="245" t="s">
        <v>10790</v>
      </c>
      <c r="B1868" s="246">
        <v>1</v>
      </c>
      <c r="C1868" s="246">
        <v>6.4429999999999996</v>
      </c>
      <c r="D1868" s="246">
        <v>1980</v>
      </c>
    </row>
    <row r="1869" spans="1:4">
      <c r="A1869" s="245" t="s">
        <v>11637</v>
      </c>
      <c r="B1869" s="246">
        <v>2</v>
      </c>
      <c r="C1869" s="246">
        <v>19.477999999999998</v>
      </c>
      <c r="D1869" s="246">
        <v>3936</v>
      </c>
    </row>
    <row r="1870" spans="1:4">
      <c r="A1870" s="245" t="s">
        <v>10641</v>
      </c>
      <c r="B1870" s="246">
        <v>1</v>
      </c>
      <c r="C1870" s="246">
        <v>6.3</v>
      </c>
      <c r="D1870" s="246">
        <v>1975</v>
      </c>
    </row>
    <row r="1871" spans="1:4">
      <c r="A1871" s="245" t="s">
        <v>9317</v>
      </c>
      <c r="B1871" s="246">
        <v>1</v>
      </c>
      <c r="C1871" s="246">
        <v>5.2409999999999997</v>
      </c>
      <c r="D1871" s="246">
        <v>1963</v>
      </c>
    </row>
    <row r="1872" spans="1:4">
      <c r="A1872" s="245" t="s">
        <v>8195</v>
      </c>
      <c r="B1872" s="246">
        <v>5</v>
      </c>
      <c r="C1872" s="246">
        <v>49.173999999999999</v>
      </c>
      <c r="D1872" s="246">
        <v>9886</v>
      </c>
    </row>
    <row r="1873" spans="1:4">
      <c r="A1873" s="245" t="s">
        <v>9079</v>
      </c>
      <c r="B1873" s="246">
        <v>1</v>
      </c>
      <c r="C1873" s="246">
        <v>5.085</v>
      </c>
      <c r="D1873" s="246">
        <v>1984</v>
      </c>
    </row>
    <row r="1874" spans="1:4">
      <c r="A1874" s="245" t="s">
        <v>9196</v>
      </c>
      <c r="B1874" s="246">
        <v>3</v>
      </c>
      <c r="C1874" s="246">
        <v>26.142000000000003</v>
      </c>
      <c r="D1874" s="246">
        <v>5955</v>
      </c>
    </row>
    <row r="1875" spans="1:4">
      <c r="A1875" s="245" t="s">
        <v>12521</v>
      </c>
      <c r="B1875" s="246">
        <v>1</v>
      </c>
      <c r="C1875" s="246">
        <v>9.9160000000000004</v>
      </c>
      <c r="D1875" s="246">
        <v>1991</v>
      </c>
    </row>
    <row r="1876" spans="1:4">
      <c r="A1876" s="245" t="s">
        <v>7799</v>
      </c>
      <c r="B1876" s="246">
        <v>1</v>
      </c>
      <c r="C1876" s="246">
        <v>4.4450000000000003</v>
      </c>
      <c r="D1876" s="246">
        <v>1981</v>
      </c>
    </row>
    <row r="1877" spans="1:4">
      <c r="A1877" s="245" t="s">
        <v>8106</v>
      </c>
      <c r="B1877" s="246">
        <v>17</v>
      </c>
      <c r="C1877" s="246">
        <v>141.60599999999999</v>
      </c>
      <c r="D1877" s="246">
        <v>33559</v>
      </c>
    </row>
    <row r="1878" spans="1:4">
      <c r="A1878" s="245" t="s">
        <v>9377</v>
      </c>
      <c r="B1878" s="246">
        <v>1</v>
      </c>
      <c r="C1878" s="246">
        <v>5.2720000000000002</v>
      </c>
      <c r="D1878" s="246">
        <v>1974</v>
      </c>
    </row>
    <row r="1879" spans="1:4">
      <c r="A1879" s="245" t="s">
        <v>7037</v>
      </c>
      <c r="B1879" s="246">
        <v>7</v>
      </c>
      <c r="C1879" s="246">
        <v>40.336999999999996</v>
      </c>
      <c r="D1879" s="246">
        <v>13939</v>
      </c>
    </row>
    <row r="1880" spans="1:4">
      <c r="A1880" s="245" t="s">
        <v>11258</v>
      </c>
      <c r="B1880" s="246">
        <v>1</v>
      </c>
      <c r="C1880" s="246">
        <v>7.069</v>
      </c>
      <c r="D1880" s="246">
        <v>2000</v>
      </c>
    </row>
    <row r="1881" spans="1:4">
      <c r="A1881" s="245" t="s">
        <v>7180</v>
      </c>
      <c r="B1881" s="246">
        <v>1</v>
      </c>
      <c r="C1881" s="246">
        <v>4.2240000000000002</v>
      </c>
      <c r="D1881" s="246">
        <v>1959</v>
      </c>
    </row>
    <row r="1882" spans="1:4">
      <c r="A1882" s="245" t="s">
        <v>12121</v>
      </c>
      <c r="B1882" s="246">
        <v>1</v>
      </c>
      <c r="C1882" s="246">
        <v>8.68</v>
      </c>
      <c r="D1882" s="246">
        <v>1973</v>
      </c>
    </row>
    <row r="1883" spans="1:4">
      <c r="A1883" s="245" t="s">
        <v>9447</v>
      </c>
      <c r="B1883" s="246">
        <v>1</v>
      </c>
      <c r="C1883" s="246">
        <v>5.3179999999999996</v>
      </c>
      <c r="D1883" s="246">
        <v>1967</v>
      </c>
    </row>
    <row r="1884" spans="1:4">
      <c r="A1884" s="245" t="s">
        <v>11266</v>
      </c>
      <c r="B1884" s="246">
        <v>1</v>
      </c>
      <c r="C1884" s="246">
        <v>7.077</v>
      </c>
      <c r="D1884" s="246">
        <v>1961</v>
      </c>
    </row>
    <row r="1885" spans="1:4">
      <c r="A1885" s="245" t="s">
        <v>8867</v>
      </c>
      <c r="B1885" s="246">
        <v>1</v>
      </c>
      <c r="C1885" s="246">
        <v>4.9269999999999996</v>
      </c>
      <c r="D1885" s="246">
        <v>2010</v>
      </c>
    </row>
    <row r="1886" spans="1:4">
      <c r="A1886" s="245" t="s">
        <v>8387</v>
      </c>
      <c r="B1886" s="246">
        <v>4</v>
      </c>
      <c r="C1886" s="246">
        <v>27.516000000000002</v>
      </c>
      <c r="D1886" s="246">
        <v>7918</v>
      </c>
    </row>
    <row r="1887" spans="1:4">
      <c r="A1887" s="245" t="s">
        <v>9250</v>
      </c>
      <c r="B1887" s="246">
        <v>1</v>
      </c>
      <c r="C1887" s="246">
        <v>5.1879999999999997</v>
      </c>
      <c r="D1887" s="246">
        <v>1962</v>
      </c>
    </row>
    <row r="1888" spans="1:4">
      <c r="A1888" s="245" t="s">
        <v>7443</v>
      </c>
      <c r="B1888" s="246">
        <v>1</v>
      </c>
      <c r="C1888" s="246">
        <v>4.3129999999999997</v>
      </c>
      <c r="D1888" s="246">
        <v>1996</v>
      </c>
    </row>
    <row r="1889" spans="1:4">
      <c r="A1889" s="245" t="s">
        <v>7318</v>
      </c>
      <c r="B1889" s="246">
        <v>2</v>
      </c>
      <c r="C1889" s="246">
        <v>14.298999999999999</v>
      </c>
      <c r="D1889" s="246">
        <v>4000</v>
      </c>
    </row>
    <row r="1890" spans="1:4">
      <c r="A1890" s="245" t="s">
        <v>9468</v>
      </c>
      <c r="B1890" s="246">
        <v>1</v>
      </c>
      <c r="C1890" s="246">
        <v>5.327</v>
      </c>
      <c r="D1890" s="246">
        <v>1997</v>
      </c>
    </row>
    <row r="1891" spans="1:4">
      <c r="A1891" s="245" t="s">
        <v>12940</v>
      </c>
      <c r="B1891" s="246">
        <v>1</v>
      </c>
      <c r="C1891" s="246">
        <v>11.994999999999999</v>
      </c>
      <c r="D1891" s="246">
        <v>1980</v>
      </c>
    </row>
    <row r="1892" spans="1:4">
      <c r="A1892" s="245" t="s">
        <v>9466</v>
      </c>
      <c r="B1892" s="246">
        <v>1</v>
      </c>
      <c r="C1892" s="246">
        <v>5.327</v>
      </c>
      <c r="D1892" s="246">
        <v>1970</v>
      </c>
    </row>
    <row r="1893" spans="1:4">
      <c r="A1893" s="245" t="s">
        <v>8889</v>
      </c>
      <c r="B1893" s="246">
        <v>4</v>
      </c>
      <c r="C1893" s="246">
        <v>29.181999999999999</v>
      </c>
      <c r="D1893" s="246">
        <v>7918</v>
      </c>
    </row>
    <row r="1894" spans="1:4">
      <c r="A1894" s="245" t="s">
        <v>9260</v>
      </c>
      <c r="B1894" s="246">
        <v>1</v>
      </c>
      <c r="C1894" s="246">
        <v>5.1970000000000001</v>
      </c>
      <c r="D1894" s="246">
        <v>1991</v>
      </c>
    </row>
    <row r="1895" spans="1:4">
      <c r="A1895" s="245" t="s">
        <v>12324</v>
      </c>
      <c r="B1895" s="246">
        <v>2</v>
      </c>
      <c r="C1895" s="246">
        <v>35.463000000000001</v>
      </c>
      <c r="D1895" s="246">
        <v>3968</v>
      </c>
    </row>
    <row r="1896" spans="1:4">
      <c r="A1896" s="245" t="s">
        <v>9611</v>
      </c>
      <c r="B1896" s="246">
        <v>1</v>
      </c>
      <c r="C1896" s="246">
        <v>5.4269999999999996</v>
      </c>
      <c r="D1896" s="246">
        <v>1976</v>
      </c>
    </row>
    <row r="1897" spans="1:4">
      <c r="A1897" s="245" t="s">
        <v>11938</v>
      </c>
      <c r="B1897" s="246">
        <v>1</v>
      </c>
      <c r="C1897" s="246">
        <v>8.2899999999999991</v>
      </c>
      <c r="D1897" s="246">
        <v>1987</v>
      </c>
    </row>
    <row r="1898" spans="1:4">
      <c r="A1898" s="245" t="s">
        <v>7774</v>
      </c>
      <c r="B1898" s="246">
        <v>4</v>
      </c>
      <c r="C1898" s="246">
        <v>30.341999999999999</v>
      </c>
      <c r="D1898" s="246">
        <v>7898</v>
      </c>
    </row>
    <row r="1899" spans="1:4">
      <c r="A1899" s="245" t="s">
        <v>8146</v>
      </c>
      <c r="B1899" s="246">
        <v>1</v>
      </c>
      <c r="C1899" s="246">
        <v>4.5890000000000004</v>
      </c>
      <c r="D1899" s="246">
        <v>1975</v>
      </c>
    </row>
    <row r="1900" spans="1:4">
      <c r="A1900" s="245" t="s">
        <v>11178</v>
      </c>
      <c r="B1900" s="246">
        <v>1</v>
      </c>
      <c r="C1900" s="246">
        <v>6.9429999999999996</v>
      </c>
      <c r="D1900" s="246">
        <v>1998</v>
      </c>
    </row>
    <row r="1901" spans="1:4">
      <c r="A1901" s="245" t="s">
        <v>8257</v>
      </c>
      <c r="B1901" s="246">
        <v>2</v>
      </c>
      <c r="C1901" s="246">
        <v>9.2899999999999991</v>
      </c>
      <c r="D1901" s="246">
        <v>3979</v>
      </c>
    </row>
    <row r="1902" spans="1:4">
      <c r="A1902" s="245" t="s">
        <v>9609</v>
      </c>
      <c r="B1902" s="246">
        <v>1</v>
      </c>
      <c r="C1902" s="246">
        <v>5.4269999999999996</v>
      </c>
      <c r="D1902" s="246">
        <v>1964</v>
      </c>
    </row>
    <row r="1903" spans="1:4">
      <c r="A1903" s="245" t="s">
        <v>7605</v>
      </c>
      <c r="B1903" s="246">
        <v>4</v>
      </c>
      <c r="C1903" s="246">
        <v>20.134</v>
      </c>
      <c r="D1903" s="246">
        <v>7975</v>
      </c>
    </row>
    <row r="1904" spans="1:4">
      <c r="A1904" s="245" t="s">
        <v>8967</v>
      </c>
      <c r="B1904" s="246">
        <v>2</v>
      </c>
      <c r="C1904" s="246">
        <v>12.884</v>
      </c>
      <c r="D1904" s="246">
        <v>3953</v>
      </c>
    </row>
    <row r="1905" spans="1:4">
      <c r="A1905" s="245" t="s">
        <v>7826</v>
      </c>
      <c r="B1905" s="246">
        <v>1</v>
      </c>
      <c r="C1905" s="246">
        <v>4.4560000000000004</v>
      </c>
      <c r="D1905" s="246">
        <v>1978</v>
      </c>
    </row>
    <row r="1906" spans="1:4">
      <c r="A1906" s="245" t="s">
        <v>6999</v>
      </c>
      <c r="B1906" s="246">
        <v>1</v>
      </c>
      <c r="C1906" s="246">
        <v>4.1669999999999998</v>
      </c>
      <c r="D1906" s="246">
        <v>1973</v>
      </c>
    </row>
    <row r="1907" spans="1:4">
      <c r="A1907" s="245" t="s">
        <v>7746</v>
      </c>
      <c r="B1907" s="246">
        <v>5</v>
      </c>
      <c r="C1907" s="246">
        <v>32.556999999999995</v>
      </c>
      <c r="D1907" s="246">
        <v>9858</v>
      </c>
    </row>
    <row r="1908" spans="1:4">
      <c r="A1908" s="245" t="s">
        <v>9484</v>
      </c>
      <c r="B1908" s="246">
        <v>2</v>
      </c>
      <c r="C1908" s="246">
        <v>26.696000000000002</v>
      </c>
      <c r="D1908" s="246">
        <v>4006</v>
      </c>
    </row>
    <row r="1909" spans="1:4">
      <c r="A1909" s="245" t="s">
        <v>11380</v>
      </c>
      <c r="B1909" s="246">
        <v>1</v>
      </c>
      <c r="C1909" s="246">
        <v>7.2530000000000001</v>
      </c>
      <c r="D1909" s="246">
        <v>2008</v>
      </c>
    </row>
    <row r="1910" spans="1:4">
      <c r="A1910" s="245" t="s">
        <v>11523</v>
      </c>
      <c r="B1910" s="246">
        <v>1</v>
      </c>
      <c r="C1910" s="246">
        <v>7.4669999999999996</v>
      </c>
      <c r="D1910" s="246">
        <v>2009</v>
      </c>
    </row>
    <row r="1911" spans="1:4">
      <c r="A1911" s="245" t="s">
        <v>12492</v>
      </c>
      <c r="B1911" s="246">
        <v>1</v>
      </c>
      <c r="C1911" s="246">
        <v>9.8249999999999993</v>
      </c>
      <c r="D1911" s="246">
        <v>2008</v>
      </c>
    </row>
    <row r="1912" spans="1:4">
      <c r="A1912" s="245" t="s">
        <v>12410</v>
      </c>
      <c r="B1912" s="246">
        <v>1</v>
      </c>
      <c r="C1912" s="246">
        <v>9.5660000000000007</v>
      </c>
      <c r="D1912" s="246">
        <v>1957</v>
      </c>
    </row>
    <row r="1913" spans="1:4">
      <c r="A1913" s="245" t="s">
        <v>12154</v>
      </c>
      <c r="B1913" s="246">
        <v>1</v>
      </c>
      <c r="C1913" s="246">
        <v>8.7810000000000006</v>
      </c>
      <c r="D1913" s="246">
        <v>1983</v>
      </c>
    </row>
    <row r="1914" spans="1:4">
      <c r="A1914" s="245" t="s">
        <v>12092</v>
      </c>
      <c r="B1914" s="246">
        <v>1</v>
      </c>
      <c r="C1914" s="246">
        <v>8.6280000000000001</v>
      </c>
      <c r="D1914" s="246">
        <v>1993</v>
      </c>
    </row>
    <row r="1915" spans="1:4">
      <c r="A1915" s="245" t="s">
        <v>13491</v>
      </c>
      <c r="B1915" s="246">
        <v>1</v>
      </c>
      <c r="C1915" s="246">
        <v>16.366</v>
      </c>
      <c r="D1915" s="246">
        <v>2010</v>
      </c>
    </row>
    <row r="1916" spans="1:4">
      <c r="A1916" s="245" t="s">
        <v>12837</v>
      </c>
      <c r="B1916" s="246">
        <v>1</v>
      </c>
      <c r="C1916" s="246">
        <v>11.301</v>
      </c>
      <c r="D1916" s="246">
        <v>2010</v>
      </c>
    </row>
    <row r="1917" spans="1:4">
      <c r="A1917" s="245" t="s">
        <v>8852</v>
      </c>
      <c r="B1917" s="246">
        <v>7</v>
      </c>
      <c r="C1917" s="246">
        <v>61.256999999999998</v>
      </c>
      <c r="D1917" s="246">
        <v>13986</v>
      </c>
    </row>
    <row r="1918" spans="1:4">
      <c r="A1918" s="245" t="s">
        <v>7574</v>
      </c>
      <c r="B1918" s="246">
        <v>2</v>
      </c>
      <c r="C1918" s="246">
        <v>9.0459999999999994</v>
      </c>
      <c r="D1918" s="246">
        <v>3968</v>
      </c>
    </row>
    <row r="1919" spans="1:4">
      <c r="A1919" s="245" t="s">
        <v>11942</v>
      </c>
      <c r="B1919" s="246">
        <v>1</v>
      </c>
      <c r="C1919" s="246">
        <v>8.2929999999999993</v>
      </c>
      <c r="D1919" s="246">
        <v>1969</v>
      </c>
    </row>
    <row r="1920" spans="1:4">
      <c r="A1920" s="245" t="s">
        <v>11690</v>
      </c>
      <c r="B1920" s="246">
        <v>1</v>
      </c>
      <c r="C1920" s="246">
        <v>7.7990000000000004</v>
      </c>
      <c r="D1920" s="246">
        <v>1992</v>
      </c>
    </row>
    <row r="1921" spans="1:4">
      <c r="A1921" s="245" t="s">
        <v>11516</v>
      </c>
      <c r="B1921" s="246">
        <v>1</v>
      </c>
      <c r="C1921" s="246">
        <v>7.4569999999999999</v>
      </c>
      <c r="D1921" s="246">
        <v>1976</v>
      </c>
    </row>
    <row r="1922" spans="1:4">
      <c r="A1922" s="245" t="s">
        <v>9789</v>
      </c>
      <c r="B1922" s="246">
        <v>4</v>
      </c>
      <c r="C1922" s="246">
        <v>28.369</v>
      </c>
      <c r="D1922" s="246">
        <v>7959</v>
      </c>
    </row>
    <row r="1923" spans="1:4">
      <c r="A1923" s="245" t="s">
        <v>9476</v>
      </c>
      <c r="B1923" s="246">
        <v>6</v>
      </c>
      <c r="C1923" s="246">
        <v>37.932000000000002</v>
      </c>
      <c r="D1923" s="246">
        <v>12058</v>
      </c>
    </row>
    <row r="1924" spans="1:4">
      <c r="A1924" s="245" t="s">
        <v>8565</v>
      </c>
      <c r="B1924" s="246">
        <v>1</v>
      </c>
      <c r="C1924" s="246">
        <v>4.7709999999999999</v>
      </c>
      <c r="D1924" s="246">
        <v>1947</v>
      </c>
    </row>
    <row r="1925" spans="1:4">
      <c r="A1925" s="245" t="s">
        <v>9230</v>
      </c>
      <c r="B1925" s="246">
        <v>1</v>
      </c>
      <c r="C1925" s="246">
        <v>5.18</v>
      </c>
      <c r="D1925" s="246">
        <v>1975</v>
      </c>
    </row>
    <row r="1926" spans="1:4">
      <c r="A1926" s="245" t="s">
        <v>7147</v>
      </c>
      <c r="B1926" s="246">
        <v>6</v>
      </c>
      <c r="C1926" s="246">
        <v>53.651000000000003</v>
      </c>
      <c r="D1926" s="246">
        <v>11920</v>
      </c>
    </row>
    <row r="1927" spans="1:4">
      <c r="A1927" s="245" t="s">
        <v>7730</v>
      </c>
      <c r="B1927" s="246">
        <v>1</v>
      </c>
      <c r="C1927" s="246">
        <v>4.4219999999999997</v>
      </c>
      <c r="D1927" s="246">
        <v>1995</v>
      </c>
    </row>
    <row r="1928" spans="1:4">
      <c r="A1928" s="245" t="s">
        <v>12811</v>
      </c>
      <c r="B1928" s="246">
        <v>2</v>
      </c>
      <c r="C1928" s="246">
        <v>22.484000000000002</v>
      </c>
      <c r="D1928" s="246">
        <v>3979</v>
      </c>
    </row>
    <row r="1929" spans="1:4">
      <c r="A1929" s="245" t="s">
        <v>9076</v>
      </c>
      <c r="B1929" s="246">
        <v>2</v>
      </c>
      <c r="C1929" s="246">
        <v>10.629999999999999</v>
      </c>
      <c r="D1929" s="246">
        <v>3851</v>
      </c>
    </row>
    <row r="1930" spans="1:4">
      <c r="A1930" s="245" t="s">
        <v>11921</v>
      </c>
      <c r="B1930" s="246">
        <v>1</v>
      </c>
      <c r="C1930" s="246">
        <v>8.2739999999999991</v>
      </c>
      <c r="D1930" s="246">
        <v>1947</v>
      </c>
    </row>
    <row r="1931" spans="1:4">
      <c r="A1931" s="245" t="s">
        <v>11610</v>
      </c>
      <c r="B1931" s="246">
        <v>1</v>
      </c>
      <c r="C1931" s="246">
        <v>7.6379999999999999</v>
      </c>
      <c r="D1931" s="246">
        <v>1970</v>
      </c>
    </row>
    <row r="1932" spans="1:4">
      <c r="A1932" s="245" t="s">
        <v>8138</v>
      </c>
      <c r="B1932" s="246">
        <v>1</v>
      </c>
      <c r="C1932" s="246">
        <v>4.585</v>
      </c>
      <c r="D1932" s="246">
        <v>1992</v>
      </c>
    </row>
    <row r="1933" spans="1:4">
      <c r="A1933" s="245" t="s">
        <v>7468</v>
      </c>
      <c r="B1933" s="246">
        <v>3</v>
      </c>
      <c r="C1933" s="246">
        <v>29.044999999999998</v>
      </c>
      <c r="D1933" s="246">
        <v>5859</v>
      </c>
    </row>
    <row r="1934" spans="1:4">
      <c r="A1934" s="245" t="s">
        <v>11444</v>
      </c>
      <c r="B1934" s="246">
        <v>2</v>
      </c>
      <c r="C1934" s="246">
        <v>17.877000000000002</v>
      </c>
      <c r="D1934" s="246">
        <v>3975</v>
      </c>
    </row>
    <row r="1935" spans="1:4">
      <c r="A1935" s="245" t="s">
        <v>9255</v>
      </c>
      <c r="B1935" s="246">
        <v>4</v>
      </c>
      <c r="C1935" s="246">
        <v>36.707000000000001</v>
      </c>
      <c r="D1935" s="246">
        <v>7809</v>
      </c>
    </row>
    <row r="1936" spans="1:4">
      <c r="A1936" s="245" t="s">
        <v>9658</v>
      </c>
      <c r="B1936" s="246">
        <v>1</v>
      </c>
      <c r="C1936" s="246">
        <v>5.452</v>
      </c>
      <c r="D1936" s="246">
        <v>2004</v>
      </c>
    </row>
    <row r="1937" spans="1:4">
      <c r="A1937" s="245" t="s">
        <v>13731</v>
      </c>
      <c r="B1937" s="246">
        <v>1</v>
      </c>
      <c r="C1937" s="246">
        <v>23</v>
      </c>
      <c r="D1937" s="246">
        <v>1974</v>
      </c>
    </row>
    <row r="1938" spans="1:4">
      <c r="A1938" s="245" t="s">
        <v>9752</v>
      </c>
      <c r="B1938" s="246">
        <v>1</v>
      </c>
      <c r="C1938" s="246">
        <v>5.5069999999999997</v>
      </c>
      <c r="D1938" s="246">
        <v>1964</v>
      </c>
    </row>
    <row r="1939" spans="1:4">
      <c r="A1939" s="245" t="s">
        <v>7914</v>
      </c>
      <c r="B1939" s="246">
        <v>1</v>
      </c>
      <c r="C1939" s="246">
        <v>4.4930000000000003</v>
      </c>
      <c r="D1939" s="246">
        <v>1992</v>
      </c>
    </row>
    <row r="1940" spans="1:4">
      <c r="A1940" s="245" t="s">
        <v>12354</v>
      </c>
      <c r="B1940" s="246">
        <v>1</v>
      </c>
      <c r="C1940" s="246">
        <v>9.4220000000000006</v>
      </c>
      <c r="D1940" s="246">
        <v>1947</v>
      </c>
    </row>
    <row r="1941" spans="1:4">
      <c r="A1941" s="245" t="s">
        <v>84</v>
      </c>
      <c r="B1941" s="246">
        <v>1</v>
      </c>
      <c r="C1941" s="246">
        <v>4.9050000000000002</v>
      </c>
      <c r="D1941" s="246">
        <v>1997</v>
      </c>
    </row>
    <row r="1942" spans="1:4">
      <c r="A1942" s="245" t="s">
        <v>10855</v>
      </c>
      <c r="B1942" s="246">
        <v>1</v>
      </c>
      <c r="C1942" s="246">
        <v>6.5209999999999999</v>
      </c>
      <c r="D1942" s="246">
        <v>1982</v>
      </c>
    </row>
    <row r="1943" spans="1:4">
      <c r="A1943" s="245" t="s">
        <v>9512</v>
      </c>
      <c r="B1943" s="246">
        <v>1</v>
      </c>
      <c r="C1943" s="246">
        <v>5.3520000000000003</v>
      </c>
      <c r="D1943" s="246">
        <v>1961</v>
      </c>
    </row>
    <row r="1944" spans="1:4">
      <c r="A1944" s="245" t="s">
        <v>8680</v>
      </c>
      <c r="B1944" s="246">
        <v>1</v>
      </c>
      <c r="C1944" s="246">
        <v>4.83</v>
      </c>
      <c r="D1944" s="246">
        <v>1973</v>
      </c>
    </row>
    <row r="1945" spans="1:4">
      <c r="A1945" s="245" t="s">
        <v>8729</v>
      </c>
      <c r="B1945" s="246">
        <v>4</v>
      </c>
      <c r="C1945" s="246">
        <v>30.924999999999997</v>
      </c>
      <c r="D1945" s="246">
        <v>7807</v>
      </c>
    </row>
    <row r="1946" spans="1:4">
      <c r="A1946" s="245" t="s">
        <v>7976</v>
      </c>
      <c r="B1946" s="246">
        <v>7</v>
      </c>
      <c r="C1946" s="246">
        <v>62.930999999999997</v>
      </c>
      <c r="D1946" s="246">
        <v>13616</v>
      </c>
    </row>
    <row r="1947" spans="1:4">
      <c r="A1947" s="245" t="s">
        <v>10868</v>
      </c>
      <c r="B1947" s="246">
        <v>1</v>
      </c>
      <c r="C1947" s="246">
        <v>6.5350000000000001</v>
      </c>
      <c r="D1947" s="246">
        <v>1963</v>
      </c>
    </row>
    <row r="1948" spans="1:4">
      <c r="A1948" s="245" t="s">
        <v>7297</v>
      </c>
      <c r="B1948" s="246">
        <v>3</v>
      </c>
      <c r="C1948" s="246">
        <v>28.753999999999998</v>
      </c>
      <c r="D1948" s="246">
        <v>5896</v>
      </c>
    </row>
    <row r="1949" spans="1:4">
      <c r="A1949" s="245" t="s">
        <v>9218</v>
      </c>
      <c r="B1949" s="246">
        <v>3</v>
      </c>
      <c r="C1949" s="246">
        <v>24.115000000000002</v>
      </c>
      <c r="D1949" s="246">
        <v>5973</v>
      </c>
    </row>
    <row r="1950" spans="1:4">
      <c r="A1950" s="245" t="s">
        <v>7491</v>
      </c>
      <c r="B1950" s="246">
        <v>14</v>
      </c>
      <c r="C1950" s="246">
        <v>126.93199999999999</v>
      </c>
      <c r="D1950" s="246">
        <v>27993</v>
      </c>
    </row>
    <row r="1951" spans="1:4">
      <c r="A1951" s="245" t="s">
        <v>7616</v>
      </c>
      <c r="B1951" s="246">
        <v>5</v>
      </c>
      <c r="C1951" s="246">
        <v>52.59</v>
      </c>
      <c r="D1951" s="246">
        <v>9937</v>
      </c>
    </row>
    <row r="1952" spans="1:4">
      <c r="A1952" s="245" t="s">
        <v>9124</v>
      </c>
      <c r="B1952" s="246">
        <v>3</v>
      </c>
      <c r="C1952" s="246">
        <v>18.914000000000001</v>
      </c>
      <c r="D1952" s="246">
        <v>5927</v>
      </c>
    </row>
    <row r="1953" spans="1:4">
      <c r="A1953" s="245" t="s">
        <v>8221</v>
      </c>
      <c r="B1953" s="246">
        <v>11</v>
      </c>
      <c r="C1953" s="246">
        <v>96.967000000000013</v>
      </c>
      <c r="D1953" s="246">
        <v>21647</v>
      </c>
    </row>
    <row r="1954" spans="1:4">
      <c r="A1954" s="245" t="s">
        <v>9396</v>
      </c>
      <c r="B1954" s="246">
        <v>3</v>
      </c>
      <c r="C1954" s="246">
        <v>19.59</v>
      </c>
      <c r="D1954" s="246">
        <v>5989</v>
      </c>
    </row>
    <row r="1955" spans="1:4">
      <c r="A1955" s="245" t="s">
        <v>7328</v>
      </c>
      <c r="B1955" s="246">
        <v>44</v>
      </c>
      <c r="C1955" s="246">
        <v>610.77900000000034</v>
      </c>
      <c r="D1955" s="246">
        <v>86565</v>
      </c>
    </row>
    <row r="1956" spans="1:4">
      <c r="A1956" s="245" t="s">
        <v>9718</v>
      </c>
      <c r="B1956" s="246">
        <v>15</v>
      </c>
      <c r="C1956" s="246">
        <v>187.91300000000004</v>
      </c>
      <c r="D1956" s="246">
        <v>30103</v>
      </c>
    </row>
    <row r="1957" spans="1:4">
      <c r="A1957" s="245" t="s">
        <v>12449</v>
      </c>
      <c r="B1957" s="246">
        <v>1</v>
      </c>
      <c r="C1957" s="246">
        <v>9.6539999999999999</v>
      </c>
      <c r="D1957" s="246">
        <v>1979</v>
      </c>
    </row>
    <row r="1958" spans="1:4">
      <c r="A1958" s="245" t="s">
        <v>11340</v>
      </c>
      <c r="B1958" s="246">
        <v>2</v>
      </c>
      <c r="C1958" s="246">
        <v>22.14</v>
      </c>
      <c r="D1958" s="246">
        <v>3935</v>
      </c>
    </row>
    <row r="1959" spans="1:4">
      <c r="A1959" s="245" t="s">
        <v>12790</v>
      </c>
      <c r="B1959" s="246">
        <v>1</v>
      </c>
      <c r="C1959" s="246">
        <v>11.077</v>
      </c>
      <c r="D1959" s="246">
        <v>1959</v>
      </c>
    </row>
    <row r="1960" spans="1:4">
      <c r="A1960" s="245" t="s">
        <v>9760</v>
      </c>
      <c r="B1960" s="246">
        <v>1</v>
      </c>
      <c r="C1960" s="246">
        <v>5.5129999999999999</v>
      </c>
      <c r="D1960" s="246">
        <v>1967</v>
      </c>
    </row>
    <row r="1961" spans="1:4">
      <c r="A1961" s="245" t="s">
        <v>7814</v>
      </c>
      <c r="B1961" s="246">
        <v>3</v>
      </c>
      <c r="C1961" s="246">
        <v>31.027000000000001</v>
      </c>
      <c r="D1961" s="246">
        <v>5896</v>
      </c>
    </row>
    <row r="1962" spans="1:4">
      <c r="A1962" s="245" t="s">
        <v>8018</v>
      </c>
      <c r="B1962" s="246">
        <v>1</v>
      </c>
      <c r="C1962" s="246">
        <v>4.5350000000000001</v>
      </c>
      <c r="D1962" s="246">
        <v>2003</v>
      </c>
    </row>
    <row r="1963" spans="1:4">
      <c r="A1963" s="245" t="s">
        <v>12585</v>
      </c>
      <c r="B1963" s="246">
        <v>1</v>
      </c>
      <c r="C1963" s="246">
        <v>10.141999999999999</v>
      </c>
      <c r="D1963" s="246">
        <v>2002</v>
      </c>
    </row>
    <row r="1964" spans="1:4">
      <c r="A1964" s="245" t="s">
        <v>12973</v>
      </c>
      <c r="B1964" s="246">
        <v>1</v>
      </c>
      <c r="C1964" s="246">
        <v>12.103999999999999</v>
      </c>
      <c r="D1964" s="246">
        <v>1997</v>
      </c>
    </row>
    <row r="1965" spans="1:4">
      <c r="A1965" s="245" t="s">
        <v>7958</v>
      </c>
      <c r="B1965" s="246">
        <v>3</v>
      </c>
      <c r="C1965" s="246">
        <v>19.494</v>
      </c>
      <c r="D1965" s="246">
        <v>5950</v>
      </c>
    </row>
    <row r="1966" spans="1:4">
      <c r="A1966" s="245" t="s">
        <v>8419</v>
      </c>
      <c r="B1966" s="246">
        <v>3</v>
      </c>
      <c r="C1966" s="246">
        <v>15.780000000000001</v>
      </c>
      <c r="D1966" s="246">
        <v>5791</v>
      </c>
    </row>
    <row r="1967" spans="1:4">
      <c r="A1967" s="245" t="s">
        <v>7332</v>
      </c>
      <c r="B1967" s="246">
        <v>4</v>
      </c>
      <c r="C1967" s="246">
        <v>20.991</v>
      </c>
      <c r="D1967" s="246">
        <v>7997</v>
      </c>
    </row>
    <row r="1968" spans="1:4">
      <c r="A1968" s="245" t="s">
        <v>7103</v>
      </c>
      <c r="B1968" s="246">
        <v>2</v>
      </c>
      <c r="C1968" s="246">
        <v>12.281000000000001</v>
      </c>
      <c r="D1968" s="246">
        <v>3926</v>
      </c>
    </row>
    <row r="1969" spans="1:4">
      <c r="A1969" s="245" t="s">
        <v>9666</v>
      </c>
      <c r="B1969" s="246">
        <v>2</v>
      </c>
      <c r="C1969" s="246">
        <v>11.056000000000001</v>
      </c>
      <c r="D1969" s="246">
        <v>3943</v>
      </c>
    </row>
    <row r="1970" spans="1:4">
      <c r="A1970" s="245" t="s">
        <v>9762</v>
      </c>
      <c r="B1970" s="246">
        <v>2</v>
      </c>
      <c r="C1970" s="246">
        <v>24.047000000000001</v>
      </c>
      <c r="D1970" s="246">
        <v>3912</v>
      </c>
    </row>
    <row r="1971" spans="1:4">
      <c r="A1971" s="245" t="s">
        <v>10968</v>
      </c>
      <c r="B1971" s="246">
        <v>2</v>
      </c>
      <c r="C1971" s="246">
        <v>13.603999999999999</v>
      </c>
      <c r="D1971" s="246">
        <v>3973</v>
      </c>
    </row>
    <row r="1972" spans="1:4">
      <c r="A1972" s="245" t="s">
        <v>9748</v>
      </c>
      <c r="B1972" s="246">
        <v>3</v>
      </c>
      <c r="C1972" s="246">
        <v>20.222000000000001</v>
      </c>
      <c r="D1972" s="246">
        <v>5874</v>
      </c>
    </row>
    <row r="1973" spans="1:4">
      <c r="A1973" s="245" t="s">
        <v>7312</v>
      </c>
      <c r="B1973" s="246">
        <v>8</v>
      </c>
      <c r="C1973" s="246">
        <v>52.287999999999997</v>
      </c>
      <c r="D1973" s="246">
        <v>15832</v>
      </c>
    </row>
    <row r="1974" spans="1:4">
      <c r="A1974" s="245" t="s">
        <v>10875</v>
      </c>
      <c r="B1974" s="246">
        <v>1</v>
      </c>
      <c r="C1974" s="246">
        <v>6.5490000000000004</v>
      </c>
      <c r="D1974" s="246">
        <v>1986</v>
      </c>
    </row>
    <row r="1975" spans="1:4">
      <c r="A1975" s="245" t="s">
        <v>11633</v>
      </c>
      <c r="B1975" s="246">
        <v>1</v>
      </c>
      <c r="C1975" s="246">
        <v>7.6840000000000002</v>
      </c>
      <c r="D1975" s="246">
        <v>2000</v>
      </c>
    </row>
    <row r="1976" spans="1:4">
      <c r="A1976" s="245" t="s">
        <v>10767</v>
      </c>
      <c r="B1976" s="246">
        <v>2</v>
      </c>
      <c r="C1976" s="246">
        <v>15.95</v>
      </c>
      <c r="D1976" s="246">
        <v>3936</v>
      </c>
    </row>
    <row r="1977" spans="1:4">
      <c r="A1977" s="245" t="s">
        <v>7590</v>
      </c>
      <c r="B1977" s="246">
        <v>3</v>
      </c>
      <c r="C1977" s="246">
        <v>20.46</v>
      </c>
      <c r="D1977" s="246">
        <v>5983</v>
      </c>
    </row>
    <row r="1978" spans="1:4">
      <c r="A1978" s="245" t="s">
        <v>13534</v>
      </c>
      <c r="B1978" s="246">
        <v>1</v>
      </c>
      <c r="C1978" s="246">
        <v>17.309999999999999</v>
      </c>
      <c r="D1978" s="246">
        <v>1954</v>
      </c>
    </row>
    <row r="1979" spans="1:4">
      <c r="A1979" s="245" t="s">
        <v>11103</v>
      </c>
      <c r="B1979" s="246">
        <v>3</v>
      </c>
      <c r="C1979" s="246">
        <v>21.637</v>
      </c>
      <c r="D1979" s="246">
        <v>5888</v>
      </c>
    </row>
    <row r="1980" spans="1:4">
      <c r="A1980" s="245" t="s">
        <v>9010</v>
      </c>
      <c r="B1980" s="246">
        <v>4</v>
      </c>
      <c r="C1980" s="246">
        <v>22.454000000000001</v>
      </c>
      <c r="D1980" s="246">
        <v>7957</v>
      </c>
    </row>
    <row r="1981" spans="1:4">
      <c r="A1981" s="245" t="s">
        <v>7039</v>
      </c>
      <c r="B1981" s="246">
        <v>2</v>
      </c>
      <c r="C1981" s="246">
        <v>10.440999999999999</v>
      </c>
      <c r="D1981" s="246">
        <v>4006</v>
      </c>
    </row>
    <row r="1982" spans="1:4">
      <c r="A1982" s="245" t="s">
        <v>8586</v>
      </c>
      <c r="B1982" s="246">
        <v>1</v>
      </c>
      <c r="C1982" s="246">
        <v>4.79</v>
      </c>
      <c r="D1982" s="246">
        <v>1957</v>
      </c>
    </row>
    <row r="1983" spans="1:4">
      <c r="A1983" s="245" t="s">
        <v>7508</v>
      </c>
      <c r="B1983" s="246">
        <v>2</v>
      </c>
      <c r="C1983" s="246">
        <v>8.902000000000001</v>
      </c>
      <c r="D1983" s="246">
        <v>3938</v>
      </c>
    </row>
    <row r="1984" spans="1:4">
      <c r="A1984" s="245" t="s">
        <v>8833</v>
      </c>
      <c r="B1984" s="246">
        <v>4</v>
      </c>
      <c r="C1984" s="246">
        <v>23.553999999999998</v>
      </c>
      <c r="D1984" s="246">
        <v>7901</v>
      </c>
    </row>
    <row r="1985" spans="1:4">
      <c r="A1985" s="245" t="s">
        <v>12970</v>
      </c>
      <c r="B1985" s="246">
        <v>1</v>
      </c>
      <c r="C1985" s="246">
        <v>12.099</v>
      </c>
      <c r="D1985" s="246">
        <v>1957</v>
      </c>
    </row>
    <row r="1986" spans="1:4">
      <c r="A1986" s="245" t="s">
        <v>7248</v>
      </c>
      <c r="B1986" s="246">
        <v>2</v>
      </c>
      <c r="C1986" s="246">
        <v>9.2620000000000005</v>
      </c>
      <c r="D1986" s="246">
        <v>4009</v>
      </c>
    </row>
    <row r="1987" spans="1:4">
      <c r="A1987" s="245" t="s">
        <v>8148</v>
      </c>
      <c r="B1987" s="246">
        <v>4</v>
      </c>
      <c r="C1987" s="246">
        <v>29.536999999999999</v>
      </c>
      <c r="D1987" s="246">
        <v>7899</v>
      </c>
    </row>
    <row r="1988" spans="1:4">
      <c r="A1988" s="245" t="s">
        <v>11694</v>
      </c>
      <c r="B1988" s="246">
        <v>4</v>
      </c>
      <c r="C1988" s="246">
        <v>40.025999999999996</v>
      </c>
      <c r="D1988" s="246">
        <v>7875</v>
      </c>
    </row>
    <row r="1989" spans="1:4">
      <c r="A1989" s="245" t="s">
        <v>7802</v>
      </c>
      <c r="B1989" s="246">
        <v>2</v>
      </c>
      <c r="C1989" s="246">
        <v>8.99</v>
      </c>
      <c r="D1989" s="246">
        <v>3924</v>
      </c>
    </row>
    <row r="1990" spans="1:4">
      <c r="A1990" s="245" t="s">
        <v>8367</v>
      </c>
      <c r="B1990" s="246">
        <v>5</v>
      </c>
      <c r="C1990" s="246">
        <v>38.752000000000002</v>
      </c>
      <c r="D1990" s="246">
        <v>9809</v>
      </c>
    </row>
    <row r="1991" spans="1:4">
      <c r="A1991" s="245" t="s">
        <v>11765</v>
      </c>
      <c r="B1991" s="246">
        <v>1</v>
      </c>
      <c r="C1991" s="246">
        <v>7.93</v>
      </c>
      <c r="D1991" s="246">
        <v>1967</v>
      </c>
    </row>
    <row r="1992" spans="1:4">
      <c r="A1992" s="245" t="s">
        <v>12737</v>
      </c>
      <c r="B1992" s="246">
        <v>1</v>
      </c>
      <c r="C1992" s="246">
        <v>10.842000000000001</v>
      </c>
      <c r="D1992" s="246">
        <v>1977</v>
      </c>
    </row>
    <row r="1993" spans="1:4">
      <c r="A1993" s="245" t="s">
        <v>10038</v>
      </c>
      <c r="B1993" s="246">
        <v>1</v>
      </c>
      <c r="C1993" s="246">
        <v>5.7190000000000003</v>
      </c>
      <c r="D1993" s="246">
        <v>1968</v>
      </c>
    </row>
    <row r="1994" spans="1:4">
      <c r="A1994" s="245" t="s">
        <v>12021</v>
      </c>
      <c r="B1994" s="246">
        <v>1</v>
      </c>
      <c r="C1994" s="246">
        <v>8.4640000000000004</v>
      </c>
      <c r="D1994" s="246">
        <v>1988</v>
      </c>
    </row>
    <row r="1995" spans="1:4">
      <c r="A1995" s="245" t="s">
        <v>8144</v>
      </c>
      <c r="B1995" s="246">
        <v>5</v>
      </c>
      <c r="C1995" s="246">
        <v>38.576999999999998</v>
      </c>
      <c r="D1995" s="246">
        <v>9920</v>
      </c>
    </row>
    <row r="1996" spans="1:4">
      <c r="A1996" s="245" t="s">
        <v>6995</v>
      </c>
      <c r="B1996" s="246">
        <v>9</v>
      </c>
      <c r="C1996" s="246">
        <v>84.521000000000001</v>
      </c>
      <c r="D1996" s="246">
        <v>17632</v>
      </c>
    </row>
    <row r="1997" spans="1:4">
      <c r="A1997" s="245" t="s">
        <v>12942</v>
      </c>
      <c r="B1997" s="246">
        <v>1</v>
      </c>
      <c r="C1997" s="246">
        <v>11.994999999999999</v>
      </c>
      <c r="D1997" s="246">
        <v>1963</v>
      </c>
    </row>
    <row r="1998" spans="1:4">
      <c r="A1998" s="245" t="s">
        <v>11732</v>
      </c>
      <c r="B1998" s="246">
        <v>1</v>
      </c>
      <c r="C1998" s="246">
        <v>7.8680000000000003</v>
      </c>
      <c r="D1998" s="246">
        <v>1959</v>
      </c>
    </row>
    <row r="1999" spans="1:4">
      <c r="A1999" s="245" t="s">
        <v>10637</v>
      </c>
      <c r="B1999" s="246">
        <v>2</v>
      </c>
      <c r="C1999" s="246">
        <v>13.581</v>
      </c>
      <c r="D1999" s="246">
        <v>3918</v>
      </c>
    </row>
    <row r="2000" spans="1:4">
      <c r="A2000" s="245" t="s">
        <v>11848</v>
      </c>
      <c r="B2000" s="246">
        <v>1</v>
      </c>
      <c r="C2000" s="246">
        <v>8.1020000000000003</v>
      </c>
      <c r="D2000" s="246">
        <v>1977</v>
      </c>
    </row>
    <row r="2001" spans="1:4">
      <c r="A2001" s="245" t="s">
        <v>9521</v>
      </c>
      <c r="B2001" s="246">
        <v>1</v>
      </c>
      <c r="C2001" s="246">
        <v>5.3559999999999999</v>
      </c>
      <c r="D2001" s="246">
        <v>1984</v>
      </c>
    </row>
    <row r="2002" spans="1:4">
      <c r="A2002" s="245" t="s">
        <v>7940</v>
      </c>
      <c r="B2002" s="246">
        <v>1</v>
      </c>
      <c r="C2002" s="246">
        <v>4.5049999999999999</v>
      </c>
      <c r="D2002" s="246">
        <v>1955</v>
      </c>
    </row>
    <row r="2003" spans="1:4">
      <c r="A2003" s="245" t="s">
        <v>8122</v>
      </c>
      <c r="B2003" s="246">
        <v>3</v>
      </c>
      <c r="C2003" s="246">
        <v>15.722999999999999</v>
      </c>
      <c r="D2003" s="246">
        <v>6011</v>
      </c>
    </row>
    <row r="2004" spans="1:4">
      <c r="A2004" s="245" t="s">
        <v>9614</v>
      </c>
      <c r="B2004" s="246">
        <v>1</v>
      </c>
      <c r="C2004" s="246">
        <v>5.4279999999999999</v>
      </c>
      <c r="D2004" s="246">
        <v>1965</v>
      </c>
    </row>
    <row r="2005" spans="1:4">
      <c r="A2005" s="245" t="s">
        <v>10690</v>
      </c>
      <c r="B2005" s="246">
        <v>2</v>
      </c>
      <c r="C2005" s="246">
        <v>18.015000000000001</v>
      </c>
      <c r="D2005" s="246">
        <v>3936</v>
      </c>
    </row>
    <row r="2006" spans="1:4">
      <c r="A2006" s="245" t="s">
        <v>8126</v>
      </c>
      <c r="B2006" s="246">
        <v>1</v>
      </c>
      <c r="C2006" s="246">
        <v>4.58</v>
      </c>
      <c r="D2006" s="246">
        <v>1954</v>
      </c>
    </row>
    <row r="2007" spans="1:4">
      <c r="A2007" s="245" t="s">
        <v>11477</v>
      </c>
      <c r="B2007" s="246">
        <v>5</v>
      </c>
      <c r="C2007" s="246">
        <v>50.464999999999996</v>
      </c>
      <c r="D2007" s="246">
        <v>9827</v>
      </c>
    </row>
    <row r="2008" spans="1:4">
      <c r="A2008" s="245" t="s">
        <v>7101</v>
      </c>
      <c r="B2008" s="246">
        <v>5</v>
      </c>
      <c r="C2008" s="246">
        <v>34.9</v>
      </c>
      <c r="D2008" s="246">
        <v>9827</v>
      </c>
    </row>
    <row r="2009" spans="1:4">
      <c r="A2009" s="245" t="s">
        <v>11473</v>
      </c>
      <c r="B2009" s="246">
        <v>3</v>
      </c>
      <c r="C2009" s="246">
        <v>28.242000000000001</v>
      </c>
      <c r="D2009" s="246">
        <v>6022</v>
      </c>
    </row>
    <row r="2010" spans="1:4">
      <c r="A2010" s="245" t="s">
        <v>8897</v>
      </c>
      <c r="B2010" s="246">
        <v>4</v>
      </c>
      <c r="C2010" s="246">
        <v>39.842000000000006</v>
      </c>
      <c r="D2010" s="246">
        <v>7984</v>
      </c>
    </row>
    <row r="2011" spans="1:4">
      <c r="A2011" s="245" t="s">
        <v>7713</v>
      </c>
      <c r="B2011" s="246">
        <v>2</v>
      </c>
      <c r="C2011" s="246">
        <v>10.914000000000001</v>
      </c>
      <c r="D2011" s="246">
        <v>4010</v>
      </c>
    </row>
    <row r="2012" spans="1:4">
      <c r="A2012" s="245" t="s">
        <v>7457</v>
      </c>
      <c r="B2012" s="246">
        <v>1</v>
      </c>
      <c r="C2012" s="246">
        <v>4.3159999999999998</v>
      </c>
      <c r="D2012" s="246">
        <v>1954</v>
      </c>
    </row>
    <row r="2013" spans="1:4">
      <c r="A2013" s="245" t="s">
        <v>8506</v>
      </c>
      <c r="B2013" s="246">
        <v>2</v>
      </c>
      <c r="C2013" s="246">
        <v>10.856999999999999</v>
      </c>
      <c r="D2013" s="246">
        <v>3963</v>
      </c>
    </row>
    <row r="2014" spans="1:4">
      <c r="A2014" s="245" t="s">
        <v>11397</v>
      </c>
      <c r="B2014" s="246">
        <v>3</v>
      </c>
      <c r="C2014" s="246">
        <v>32.353999999999999</v>
      </c>
      <c r="D2014" s="246">
        <v>5993</v>
      </c>
    </row>
    <row r="2015" spans="1:4">
      <c r="A2015" s="245" t="s">
        <v>9954</v>
      </c>
      <c r="B2015" s="246">
        <v>1</v>
      </c>
      <c r="C2015" s="246">
        <v>5.6340000000000003</v>
      </c>
      <c r="D2015" s="246">
        <v>1992</v>
      </c>
    </row>
    <row r="2016" spans="1:4">
      <c r="A2016" s="245" t="s">
        <v>7398</v>
      </c>
      <c r="B2016" s="246">
        <v>9</v>
      </c>
      <c r="C2016" s="246">
        <v>66.114000000000004</v>
      </c>
      <c r="D2016" s="246">
        <v>17715</v>
      </c>
    </row>
    <row r="2017" spans="1:4">
      <c r="A2017" s="245" t="s">
        <v>11237</v>
      </c>
      <c r="B2017" s="246">
        <v>1</v>
      </c>
      <c r="C2017" s="246">
        <v>7.0229999999999997</v>
      </c>
      <c r="D2017" s="246">
        <v>1964</v>
      </c>
    </row>
    <row r="2018" spans="1:4">
      <c r="A2018" s="245" t="s">
        <v>9861</v>
      </c>
      <c r="B2018" s="246">
        <v>1</v>
      </c>
      <c r="C2018" s="246">
        <v>5.5739999999999998</v>
      </c>
      <c r="D2018" s="246">
        <v>1984</v>
      </c>
    </row>
    <row r="2019" spans="1:4">
      <c r="A2019" s="245" t="s">
        <v>9385</v>
      </c>
      <c r="B2019" s="246">
        <v>1</v>
      </c>
      <c r="C2019" s="246">
        <v>5.2729999999999997</v>
      </c>
      <c r="D2019" s="246">
        <v>1987</v>
      </c>
    </row>
    <row r="2020" spans="1:4">
      <c r="A2020" s="245" t="s">
        <v>8255</v>
      </c>
      <c r="B2020" s="246">
        <v>4</v>
      </c>
      <c r="C2020" s="246">
        <v>38.93</v>
      </c>
      <c r="D2020" s="246">
        <v>7933</v>
      </c>
    </row>
    <row r="2021" spans="1:4">
      <c r="A2021" s="245" t="s">
        <v>9482</v>
      </c>
      <c r="B2021" s="246">
        <v>1</v>
      </c>
      <c r="C2021" s="246">
        <v>5.3310000000000004</v>
      </c>
      <c r="D2021" s="246">
        <v>1958</v>
      </c>
    </row>
    <row r="2022" spans="1:4">
      <c r="A2022" s="245" t="s">
        <v>7493</v>
      </c>
      <c r="B2022" s="246">
        <v>9</v>
      </c>
      <c r="C2022" s="246">
        <v>63.271999999999998</v>
      </c>
      <c r="D2022" s="246">
        <v>17482</v>
      </c>
    </row>
    <row r="2023" spans="1:4">
      <c r="A2023" s="245" t="s">
        <v>7284</v>
      </c>
      <c r="B2023" s="246">
        <v>3</v>
      </c>
      <c r="C2023" s="246">
        <v>15.02</v>
      </c>
      <c r="D2023" s="246">
        <v>5904</v>
      </c>
    </row>
    <row r="2024" spans="1:4">
      <c r="A2024" s="245" t="s">
        <v>9460</v>
      </c>
      <c r="B2024" s="246">
        <v>7</v>
      </c>
      <c r="C2024" s="246">
        <v>55.797000000000004</v>
      </c>
      <c r="D2024" s="246">
        <v>13804</v>
      </c>
    </row>
    <row r="2025" spans="1:4">
      <c r="A2025" s="245" t="s">
        <v>10077</v>
      </c>
      <c r="B2025" s="246">
        <v>1</v>
      </c>
      <c r="C2025" s="246">
        <v>5.7469999999999999</v>
      </c>
      <c r="D2025" s="246">
        <v>1984</v>
      </c>
    </row>
    <row r="2026" spans="1:4">
      <c r="A2026" s="245" t="s">
        <v>7908</v>
      </c>
      <c r="B2026" s="246">
        <v>1</v>
      </c>
      <c r="C2026" s="246">
        <v>4.492</v>
      </c>
      <c r="D2026" s="246">
        <v>1982</v>
      </c>
    </row>
    <row r="2027" spans="1:4">
      <c r="A2027" s="245" t="s">
        <v>7445</v>
      </c>
      <c r="B2027" s="246">
        <v>1</v>
      </c>
      <c r="C2027" s="246">
        <v>4.3129999999999997</v>
      </c>
      <c r="D2027" s="246">
        <v>1963</v>
      </c>
    </row>
    <row r="2028" spans="1:4">
      <c r="A2028" s="245" t="s">
        <v>10406</v>
      </c>
      <c r="B2028" s="246">
        <v>1</v>
      </c>
      <c r="C2028" s="246">
        <v>6.0270000000000001</v>
      </c>
      <c r="D2028" s="246">
        <v>2007</v>
      </c>
    </row>
    <row r="2029" spans="1:4">
      <c r="A2029" s="245" t="s">
        <v>13201</v>
      </c>
      <c r="B2029" s="246">
        <v>1</v>
      </c>
      <c r="C2029" s="246">
        <v>13.412000000000001</v>
      </c>
      <c r="D2029" s="246">
        <v>1958</v>
      </c>
    </row>
    <row r="2030" spans="1:4">
      <c r="A2030" s="245" t="s">
        <v>9554</v>
      </c>
      <c r="B2030" s="246">
        <v>4</v>
      </c>
      <c r="C2030" s="246">
        <v>24.563000000000002</v>
      </c>
      <c r="D2030" s="246">
        <v>8023</v>
      </c>
    </row>
    <row r="2031" spans="1:4">
      <c r="A2031" s="245" t="s">
        <v>13658</v>
      </c>
      <c r="B2031" s="246">
        <v>1</v>
      </c>
      <c r="C2031" s="246">
        <v>20.202999999999999</v>
      </c>
      <c r="D2031" s="246">
        <v>1958</v>
      </c>
    </row>
    <row r="2032" spans="1:4">
      <c r="A2032" s="245" t="s">
        <v>7293</v>
      </c>
      <c r="B2032" s="246">
        <v>7</v>
      </c>
      <c r="C2032" s="246">
        <v>51.367999999999995</v>
      </c>
      <c r="D2032" s="246">
        <v>13762</v>
      </c>
    </row>
    <row r="2033" spans="1:4">
      <c r="A2033" s="245" t="s">
        <v>13488</v>
      </c>
      <c r="B2033" s="246">
        <v>1</v>
      </c>
      <c r="C2033" s="246">
        <v>16.329000000000001</v>
      </c>
      <c r="D2033" s="246">
        <v>1979</v>
      </c>
    </row>
    <row r="2034" spans="1:4">
      <c r="A2034" s="245" t="s">
        <v>10294</v>
      </c>
      <c r="B2034" s="246">
        <v>1</v>
      </c>
      <c r="C2034" s="246">
        <v>5.931</v>
      </c>
      <c r="D2034" s="246">
        <v>1980</v>
      </c>
    </row>
    <row r="2035" spans="1:4">
      <c r="A2035" s="245" t="s">
        <v>7647</v>
      </c>
      <c r="B2035" s="246">
        <v>1</v>
      </c>
      <c r="C2035" s="246">
        <v>4.3890000000000002</v>
      </c>
      <c r="D2035" s="246">
        <v>1966</v>
      </c>
    </row>
    <row r="2036" spans="1:4">
      <c r="A2036" s="245" t="s">
        <v>11969</v>
      </c>
      <c r="B2036" s="246">
        <v>1</v>
      </c>
      <c r="C2036" s="246">
        <v>8.3569999999999993</v>
      </c>
      <c r="D2036" s="246">
        <v>1968</v>
      </c>
    </row>
    <row r="2037" spans="1:4">
      <c r="A2037" s="245" t="s">
        <v>11951</v>
      </c>
      <c r="B2037" s="246">
        <v>1</v>
      </c>
      <c r="C2037" s="246">
        <v>8.3119999999999994</v>
      </c>
      <c r="D2037" s="246">
        <v>1998</v>
      </c>
    </row>
    <row r="2038" spans="1:4">
      <c r="A2038" s="245" t="s">
        <v>7471</v>
      </c>
      <c r="B2038" s="246">
        <v>5</v>
      </c>
      <c r="C2038" s="246">
        <v>41.312000000000005</v>
      </c>
      <c r="D2038" s="246">
        <v>9832</v>
      </c>
    </row>
    <row r="2039" spans="1:4">
      <c r="A2039" s="245" t="s">
        <v>7669</v>
      </c>
      <c r="B2039" s="246">
        <v>2</v>
      </c>
      <c r="C2039" s="246">
        <v>19.111999999999998</v>
      </c>
      <c r="D2039" s="246">
        <v>3956</v>
      </c>
    </row>
    <row r="2040" spans="1:4">
      <c r="A2040" s="245" t="s">
        <v>8110</v>
      </c>
      <c r="B2040" s="246">
        <v>1</v>
      </c>
      <c r="C2040" s="246">
        <v>4.5739999999999998</v>
      </c>
      <c r="D2040" s="246">
        <v>1998</v>
      </c>
    </row>
    <row r="2041" spans="1:4">
      <c r="A2041" s="245" t="s">
        <v>9074</v>
      </c>
      <c r="B2041" s="246">
        <v>1</v>
      </c>
      <c r="C2041" s="246">
        <v>5.0810000000000004</v>
      </c>
      <c r="D2041" s="246">
        <v>1969</v>
      </c>
    </row>
    <row r="2042" spans="1:4">
      <c r="A2042" s="245" t="s">
        <v>13117</v>
      </c>
      <c r="B2042" s="246">
        <v>1</v>
      </c>
      <c r="C2042" s="246">
        <v>12.827999999999999</v>
      </c>
      <c r="D2042" s="246">
        <v>1961</v>
      </c>
    </row>
    <row r="2043" spans="1:4">
      <c r="A2043" s="245" t="s">
        <v>11233</v>
      </c>
      <c r="B2043" s="246">
        <v>1</v>
      </c>
      <c r="C2043" s="246">
        <v>7.02</v>
      </c>
      <c r="D2043" s="246">
        <v>1961</v>
      </c>
    </row>
    <row r="2044" spans="1:4">
      <c r="A2044" s="245" t="s">
        <v>11811</v>
      </c>
      <c r="B2044" s="246">
        <v>1</v>
      </c>
      <c r="C2044" s="246">
        <v>8.0340000000000007</v>
      </c>
      <c r="D2044" s="246">
        <v>1965</v>
      </c>
    </row>
    <row r="2045" spans="1:4">
      <c r="A2045" s="245" t="s">
        <v>10053</v>
      </c>
      <c r="B2045" s="246">
        <v>4</v>
      </c>
      <c r="C2045" s="246">
        <v>42.232000000000006</v>
      </c>
      <c r="D2045" s="246">
        <v>7789</v>
      </c>
    </row>
    <row r="2046" spans="1:4">
      <c r="A2046" s="245" t="s">
        <v>10635</v>
      </c>
      <c r="B2046" s="246">
        <v>1</v>
      </c>
      <c r="C2046" s="246">
        <v>6.2930000000000001</v>
      </c>
      <c r="D2046" s="246">
        <v>1966</v>
      </c>
    </row>
    <row r="2047" spans="1:4">
      <c r="A2047" s="245" t="s">
        <v>8074</v>
      </c>
      <c r="B2047" s="246">
        <v>3</v>
      </c>
      <c r="C2047" s="246">
        <v>16.14</v>
      </c>
      <c r="D2047" s="246">
        <v>5903</v>
      </c>
    </row>
    <row r="2048" spans="1:4">
      <c r="A2048" s="245" t="s">
        <v>8988</v>
      </c>
      <c r="B2048" s="246">
        <v>1</v>
      </c>
      <c r="C2048" s="246">
        <v>5.016</v>
      </c>
      <c r="D2048" s="246">
        <v>1971</v>
      </c>
    </row>
    <row r="2049" spans="1:4">
      <c r="A2049" s="245" t="s">
        <v>11193</v>
      </c>
      <c r="B2049" s="246">
        <v>6</v>
      </c>
      <c r="C2049" s="246">
        <v>74.394000000000005</v>
      </c>
      <c r="D2049" s="246">
        <v>11802</v>
      </c>
    </row>
    <row r="2050" spans="1:4">
      <c r="A2050" s="245" t="s">
        <v>8412</v>
      </c>
      <c r="B2050" s="246">
        <v>3</v>
      </c>
      <c r="C2050" s="246">
        <v>24.073</v>
      </c>
      <c r="D2050" s="246">
        <v>5903</v>
      </c>
    </row>
    <row r="2051" spans="1:4">
      <c r="A2051" s="245" t="s">
        <v>8358</v>
      </c>
      <c r="B2051" s="246">
        <v>1</v>
      </c>
      <c r="C2051" s="246">
        <v>4.6740000000000004</v>
      </c>
      <c r="D2051" s="246">
        <v>1967</v>
      </c>
    </row>
    <row r="2052" spans="1:4">
      <c r="A2052" s="245" t="s">
        <v>12701</v>
      </c>
      <c r="B2052" s="246">
        <v>1</v>
      </c>
      <c r="C2052" s="246">
        <v>10.69</v>
      </c>
      <c r="D2052" s="246">
        <v>1999</v>
      </c>
    </row>
    <row r="2053" spans="1:4">
      <c r="A2053" s="245" t="s">
        <v>7641</v>
      </c>
      <c r="B2053" s="246">
        <v>2</v>
      </c>
      <c r="C2053" s="246">
        <v>14.756</v>
      </c>
      <c r="D2053" s="246">
        <v>3944</v>
      </c>
    </row>
    <row r="2054" spans="1:4">
      <c r="A2054" s="245" t="s">
        <v>10964</v>
      </c>
      <c r="B2054" s="246">
        <v>1</v>
      </c>
      <c r="C2054" s="246">
        <v>6.65</v>
      </c>
      <c r="D2054" s="246">
        <v>1964</v>
      </c>
    </row>
    <row r="2055" spans="1:4">
      <c r="A2055" s="245" t="s">
        <v>9546</v>
      </c>
      <c r="B2055" s="246">
        <v>1</v>
      </c>
      <c r="C2055" s="246">
        <v>5.3840000000000003</v>
      </c>
      <c r="D2055" s="246">
        <v>2006</v>
      </c>
    </row>
    <row r="2056" spans="1:4">
      <c r="A2056" s="245" t="s">
        <v>7845</v>
      </c>
      <c r="B2056" s="246">
        <v>5</v>
      </c>
      <c r="C2056" s="246">
        <v>27.553000000000001</v>
      </c>
      <c r="D2056" s="246">
        <v>9873</v>
      </c>
    </row>
    <row r="2057" spans="1:4">
      <c r="A2057" s="245" t="s">
        <v>11526</v>
      </c>
      <c r="B2057" s="246">
        <v>1</v>
      </c>
      <c r="C2057" s="246">
        <v>7.4729999999999999</v>
      </c>
      <c r="D2057" s="246">
        <v>1953</v>
      </c>
    </row>
    <row r="2058" spans="1:4">
      <c r="A2058" s="245" t="s">
        <v>7696</v>
      </c>
      <c r="B2058" s="246">
        <v>1</v>
      </c>
      <c r="C2058" s="246">
        <v>4.4029999999999996</v>
      </c>
      <c r="D2058" s="246">
        <v>1963</v>
      </c>
    </row>
    <row r="2059" spans="1:4">
      <c r="A2059" s="245" t="s">
        <v>7626</v>
      </c>
      <c r="B2059" s="246">
        <v>4</v>
      </c>
      <c r="C2059" s="246">
        <v>25.146000000000001</v>
      </c>
      <c r="D2059" s="246">
        <v>7886</v>
      </c>
    </row>
    <row r="2060" spans="1:4">
      <c r="A2060" s="245" t="s">
        <v>7386</v>
      </c>
      <c r="B2060" s="246">
        <v>2</v>
      </c>
      <c r="C2060" s="246">
        <v>12.537000000000001</v>
      </c>
      <c r="D2060" s="246">
        <v>3989</v>
      </c>
    </row>
    <row r="2061" spans="1:4">
      <c r="A2061" s="245" t="s">
        <v>7998</v>
      </c>
      <c r="B2061" s="246">
        <v>2</v>
      </c>
      <c r="C2061" s="246">
        <v>16.256999999999998</v>
      </c>
      <c r="D2061" s="246">
        <v>3941</v>
      </c>
    </row>
    <row r="2062" spans="1:4">
      <c r="A2062" s="245" t="s">
        <v>11394</v>
      </c>
      <c r="B2062" s="246">
        <v>1</v>
      </c>
      <c r="C2062" s="246">
        <v>7.274</v>
      </c>
      <c r="D2062" s="246">
        <v>1954</v>
      </c>
    </row>
    <row r="2063" spans="1:4">
      <c r="A2063" s="245" t="s">
        <v>8356</v>
      </c>
      <c r="B2063" s="246">
        <v>9</v>
      </c>
      <c r="C2063" s="246">
        <v>85.599000000000004</v>
      </c>
      <c r="D2063" s="246">
        <v>17896</v>
      </c>
    </row>
    <row r="2064" spans="1:4">
      <c r="A2064" s="245" t="s">
        <v>7887</v>
      </c>
      <c r="B2064" s="246">
        <v>1</v>
      </c>
      <c r="C2064" s="246">
        <v>4.484</v>
      </c>
      <c r="D2064" s="246">
        <v>1945</v>
      </c>
    </row>
    <row r="2065" spans="1:4">
      <c r="A2065" s="245" t="s">
        <v>12172</v>
      </c>
      <c r="B2065" s="246">
        <v>5</v>
      </c>
      <c r="C2065" s="246">
        <v>65.58</v>
      </c>
      <c r="D2065" s="246">
        <v>9784</v>
      </c>
    </row>
    <row r="2066" spans="1:4">
      <c r="A2066" s="245" t="s">
        <v>8598</v>
      </c>
      <c r="B2066" s="246">
        <v>6</v>
      </c>
      <c r="C2066" s="246">
        <v>35.205999999999996</v>
      </c>
      <c r="D2066" s="246">
        <v>11893</v>
      </c>
    </row>
    <row r="2067" spans="1:4">
      <c r="A2067" s="245" t="s">
        <v>9053</v>
      </c>
      <c r="B2067" s="246">
        <v>9</v>
      </c>
      <c r="C2067" s="246">
        <v>91.103000000000009</v>
      </c>
      <c r="D2067" s="246">
        <v>17828</v>
      </c>
    </row>
    <row r="2068" spans="1:4">
      <c r="A2068" s="245" t="s">
        <v>8466</v>
      </c>
      <c r="B2068" s="246">
        <v>3</v>
      </c>
      <c r="C2068" s="246">
        <v>21.135999999999999</v>
      </c>
      <c r="D2068" s="246">
        <v>5956</v>
      </c>
    </row>
    <row r="2069" spans="1:4">
      <c r="A2069" s="245" t="s">
        <v>12779</v>
      </c>
      <c r="B2069" s="246">
        <v>1</v>
      </c>
      <c r="C2069" s="246">
        <v>10.996</v>
      </c>
      <c r="D2069" s="246">
        <v>1993</v>
      </c>
    </row>
    <row r="2070" spans="1:4">
      <c r="A2070" s="245" t="s">
        <v>8313</v>
      </c>
      <c r="B2070" s="246">
        <v>4</v>
      </c>
      <c r="C2070" s="246">
        <v>26.94</v>
      </c>
      <c r="D2070" s="246">
        <v>7983</v>
      </c>
    </row>
    <row r="2071" spans="1:4">
      <c r="A2071" s="245" t="s">
        <v>10643</v>
      </c>
      <c r="B2071" s="246">
        <v>5</v>
      </c>
      <c r="C2071" s="246">
        <v>57.598999999999997</v>
      </c>
      <c r="D2071" s="246">
        <v>10032</v>
      </c>
    </row>
    <row r="2072" spans="1:4">
      <c r="A2072" s="245" t="s">
        <v>11959</v>
      </c>
      <c r="B2072" s="246">
        <v>1</v>
      </c>
      <c r="C2072" s="246">
        <v>8.3309999999999995</v>
      </c>
      <c r="D2072" s="246">
        <v>2006</v>
      </c>
    </row>
    <row r="2073" spans="1:4">
      <c r="A2073" s="245" t="s">
        <v>7481</v>
      </c>
      <c r="B2073" s="246">
        <v>1</v>
      </c>
      <c r="C2073" s="246">
        <v>4.3239999999999998</v>
      </c>
      <c r="D2073" s="246">
        <v>1957</v>
      </c>
    </row>
    <row r="2074" spans="1:4">
      <c r="A2074" s="245" t="s">
        <v>8591</v>
      </c>
      <c r="B2074" s="246">
        <v>1</v>
      </c>
      <c r="C2074" s="246">
        <v>4.7910000000000004</v>
      </c>
      <c r="D2074" s="246">
        <v>1976</v>
      </c>
    </row>
    <row r="2075" spans="1:4">
      <c r="A2075" s="245" t="s">
        <v>12370</v>
      </c>
      <c r="B2075" s="246">
        <v>1</v>
      </c>
      <c r="C2075" s="246">
        <v>9.4559999999999995</v>
      </c>
      <c r="D2075" s="246">
        <v>1995</v>
      </c>
    </row>
    <row r="2076" spans="1:4">
      <c r="A2076" s="245" t="s">
        <v>10335</v>
      </c>
      <c r="B2076" s="246">
        <v>3</v>
      </c>
      <c r="C2076" s="246">
        <v>44.865000000000009</v>
      </c>
      <c r="D2076" s="246">
        <v>5895</v>
      </c>
    </row>
    <row r="2077" spans="1:4">
      <c r="A2077" s="245" t="s">
        <v>7015</v>
      </c>
      <c r="B2077" s="246">
        <v>31</v>
      </c>
      <c r="C2077" s="246">
        <v>293.32599999999991</v>
      </c>
      <c r="D2077" s="246">
        <v>61177</v>
      </c>
    </row>
    <row r="2078" spans="1:4">
      <c r="A2078" s="245" t="s">
        <v>11350</v>
      </c>
      <c r="B2078" s="246">
        <v>1</v>
      </c>
      <c r="C2078" s="246">
        <v>7.2140000000000004</v>
      </c>
      <c r="D2078" s="246">
        <v>1984</v>
      </c>
    </row>
    <row r="2079" spans="1:4">
      <c r="A2079" s="245" t="s">
        <v>13353</v>
      </c>
      <c r="B2079" s="246">
        <v>1</v>
      </c>
      <c r="C2079" s="246">
        <v>14.72</v>
      </c>
      <c r="D2079" s="246">
        <v>1963</v>
      </c>
    </row>
    <row r="2080" spans="1:4">
      <c r="A2080" s="245" t="s">
        <v>10882</v>
      </c>
      <c r="B2080" s="246">
        <v>1</v>
      </c>
      <c r="C2080" s="246">
        <v>6.5579999999999998</v>
      </c>
      <c r="D2080" s="246">
        <v>1963</v>
      </c>
    </row>
    <row r="2081" spans="1:4">
      <c r="A2081" s="245" t="s">
        <v>8653</v>
      </c>
      <c r="B2081" s="246">
        <v>1</v>
      </c>
      <c r="C2081" s="246">
        <v>4.8179999999999996</v>
      </c>
      <c r="D2081" s="246">
        <v>1981</v>
      </c>
    </row>
    <row r="2082" spans="1:4">
      <c r="A2082" s="245" t="s">
        <v>12633</v>
      </c>
      <c r="B2082" s="246">
        <v>1</v>
      </c>
      <c r="C2082" s="246">
        <v>10.364000000000001</v>
      </c>
      <c r="D2082" s="246">
        <v>1972</v>
      </c>
    </row>
    <row r="2083" spans="1:4">
      <c r="A2083" s="245" t="s">
        <v>7063</v>
      </c>
      <c r="B2083" s="246">
        <v>2</v>
      </c>
      <c r="C2083" s="246">
        <v>16.861000000000001</v>
      </c>
      <c r="D2083" s="246">
        <v>3948</v>
      </c>
    </row>
    <row r="2084" spans="1:4">
      <c r="A2084" s="245" t="s">
        <v>8708</v>
      </c>
      <c r="B2084" s="246">
        <v>1</v>
      </c>
      <c r="C2084" s="246">
        <v>4.84</v>
      </c>
      <c r="D2084" s="246">
        <v>1966</v>
      </c>
    </row>
    <row r="2085" spans="1:4">
      <c r="A2085" s="245" t="s">
        <v>9631</v>
      </c>
      <c r="B2085" s="246">
        <v>1</v>
      </c>
      <c r="C2085" s="246">
        <v>5.4379999999999997</v>
      </c>
      <c r="D2085" s="246">
        <v>1969</v>
      </c>
    </row>
    <row r="2086" spans="1:4">
      <c r="A2086" s="245" t="s">
        <v>13332</v>
      </c>
      <c r="B2086" s="246">
        <v>1</v>
      </c>
      <c r="C2086" s="246">
        <v>14.483000000000001</v>
      </c>
      <c r="D2086" s="246">
        <v>2006</v>
      </c>
    </row>
    <row r="2087" spans="1:4">
      <c r="A2087" s="245" t="s">
        <v>7163</v>
      </c>
      <c r="B2087" s="246">
        <v>2</v>
      </c>
      <c r="C2087" s="246">
        <v>17.286999999999999</v>
      </c>
      <c r="D2087" s="246">
        <v>3975</v>
      </c>
    </row>
    <row r="2088" spans="1:4">
      <c r="A2088" s="245" t="s">
        <v>10070</v>
      </c>
      <c r="B2088" s="246">
        <v>2</v>
      </c>
      <c r="C2088" s="246">
        <v>13.071</v>
      </c>
      <c r="D2088" s="246">
        <v>4021</v>
      </c>
    </row>
    <row r="2089" spans="1:4">
      <c r="A2089" s="245" t="s">
        <v>9550</v>
      </c>
      <c r="B2089" s="246">
        <v>1</v>
      </c>
      <c r="C2089" s="246">
        <v>5.3869999999999996</v>
      </c>
      <c r="D2089" s="246">
        <v>2012</v>
      </c>
    </row>
    <row r="2090" spans="1:4">
      <c r="A2090" s="245" t="s">
        <v>10922</v>
      </c>
      <c r="B2090" s="246">
        <v>1</v>
      </c>
      <c r="C2090" s="246">
        <v>6.6</v>
      </c>
      <c r="D2090" s="246">
        <v>1964</v>
      </c>
    </row>
    <row r="2091" spans="1:4">
      <c r="A2091" s="245" t="s">
        <v>10986</v>
      </c>
      <c r="B2091" s="246">
        <v>3</v>
      </c>
      <c r="C2091" s="246">
        <v>23.899000000000001</v>
      </c>
      <c r="D2091" s="246">
        <v>5897</v>
      </c>
    </row>
    <row r="2092" spans="1:4">
      <c r="A2092" s="245" t="s">
        <v>12359</v>
      </c>
      <c r="B2092" s="246">
        <v>1</v>
      </c>
      <c r="C2092" s="246">
        <v>9.4260000000000002</v>
      </c>
      <c r="D2092" s="246">
        <v>1960</v>
      </c>
    </row>
    <row r="2093" spans="1:4">
      <c r="A2093" s="245" t="s">
        <v>8218</v>
      </c>
      <c r="B2093" s="246">
        <v>2</v>
      </c>
      <c r="C2093" s="246">
        <v>14.015999999999998</v>
      </c>
      <c r="D2093" s="246">
        <v>3928</v>
      </c>
    </row>
    <row r="2094" spans="1:4">
      <c r="A2094" s="245" t="s">
        <v>7261</v>
      </c>
      <c r="B2094" s="246">
        <v>3</v>
      </c>
      <c r="C2094" s="246">
        <v>19.986000000000001</v>
      </c>
      <c r="D2094" s="246">
        <v>5883</v>
      </c>
    </row>
    <row r="2095" spans="1:4">
      <c r="A2095" s="245" t="s">
        <v>9891</v>
      </c>
      <c r="B2095" s="246">
        <v>1</v>
      </c>
      <c r="C2095" s="246">
        <v>5.5910000000000002</v>
      </c>
      <c r="D2095" s="246">
        <v>1958</v>
      </c>
    </row>
    <row r="2096" spans="1:4">
      <c r="A2096" s="245" t="s">
        <v>12560</v>
      </c>
      <c r="B2096" s="246">
        <v>1</v>
      </c>
      <c r="C2096" s="246">
        <v>10.077</v>
      </c>
      <c r="D2096" s="246">
        <v>1991</v>
      </c>
    </row>
    <row r="2097" spans="1:4">
      <c r="A2097" s="245" t="s">
        <v>9859</v>
      </c>
      <c r="B2097" s="246">
        <v>2</v>
      </c>
      <c r="C2097" s="246">
        <v>13.968</v>
      </c>
      <c r="D2097" s="246">
        <v>3935</v>
      </c>
    </row>
    <row r="2098" spans="1:4">
      <c r="A2098" s="245" t="s">
        <v>8596</v>
      </c>
      <c r="B2098" s="246">
        <v>3</v>
      </c>
      <c r="C2098" s="246">
        <v>18.654</v>
      </c>
      <c r="D2098" s="246">
        <v>5987</v>
      </c>
    </row>
    <row r="2099" spans="1:4">
      <c r="A2099" s="245" t="s">
        <v>10235</v>
      </c>
      <c r="B2099" s="246">
        <v>1</v>
      </c>
      <c r="C2099" s="246">
        <v>5.8680000000000003</v>
      </c>
      <c r="D2099" s="246">
        <v>1978</v>
      </c>
    </row>
    <row r="2100" spans="1:4">
      <c r="A2100" s="245" t="s">
        <v>12390</v>
      </c>
      <c r="B2100" s="246">
        <v>1</v>
      </c>
      <c r="C2100" s="246">
        <v>9.5150000000000006</v>
      </c>
      <c r="D2100" s="246">
        <v>1943</v>
      </c>
    </row>
    <row r="2101" spans="1:4">
      <c r="A2101" s="245" t="s">
        <v>10002</v>
      </c>
      <c r="B2101" s="246">
        <v>1</v>
      </c>
      <c r="C2101" s="246">
        <v>5.6849999999999996</v>
      </c>
      <c r="D2101" s="246">
        <v>1934</v>
      </c>
    </row>
    <row r="2102" spans="1:4">
      <c r="A2102" s="245" t="s">
        <v>9709</v>
      </c>
      <c r="B2102" s="246">
        <v>1</v>
      </c>
      <c r="C2102" s="246">
        <v>5.4820000000000002</v>
      </c>
      <c r="D2102" s="246">
        <v>1981</v>
      </c>
    </row>
    <row r="2103" spans="1:4">
      <c r="A2103" s="245" t="s">
        <v>12531</v>
      </c>
      <c r="B2103" s="246">
        <v>1</v>
      </c>
      <c r="C2103" s="246">
        <v>9.9529999999999994</v>
      </c>
      <c r="D2103" s="246">
        <v>1993</v>
      </c>
    </row>
    <row r="2104" spans="1:4">
      <c r="A2104" s="245" t="s">
        <v>8383</v>
      </c>
      <c r="B2104" s="246">
        <v>3</v>
      </c>
      <c r="C2104" s="246">
        <v>16.786000000000001</v>
      </c>
      <c r="D2104" s="246">
        <v>5918</v>
      </c>
    </row>
    <row r="2105" spans="1:4">
      <c r="A2105" s="245" t="s">
        <v>8819</v>
      </c>
      <c r="B2105" s="246">
        <v>2</v>
      </c>
      <c r="C2105" s="246">
        <v>10.183</v>
      </c>
      <c r="D2105" s="246">
        <v>3963</v>
      </c>
    </row>
    <row r="2106" spans="1:4">
      <c r="A2106" s="245" t="s">
        <v>8292</v>
      </c>
      <c r="B2106" s="246">
        <v>1</v>
      </c>
      <c r="C2106" s="246">
        <v>4.6470000000000002</v>
      </c>
      <c r="D2106" s="246">
        <v>2004</v>
      </c>
    </row>
    <row r="2107" spans="1:4">
      <c r="A2107" s="245" t="s">
        <v>8977</v>
      </c>
      <c r="B2107" s="246">
        <v>3</v>
      </c>
      <c r="C2107" s="246">
        <v>19.247</v>
      </c>
      <c r="D2107" s="246">
        <v>5921</v>
      </c>
    </row>
    <row r="2108" spans="1:4">
      <c r="A2108" s="245" t="s">
        <v>8053</v>
      </c>
      <c r="B2108" s="246">
        <v>4</v>
      </c>
      <c r="C2108" s="246">
        <v>25.285999999999998</v>
      </c>
      <c r="D2108" s="246">
        <v>8011</v>
      </c>
    </row>
    <row r="2109" spans="1:4">
      <c r="A2109" s="245" t="s">
        <v>8156</v>
      </c>
      <c r="B2109" s="246">
        <v>10</v>
      </c>
      <c r="C2109" s="246">
        <v>74.027999999999992</v>
      </c>
      <c r="D2109" s="246">
        <v>19653</v>
      </c>
    </row>
    <row r="2110" spans="1:4">
      <c r="A2110" s="245" t="s">
        <v>12016</v>
      </c>
      <c r="B2110" s="246">
        <v>1</v>
      </c>
      <c r="C2110" s="246">
        <v>8.4540000000000006</v>
      </c>
      <c r="D2110" s="246">
        <v>1963</v>
      </c>
    </row>
    <row r="2111" spans="1:4">
      <c r="A2111" s="245" t="s">
        <v>7451</v>
      </c>
      <c r="B2111" s="246">
        <v>12</v>
      </c>
      <c r="C2111" s="246">
        <v>95.828999999999994</v>
      </c>
      <c r="D2111" s="246">
        <v>23679</v>
      </c>
    </row>
    <row r="2112" spans="1:4">
      <c r="A2112" s="245" t="s">
        <v>10400</v>
      </c>
      <c r="B2112" s="246">
        <v>1</v>
      </c>
      <c r="C2112" s="246">
        <v>6.0250000000000004</v>
      </c>
      <c r="D2112" s="246">
        <v>1958</v>
      </c>
    </row>
    <row r="2113" spans="1:4">
      <c r="A2113" s="245" t="s">
        <v>7899</v>
      </c>
      <c r="B2113" s="246">
        <v>6</v>
      </c>
      <c r="C2113" s="246">
        <v>48.228000000000002</v>
      </c>
      <c r="D2113" s="246">
        <v>11813</v>
      </c>
    </row>
    <row r="2114" spans="1:4">
      <c r="A2114" s="245" t="s">
        <v>7633</v>
      </c>
      <c r="B2114" s="246">
        <v>2</v>
      </c>
      <c r="C2114" s="246">
        <v>10.956</v>
      </c>
      <c r="D2114" s="246">
        <v>3968</v>
      </c>
    </row>
    <row r="2115" spans="1:4">
      <c r="A2115" s="245" t="s">
        <v>12515</v>
      </c>
      <c r="B2115" s="246">
        <v>1</v>
      </c>
      <c r="C2115" s="246">
        <v>9.8859999999999992</v>
      </c>
      <c r="D2115" s="246">
        <v>1974</v>
      </c>
    </row>
    <row r="2116" spans="1:4">
      <c r="A2116" s="245" t="s">
        <v>9796</v>
      </c>
      <c r="B2116" s="246">
        <v>1</v>
      </c>
      <c r="C2116" s="246">
        <v>5.5309999999999997</v>
      </c>
      <c r="D2116" s="246">
        <v>2008</v>
      </c>
    </row>
    <row r="2117" spans="1:4">
      <c r="A2117" s="245" t="s">
        <v>11669</v>
      </c>
      <c r="B2117" s="246">
        <v>1</v>
      </c>
      <c r="C2117" s="246">
        <v>7.7709999999999999</v>
      </c>
      <c r="D2117" s="246">
        <v>1961</v>
      </c>
    </row>
    <row r="2118" spans="1:4">
      <c r="A2118" s="245" t="s">
        <v>13441</v>
      </c>
      <c r="B2118" s="246">
        <v>1</v>
      </c>
      <c r="C2118" s="246">
        <v>15.768000000000001</v>
      </c>
      <c r="D2118" s="246">
        <v>1962</v>
      </c>
    </row>
    <row r="2119" spans="1:4">
      <c r="A2119" s="245" t="s">
        <v>10158</v>
      </c>
      <c r="B2119" s="246">
        <v>1</v>
      </c>
      <c r="C2119" s="246">
        <v>5.8049999999999997</v>
      </c>
      <c r="D2119" s="246">
        <v>1965</v>
      </c>
    </row>
    <row r="2120" spans="1:4">
      <c r="A2120" s="245" t="s">
        <v>9540</v>
      </c>
      <c r="B2120" s="246">
        <v>1</v>
      </c>
      <c r="C2120" s="246">
        <v>5.375</v>
      </c>
      <c r="D2120" s="246">
        <v>1978</v>
      </c>
    </row>
    <row r="2121" spans="1:4">
      <c r="A2121" s="245" t="s">
        <v>7756</v>
      </c>
      <c r="B2121" s="246">
        <v>3</v>
      </c>
      <c r="C2121" s="246">
        <v>20.598000000000003</v>
      </c>
      <c r="D2121" s="246">
        <v>5904</v>
      </c>
    </row>
    <row r="2122" spans="1:4">
      <c r="A2122" s="245" t="s">
        <v>9367</v>
      </c>
      <c r="B2122" s="246">
        <v>3</v>
      </c>
      <c r="C2122" s="246">
        <v>25.347999999999999</v>
      </c>
      <c r="D2122" s="246">
        <v>5900</v>
      </c>
    </row>
    <row r="2123" spans="1:4">
      <c r="A2123" s="245" t="s">
        <v>9673</v>
      </c>
      <c r="B2123" s="246">
        <v>3</v>
      </c>
      <c r="C2123" s="246">
        <v>21.880000000000003</v>
      </c>
      <c r="D2123" s="246">
        <v>5902</v>
      </c>
    </row>
    <row r="2124" spans="1:4">
      <c r="A2124" s="245" t="s">
        <v>10956</v>
      </c>
      <c r="B2124" s="246">
        <v>1</v>
      </c>
      <c r="C2124" s="246">
        <v>6.641</v>
      </c>
      <c r="D2124" s="246">
        <v>1963</v>
      </c>
    </row>
    <row r="2125" spans="1:4">
      <c r="A2125" s="245" t="s">
        <v>7149</v>
      </c>
      <c r="B2125" s="246">
        <v>1</v>
      </c>
      <c r="C2125" s="246">
        <v>4.2119999999999997</v>
      </c>
      <c r="D2125" s="246">
        <v>1971</v>
      </c>
    </row>
    <row r="2126" spans="1:4">
      <c r="A2126" s="245" t="s">
        <v>9273</v>
      </c>
      <c r="B2126" s="246">
        <v>1</v>
      </c>
      <c r="C2126" s="246">
        <v>5.2119999999999997</v>
      </c>
      <c r="D2126" s="246">
        <v>1980</v>
      </c>
    </row>
    <row r="2127" spans="1:4">
      <c r="A2127" s="245" t="s">
        <v>7439</v>
      </c>
      <c r="B2127" s="246">
        <v>3</v>
      </c>
      <c r="C2127" s="246">
        <v>18.292999999999999</v>
      </c>
      <c r="D2127" s="246">
        <v>5998</v>
      </c>
    </row>
    <row r="2128" spans="1:4">
      <c r="A2128" s="245" t="s">
        <v>12065</v>
      </c>
      <c r="B2128" s="246">
        <v>1</v>
      </c>
      <c r="C2128" s="246">
        <v>8.5709999999999997</v>
      </c>
      <c r="D2128" s="246">
        <v>1960</v>
      </c>
    </row>
    <row r="2129" spans="1:4">
      <c r="A2129" s="245" t="s">
        <v>11490</v>
      </c>
      <c r="B2129" s="246">
        <v>1</v>
      </c>
      <c r="C2129" s="246">
        <v>7.4160000000000004</v>
      </c>
      <c r="D2129" s="246">
        <v>2009</v>
      </c>
    </row>
    <row r="2130" spans="1:4">
      <c r="A2130" s="245" t="s">
        <v>13091</v>
      </c>
      <c r="B2130" s="246">
        <v>1</v>
      </c>
      <c r="C2130" s="246">
        <v>12.708</v>
      </c>
      <c r="D2130" s="246">
        <v>1997</v>
      </c>
    </row>
    <row r="2131" spans="1:4">
      <c r="A2131" s="245" t="s">
        <v>7280</v>
      </c>
      <c r="B2131" s="246">
        <v>4</v>
      </c>
      <c r="C2131" s="246">
        <v>47.109000000000002</v>
      </c>
      <c r="D2131" s="246">
        <v>7915</v>
      </c>
    </row>
    <row r="2132" spans="1:4">
      <c r="A2132" s="245" t="s">
        <v>8863</v>
      </c>
      <c r="B2132" s="246">
        <v>1</v>
      </c>
      <c r="C2132" s="246">
        <v>4.9260000000000002</v>
      </c>
      <c r="D2132" s="246">
        <v>1966</v>
      </c>
    </row>
    <row r="2133" spans="1:4">
      <c r="A2133" s="245" t="s">
        <v>8444</v>
      </c>
      <c r="B2133" s="246">
        <v>1</v>
      </c>
      <c r="C2133" s="246">
        <v>4.7160000000000002</v>
      </c>
      <c r="D2133" s="246">
        <v>1997</v>
      </c>
    </row>
    <row r="2134" spans="1:4">
      <c r="A2134" s="245" t="s">
        <v>9977</v>
      </c>
      <c r="B2134" s="246">
        <v>1</v>
      </c>
      <c r="C2134" s="246">
        <v>5.6609999999999996</v>
      </c>
      <c r="D2134" s="246">
        <v>2012</v>
      </c>
    </row>
    <row r="2135" spans="1:4">
      <c r="A2135" s="245" t="s">
        <v>7025</v>
      </c>
      <c r="B2135" s="246">
        <v>1</v>
      </c>
      <c r="C2135" s="246">
        <v>4.1740000000000004</v>
      </c>
      <c r="D2135" s="246">
        <v>1983</v>
      </c>
    </row>
    <row r="2136" spans="1:4">
      <c r="A2136" s="245" t="s">
        <v>10521</v>
      </c>
      <c r="B2136" s="246">
        <v>1</v>
      </c>
      <c r="C2136" s="246">
        <v>6.1440000000000001</v>
      </c>
      <c r="D2136" s="246">
        <v>1951</v>
      </c>
    </row>
    <row r="2137" spans="1:4">
      <c r="A2137" s="245" t="s">
        <v>9055</v>
      </c>
      <c r="B2137" s="246">
        <v>1</v>
      </c>
      <c r="C2137" s="246">
        <v>5.0670000000000002</v>
      </c>
      <c r="D2137" s="246">
        <v>1980</v>
      </c>
    </row>
    <row r="2138" spans="1:4">
      <c r="A2138" s="245" t="s">
        <v>8517</v>
      </c>
      <c r="B2138" s="246">
        <v>2</v>
      </c>
      <c r="C2138" s="246">
        <v>13.068999999999999</v>
      </c>
      <c r="D2138" s="246">
        <v>4008</v>
      </c>
    </row>
    <row r="2139" spans="1:4">
      <c r="A2139" s="245" t="s">
        <v>7474</v>
      </c>
      <c r="B2139" s="246">
        <v>6</v>
      </c>
      <c r="C2139" s="246">
        <v>34.652000000000001</v>
      </c>
      <c r="D2139" s="246">
        <v>11807</v>
      </c>
    </row>
    <row r="2140" spans="1:4">
      <c r="A2140" s="245" t="s">
        <v>7308</v>
      </c>
      <c r="B2140" s="246">
        <v>2</v>
      </c>
      <c r="C2140" s="246">
        <v>11.2</v>
      </c>
      <c r="D2140" s="246">
        <v>3930</v>
      </c>
    </row>
    <row r="2141" spans="1:4">
      <c r="A2141" s="245" t="s">
        <v>10423</v>
      </c>
      <c r="B2141" s="246">
        <v>3</v>
      </c>
      <c r="C2141" s="246">
        <v>22.169999999999998</v>
      </c>
      <c r="D2141" s="246">
        <v>5901</v>
      </c>
    </row>
    <row r="2142" spans="1:4">
      <c r="A2142" s="245" t="s">
        <v>9873</v>
      </c>
      <c r="B2142" s="246">
        <v>2</v>
      </c>
      <c r="C2142" s="246">
        <v>13.225999999999999</v>
      </c>
      <c r="D2142" s="246">
        <v>3933</v>
      </c>
    </row>
    <row r="2143" spans="1:4">
      <c r="A2143" s="245" t="s">
        <v>12271</v>
      </c>
      <c r="B2143" s="246">
        <v>1</v>
      </c>
      <c r="C2143" s="246">
        <v>9.1180000000000003</v>
      </c>
      <c r="D2143" s="246">
        <v>1977</v>
      </c>
    </row>
    <row r="2144" spans="1:4">
      <c r="A2144" s="245" t="s">
        <v>7550</v>
      </c>
      <c r="B2144" s="246">
        <v>2</v>
      </c>
      <c r="C2144" s="246">
        <v>10.195</v>
      </c>
      <c r="D2144" s="246">
        <v>3949</v>
      </c>
    </row>
    <row r="2145" spans="1:4">
      <c r="A2145" s="245" t="s">
        <v>11872</v>
      </c>
      <c r="B2145" s="246">
        <v>1</v>
      </c>
      <c r="C2145" s="246">
        <v>8.1479999999999997</v>
      </c>
      <c r="D2145" s="246">
        <v>1997</v>
      </c>
    </row>
    <row r="2146" spans="1:4">
      <c r="A2146" s="245" t="s">
        <v>10136</v>
      </c>
      <c r="B2146" s="246">
        <v>1</v>
      </c>
      <c r="C2146" s="246">
        <v>5.7919999999999998</v>
      </c>
      <c r="D2146" s="246">
        <v>1983</v>
      </c>
    </row>
    <row r="2147" spans="1:4">
      <c r="A2147" s="245" t="s">
        <v>9490</v>
      </c>
      <c r="B2147" s="246">
        <v>5</v>
      </c>
      <c r="C2147" s="246">
        <v>41.439000000000007</v>
      </c>
      <c r="D2147" s="246">
        <v>9860</v>
      </c>
    </row>
    <row r="2148" spans="1:4">
      <c r="A2148" s="245" t="s">
        <v>10452</v>
      </c>
      <c r="B2148" s="246">
        <v>2</v>
      </c>
      <c r="C2148" s="246">
        <v>14.404</v>
      </c>
      <c r="D2148" s="246">
        <v>4004</v>
      </c>
    </row>
    <row r="2149" spans="1:4">
      <c r="A2149" s="245" t="s">
        <v>12191</v>
      </c>
      <c r="B2149" s="246">
        <v>2</v>
      </c>
      <c r="C2149" s="246">
        <v>22.858000000000001</v>
      </c>
      <c r="D2149" s="246">
        <v>3976</v>
      </c>
    </row>
    <row r="2150" spans="1:4">
      <c r="A2150" s="245" t="s">
        <v>9303</v>
      </c>
      <c r="B2150" s="246">
        <v>1</v>
      </c>
      <c r="C2150" s="246">
        <v>5.2329999999999997</v>
      </c>
      <c r="D2150" s="246">
        <v>1982</v>
      </c>
    </row>
    <row r="2151" spans="1:4">
      <c r="A2151" s="245" t="s">
        <v>8986</v>
      </c>
      <c r="B2151" s="246">
        <v>1</v>
      </c>
      <c r="C2151" s="246">
        <v>5.0149999999999997</v>
      </c>
      <c r="D2151" s="246">
        <v>2010</v>
      </c>
    </row>
    <row r="2152" spans="1:4">
      <c r="A2152" s="245" t="s">
        <v>9706</v>
      </c>
      <c r="B2152" s="246">
        <v>1</v>
      </c>
      <c r="C2152" s="246">
        <v>5.4809999999999999</v>
      </c>
      <c r="D2152" s="246">
        <v>2010</v>
      </c>
    </row>
    <row r="2153" spans="1:4">
      <c r="A2153" s="245" t="s">
        <v>13407</v>
      </c>
      <c r="B2153" s="246">
        <v>1</v>
      </c>
      <c r="C2153" s="246">
        <v>15.422000000000001</v>
      </c>
      <c r="D2153" s="246">
        <v>2007</v>
      </c>
    </row>
    <row r="2154" spans="1:4">
      <c r="A2154" s="245" t="s">
        <v>12886</v>
      </c>
      <c r="B2154" s="246">
        <v>1</v>
      </c>
      <c r="C2154" s="246">
        <v>11.662000000000001</v>
      </c>
      <c r="D2154" s="246">
        <v>2007</v>
      </c>
    </row>
    <row r="2155" spans="1:4">
      <c r="A2155" s="245" t="s">
        <v>13710</v>
      </c>
      <c r="B2155" s="246">
        <v>1</v>
      </c>
      <c r="C2155" s="246">
        <v>21.887</v>
      </c>
      <c r="D2155" s="246">
        <v>2007</v>
      </c>
    </row>
    <row r="2156" spans="1:4">
      <c r="A2156" s="245" t="s">
        <v>7512</v>
      </c>
      <c r="B2156" s="246">
        <v>1</v>
      </c>
      <c r="C2156" s="246">
        <v>4.3330000000000002</v>
      </c>
      <c r="D2156" s="246">
        <v>1986</v>
      </c>
    </row>
    <row r="2157" spans="1:4">
      <c r="A2157" s="245" t="s">
        <v>8282</v>
      </c>
      <c r="B2157" s="246">
        <v>1</v>
      </c>
      <c r="C2157" s="246">
        <v>4.6429999999999998</v>
      </c>
      <c r="D2157" s="246">
        <v>1961</v>
      </c>
    </row>
    <row r="2158" spans="1:4">
      <c r="A2158" s="245" t="s">
        <v>11360</v>
      </c>
      <c r="B2158" s="246">
        <v>1</v>
      </c>
      <c r="C2158" s="246">
        <v>7.226</v>
      </c>
      <c r="D2158" s="246">
        <v>1991</v>
      </c>
    </row>
    <row r="2159" spans="1:4">
      <c r="A2159" s="245" t="s">
        <v>11852</v>
      </c>
      <c r="B2159" s="246">
        <v>1</v>
      </c>
      <c r="C2159" s="246">
        <v>8.1050000000000004</v>
      </c>
      <c r="D2159" s="246">
        <v>1973</v>
      </c>
    </row>
    <row r="2160" spans="1:4">
      <c r="A2160" s="245" t="s">
        <v>8042</v>
      </c>
      <c r="B2160" s="246">
        <v>1</v>
      </c>
      <c r="C2160" s="246">
        <v>4.5419999999999998</v>
      </c>
      <c r="D2160" s="246">
        <v>1995</v>
      </c>
    </row>
    <row r="2161" spans="1:4">
      <c r="A2161" s="245" t="s">
        <v>11146</v>
      </c>
      <c r="B2161" s="246">
        <v>1</v>
      </c>
      <c r="C2161" s="246">
        <v>6.89</v>
      </c>
      <c r="D2161" s="246">
        <v>1976</v>
      </c>
    </row>
    <row r="2162" spans="1:4">
      <c r="A2162" s="245" t="s">
        <v>8787</v>
      </c>
      <c r="B2162" s="246">
        <v>7</v>
      </c>
      <c r="C2162" s="246">
        <v>62.701000000000001</v>
      </c>
      <c r="D2162" s="246">
        <v>13916</v>
      </c>
    </row>
    <row r="2163" spans="1:4">
      <c r="A2163" s="245" t="s">
        <v>11746</v>
      </c>
      <c r="B2163" s="246">
        <v>1</v>
      </c>
      <c r="C2163" s="246">
        <v>7.8970000000000002</v>
      </c>
      <c r="D2163" s="246">
        <v>2011</v>
      </c>
    </row>
    <row r="2164" spans="1:4">
      <c r="A2164" s="245" t="s">
        <v>8360</v>
      </c>
      <c r="B2164" s="246">
        <v>1</v>
      </c>
      <c r="C2164" s="246">
        <v>4.6740000000000004</v>
      </c>
      <c r="D2164" s="246">
        <v>2002</v>
      </c>
    </row>
    <row r="2165" spans="1:4">
      <c r="A2165" s="245" t="s">
        <v>10333</v>
      </c>
      <c r="B2165" s="246">
        <v>7</v>
      </c>
      <c r="C2165" s="246">
        <v>79.622</v>
      </c>
      <c r="D2165" s="246">
        <v>13970</v>
      </c>
    </row>
    <row r="2166" spans="1:4">
      <c r="A2166" s="245" t="s">
        <v>9008</v>
      </c>
      <c r="B2166" s="246">
        <v>2</v>
      </c>
      <c r="C2166" s="246">
        <v>10.82</v>
      </c>
      <c r="D2166" s="246">
        <v>3945</v>
      </c>
    </row>
    <row r="2167" spans="1:4">
      <c r="A2167" s="245" t="s">
        <v>11640</v>
      </c>
      <c r="B2167" s="246">
        <v>1</v>
      </c>
      <c r="C2167" s="246">
        <v>7.7</v>
      </c>
      <c r="D2167" s="246">
        <v>1992</v>
      </c>
    </row>
    <row r="2168" spans="1:4">
      <c r="A2168" s="245" t="s">
        <v>8989</v>
      </c>
      <c r="B2168" s="246">
        <v>9</v>
      </c>
      <c r="C2168" s="246">
        <v>76.50800000000001</v>
      </c>
      <c r="D2168" s="246">
        <v>17713</v>
      </c>
    </row>
    <row r="2169" spans="1:4">
      <c r="A2169" s="245" t="s">
        <v>10735</v>
      </c>
      <c r="B2169" s="246">
        <v>1</v>
      </c>
      <c r="C2169" s="246">
        <v>6.3890000000000002</v>
      </c>
      <c r="D2169" s="246">
        <v>1988</v>
      </c>
    </row>
    <row r="2170" spans="1:4">
      <c r="A2170" s="245" t="s">
        <v>10978</v>
      </c>
      <c r="B2170" s="246">
        <v>1</v>
      </c>
      <c r="C2170" s="246">
        <v>6.6609999999999996</v>
      </c>
      <c r="D2170" s="246">
        <v>2000</v>
      </c>
    </row>
    <row r="2171" spans="1:4">
      <c r="A2171" s="245" t="s">
        <v>8923</v>
      </c>
      <c r="B2171" s="246">
        <v>2</v>
      </c>
      <c r="C2171" s="246">
        <v>10.074</v>
      </c>
      <c r="D2171" s="246">
        <v>3969</v>
      </c>
    </row>
    <row r="2172" spans="1:4">
      <c r="A2172" s="245" t="s">
        <v>7665</v>
      </c>
      <c r="B2172" s="246">
        <v>2</v>
      </c>
      <c r="C2172" s="246">
        <v>9.9209999999999994</v>
      </c>
      <c r="D2172" s="246">
        <v>3874</v>
      </c>
    </row>
    <row r="2173" spans="1:4">
      <c r="A2173" s="245" t="s">
        <v>10014</v>
      </c>
      <c r="B2173" s="246">
        <v>3</v>
      </c>
      <c r="C2173" s="246">
        <v>27.130999999999997</v>
      </c>
      <c r="D2173" s="246">
        <v>5826</v>
      </c>
    </row>
    <row r="2174" spans="1:4">
      <c r="A2174" s="245" t="s">
        <v>13102</v>
      </c>
      <c r="B2174" s="246">
        <v>1</v>
      </c>
      <c r="C2174" s="246">
        <v>12.768000000000001</v>
      </c>
      <c r="D2174" s="246">
        <v>1958</v>
      </c>
    </row>
    <row r="2175" spans="1:4">
      <c r="A2175" s="245" t="s">
        <v>9532</v>
      </c>
      <c r="B2175" s="246">
        <v>4</v>
      </c>
      <c r="C2175" s="246">
        <v>39.653000000000006</v>
      </c>
      <c r="D2175" s="246">
        <v>7872</v>
      </c>
    </row>
    <row r="2176" spans="1:4">
      <c r="A2176" s="245" t="s">
        <v>8850</v>
      </c>
      <c r="B2176" s="246">
        <v>1</v>
      </c>
      <c r="C2176" s="246">
        <v>4.9210000000000003</v>
      </c>
      <c r="D2176" s="246">
        <v>1990</v>
      </c>
    </row>
    <row r="2177" spans="1:4">
      <c r="A2177" s="245" t="s">
        <v>10518</v>
      </c>
      <c r="B2177" s="246">
        <v>3</v>
      </c>
      <c r="C2177" s="246">
        <v>28.202999999999999</v>
      </c>
      <c r="D2177" s="246">
        <v>5897</v>
      </c>
    </row>
    <row r="2178" spans="1:4">
      <c r="A2178" s="245" t="s">
        <v>8284</v>
      </c>
      <c r="B2178" s="246">
        <v>1</v>
      </c>
      <c r="C2178" s="246">
        <v>4.6449999999999996</v>
      </c>
      <c r="D2178" s="246">
        <v>1957</v>
      </c>
    </row>
    <row r="2179" spans="1:4">
      <c r="A2179" s="245" t="s">
        <v>9772</v>
      </c>
      <c r="B2179" s="246">
        <v>2</v>
      </c>
      <c r="C2179" s="246">
        <v>13.51</v>
      </c>
      <c r="D2179" s="246">
        <v>3978</v>
      </c>
    </row>
    <row r="2180" spans="1:4">
      <c r="A2180" s="245" t="s">
        <v>12499</v>
      </c>
      <c r="B2180" s="246">
        <v>1</v>
      </c>
      <c r="C2180" s="246">
        <v>9.8330000000000002</v>
      </c>
      <c r="D2180" s="246">
        <v>1982</v>
      </c>
    </row>
    <row r="2181" spans="1:4">
      <c r="A2181" s="245" t="s">
        <v>9731</v>
      </c>
      <c r="B2181" s="246">
        <v>6</v>
      </c>
      <c r="C2181" s="246">
        <v>57.535999999999994</v>
      </c>
      <c r="D2181" s="246">
        <v>11976</v>
      </c>
    </row>
    <row r="2182" spans="1:4">
      <c r="A2182" s="245" t="s">
        <v>8286</v>
      </c>
      <c r="B2182" s="246">
        <v>5</v>
      </c>
      <c r="C2182" s="246">
        <v>47.448</v>
      </c>
      <c r="D2182" s="246">
        <v>9771</v>
      </c>
    </row>
    <row r="2183" spans="1:4">
      <c r="A2183" s="245" t="s">
        <v>9412</v>
      </c>
      <c r="B2183" s="246">
        <v>2</v>
      </c>
      <c r="C2183" s="246">
        <v>11.331</v>
      </c>
      <c r="D2183" s="246">
        <v>3942</v>
      </c>
    </row>
    <row r="2184" spans="1:4">
      <c r="A2184" s="245" t="s">
        <v>7263</v>
      </c>
      <c r="B2184" s="246">
        <v>3</v>
      </c>
      <c r="C2184" s="246">
        <v>14.206</v>
      </c>
      <c r="D2184" s="246">
        <v>5844</v>
      </c>
    </row>
    <row r="2185" spans="1:4">
      <c r="A2185" s="245" t="s">
        <v>9534</v>
      </c>
      <c r="B2185" s="246">
        <v>3</v>
      </c>
      <c r="C2185" s="246">
        <v>42.656999999999996</v>
      </c>
      <c r="D2185" s="246">
        <v>5917</v>
      </c>
    </row>
    <row r="2186" spans="1:4">
      <c r="A2186" s="245" t="s">
        <v>11993</v>
      </c>
      <c r="B2186" s="246">
        <v>1</v>
      </c>
      <c r="C2186" s="246">
        <v>8.3949999999999996</v>
      </c>
      <c r="D2186" s="246">
        <v>1996</v>
      </c>
    </row>
    <row r="2187" spans="1:4">
      <c r="A2187" s="245" t="s">
        <v>9211</v>
      </c>
      <c r="B2187" s="246">
        <v>1</v>
      </c>
      <c r="C2187" s="246">
        <v>5.1669999999999998</v>
      </c>
      <c r="D2187" s="246">
        <v>1993</v>
      </c>
    </row>
    <row r="2188" spans="1:4">
      <c r="A2188" s="245" t="s">
        <v>8353</v>
      </c>
      <c r="B2188" s="246">
        <v>1</v>
      </c>
      <c r="C2188" s="246">
        <v>4.67</v>
      </c>
      <c r="D2188" s="246">
        <v>1996</v>
      </c>
    </row>
    <row r="2189" spans="1:4">
      <c r="A2189" s="245" t="s">
        <v>10761</v>
      </c>
      <c r="B2189" s="246">
        <v>3</v>
      </c>
      <c r="C2189" s="246">
        <v>25.262</v>
      </c>
      <c r="D2189" s="246">
        <v>5944</v>
      </c>
    </row>
    <row r="2190" spans="1:4">
      <c r="A2190" s="245" t="s">
        <v>9297</v>
      </c>
      <c r="B2190" s="246">
        <v>1</v>
      </c>
      <c r="C2190" s="246">
        <v>5.2270000000000003</v>
      </c>
      <c r="D2190" s="246">
        <v>2007</v>
      </c>
    </row>
    <row r="2191" spans="1:4">
      <c r="A2191" s="245" t="s">
        <v>10725</v>
      </c>
      <c r="B2191" s="246">
        <v>2</v>
      </c>
      <c r="C2191" s="246">
        <v>12.983000000000001</v>
      </c>
      <c r="D2191" s="246">
        <v>3974</v>
      </c>
    </row>
    <row r="2192" spans="1:4">
      <c r="A2192" s="245" t="s">
        <v>9004</v>
      </c>
      <c r="B2192" s="246">
        <v>1</v>
      </c>
      <c r="C2192" s="246">
        <v>5.03</v>
      </c>
      <c r="D2192" s="246">
        <v>1983</v>
      </c>
    </row>
    <row r="2193" spans="1:4">
      <c r="A2193" s="245" t="s">
        <v>11688</v>
      </c>
      <c r="B2193" s="246">
        <v>2</v>
      </c>
      <c r="C2193" s="246">
        <v>18.370999999999999</v>
      </c>
      <c r="D2193" s="246">
        <v>3984</v>
      </c>
    </row>
    <row r="2194" spans="1:4">
      <c r="A2194" s="245" t="s">
        <v>7867</v>
      </c>
      <c r="B2194" s="246">
        <v>3</v>
      </c>
      <c r="C2194" s="246">
        <v>27.244</v>
      </c>
      <c r="D2194" s="246">
        <v>6023</v>
      </c>
    </row>
    <row r="2195" spans="1:4">
      <c r="A2195" s="245" t="s">
        <v>10205</v>
      </c>
      <c r="B2195" s="246">
        <v>1</v>
      </c>
      <c r="C2195" s="246">
        <v>5.8369999999999997</v>
      </c>
      <c r="D2195" s="246">
        <v>2010</v>
      </c>
    </row>
    <row r="2196" spans="1:4">
      <c r="A2196" s="245" t="s">
        <v>10302</v>
      </c>
      <c r="B2196" s="246">
        <v>1</v>
      </c>
      <c r="C2196" s="246">
        <v>5.9379999999999997</v>
      </c>
      <c r="D2196" s="246">
        <v>2001</v>
      </c>
    </row>
    <row r="2197" spans="1:4">
      <c r="A2197" s="245" t="s">
        <v>8116</v>
      </c>
      <c r="B2197" s="246">
        <v>1</v>
      </c>
      <c r="C2197" s="246">
        <v>4.5739999999999998</v>
      </c>
      <c r="D2197" s="246">
        <v>2010</v>
      </c>
    </row>
    <row r="2198" spans="1:4">
      <c r="A2198" s="245" t="s">
        <v>13291</v>
      </c>
      <c r="B2198" s="246">
        <v>1</v>
      </c>
      <c r="C2198" s="246">
        <v>14.199</v>
      </c>
      <c r="D2198" s="246">
        <v>1963</v>
      </c>
    </row>
    <row r="2199" spans="1:4">
      <c r="A2199" s="245" t="s">
        <v>12731</v>
      </c>
      <c r="B2199" s="246">
        <v>1</v>
      </c>
      <c r="C2199" s="246">
        <v>10.833</v>
      </c>
      <c r="D2199" s="246">
        <v>1982</v>
      </c>
    </row>
    <row r="2200" spans="1:4">
      <c r="A2200" s="245" t="s">
        <v>9105</v>
      </c>
      <c r="B2200" s="246">
        <v>1</v>
      </c>
      <c r="C2200" s="246">
        <v>5.0999999999999996</v>
      </c>
      <c r="D2200" s="246">
        <v>2002</v>
      </c>
    </row>
    <row r="2201" spans="1:4">
      <c r="A2201" s="245" t="s">
        <v>9239</v>
      </c>
      <c r="B2201" s="246">
        <v>1</v>
      </c>
      <c r="C2201" s="246">
        <v>5.1820000000000004</v>
      </c>
      <c r="D2201" s="246">
        <v>2004</v>
      </c>
    </row>
    <row r="2202" spans="1:4">
      <c r="A2202" s="245" t="s">
        <v>10026</v>
      </c>
      <c r="B2202" s="246">
        <v>1</v>
      </c>
      <c r="C2202" s="246">
        <v>5.7060000000000004</v>
      </c>
      <c r="D2202" s="246">
        <v>1975</v>
      </c>
    </row>
    <row r="2203" spans="1:4">
      <c r="A2203" s="245" t="s">
        <v>9246</v>
      </c>
      <c r="B2203" s="246">
        <v>23</v>
      </c>
      <c r="C2203" s="246">
        <v>234.25699999999998</v>
      </c>
      <c r="D2203" s="246">
        <v>45880</v>
      </c>
    </row>
    <row r="2204" spans="1:4">
      <c r="A2204" s="245" t="s">
        <v>12953</v>
      </c>
      <c r="B2204" s="246">
        <v>1</v>
      </c>
      <c r="C2204" s="246">
        <v>12.016999999999999</v>
      </c>
      <c r="D2204" s="246">
        <v>2006</v>
      </c>
    </row>
    <row r="2205" spans="1:4">
      <c r="A2205" s="245" t="s">
        <v>8405</v>
      </c>
      <c r="B2205" s="246">
        <v>3</v>
      </c>
      <c r="C2205" s="246">
        <v>47.122</v>
      </c>
      <c r="D2205" s="246">
        <v>5966</v>
      </c>
    </row>
    <row r="2206" spans="1:4">
      <c r="A2206" s="245" t="s">
        <v>11061</v>
      </c>
      <c r="B2206" s="246">
        <v>1</v>
      </c>
      <c r="C2206" s="246">
        <v>6.7649999999999997</v>
      </c>
      <c r="D2206" s="246">
        <v>1985</v>
      </c>
    </row>
    <row r="2207" spans="1:4">
      <c r="A2207" s="245" t="s">
        <v>7495</v>
      </c>
      <c r="B2207" s="246">
        <v>2</v>
      </c>
      <c r="C2207" s="246">
        <v>12.875</v>
      </c>
      <c r="D2207" s="246">
        <v>3985</v>
      </c>
    </row>
    <row r="2208" spans="1:4">
      <c r="A2208" s="245" t="s">
        <v>8846</v>
      </c>
      <c r="B2208" s="246">
        <v>1</v>
      </c>
      <c r="C2208" s="246">
        <v>4.9210000000000003</v>
      </c>
      <c r="D2208" s="246">
        <v>1997</v>
      </c>
    </row>
    <row r="2209" spans="1:4">
      <c r="A2209" s="245" t="s">
        <v>11186</v>
      </c>
      <c r="B2209" s="246">
        <v>1</v>
      </c>
      <c r="C2209" s="246">
        <v>6.9530000000000003</v>
      </c>
      <c r="D2209" s="246">
        <v>1981</v>
      </c>
    </row>
    <row r="2210" spans="1:4">
      <c r="A2210" s="245" t="s">
        <v>10678</v>
      </c>
      <c r="B2210" s="246">
        <v>1</v>
      </c>
      <c r="C2210" s="246">
        <v>6.3330000000000002</v>
      </c>
      <c r="D2210" s="246">
        <v>1977</v>
      </c>
    </row>
    <row r="2211" spans="1:4">
      <c r="A2211" s="245" t="s">
        <v>13260</v>
      </c>
      <c r="B2211" s="246">
        <v>1</v>
      </c>
      <c r="C2211" s="246">
        <v>13.893000000000001</v>
      </c>
      <c r="D2211" s="246">
        <v>2001</v>
      </c>
    </row>
    <row r="2212" spans="1:4">
      <c r="A2212" s="245" t="s">
        <v>11736</v>
      </c>
      <c r="B2212" s="246">
        <v>1</v>
      </c>
      <c r="C2212" s="246">
        <v>7.875</v>
      </c>
      <c r="D2212" s="246">
        <v>1996</v>
      </c>
    </row>
    <row r="2213" spans="1:4">
      <c r="A2213" s="245" t="s">
        <v>11756</v>
      </c>
      <c r="B2213" s="246">
        <v>1</v>
      </c>
      <c r="C2213" s="246">
        <v>7.9089999999999998</v>
      </c>
      <c r="D2213" s="246">
        <v>1993</v>
      </c>
    </row>
    <row r="2214" spans="1:4">
      <c r="A2214" s="245" t="s">
        <v>13786</v>
      </c>
      <c r="B2214" s="246">
        <v>1</v>
      </c>
      <c r="C2214" s="246">
        <v>26.681000000000001</v>
      </c>
      <c r="D2214" s="246">
        <v>1985</v>
      </c>
    </row>
    <row r="2215" spans="1:4">
      <c r="A2215" s="245" t="s">
        <v>7194</v>
      </c>
      <c r="B2215" s="246">
        <v>10</v>
      </c>
      <c r="C2215" s="246">
        <v>96.617000000000004</v>
      </c>
      <c r="D2215" s="246">
        <v>20028</v>
      </c>
    </row>
    <row r="2216" spans="1:4">
      <c r="A2216" s="245" t="s">
        <v>13019</v>
      </c>
      <c r="B2216" s="246">
        <v>1</v>
      </c>
      <c r="C2216" s="246">
        <v>12.304</v>
      </c>
      <c r="D2216" s="246">
        <v>2004</v>
      </c>
    </row>
    <row r="2217" spans="1:4">
      <c r="A2217" s="245" t="s">
        <v>10900</v>
      </c>
      <c r="B2217" s="246">
        <v>1</v>
      </c>
      <c r="C2217" s="246">
        <v>6.569</v>
      </c>
      <c r="D2217" s="246">
        <v>2010</v>
      </c>
    </row>
    <row r="2218" spans="1:4">
      <c r="A2218" s="245" t="s">
        <v>13107</v>
      </c>
      <c r="B2218" s="246">
        <v>1</v>
      </c>
      <c r="C2218" s="246">
        <v>12.788</v>
      </c>
      <c r="D2218" s="246">
        <v>2010</v>
      </c>
    </row>
    <row r="2219" spans="1:4">
      <c r="A2219" s="245" t="s">
        <v>13001</v>
      </c>
      <c r="B2219" s="246">
        <v>1</v>
      </c>
      <c r="C2219" s="246">
        <v>12.234999999999999</v>
      </c>
      <c r="D2219" s="246">
        <v>2008</v>
      </c>
    </row>
    <row r="2220" spans="1:4">
      <c r="A2220" s="245" t="s">
        <v>9006</v>
      </c>
      <c r="B2220" s="246">
        <v>1</v>
      </c>
      <c r="C2220" s="246">
        <v>5.0309999999999997</v>
      </c>
      <c r="D2220" s="246">
        <v>1921</v>
      </c>
    </row>
    <row r="2221" spans="1:4">
      <c r="A2221" s="245" t="s">
        <v>8970</v>
      </c>
      <c r="B2221" s="246">
        <v>3</v>
      </c>
      <c r="C2221" s="246">
        <v>25.661999999999999</v>
      </c>
      <c r="D2221" s="246">
        <v>5965</v>
      </c>
    </row>
    <row r="2222" spans="1:4">
      <c r="A2222" s="245" t="s">
        <v>12967</v>
      </c>
      <c r="B2222" s="246">
        <v>1</v>
      </c>
      <c r="C2222" s="246">
        <v>12.093</v>
      </c>
      <c r="D2222" s="246">
        <v>1975</v>
      </c>
    </row>
    <row r="2223" spans="1:4">
      <c r="A2223" s="245" t="s">
        <v>12063</v>
      </c>
      <c r="B2223" s="246">
        <v>1</v>
      </c>
      <c r="C2223" s="246">
        <v>8.5690000000000008</v>
      </c>
      <c r="D2223" s="246">
        <v>1967</v>
      </c>
    </row>
    <row r="2224" spans="1:4">
      <c r="A2224" s="245" t="s">
        <v>13404</v>
      </c>
      <c r="B2224" s="246">
        <v>1</v>
      </c>
      <c r="C2224" s="246">
        <v>15.417</v>
      </c>
      <c r="D2224" s="246">
        <v>2002</v>
      </c>
    </row>
    <row r="2225" spans="1:4">
      <c r="A2225" s="245" t="s">
        <v>9380</v>
      </c>
      <c r="B2225" s="246">
        <v>3</v>
      </c>
      <c r="C2225" s="246">
        <v>27.667999999999999</v>
      </c>
      <c r="D2225" s="246">
        <v>5982</v>
      </c>
    </row>
    <row r="2226" spans="1:4">
      <c r="A2226" s="245" t="s">
        <v>10367</v>
      </c>
      <c r="B2226" s="246">
        <v>2</v>
      </c>
      <c r="C2226" s="246">
        <v>13.366</v>
      </c>
      <c r="D2226" s="246">
        <v>3977</v>
      </c>
    </row>
    <row r="2227" spans="1:4">
      <c r="A2227" s="245" t="s">
        <v>8942</v>
      </c>
      <c r="B2227" s="246">
        <v>2</v>
      </c>
      <c r="C2227" s="246">
        <v>24.461999999999996</v>
      </c>
      <c r="D2227" s="246">
        <v>3981</v>
      </c>
    </row>
    <row r="2228" spans="1:4">
      <c r="A2228" s="245" t="s">
        <v>9959</v>
      </c>
      <c r="B2228" s="246">
        <v>1</v>
      </c>
      <c r="C2228" s="246">
        <v>5.6369999999999996</v>
      </c>
      <c r="D2228" s="246">
        <v>1997</v>
      </c>
    </row>
    <row r="2229" spans="1:4">
      <c r="A2229" s="245" t="s">
        <v>8697</v>
      </c>
      <c r="B2229" s="246">
        <v>7</v>
      </c>
      <c r="C2229" s="246">
        <v>67.820999999999998</v>
      </c>
      <c r="D2229" s="246">
        <v>13621</v>
      </c>
    </row>
    <row r="2230" spans="1:4">
      <c r="A2230" s="245" t="s">
        <v>8575</v>
      </c>
      <c r="B2230" s="246">
        <v>3</v>
      </c>
      <c r="C2230" s="246">
        <v>24.731999999999999</v>
      </c>
      <c r="D2230" s="246">
        <v>5846</v>
      </c>
    </row>
    <row r="2231" spans="1:4">
      <c r="A2231" s="245" t="s">
        <v>12329</v>
      </c>
      <c r="B2231" s="246">
        <v>1</v>
      </c>
      <c r="C2231" s="246">
        <v>9.3179999999999996</v>
      </c>
      <c r="D2231" s="246">
        <v>1925</v>
      </c>
    </row>
    <row r="2232" spans="1:4">
      <c r="A2232" s="245" t="s">
        <v>7620</v>
      </c>
      <c r="B2232" s="246">
        <v>1</v>
      </c>
      <c r="C2232" s="246">
        <v>4.375</v>
      </c>
      <c r="D2232" s="246">
        <v>2000</v>
      </c>
    </row>
    <row r="2233" spans="1:4">
      <c r="A2233" s="245" t="s">
        <v>11163</v>
      </c>
      <c r="B2233" s="246">
        <v>2</v>
      </c>
      <c r="C2233" s="246">
        <v>16.977</v>
      </c>
      <c r="D2233" s="246">
        <v>3905</v>
      </c>
    </row>
    <row r="2234" spans="1:4">
      <c r="A2234" s="245" t="s">
        <v>8328</v>
      </c>
      <c r="B2234" s="246">
        <v>1</v>
      </c>
      <c r="C2234" s="246">
        <v>4.6630000000000003</v>
      </c>
      <c r="D2234" s="246">
        <v>1973</v>
      </c>
    </row>
    <row r="2235" spans="1:4">
      <c r="A2235" s="245" t="s">
        <v>9906</v>
      </c>
      <c r="B2235" s="246">
        <v>1</v>
      </c>
      <c r="C2235" s="246">
        <v>5.5990000000000002</v>
      </c>
      <c r="D2235" s="246">
        <v>1976</v>
      </c>
    </row>
    <row r="2236" spans="1:4">
      <c r="A2236" s="245" t="s">
        <v>10051</v>
      </c>
      <c r="B2236" s="246">
        <v>1</v>
      </c>
      <c r="C2236" s="246">
        <v>5.7309999999999999</v>
      </c>
      <c r="D2236" s="246">
        <v>1972</v>
      </c>
    </row>
    <row r="2237" spans="1:4">
      <c r="A2237" s="245" t="s">
        <v>9390</v>
      </c>
      <c r="B2237" s="246">
        <v>1</v>
      </c>
      <c r="C2237" s="246">
        <v>5.2750000000000004</v>
      </c>
      <c r="D2237" s="246">
        <v>1967</v>
      </c>
    </row>
    <row r="2238" spans="1:4">
      <c r="A2238" s="245" t="s">
        <v>11542</v>
      </c>
      <c r="B2238" s="246">
        <v>1</v>
      </c>
      <c r="C2238" s="246">
        <v>7.51</v>
      </c>
      <c r="D2238" s="246">
        <v>1981</v>
      </c>
    </row>
    <row r="2239" spans="1:4">
      <c r="A2239" s="245" t="s">
        <v>9633</v>
      </c>
      <c r="B2239" s="246">
        <v>1</v>
      </c>
      <c r="C2239" s="246">
        <v>5.4379999999999997</v>
      </c>
      <c r="D2239" s="246">
        <v>1971</v>
      </c>
    </row>
    <row r="2240" spans="1:4">
      <c r="A2240" s="245" t="s">
        <v>12664</v>
      </c>
      <c r="B2240" s="246">
        <v>1</v>
      </c>
      <c r="C2240" s="246">
        <v>10.510999999999999</v>
      </c>
      <c r="D2240" s="246">
        <v>1976</v>
      </c>
    </row>
    <row r="2241" spans="1:4">
      <c r="A2241" s="245" t="s">
        <v>10551</v>
      </c>
      <c r="B2241" s="246">
        <v>1</v>
      </c>
      <c r="C2241" s="246">
        <v>6.1840000000000002</v>
      </c>
      <c r="D2241" s="246">
        <v>1986</v>
      </c>
    </row>
    <row r="2242" spans="1:4">
      <c r="A2242" s="245" t="s">
        <v>7200</v>
      </c>
      <c r="B2242" s="246">
        <v>3</v>
      </c>
      <c r="C2242" s="246">
        <v>15.181000000000001</v>
      </c>
      <c r="D2242" s="246">
        <v>5923</v>
      </c>
    </row>
    <row r="2243" spans="1:4">
      <c r="A2243" s="245" t="s">
        <v>8186</v>
      </c>
      <c r="B2243" s="246">
        <v>1</v>
      </c>
      <c r="C2243" s="246">
        <v>4.6020000000000003</v>
      </c>
      <c r="D2243" s="246">
        <v>1989</v>
      </c>
    </row>
    <row r="2244" spans="1:4">
      <c r="A2244" s="245" t="s">
        <v>10220</v>
      </c>
      <c r="B2244" s="246">
        <v>1</v>
      </c>
      <c r="C2244" s="246">
        <v>5.8559999999999999</v>
      </c>
      <c r="D2244" s="246">
        <v>1997</v>
      </c>
    </row>
    <row r="2245" spans="1:4">
      <c r="A2245" s="245" t="s">
        <v>9431</v>
      </c>
      <c r="B2245" s="246">
        <v>1</v>
      </c>
      <c r="C2245" s="246">
        <v>5.3079999999999998</v>
      </c>
      <c r="D2245" s="246">
        <v>1996</v>
      </c>
    </row>
    <row r="2246" spans="1:4">
      <c r="A2246" s="245" t="s">
        <v>12176</v>
      </c>
      <c r="B2246" s="246">
        <v>1</v>
      </c>
      <c r="C2246" s="246">
        <v>8.859</v>
      </c>
      <c r="D2246" s="246">
        <v>1994</v>
      </c>
    </row>
    <row r="2247" spans="1:4">
      <c r="A2247" s="245" t="s">
        <v>9443</v>
      </c>
      <c r="B2247" s="246">
        <v>1</v>
      </c>
      <c r="C2247" s="246">
        <v>5.3179999999999996</v>
      </c>
      <c r="D2247" s="246">
        <v>1965</v>
      </c>
    </row>
    <row r="2248" spans="1:4">
      <c r="A2248" s="245" t="s">
        <v>7786</v>
      </c>
      <c r="B2248" s="246">
        <v>1</v>
      </c>
      <c r="C2248" s="246">
        <v>4.4409999999999998</v>
      </c>
      <c r="D2248" s="246">
        <v>1931</v>
      </c>
    </row>
    <row r="2249" spans="1:4">
      <c r="A2249" s="245" t="s">
        <v>9868</v>
      </c>
      <c r="B2249" s="246">
        <v>1</v>
      </c>
      <c r="C2249" s="246">
        <v>5.5780000000000003</v>
      </c>
      <c r="D2249" s="246">
        <v>1972</v>
      </c>
    </row>
    <row r="2250" spans="1:4">
      <c r="A2250" s="245" t="s">
        <v>8677</v>
      </c>
      <c r="B2250" s="246">
        <v>1</v>
      </c>
      <c r="C2250" s="246">
        <v>4.8259999999999996</v>
      </c>
      <c r="D2250" s="246">
        <v>2003</v>
      </c>
    </row>
    <row r="2251" spans="1:4">
      <c r="A2251" s="245" t="s">
        <v>7459</v>
      </c>
      <c r="B2251" s="246">
        <v>2</v>
      </c>
      <c r="C2251" s="246">
        <v>8.9969999999999999</v>
      </c>
      <c r="D2251" s="246">
        <v>4000</v>
      </c>
    </row>
    <row r="2252" spans="1:4">
      <c r="A2252" s="245" t="s">
        <v>7707</v>
      </c>
      <c r="B2252" s="246">
        <v>1</v>
      </c>
      <c r="C2252" s="246">
        <v>4.4109999999999996</v>
      </c>
      <c r="D2252" s="246">
        <v>1997</v>
      </c>
    </row>
    <row r="2253" spans="1:4">
      <c r="A2253" s="245" t="s">
        <v>8071</v>
      </c>
      <c r="B2253" s="246">
        <v>5</v>
      </c>
      <c r="C2253" s="246">
        <v>27.015000000000001</v>
      </c>
      <c r="D2253" s="246">
        <v>10002</v>
      </c>
    </row>
    <row r="2254" spans="1:4">
      <c r="A2254" s="245" t="s">
        <v>13579</v>
      </c>
      <c r="B2254" s="246">
        <v>1</v>
      </c>
      <c r="C2254" s="246">
        <v>18.202999999999999</v>
      </c>
      <c r="D2254" s="246">
        <v>1994</v>
      </c>
    </row>
    <row r="2255" spans="1:4">
      <c r="A2255" s="245" t="s">
        <v>11590</v>
      </c>
      <c r="B2255" s="246">
        <v>6</v>
      </c>
      <c r="C2255" s="246">
        <v>59.921999999999997</v>
      </c>
      <c r="D2255" s="246">
        <v>11908</v>
      </c>
    </row>
    <row r="2256" spans="1:4">
      <c r="A2256" s="245" t="s">
        <v>11862</v>
      </c>
      <c r="B2256" s="246">
        <v>1</v>
      </c>
      <c r="C2256" s="246">
        <v>8.1240000000000006</v>
      </c>
      <c r="D2256" s="246">
        <v>2001</v>
      </c>
    </row>
    <row r="2257" spans="1:4">
      <c r="A2257" s="245" t="s">
        <v>11794</v>
      </c>
      <c r="B2257" s="246">
        <v>1</v>
      </c>
      <c r="C2257" s="246">
        <v>7.9969999999999999</v>
      </c>
      <c r="D2257" s="246">
        <v>1994</v>
      </c>
    </row>
    <row r="2258" spans="1:4">
      <c r="A2258" s="245" t="s">
        <v>9226</v>
      </c>
      <c r="B2258" s="246">
        <v>1</v>
      </c>
      <c r="C2258" s="246">
        <v>5.18</v>
      </c>
      <c r="D2258" s="246">
        <v>1967</v>
      </c>
    </row>
    <row r="2259" spans="1:4">
      <c r="A2259" s="245" t="s">
        <v>386</v>
      </c>
      <c r="B2259" s="246">
        <v>1</v>
      </c>
      <c r="C2259" s="246">
        <v>4.6559999999999997</v>
      </c>
      <c r="D2259" s="246">
        <v>1970</v>
      </c>
    </row>
    <row r="2260" spans="1:4">
      <c r="A2260" s="245" t="s">
        <v>12613</v>
      </c>
      <c r="B2260" s="246">
        <v>1</v>
      </c>
      <c r="C2260" s="246">
        <v>10.29</v>
      </c>
      <c r="D2260" s="246">
        <v>1997</v>
      </c>
    </row>
    <row r="2261" spans="1:4">
      <c r="A2261" s="245" t="s">
        <v>8934</v>
      </c>
      <c r="B2261" s="246">
        <v>2</v>
      </c>
      <c r="C2261" s="246">
        <v>11.417</v>
      </c>
      <c r="D2261" s="246">
        <v>3974</v>
      </c>
    </row>
    <row r="2262" spans="1:4">
      <c r="A2262" s="245" t="s">
        <v>9754</v>
      </c>
      <c r="B2262" s="246">
        <v>18</v>
      </c>
      <c r="C2262" s="246">
        <v>192.49099999999999</v>
      </c>
      <c r="D2262" s="246">
        <v>35840</v>
      </c>
    </row>
    <row r="2263" spans="1:4">
      <c r="A2263" s="245" t="s">
        <v>10752</v>
      </c>
      <c r="B2263" s="246">
        <v>1</v>
      </c>
      <c r="C2263" s="246">
        <v>6.4039999999999999</v>
      </c>
      <c r="D2263" s="246">
        <v>2000</v>
      </c>
    </row>
    <row r="2264" spans="1:4">
      <c r="A2264" s="245" t="s">
        <v>10183</v>
      </c>
      <c r="B2264" s="246">
        <v>1</v>
      </c>
      <c r="C2264" s="246">
        <v>5.8179999999999996</v>
      </c>
      <c r="D2264" s="246">
        <v>1999</v>
      </c>
    </row>
    <row r="2265" spans="1:4">
      <c r="A2265" s="245" t="s">
        <v>12464</v>
      </c>
      <c r="B2265" s="246">
        <v>1</v>
      </c>
      <c r="C2265" s="246">
        <v>9.73</v>
      </c>
      <c r="D2265" s="246">
        <v>1959</v>
      </c>
    </row>
    <row r="2266" spans="1:4">
      <c r="A2266" s="245" t="s">
        <v>12346</v>
      </c>
      <c r="B2266" s="246">
        <v>1</v>
      </c>
      <c r="C2266" s="246">
        <v>9.4039999999999999</v>
      </c>
      <c r="D2266" s="246">
        <v>1976</v>
      </c>
    </row>
    <row r="2267" spans="1:4">
      <c r="A2267" s="245" t="s">
        <v>9768</v>
      </c>
      <c r="B2267" s="246">
        <v>1</v>
      </c>
      <c r="C2267" s="246">
        <v>5.5170000000000003</v>
      </c>
      <c r="D2267" s="246">
        <v>1939</v>
      </c>
    </row>
    <row r="2268" spans="1:4">
      <c r="A2268" s="245" t="s">
        <v>8432</v>
      </c>
      <c r="B2268" s="246">
        <v>6</v>
      </c>
      <c r="C2268" s="246">
        <v>64.063000000000002</v>
      </c>
      <c r="D2268" s="246">
        <v>11996</v>
      </c>
    </row>
    <row r="2269" spans="1:4">
      <c r="A2269" s="245" t="s">
        <v>11491</v>
      </c>
      <c r="B2269" s="246">
        <v>1</v>
      </c>
      <c r="C2269" s="246">
        <v>7.4210000000000003</v>
      </c>
      <c r="D2269" s="246">
        <v>1989</v>
      </c>
    </row>
    <row r="2270" spans="1:4">
      <c r="A2270" s="245" t="s">
        <v>11009</v>
      </c>
      <c r="B2270" s="246">
        <v>1</v>
      </c>
      <c r="C2270" s="246">
        <v>6.6980000000000004</v>
      </c>
      <c r="D2270" s="246">
        <v>2013</v>
      </c>
    </row>
    <row r="2271" spans="1:4">
      <c r="A2271" s="245" t="s">
        <v>10567</v>
      </c>
      <c r="B2271" s="246">
        <v>1</v>
      </c>
      <c r="C2271" s="246">
        <v>6.2050000000000001</v>
      </c>
      <c r="D2271" s="246">
        <v>1982</v>
      </c>
    </row>
    <row r="2272" spans="1:4">
      <c r="A2272" s="245" t="s">
        <v>9572</v>
      </c>
      <c r="B2272" s="246">
        <v>5</v>
      </c>
      <c r="C2272" s="246">
        <v>37.021000000000001</v>
      </c>
      <c r="D2272" s="246">
        <v>9953</v>
      </c>
    </row>
    <row r="2273" spans="1:4">
      <c r="A2273" s="245" t="s">
        <v>7928</v>
      </c>
      <c r="B2273" s="246">
        <v>2</v>
      </c>
      <c r="C2273" s="246">
        <v>9.9690000000000012</v>
      </c>
      <c r="D2273" s="246">
        <v>3931</v>
      </c>
    </row>
    <row r="2274" spans="1:4">
      <c r="A2274" s="245" t="s">
        <v>8230</v>
      </c>
      <c r="B2274" s="246">
        <v>12</v>
      </c>
      <c r="C2274" s="246">
        <v>103.44900000000001</v>
      </c>
      <c r="D2274" s="246">
        <v>23699</v>
      </c>
    </row>
    <row r="2275" spans="1:4">
      <c r="A2275" s="245" t="s">
        <v>7897</v>
      </c>
      <c r="B2275" s="246">
        <v>1</v>
      </c>
      <c r="C2275" s="246">
        <v>4.4870000000000001</v>
      </c>
      <c r="D2275" s="246">
        <v>2011</v>
      </c>
    </row>
    <row r="2276" spans="1:4">
      <c r="A2276" s="245" t="s">
        <v>9758</v>
      </c>
      <c r="B2276" s="246">
        <v>1</v>
      </c>
      <c r="C2276" s="246">
        <v>5.5090000000000003</v>
      </c>
      <c r="D2276" s="246">
        <v>1973</v>
      </c>
    </row>
    <row r="2277" spans="1:4">
      <c r="A2277" s="245" t="s">
        <v>11074</v>
      </c>
      <c r="B2277" s="246">
        <v>1</v>
      </c>
      <c r="C2277" s="246">
        <v>6.7889999999999997</v>
      </c>
      <c r="D2277" s="246">
        <v>1988</v>
      </c>
    </row>
    <row r="2278" spans="1:4">
      <c r="A2278" s="245" t="s">
        <v>11850</v>
      </c>
      <c r="B2278" s="246">
        <v>1</v>
      </c>
      <c r="C2278" s="246">
        <v>8.1029999999999998</v>
      </c>
      <c r="D2278" s="246">
        <v>1944</v>
      </c>
    </row>
    <row r="2279" spans="1:4">
      <c r="A2279" s="245" t="s">
        <v>11483</v>
      </c>
      <c r="B2279" s="246">
        <v>1</v>
      </c>
      <c r="C2279" s="246">
        <v>7.4050000000000002</v>
      </c>
      <c r="D2279" s="246">
        <v>1942</v>
      </c>
    </row>
    <row r="2280" spans="1:4">
      <c r="A2280" s="245" t="s">
        <v>9566</v>
      </c>
      <c r="B2280" s="246">
        <v>1</v>
      </c>
      <c r="C2280" s="246">
        <v>5.3970000000000002</v>
      </c>
      <c r="D2280" s="246">
        <v>1992</v>
      </c>
    </row>
    <row r="2281" spans="1:4">
      <c r="A2281" s="245" t="s">
        <v>10845</v>
      </c>
      <c r="B2281" s="246">
        <v>1</v>
      </c>
      <c r="C2281" s="246">
        <v>6.5140000000000002</v>
      </c>
      <c r="D2281" s="246">
        <v>2007</v>
      </c>
    </row>
    <row r="2282" spans="1:4">
      <c r="A2282" s="245" t="s">
        <v>7601</v>
      </c>
      <c r="B2282" s="246">
        <v>1</v>
      </c>
      <c r="C2282" s="246">
        <v>4.3710000000000004</v>
      </c>
      <c r="D2282" s="246">
        <v>2002</v>
      </c>
    </row>
    <row r="2283" spans="1:4">
      <c r="A2283" s="245" t="s">
        <v>9925</v>
      </c>
      <c r="B2283" s="246">
        <v>1</v>
      </c>
      <c r="C2283" s="246">
        <v>5.6159999999999997</v>
      </c>
      <c r="D2283" s="246">
        <v>1948</v>
      </c>
    </row>
    <row r="2284" spans="1:4">
      <c r="A2284" s="245" t="s">
        <v>7121</v>
      </c>
      <c r="B2284" s="246">
        <v>1</v>
      </c>
      <c r="C2284" s="246">
        <v>4.2050000000000001</v>
      </c>
      <c r="D2284" s="246">
        <v>1943</v>
      </c>
    </row>
    <row r="2285" spans="1:4">
      <c r="A2285" s="245" t="s">
        <v>8557</v>
      </c>
      <c r="B2285" s="246">
        <v>1</v>
      </c>
      <c r="C2285" s="246">
        <v>4.7679999999999998</v>
      </c>
      <c r="D2285" s="246">
        <v>1993</v>
      </c>
    </row>
    <row r="2286" spans="1:4">
      <c r="A2286" s="245" t="s">
        <v>11201</v>
      </c>
      <c r="B2286" s="246">
        <v>1</v>
      </c>
      <c r="C2286" s="246">
        <v>6.97</v>
      </c>
      <c r="D2286" s="246">
        <v>1982</v>
      </c>
    </row>
    <row r="2287" spans="1:4">
      <c r="A2287" s="245" t="s">
        <v>7396</v>
      </c>
      <c r="B2287" s="246">
        <v>2</v>
      </c>
      <c r="C2287" s="246">
        <v>14.77</v>
      </c>
      <c r="D2287" s="246">
        <v>3976</v>
      </c>
    </row>
    <row r="2288" spans="1:4">
      <c r="A2288" s="245" t="s">
        <v>7503</v>
      </c>
      <c r="B2288" s="246">
        <v>1</v>
      </c>
      <c r="C2288" s="246">
        <v>4.3319999999999999</v>
      </c>
      <c r="D2288" s="246">
        <v>1988</v>
      </c>
    </row>
    <row r="2289" spans="1:4">
      <c r="A2289" s="245" t="s">
        <v>7942</v>
      </c>
      <c r="B2289" s="246">
        <v>2</v>
      </c>
      <c r="C2289" s="246">
        <v>14.595000000000001</v>
      </c>
      <c r="D2289" s="246">
        <v>3956</v>
      </c>
    </row>
    <row r="2290" spans="1:4">
      <c r="A2290" s="245" t="s">
        <v>12866</v>
      </c>
      <c r="B2290" s="246">
        <v>1</v>
      </c>
      <c r="C2290" s="246">
        <v>11.436</v>
      </c>
      <c r="D2290" s="246">
        <v>2010</v>
      </c>
    </row>
    <row r="2291" spans="1:4">
      <c r="A2291" s="245" t="s">
        <v>10579</v>
      </c>
      <c r="B2291" s="246">
        <v>1</v>
      </c>
      <c r="C2291" s="246">
        <v>6.2160000000000002</v>
      </c>
      <c r="D2291" s="246">
        <v>1989</v>
      </c>
    </row>
    <row r="2292" spans="1:4">
      <c r="A2292" s="245" t="s">
        <v>9866</v>
      </c>
      <c r="B2292" s="246">
        <v>1</v>
      </c>
      <c r="C2292" s="246">
        <v>5.577</v>
      </c>
      <c r="D2292" s="246">
        <v>2010</v>
      </c>
    </row>
    <row r="2293" spans="1:4">
      <c r="A2293" s="245" t="s">
        <v>9766</v>
      </c>
      <c r="B2293" s="246">
        <v>1</v>
      </c>
      <c r="C2293" s="246">
        <v>5.5170000000000003</v>
      </c>
      <c r="D2293" s="246">
        <v>1969</v>
      </c>
    </row>
    <row r="2294" spans="1:4">
      <c r="A2294" s="245" t="s">
        <v>12934</v>
      </c>
      <c r="B2294" s="246">
        <v>1</v>
      </c>
      <c r="C2294" s="246">
        <v>11.958</v>
      </c>
      <c r="D2294" s="246">
        <v>1994</v>
      </c>
    </row>
    <row r="2295" spans="1:4">
      <c r="A2295" s="245" t="s">
        <v>11712</v>
      </c>
      <c r="B2295" s="246">
        <v>1</v>
      </c>
      <c r="C2295" s="246">
        <v>7.83</v>
      </c>
      <c r="D2295" s="246">
        <v>1978</v>
      </c>
    </row>
    <row r="2296" spans="1:4">
      <c r="A2296" s="245" t="s">
        <v>13595</v>
      </c>
      <c r="B2296" s="246">
        <v>1</v>
      </c>
      <c r="C2296" s="246">
        <v>18.463000000000001</v>
      </c>
      <c r="D2296" s="246">
        <v>1969</v>
      </c>
    </row>
    <row r="2297" spans="1:4">
      <c r="A2297" s="245" t="s">
        <v>10148</v>
      </c>
      <c r="B2297" s="246">
        <v>1</v>
      </c>
      <c r="C2297" s="246">
        <v>5.7990000000000004</v>
      </c>
      <c r="D2297" s="246">
        <v>1993</v>
      </c>
    </row>
    <row r="2298" spans="1:4">
      <c r="A2298" s="245" t="s">
        <v>8620</v>
      </c>
      <c r="B2298" s="246">
        <v>1</v>
      </c>
      <c r="C2298" s="246">
        <v>4.806</v>
      </c>
      <c r="D2298" s="246">
        <v>1991</v>
      </c>
    </row>
    <row r="2299" spans="1:4">
      <c r="A2299" s="245" t="s">
        <v>9347</v>
      </c>
      <c r="B2299" s="246">
        <v>1</v>
      </c>
      <c r="C2299" s="246">
        <v>5.2549999999999999</v>
      </c>
      <c r="D2299" s="246">
        <v>1984</v>
      </c>
    </row>
    <row r="2300" spans="1:4">
      <c r="A2300" s="245" t="s">
        <v>14045</v>
      </c>
      <c r="B2300" s="246">
        <v>5000</v>
      </c>
      <c r="C2300" s="246">
        <v>40945.446999999891</v>
      </c>
      <c r="D2300" s="246">
        <v>9899432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3FDD6"/>
  </sheetPr>
  <dimension ref="A1:L5001"/>
  <sheetViews>
    <sheetView workbookViewId="0">
      <selection activeCell="C19" sqref="C19"/>
    </sheetView>
  </sheetViews>
  <sheetFormatPr baseColWidth="10" defaultColWidth="12" defaultRowHeight="15.75" customHeight="1"/>
  <cols>
    <col min="1" max="1" width="9" style="92" customWidth="1"/>
    <col min="2" max="2" width="17.36328125" style="92" customWidth="1"/>
    <col min="3" max="3" width="25.6328125" style="92" customWidth="1"/>
    <col min="4" max="4" width="9" style="92" customWidth="1"/>
    <col min="5" max="5" width="13.6328125" style="92" bestFit="1" customWidth="1"/>
    <col min="6" max="16384" width="12" style="92"/>
  </cols>
  <sheetData>
    <row r="1" spans="1:12" ht="14.25" customHeight="1">
      <c r="A1" s="91" t="s">
        <v>13819</v>
      </c>
      <c r="B1" s="91" t="s">
        <v>13818</v>
      </c>
      <c r="C1" s="91" t="s">
        <v>198</v>
      </c>
      <c r="D1" s="91" t="s">
        <v>145</v>
      </c>
      <c r="E1" s="91" t="s">
        <v>13817</v>
      </c>
    </row>
    <row r="2" spans="1:12" ht="14.25" customHeight="1">
      <c r="A2" s="93">
        <v>1</v>
      </c>
      <c r="B2" s="93" t="s">
        <v>7067</v>
      </c>
      <c r="C2" s="93" t="s">
        <v>13816</v>
      </c>
      <c r="D2" s="93">
        <v>1942</v>
      </c>
      <c r="E2" s="93">
        <v>39.902999999999999</v>
      </c>
    </row>
    <row r="3" spans="1:12" ht="14.25" customHeight="1">
      <c r="A3" s="93">
        <v>2</v>
      </c>
      <c r="B3" s="93" t="s">
        <v>10342</v>
      </c>
      <c r="C3" s="93" t="s">
        <v>13815</v>
      </c>
      <c r="D3" s="93">
        <v>1955</v>
      </c>
      <c r="E3" s="93">
        <v>36.503</v>
      </c>
    </row>
    <row r="4" spans="1:12" ht="14.25" customHeight="1">
      <c r="A4" s="93">
        <v>3</v>
      </c>
      <c r="B4" s="93" t="s">
        <v>13814</v>
      </c>
      <c r="C4" s="93" t="s">
        <v>13813</v>
      </c>
      <c r="D4" s="93">
        <v>1990</v>
      </c>
      <c r="E4" s="93">
        <v>35.554000000000002</v>
      </c>
    </row>
    <row r="5" spans="1:12" ht="14.25" customHeight="1">
      <c r="A5" s="93">
        <v>4</v>
      </c>
      <c r="B5" s="93" t="s">
        <v>7278</v>
      </c>
      <c r="C5" s="93" t="s">
        <v>13812</v>
      </c>
      <c r="D5" s="93">
        <v>1998</v>
      </c>
      <c r="E5" s="93">
        <v>35.405000000000001</v>
      </c>
    </row>
    <row r="6" spans="1:12" ht="14.25" customHeight="1">
      <c r="A6" s="93">
        <v>5</v>
      </c>
      <c r="B6" s="93" t="s">
        <v>8877</v>
      </c>
      <c r="C6" s="93" t="s">
        <v>13811</v>
      </c>
      <c r="D6" s="93">
        <v>1991</v>
      </c>
      <c r="E6" s="93">
        <v>34.811</v>
      </c>
    </row>
    <row r="7" spans="1:12" ht="14.25" customHeight="1">
      <c r="A7" s="93">
        <v>6</v>
      </c>
      <c r="B7" s="93" t="s">
        <v>7328</v>
      </c>
      <c r="C7" s="93" t="s">
        <v>13810</v>
      </c>
      <c r="D7" s="93">
        <v>1968</v>
      </c>
      <c r="E7" s="93">
        <v>34.765999999999998</v>
      </c>
      <c r="G7" s="94"/>
      <c r="H7" s="94"/>
      <c r="I7" s="94"/>
      <c r="J7" s="94"/>
      <c r="K7" s="94"/>
      <c r="L7" s="94"/>
    </row>
    <row r="8" spans="1:12" ht="14.25" customHeight="1">
      <c r="A8" s="93">
        <v>7</v>
      </c>
      <c r="B8" s="93" t="s">
        <v>9754</v>
      </c>
      <c r="C8" s="93" t="s">
        <v>10871</v>
      </c>
      <c r="D8" s="93">
        <v>1992</v>
      </c>
      <c r="E8" s="93">
        <v>34.56</v>
      </c>
      <c r="G8" s="94"/>
      <c r="H8" s="94"/>
      <c r="I8" s="94"/>
      <c r="J8" s="94"/>
      <c r="K8" s="94"/>
      <c r="L8" s="94"/>
    </row>
    <row r="9" spans="1:12" ht="14.25" customHeight="1">
      <c r="A9" s="93">
        <v>8</v>
      </c>
      <c r="B9" s="93" t="s">
        <v>8303</v>
      </c>
      <c r="C9" s="93" t="s">
        <v>13809</v>
      </c>
      <c r="D9" s="93">
        <v>1980</v>
      </c>
      <c r="E9" s="93">
        <v>32.020000000000003</v>
      </c>
      <c r="G9" s="94"/>
      <c r="H9" s="94"/>
      <c r="I9" s="94"/>
      <c r="J9" s="94"/>
      <c r="K9" s="94"/>
      <c r="L9" s="94"/>
    </row>
    <row r="10" spans="1:12" ht="14.25" customHeight="1">
      <c r="A10" s="93">
        <v>9</v>
      </c>
      <c r="B10" s="93" t="s">
        <v>13390</v>
      </c>
      <c r="C10" s="93" t="s">
        <v>13808</v>
      </c>
      <c r="D10" s="93">
        <v>1983</v>
      </c>
      <c r="E10" s="93">
        <v>31.792000000000002</v>
      </c>
      <c r="G10" s="94"/>
      <c r="H10" s="94"/>
      <c r="I10" s="94"/>
      <c r="J10" s="94"/>
      <c r="K10" s="94"/>
      <c r="L10" s="94"/>
    </row>
    <row r="11" spans="1:12" ht="14.25" customHeight="1">
      <c r="A11" s="93">
        <v>10</v>
      </c>
      <c r="B11" s="93" t="s">
        <v>7242</v>
      </c>
      <c r="C11" s="93" t="s">
        <v>13807</v>
      </c>
      <c r="D11" s="93">
        <v>1997</v>
      </c>
      <c r="E11" s="93">
        <v>31.581</v>
      </c>
      <c r="G11" s="94"/>
      <c r="H11" s="94"/>
      <c r="I11" s="94"/>
      <c r="J11" s="94"/>
      <c r="K11" s="94"/>
      <c r="L11" s="94"/>
    </row>
    <row r="12" spans="1:12" ht="14.25" customHeight="1">
      <c r="A12" s="93">
        <v>11</v>
      </c>
      <c r="B12" s="93" t="s">
        <v>9818</v>
      </c>
      <c r="C12" s="93" t="s">
        <v>13806</v>
      </c>
      <c r="D12" s="93">
        <v>1995</v>
      </c>
      <c r="E12" s="93">
        <v>31.359000000000002</v>
      </c>
      <c r="G12" s="94"/>
      <c r="H12" s="94"/>
      <c r="I12" s="94"/>
      <c r="J12" s="94"/>
      <c r="K12" s="94"/>
      <c r="L12" s="94"/>
    </row>
    <row r="13" spans="1:12" ht="14.25" customHeight="1">
      <c r="A13" s="93">
        <v>12</v>
      </c>
      <c r="B13" s="93" t="s">
        <v>7015</v>
      </c>
      <c r="C13" s="93" t="s">
        <v>13805</v>
      </c>
      <c r="D13" s="93">
        <v>1965</v>
      </c>
      <c r="E13" s="93">
        <v>31.053999999999998</v>
      </c>
      <c r="G13" s="94"/>
      <c r="H13" s="94"/>
      <c r="I13" s="94"/>
      <c r="J13" s="94"/>
      <c r="K13" s="94"/>
      <c r="L13" s="94"/>
    </row>
    <row r="14" spans="1:12" ht="14.25" customHeight="1">
      <c r="A14" s="93">
        <v>13</v>
      </c>
      <c r="B14" s="93" t="s">
        <v>9106</v>
      </c>
      <c r="C14" s="93" t="s">
        <v>13804</v>
      </c>
      <c r="D14" s="93">
        <v>2002</v>
      </c>
      <c r="E14" s="93">
        <v>30.664999999999999</v>
      </c>
      <c r="G14" s="94"/>
      <c r="H14" s="94"/>
      <c r="I14" s="94"/>
      <c r="J14" s="94"/>
      <c r="K14" s="94"/>
      <c r="L14" s="94"/>
    </row>
    <row r="15" spans="1:12" ht="14.25" customHeight="1">
      <c r="A15" s="93">
        <v>14</v>
      </c>
      <c r="B15" s="93" t="s">
        <v>7194</v>
      </c>
      <c r="C15" s="93" t="s">
        <v>13803</v>
      </c>
      <c r="D15" s="93">
        <v>2004</v>
      </c>
      <c r="E15" s="93">
        <v>30.196999999999999</v>
      </c>
      <c r="G15" s="94"/>
      <c r="H15" s="94"/>
      <c r="I15" s="94"/>
      <c r="J15" s="94"/>
      <c r="K15" s="94"/>
      <c r="L15" s="94"/>
    </row>
    <row r="16" spans="1:12" ht="14.25" customHeight="1">
      <c r="A16" s="93">
        <v>15</v>
      </c>
      <c r="B16" s="93" t="s">
        <v>10459</v>
      </c>
      <c r="C16" s="93" t="s">
        <v>11841</v>
      </c>
      <c r="D16" s="93">
        <v>1998</v>
      </c>
      <c r="E16" s="93">
        <v>30.065000000000001</v>
      </c>
      <c r="G16" s="94"/>
      <c r="H16" s="94"/>
      <c r="I16" s="94"/>
      <c r="J16" s="94"/>
      <c r="K16" s="94"/>
      <c r="L16" s="94"/>
    </row>
    <row r="17" spans="1:12" ht="14.25" customHeight="1">
      <c r="A17" s="93">
        <v>16</v>
      </c>
      <c r="B17" s="93" t="s">
        <v>8024</v>
      </c>
      <c r="C17" s="93" t="s">
        <v>12231</v>
      </c>
      <c r="D17" s="93">
        <v>1978</v>
      </c>
      <c r="E17" s="93">
        <v>29.728000000000002</v>
      </c>
      <c r="G17" s="94"/>
      <c r="H17" s="94"/>
      <c r="I17" s="94"/>
      <c r="J17" s="94"/>
      <c r="K17" s="94"/>
      <c r="L17" s="94"/>
    </row>
    <row r="18" spans="1:12" ht="14.25" customHeight="1">
      <c r="A18" s="93">
        <v>17</v>
      </c>
      <c r="B18" s="93" t="s">
        <v>8848</v>
      </c>
      <c r="C18" s="93" t="s">
        <v>13802</v>
      </c>
      <c r="D18" s="93">
        <v>2008</v>
      </c>
      <c r="E18" s="93">
        <v>29.536000000000001</v>
      </c>
      <c r="G18" s="94"/>
      <c r="H18" s="94"/>
      <c r="I18" s="94"/>
      <c r="J18" s="94"/>
      <c r="K18" s="94"/>
      <c r="L18" s="94"/>
    </row>
    <row r="19" spans="1:12" ht="14.25" customHeight="1">
      <c r="A19" s="93">
        <v>18</v>
      </c>
      <c r="B19" s="93" t="s">
        <v>9053</v>
      </c>
      <c r="C19" s="93" t="s">
        <v>13801</v>
      </c>
      <c r="D19" s="93">
        <v>1983</v>
      </c>
      <c r="E19" s="93">
        <v>29.465</v>
      </c>
      <c r="G19" s="94"/>
      <c r="H19" s="94"/>
      <c r="I19" s="94"/>
      <c r="J19" s="94"/>
      <c r="K19" s="94"/>
      <c r="L19" s="94"/>
    </row>
    <row r="20" spans="1:12" ht="14.25" customHeight="1">
      <c r="A20" s="93">
        <v>19</v>
      </c>
      <c r="B20" s="93" t="s">
        <v>7328</v>
      </c>
      <c r="C20" s="93" t="s">
        <v>9940</v>
      </c>
      <c r="D20" s="93">
        <v>1970</v>
      </c>
      <c r="E20" s="93">
        <v>29.443000000000001</v>
      </c>
    </row>
    <row r="21" spans="1:12" ht="14.25" customHeight="1">
      <c r="A21" s="93">
        <v>20</v>
      </c>
      <c r="B21" s="93" t="s">
        <v>9102</v>
      </c>
      <c r="C21" s="93" t="s">
        <v>13800</v>
      </c>
      <c r="D21" s="93">
        <v>1967</v>
      </c>
      <c r="E21" s="93">
        <v>29.428000000000001</v>
      </c>
    </row>
    <row r="22" spans="1:12" ht="14.25" customHeight="1">
      <c r="A22" s="93">
        <v>21</v>
      </c>
      <c r="B22" s="93" t="s">
        <v>7437</v>
      </c>
      <c r="C22" s="93" t="s">
        <v>7970</v>
      </c>
      <c r="D22" s="93">
        <v>1959</v>
      </c>
      <c r="E22" s="93">
        <v>29.388999999999999</v>
      </c>
    </row>
    <row r="23" spans="1:12" ht="14.25" customHeight="1">
      <c r="A23" s="93">
        <v>22</v>
      </c>
      <c r="B23" s="93" t="s">
        <v>13799</v>
      </c>
      <c r="C23" s="93" t="s">
        <v>13798</v>
      </c>
      <c r="D23" s="93">
        <v>1981</v>
      </c>
      <c r="E23" s="93">
        <v>29.347999999999999</v>
      </c>
    </row>
    <row r="24" spans="1:12" ht="14.25" customHeight="1">
      <c r="A24" s="93">
        <v>23</v>
      </c>
      <c r="B24" s="93" t="s">
        <v>13797</v>
      </c>
      <c r="C24" s="93" t="s">
        <v>13796</v>
      </c>
      <c r="D24" s="93">
        <v>2007</v>
      </c>
      <c r="E24" s="93">
        <v>28.76</v>
      </c>
    </row>
    <row r="25" spans="1:12" ht="14.25" customHeight="1">
      <c r="A25" s="93">
        <v>24</v>
      </c>
      <c r="B25" s="93" t="s">
        <v>13795</v>
      </c>
      <c r="C25" s="93" t="s">
        <v>13794</v>
      </c>
      <c r="D25" s="93">
        <v>1997</v>
      </c>
      <c r="E25" s="93">
        <v>28.059000000000001</v>
      </c>
    </row>
    <row r="26" spans="1:12" ht="14.25" customHeight="1">
      <c r="A26" s="93">
        <v>25</v>
      </c>
      <c r="B26" s="93" t="s">
        <v>7320</v>
      </c>
      <c r="C26" s="93" t="s">
        <v>13793</v>
      </c>
      <c r="D26" s="93">
        <v>1983</v>
      </c>
      <c r="E26" s="93">
        <v>27.863</v>
      </c>
    </row>
    <row r="27" spans="1:12" ht="14.25" customHeight="1">
      <c r="A27" s="93">
        <v>26</v>
      </c>
      <c r="B27" s="93" t="s">
        <v>7328</v>
      </c>
      <c r="C27" s="93" t="s">
        <v>13792</v>
      </c>
      <c r="D27" s="93">
        <v>1964</v>
      </c>
      <c r="E27" s="93">
        <v>27.760999999999999</v>
      </c>
    </row>
    <row r="28" spans="1:12" ht="14.25" customHeight="1">
      <c r="A28" s="93">
        <v>27</v>
      </c>
      <c r="B28" s="93" t="s">
        <v>10688</v>
      </c>
      <c r="C28" s="93" t="s">
        <v>13791</v>
      </c>
      <c r="D28" s="93">
        <v>1971</v>
      </c>
      <c r="E28" s="93">
        <v>27.597999999999999</v>
      </c>
    </row>
    <row r="29" spans="1:12" ht="14.25" customHeight="1">
      <c r="A29" s="93">
        <v>28</v>
      </c>
      <c r="B29" s="93" t="s">
        <v>7334</v>
      </c>
      <c r="C29" s="93" t="s">
        <v>13790</v>
      </c>
      <c r="D29" s="93">
        <v>1976</v>
      </c>
      <c r="E29" s="93">
        <v>27.582000000000001</v>
      </c>
    </row>
    <row r="30" spans="1:12" ht="14.25" customHeight="1">
      <c r="A30" s="93">
        <v>29</v>
      </c>
      <c r="B30" s="93" t="s">
        <v>8428</v>
      </c>
      <c r="C30" s="93" t="s">
        <v>13789</v>
      </c>
      <c r="D30" s="93">
        <v>1999</v>
      </c>
      <c r="E30" s="93">
        <v>27.486999999999998</v>
      </c>
    </row>
    <row r="31" spans="1:12" ht="14.25" customHeight="1">
      <c r="A31" s="93">
        <v>30</v>
      </c>
      <c r="B31" s="93" t="s">
        <v>7653</v>
      </c>
      <c r="C31" s="93" t="s">
        <v>13788</v>
      </c>
      <c r="D31" s="93">
        <v>1939</v>
      </c>
      <c r="E31" s="93">
        <v>27.109000000000002</v>
      </c>
    </row>
    <row r="32" spans="1:12" ht="14.25" customHeight="1">
      <c r="A32" s="93">
        <v>31</v>
      </c>
      <c r="B32" s="93" t="s">
        <v>10353</v>
      </c>
      <c r="C32" s="93" t="s">
        <v>13787</v>
      </c>
      <c r="D32" s="93">
        <v>1978</v>
      </c>
      <c r="E32" s="93">
        <v>26.79</v>
      </c>
    </row>
    <row r="33" spans="1:5" ht="14.25" customHeight="1">
      <c r="A33" s="93">
        <v>32</v>
      </c>
      <c r="B33" s="93" t="s">
        <v>13786</v>
      </c>
      <c r="C33" s="93" t="s">
        <v>13785</v>
      </c>
      <c r="D33" s="93">
        <v>1985</v>
      </c>
      <c r="E33" s="93">
        <v>26.681000000000001</v>
      </c>
    </row>
    <row r="34" spans="1:5" ht="14.25" customHeight="1">
      <c r="A34" s="93">
        <v>33</v>
      </c>
      <c r="B34" s="93" t="s">
        <v>7922</v>
      </c>
      <c r="C34" s="93" t="s">
        <v>13784</v>
      </c>
      <c r="D34" s="93">
        <v>1997</v>
      </c>
      <c r="E34" s="93">
        <v>26.574000000000002</v>
      </c>
    </row>
    <row r="35" spans="1:5" ht="14.25" customHeight="1">
      <c r="A35" s="93">
        <v>34</v>
      </c>
      <c r="B35" s="93" t="s">
        <v>7326</v>
      </c>
      <c r="C35" s="93" t="s">
        <v>13783</v>
      </c>
      <c r="D35" s="93">
        <v>1990</v>
      </c>
      <c r="E35" s="93">
        <v>26.504000000000001</v>
      </c>
    </row>
    <row r="36" spans="1:5" ht="14.25" customHeight="1">
      <c r="A36" s="93">
        <v>35</v>
      </c>
      <c r="B36" s="93" t="s">
        <v>13782</v>
      </c>
      <c r="C36" s="93" t="s">
        <v>13781</v>
      </c>
      <c r="D36" s="93">
        <v>1996</v>
      </c>
      <c r="E36" s="93">
        <v>26.355</v>
      </c>
    </row>
    <row r="37" spans="1:5" ht="14.25" customHeight="1">
      <c r="A37" s="93">
        <v>36</v>
      </c>
      <c r="B37" s="93" t="s">
        <v>9106</v>
      </c>
      <c r="C37" s="93" t="s">
        <v>13780</v>
      </c>
      <c r="D37" s="93">
        <v>2002</v>
      </c>
      <c r="E37" s="93">
        <v>26.338000000000001</v>
      </c>
    </row>
    <row r="38" spans="1:5" ht="14.25" customHeight="1">
      <c r="A38" s="93">
        <v>37</v>
      </c>
      <c r="B38" s="93" t="s">
        <v>8174</v>
      </c>
      <c r="C38" s="93" t="s">
        <v>13779</v>
      </c>
      <c r="D38" s="93">
        <v>1996</v>
      </c>
      <c r="E38" s="93">
        <v>26.329000000000001</v>
      </c>
    </row>
    <row r="39" spans="1:5" ht="14.25" customHeight="1">
      <c r="A39" s="93">
        <v>38</v>
      </c>
      <c r="B39" s="93" t="s">
        <v>10146</v>
      </c>
      <c r="C39" s="93" t="s">
        <v>13778</v>
      </c>
      <c r="D39" s="93">
        <v>1964</v>
      </c>
      <c r="E39" s="93">
        <v>26.309000000000001</v>
      </c>
    </row>
    <row r="40" spans="1:5" ht="14.25" customHeight="1">
      <c r="A40" s="93">
        <v>39</v>
      </c>
      <c r="B40" s="93" t="s">
        <v>12324</v>
      </c>
      <c r="C40" s="93" t="s">
        <v>13777</v>
      </c>
      <c r="D40" s="93">
        <v>1982</v>
      </c>
      <c r="E40" s="93">
        <v>26.158000000000001</v>
      </c>
    </row>
    <row r="41" spans="1:5" ht="14.25" customHeight="1">
      <c r="A41" s="93">
        <v>40</v>
      </c>
      <c r="B41" s="93" t="s">
        <v>8200</v>
      </c>
      <c r="C41" s="93" t="s">
        <v>13776</v>
      </c>
      <c r="D41" s="93">
        <v>1960</v>
      </c>
      <c r="E41" s="93">
        <v>26.097000000000001</v>
      </c>
    </row>
    <row r="42" spans="1:5" ht="14.25" customHeight="1">
      <c r="A42" s="93">
        <v>41</v>
      </c>
      <c r="B42" s="93" t="s">
        <v>7280</v>
      </c>
      <c r="C42" s="93" t="s">
        <v>13775</v>
      </c>
      <c r="D42" s="93">
        <v>1978</v>
      </c>
      <c r="E42" s="93">
        <v>25.951000000000001</v>
      </c>
    </row>
    <row r="43" spans="1:5" ht="14.25" customHeight="1">
      <c r="A43" s="93">
        <v>42</v>
      </c>
      <c r="B43" s="93" t="s">
        <v>8106</v>
      </c>
      <c r="C43" s="93" t="s">
        <v>13774</v>
      </c>
      <c r="D43" s="93">
        <v>1984</v>
      </c>
      <c r="E43" s="93">
        <v>25.939</v>
      </c>
    </row>
    <row r="44" spans="1:5" ht="14.25" customHeight="1">
      <c r="A44" s="93">
        <v>43</v>
      </c>
      <c r="B44" s="93" t="s">
        <v>7295</v>
      </c>
      <c r="C44" s="93" t="s">
        <v>13773</v>
      </c>
      <c r="D44" s="93">
        <v>1984</v>
      </c>
      <c r="E44" s="93">
        <v>25.89</v>
      </c>
    </row>
    <row r="45" spans="1:5" ht="14.25" customHeight="1">
      <c r="A45" s="93">
        <v>44</v>
      </c>
      <c r="B45" s="93" t="s">
        <v>7081</v>
      </c>
      <c r="C45" s="93" t="s">
        <v>13772</v>
      </c>
      <c r="D45" s="93">
        <v>1971</v>
      </c>
      <c r="E45" s="93">
        <v>25.731999999999999</v>
      </c>
    </row>
    <row r="46" spans="1:5" ht="14.25" customHeight="1">
      <c r="A46" s="93">
        <v>45</v>
      </c>
      <c r="B46" s="93" t="s">
        <v>11372</v>
      </c>
      <c r="C46" s="93" t="s">
        <v>13771</v>
      </c>
      <c r="D46" s="93">
        <v>2003</v>
      </c>
      <c r="E46" s="93">
        <v>25.649000000000001</v>
      </c>
    </row>
    <row r="47" spans="1:5" ht="14.25" customHeight="1">
      <c r="A47" s="93">
        <v>46</v>
      </c>
      <c r="B47" s="93" t="s">
        <v>8405</v>
      </c>
      <c r="C47" s="93" t="s">
        <v>13347</v>
      </c>
      <c r="D47" s="93">
        <v>1993</v>
      </c>
      <c r="E47" s="93">
        <v>25.587</v>
      </c>
    </row>
    <row r="48" spans="1:5" ht="14.25" customHeight="1">
      <c r="A48" s="93">
        <v>47</v>
      </c>
      <c r="B48" s="93" t="s">
        <v>8169</v>
      </c>
      <c r="C48" s="93" t="s">
        <v>13770</v>
      </c>
      <c r="D48" s="93">
        <v>2008</v>
      </c>
      <c r="E48" s="93">
        <v>25.55</v>
      </c>
    </row>
    <row r="49" spans="1:5" ht="14.25" customHeight="1">
      <c r="A49" s="93">
        <v>48</v>
      </c>
      <c r="B49" s="93" t="s">
        <v>7411</v>
      </c>
      <c r="C49" s="93" t="s">
        <v>13769</v>
      </c>
      <c r="D49" s="93">
        <v>1976</v>
      </c>
      <c r="E49" s="93">
        <v>25.468</v>
      </c>
    </row>
    <row r="50" spans="1:5" ht="14.25" customHeight="1">
      <c r="A50" s="93">
        <v>49</v>
      </c>
      <c r="B50" s="93" t="s">
        <v>8454</v>
      </c>
      <c r="C50" s="93" t="s">
        <v>10271</v>
      </c>
      <c r="D50" s="93">
        <v>1980</v>
      </c>
      <c r="E50" s="93">
        <v>25.364999999999998</v>
      </c>
    </row>
    <row r="51" spans="1:5" ht="14.25" customHeight="1">
      <c r="A51" s="93">
        <v>50</v>
      </c>
      <c r="B51" s="93" t="s">
        <v>8200</v>
      </c>
      <c r="C51" s="93" t="s">
        <v>13768</v>
      </c>
      <c r="D51" s="93">
        <v>1960</v>
      </c>
      <c r="E51" s="93">
        <v>25.254000000000001</v>
      </c>
    </row>
    <row r="52" spans="1:5" ht="14.25" customHeight="1">
      <c r="A52" s="93">
        <v>51</v>
      </c>
      <c r="B52" s="93" t="s">
        <v>13767</v>
      </c>
      <c r="C52" s="93" t="s">
        <v>13766</v>
      </c>
      <c r="D52" s="93">
        <v>2006</v>
      </c>
      <c r="E52" s="93">
        <v>25.199000000000002</v>
      </c>
    </row>
    <row r="53" spans="1:5" ht="14.25" customHeight="1">
      <c r="A53" s="93">
        <v>52</v>
      </c>
      <c r="B53" s="93" t="s">
        <v>8684</v>
      </c>
      <c r="C53" s="93" t="s">
        <v>13765</v>
      </c>
      <c r="D53" s="93">
        <v>1997</v>
      </c>
      <c r="E53" s="93">
        <v>25.141999999999999</v>
      </c>
    </row>
    <row r="54" spans="1:5" ht="14.25" customHeight="1">
      <c r="A54" s="93">
        <v>53</v>
      </c>
      <c r="B54" s="93" t="s">
        <v>9619</v>
      </c>
      <c r="C54" s="93" t="s">
        <v>13764</v>
      </c>
      <c r="D54" s="93">
        <v>2003</v>
      </c>
      <c r="E54" s="93">
        <v>25.140999999999998</v>
      </c>
    </row>
    <row r="55" spans="1:5" ht="14.25" customHeight="1">
      <c r="A55" s="93">
        <v>54</v>
      </c>
      <c r="B55" s="93" t="s">
        <v>7423</v>
      </c>
      <c r="C55" s="93" t="s">
        <v>13763</v>
      </c>
      <c r="D55" s="93">
        <v>2001</v>
      </c>
      <c r="E55" s="93">
        <v>25.076000000000001</v>
      </c>
    </row>
    <row r="56" spans="1:5" ht="14.25" customHeight="1">
      <c r="A56" s="93">
        <v>55</v>
      </c>
      <c r="B56" s="93" t="s">
        <v>9718</v>
      </c>
      <c r="C56" s="93" t="s">
        <v>7878</v>
      </c>
      <c r="D56" s="93">
        <v>2003</v>
      </c>
      <c r="E56" s="93">
        <v>25.050999999999998</v>
      </c>
    </row>
    <row r="57" spans="1:5" ht="14.25" customHeight="1">
      <c r="A57" s="93">
        <v>56</v>
      </c>
      <c r="B57" s="93" t="s">
        <v>10316</v>
      </c>
      <c r="C57" s="93" t="s">
        <v>13762</v>
      </c>
      <c r="D57" s="93">
        <v>2009</v>
      </c>
      <c r="E57" s="93">
        <v>24.727</v>
      </c>
    </row>
    <row r="58" spans="1:5" ht="14.25" customHeight="1">
      <c r="A58" s="93">
        <v>57</v>
      </c>
      <c r="B58" s="93" t="s">
        <v>9778</v>
      </c>
      <c r="C58" s="93" t="s">
        <v>13761</v>
      </c>
      <c r="D58" s="93">
        <v>1994</v>
      </c>
      <c r="E58" s="93">
        <v>24.693000000000001</v>
      </c>
    </row>
    <row r="59" spans="1:5" ht="14.25" customHeight="1">
      <c r="A59" s="93">
        <v>58</v>
      </c>
      <c r="B59" s="93" t="s">
        <v>7015</v>
      </c>
      <c r="C59" s="93" t="s">
        <v>13760</v>
      </c>
      <c r="D59" s="93">
        <v>1973</v>
      </c>
      <c r="E59" s="93">
        <v>24.602</v>
      </c>
    </row>
    <row r="60" spans="1:5" ht="14.25" customHeight="1">
      <c r="A60" s="93">
        <v>59</v>
      </c>
      <c r="B60" s="93" t="s">
        <v>13759</v>
      </c>
      <c r="C60" s="93" t="s">
        <v>13758</v>
      </c>
      <c r="D60" s="93">
        <v>1970</v>
      </c>
      <c r="E60" s="93">
        <v>24.344999999999999</v>
      </c>
    </row>
    <row r="61" spans="1:5" ht="14.25" customHeight="1">
      <c r="A61" s="93">
        <v>60</v>
      </c>
      <c r="B61" s="93" t="s">
        <v>8697</v>
      </c>
      <c r="C61" s="93" t="s">
        <v>13757</v>
      </c>
      <c r="D61" s="93">
        <v>1949</v>
      </c>
      <c r="E61" s="93">
        <v>24.324000000000002</v>
      </c>
    </row>
    <row r="62" spans="1:5" ht="14.25" customHeight="1">
      <c r="A62" s="93">
        <v>61</v>
      </c>
      <c r="B62" s="93" t="s">
        <v>13756</v>
      </c>
      <c r="C62" s="93" t="s">
        <v>13755</v>
      </c>
      <c r="D62" s="93">
        <v>1982</v>
      </c>
      <c r="E62" s="93">
        <v>24.164999999999999</v>
      </c>
    </row>
    <row r="63" spans="1:5" ht="14.25" customHeight="1">
      <c r="A63" s="93">
        <v>62</v>
      </c>
      <c r="B63" s="93" t="s">
        <v>7229</v>
      </c>
      <c r="C63" s="93" t="s">
        <v>13754</v>
      </c>
      <c r="D63" s="93">
        <v>2006</v>
      </c>
      <c r="E63" s="93">
        <v>24.152999999999999</v>
      </c>
    </row>
    <row r="64" spans="1:5" ht="14.25" customHeight="1">
      <c r="A64" s="93">
        <v>63</v>
      </c>
      <c r="B64" s="93" t="s">
        <v>13753</v>
      </c>
      <c r="C64" s="93" t="s">
        <v>13752</v>
      </c>
      <c r="D64" s="93">
        <v>1974</v>
      </c>
      <c r="E64" s="93">
        <v>24.143999999999998</v>
      </c>
    </row>
    <row r="65" spans="1:5" ht="14.25" customHeight="1">
      <c r="A65" s="93">
        <v>64</v>
      </c>
      <c r="B65" s="93" t="s">
        <v>7326</v>
      </c>
      <c r="C65" s="93" t="s">
        <v>13751</v>
      </c>
      <c r="D65" s="93">
        <v>2005</v>
      </c>
      <c r="E65" s="93">
        <v>24.027000000000001</v>
      </c>
    </row>
    <row r="66" spans="1:5" ht="14.25" customHeight="1">
      <c r="A66" s="93">
        <v>65</v>
      </c>
      <c r="B66" s="93" t="s">
        <v>11193</v>
      </c>
      <c r="C66" s="93" t="s">
        <v>9418</v>
      </c>
      <c r="D66" s="93">
        <v>1967</v>
      </c>
      <c r="E66" s="93">
        <v>23.902000000000001</v>
      </c>
    </row>
    <row r="67" spans="1:5" ht="14.25" customHeight="1">
      <c r="A67" s="93">
        <v>66</v>
      </c>
      <c r="B67" s="93" t="s">
        <v>8200</v>
      </c>
      <c r="C67" s="93" t="s">
        <v>13750</v>
      </c>
      <c r="D67" s="93">
        <v>1957</v>
      </c>
      <c r="E67" s="93">
        <v>23.827000000000002</v>
      </c>
    </row>
    <row r="68" spans="1:5" ht="14.25" customHeight="1">
      <c r="A68" s="93">
        <v>67</v>
      </c>
      <c r="B68" s="93" t="s">
        <v>7328</v>
      </c>
      <c r="C68" s="93" t="s">
        <v>13749</v>
      </c>
      <c r="D68" s="93">
        <v>1965</v>
      </c>
      <c r="E68" s="93">
        <v>23.82</v>
      </c>
    </row>
    <row r="69" spans="1:5" ht="14.25" customHeight="1">
      <c r="A69" s="93">
        <v>68</v>
      </c>
      <c r="B69" s="93" t="s">
        <v>9812</v>
      </c>
      <c r="C69" s="93" t="s">
        <v>13748</v>
      </c>
      <c r="D69" s="93">
        <v>2002</v>
      </c>
      <c r="E69" s="93">
        <v>23.731000000000002</v>
      </c>
    </row>
    <row r="70" spans="1:5" ht="14.25" customHeight="1">
      <c r="A70" s="93">
        <v>69</v>
      </c>
      <c r="B70" s="93" t="s">
        <v>10686</v>
      </c>
      <c r="C70" s="93" t="s">
        <v>13747</v>
      </c>
      <c r="D70" s="93">
        <v>1999</v>
      </c>
      <c r="E70" s="93">
        <v>23.728999999999999</v>
      </c>
    </row>
    <row r="71" spans="1:5" ht="14.25" customHeight="1">
      <c r="A71" s="93">
        <v>70</v>
      </c>
      <c r="B71" s="93" t="s">
        <v>13746</v>
      </c>
      <c r="C71" s="93" t="s">
        <v>13745</v>
      </c>
      <c r="D71" s="93">
        <v>2008</v>
      </c>
      <c r="E71" s="93">
        <v>23.725999999999999</v>
      </c>
    </row>
    <row r="72" spans="1:5" ht="14.25" customHeight="1">
      <c r="A72" s="93">
        <v>71</v>
      </c>
      <c r="B72" s="93" t="s">
        <v>8014</v>
      </c>
      <c r="C72" s="93" t="s">
        <v>13744</v>
      </c>
      <c r="D72" s="93">
        <v>1960</v>
      </c>
      <c r="E72" s="93">
        <v>23.712</v>
      </c>
    </row>
    <row r="73" spans="1:5" ht="14.25" customHeight="1">
      <c r="A73" s="93">
        <v>72</v>
      </c>
      <c r="B73" s="93" t="s">
        <v>9605</v>
      </c>
      <c r="C73" s="93" t="s">
        <v>13743</v>
      </c>
      <c r="D73" s="93">
        <v>1994</v>
      </c>
      <c r="E73" s="93">
        <v>23.648</v>
      </c>
    </row>
    <row r="74" spans="1:5" ht="14.25" customHeight="1">
      <c r="A74" s="93">
        <v>73</v>
      </c>
      <c r="B74" s="93" t="s">
        <v>7341</v>
      </c>
      <c r="C74" s="93" t="s">
        <v>13742</v>
      </c>
      <c r="D74" s="93">
        <v>1966</v>
      </c>
      <c r="E74" s="93">
        <v>23.347999999999999</v>
      </c>
    </row>
    <row r="75" spans="1:5" ht="14.25" customHeight="1">
      <c r="A75" s="93">
        <v>74</v>
      </c>
      <c r="B75" s="93" t="s">
        <v>7027</v>
      </c>
      <c r="C75" s="93" t="s">
        <v>13741</v>
      </c>
      <c r="D75" s="93">
        <v>1992</v>
      </c>
      <c r="E75" s="93">
        <v>23.344999999999999</v>
      </c>
    </row>
    <row r="76" spans="1:5" ht="14.25" customHeight="1">
      <c r="A76" s="93">
        <v>75</v>
      </c>
      <c r="B76" s="93" t="s">
        <v>7206</v>
      </c>
      <c r="C76" s="93" t="s">
        <v>13740</v>
      </c>
      <c r="D76" s="93">
        <v>1994</v>
      </c>
      <c r="E76" s="93">
        <v>23.234000000000002</v>
      </c>
    </row>
    <row r="77" spans="1:5" ht="14.25" customHeight="1">
      <c r="A77" s="93">
        <v>76</v>
      </c>
      <c r="B77" s="93" t="s">
        <v>10335</v>
      </c>
      <c r="C77" s="93" t="s">
        <v>7846</v>
      </c>
      <c r="D77" s="93">
        <v>1965</v>
      </c>
      <c r="E77" s="93">
        <v>23.199000000000002</v>
      </c>
    </row>
    <row r="78" spans="1:5" ht="14.25" customHeight="1">
      <c r="A78" s="93">
        <v>77</v>
      </c>
      <c r="B78" s="93" t="s">
        <v>9534</v>
      </c>
      <c r="C78" s="93" t="s">
        <v>13739</v>
      </c>
      <c r="D78" s="93">
        <v>1973</v>
      </c>
      <c r="E78" s="93">
        <v>23.184000000000001</v>
      </c>
    </row>
    <row r="79" spans="1:5" ht="14.25" customHeight="1">
      <c r="A79" s="93">
        <v>78</v>
      </c>
      <c r="B79" s="93" t="s">
        <v>7218</v>
      </c>
      <c r="C79" s="93" t="s">
        <v>13738</v>
      </c>
      <c r="D79" s="93">
        <v>1940</v>
      </c>
      <c r="E79" s="93">
        <v>23.152999999999999</v>
      </c>
    </row>
    <row r="80" spans="1:5" ht="14.25" customHeight="1">
      <c r="A80" s="93">
        <v>79</v>
      </c>
      <c r="B80" s="93" t="s">
        <v>9718</v>
      </c>
      <c r="C80" s="93" t="s">
        <v>13737</v>
      </c>
      <c r="D80" s="93">
        <v>2009</v>
      </c>
      <c r="E80" s="93">
        <v>23.145</v>
      </c>
    </row>
    <row r="81" spans="1:5" ht="14.25" customHeight="1">
      <c r="A81" s="93">
        <v>80</v>
      </c>
      <c r="B81" s="93" t="s">
        <v>13736</v>
      </c>
      <c r="C81" s="93" t="s">
        <v>13735</v>
      </c>
      <c r="D81" s="93">
        <v>2002</v>
      </c>
      <c r="E81" s="93">
        <v>23.079000000000001</v>
      </c>
    </row>
    <row r="82" spans="1:5" ht="14.25" customHeight="1">
      <c r="A82" s="93">
        <v>81</v>
      </c>
      <c r="B82" s="93" t="s">
        <v>13734</v>
      </c>
      <c r="C82" s="93" t="s">
        <v>13733</v>
      </c>
      <c r="D82" s="93">
        <v>1999</v>
      </c>
      <c r="E82" s="93">
        <v>23.068000000000001</v>
      </c>
    </row>
    <row r="83" spans="1:5" ht="14.25" customHeight="1">
      <c r="A83" s="93">
        <v>82</v>
      </c>
      <c r="B83" s="93" t="s">
        <v>9839</v>
      </c>
      <c r="C83" s="93" t="s">
        <v>13732</v>
      </c>
      <c r="D83" s="93">
        <v>1956</v>
      </c>
      <c r="E83" s="93">
        <v>23.058</v>
      </c>
    </row>
    <row r="84" spans="1:5" ht="14.25" customHeight="1">
      <c r="A84" s="93">
        <v>83</v>
      </c>
      <c r="B84" s="93" t="s">
        <v>8154</v>
      </c>
      <c r="C84" s="93" t="s">
        <v>9637</v>
      </c>
      <c r="D84" s="93">
        <v>1950</v>
      </c>
      <c r="E84" s="93">
        <v>23.001999999999999</v>
      </c>
    </row>
    <row r="85" spans="1:5" ht="14.25" customHeight="1">
      <c r="A85" s="93">
        <v>84</v>
      </c>
      <c r="B85" s="93" t="s">
        <v>13731</v>
      </c>
      <c r="C85" s="93" t="s">
        <v>13730</v>
      </c>
      <c r="D85" s="93">
        <v>1974</v>
      </c>
      <c r="E85" s="93">
        <v>23</v>
      </c>
    </row>
    <row r="86" spans="1:5" ht="14.25" customHeight="1">
      <c r="A86" s="93">
        <v>85</v>
      </c>
      <c r="B86" s="93" t="s">
        <v>8831</v>
      </c>
      <c r="C86" s="93" t="s">
        <v>13729</v>
      </c>
      <c r="D86" s="93">
        <v>1983</v>
      </c>
      <c r="E86" s="93">
        <v>22.966999999999999</v>
      </c>
    </row>
    <row r="87" spans="1:5" ht="14.25" customHeight="1">
      <c r="A87" s="93">
        <v>86</v>
      </c>
      <c r="B87" s="93" t="s">
        <v>8340</v>
      </c>
      <c r="C87" s="93" t="s">
        <v>13728</v>
      </c>
      <c r="D87" s="93">
        <v>1998</v>
      </c>
      <c r="E87" s="93">
        <v>22.96</v>
      </c>
    </row>
    <row r="88" spans="1:5" ht="14.25" customHeight="1">
      <c r="A88" s="93">
        <v>87</v>
      </c>
      <c r="B88" s="93" t="s">
        <v>7797</v>
      </c>
      <c r="C88" s="93" t="s">
        <v>13727</v>
      </c>
      <c r="D88" s="93">
        <v>1979</v>
      </c>
      <c r="E88" s="93">
        <v>22.928999999999998</v>
      </c>
    </row>
    <row r="89" spans="1:5" ht="14.25" customHeight="1">
      <c r="A89" s="93">
        <v>88</v>
      </c>
      <c r="B89" s="93" t="s">
        <v>8897</v>
      </c>
      <c r="C89" s="93" t="s">
        <v>13623</v>
      </c>
      <c r="D89" s="93">
        <v>1996</v>
      </c>
      <c r="E89" s="93">
        <v>22.861000000000001</v>
      </c>
    </row>
    <row r="90" spans="1:5" ht="14.25" customHeight="1">
      <c r="A90" s="93">
        <v>89</v>
      </c>
      <c r="B90" s="93" t="s">
        <v>10032</v>
      </c>
      <c r="C90" s="93" t="s">
        <v>12676</v>
      </c>
      <c r="D90" s="93">
        <v>2007</v>
      </c>
      <c r="E90" s="93">
        <v>22.614999999999998</v>
      </c>
    </row>
    <row r="91" spans="1:5" ht="14.25" customHeight="1">
      <c r="A91" s="93">
        <v>90</v>
      </c>
      <c r="B91" s="93" t="s">
        <v>13726</v>
      </c>
      <c r="C91" s="93" t="s">
        <v>13725</v>
      </c>
      <c r="D91" s="93">
        <v>1998</v>
      </c>
      <c r="E91" s="93">
        <v>22.571999999999999</v>
      </c>
    </row>
    <row r="92" spans="1:5" ht="14.25" customHeight="1">
      <c r="A92" s="93">
        <v>91</v>
      </c>
      <c r="B92" s="93" t="s">
        <v>13724</v>
      </c>
      <c r="C92" s="93" t="s">
        <v>13723</v>
      </c>
      <c r="D92" s="93">
        <v>1999</v>
      </c>
      <c r="E92" s="93">
        <v>22.555</v>
      </c>
    </row>
    <row r="93" spans="1:5" ht="14.25" customHeight="1">
      <c r="A93" s="93">
        <v>92</v>
      </c>
      <c r="B93" s="93" t="s">
        <v>10007</v>
      </c>
      <c r="C93" s="93" t="s">
        <v>13087</v>
      </c>
      <c r="D93" s="93">
        <v>1970</v>
      </c>
      <c r="E93" s="93">
        <v>22.535</v>
      </c>
    </row>
    <row r="94" spans="1:5" ht="14.25" customHeight="1">
      <c r="A94" s="93">
        <v>93</v>
      </c>
      <c r="B94" s="93" t="s">
        <v>8207</v>
      </c>
      <c r="C94" s="93" t="s">
        <v>13722</v>
      </c>
      <c r="D94" s="93">
        <v>1977</v>
      </c>
      <c r="E94" s="93">
        <v>22.532</v>
      </c>
    </row>
    <row r="95" spans="1:5" ht="14.25" customHeight="1">
      <c r="A95" s="93">
        <v>94</v>
      </c>
      <c r="B95" s="93" t="s">
        <v>7067</v>
      </c>
      <c r="C95" s="93" t="s">
        <v>13721</v>
      </c>
      <c r="D95" s="93">
        <v>1944</v>
      </c>
      <c r="E95" s="93">
        <v>22.468</v>
      </c>
    </row>
    <row r="96" spans="1:5" ht="14.25" customHeight="1">
      <c r="A96" s="93">
        <v>95</v>
      </c>
      <c r="B96" s="93" t="s">
        <v>7328</v>
      </c>
      <c r="C96" s="93" t="s">
        <v>13720</v>
      </c>
      <c r="D96" s="93">
        <v>1967</v>
      </c>
      <c r="E96" s="93">
        <v>22.448</v>
      </c>
    </row>
    <row r="97" spans="1:5" ht="14.25" customHeight="1">
      <c r="A97" s="93">
        <v>96</v>
      </c>
      <c r="B97" s="93" t="s">
        <v>7081</v>
      </c>
      <c r="C97" s="93" t="s">
        <v>13719</v>
      </c>
      <c r="D97" s="93">
        <v>1980</v>
      </c>
      <c r="E97" s="93">
        <v>22.448</v>
      </c>
    </row>
    <row r="98" spans="1:5" ht="14.25" customHeight="1">
      <c r="A98" s="93">
        <v>97</v>
      </c>
      <c r="B98" s="93" t="s">
        <v>7328</v>
      </c>
      <c r="C98" s="93" t="s">
        <v>13718</v>
      </c>
      <c r="D98" s="93">
        <v>1964</v>
      </c>
      <c r="E98" s="93">
        <v>22.398</v>
      </c>
    </row>
    <row r="99" spans="1:5" ht="14.25" customHeight="1">
      <c r="A99" s="93">
        <v>98</v>
      </c>
      <c r="B99" s="93" t="s">
        <v>8294</v>
      </c>
      <c r="C99" s="93" t="s">
        <v>13717</v>
      </c>
      <c r="D99" s="93">
        <v>2002</v>
      </c>
      <c r="E99" s="93">
        <v>22.337</v>
      </c>
    </row>
    <row r="100" spans="1:5" ht="14.25" customHeight="1">
      <c r="A100" s="93">
        <v>99</v>
      </c>
      <c r="B100" s="93" t="s">
        <v>9285</v>
      </c>
      <c r="C100" s="93" t="s">
        <v>13716</v>
      </c>
      <c r="D100" s="93">
        <v>2003</v>
      </c>
      <c r="E100" s="93">
        <v>22.247</v>
      </c>
    </row>
    <row r="101" spans="1:5" ht="14.25" customHeight="1">
      <c r="A101" s="93">
        <v>100</v>
      </c>
      <c r="B101" s="93" t="s">
        <v>8024</v>
      </c>
      <c r="C101" s="93" t="s">
        <v>13715</v>
      </c>
      <c r="D101" s="93">
        <v>1978</v>
      </c>
      <c r="E101" s="93">
        <v>22.242000000000001</v>
      </c>
    </row>
    <row r="102" spans="1:5" ht="14.25" customHeight="1">
      <c r="A102" s="93">
        <v>101</v>
      </c>
      <c r="B102" s="93" t="s">
        <v>7355</v>
      </c>
      <c r="C102" s="93" t="s">
        <v>10849</v>
      </c>
      <c r="D102" s="93">
        <v>1980</v>
      </c>
      <c r="E102" s="93">
        <v>22.087</v>
      </c>
    </row>
    <row r="103" spans="1:5" ht="14.25" customHeight="1">
      <c r="A103" s="93">
        <v>102</v>
      </c>
      <c r="B103" s="93" t="s">
        <v>8831</v>
      </c>
      <c r="C103" s="93" t="s">
        <v>13714</v>
      </c>
      <c r="D103" s="93">
        <v>1982</v>
      </c>
      <c r="E103" s="93">
        <v>22.065000000000001</v>
      </c>
    </row>
    <row r="104" spans="1:5" ht="14.25" customHeight="1">
      <c r="A104" s="93">
        <v>103</v>
      </c>
      <c r="B104" s="93" t="s">
        <v>8844</v>
      </c>
      <c r="C104" s="93" t="s">
        <v>13713</v>
      </c>
      <c r="D104" s="93">
        <v>2007</v>
      </c>
      <c r="E104" s="93">
        <v>22.05</v>
      </c>
    </row>
    <row r="105" spans="1:5" ht="14.25" customHeight="1">
      <c r="A105" s="93">
        <v>104</v>
      </c>
      <c r="B105" s="93" t="s">
        <v>7326</v>
      </c>
      <c r="C105" s="93" t="s">
        <v>9807</v>
      </c>
      <c r="D105" s="93">
        <v>1989</v>
      </c>
      <c r="E105" s="93">
        <v>21.992000000000001</v>
      </c>
    </row>
    <row r="106" spans="1:5" ht="14.25" customHeight="1">
      <c r="A106" s="93">
        <v>105</v>
      </c>
      <c r="B106" s="93" t="s">
        <v>10643</v>
      </c>
      <c r="C106" s="93" t="s">
        <v>13712</v>
      </c>
      <c r="D106" s="93">
        <v>2005</v>
      </c>
      <c r="E106" s="93">
        <v>21.963999999999999</v>
      </c>
    </row>
    <row r="107" spans="1:5" ht="14.25" customHeight="1">
      <c r="A107" s="93">
        <v>106</v>
      </c>
      <c r="B107" s="93" t="s">
        <v>7371</v>
      </c>
      <c r="C107" s="93" t="s">
        <v>13711</v>
      </c>
      <c r="D107" s="93">
        <v>1984</v>
      </c>
      <c r="E107" s="93">
        <v>21.902000000000001</v>
      </c>
    </row>
    <row r="108" spans="1:5" ht="14.25" customHeight="1">
      <c r="A108" s="93">
        <v>107</v>
      </c>
      <c r="B108" s="93" t="s">
        <v>13710</v>
      </c>
      <c r="C108" s="93" t="s">
        <v>13709</v>
      </c>
      <c r="D108" s="93">
        <v>2007</v>
      </c>
      <c r="E108" s="93">
        <v>21.887</v>
      </c>
    </row>
    <row r="109" spans="1:5" ht="14.25" customHeight="1">
      <c r="A109" s="93">
        <v>108</v>
      </c>
      <c r="B109" s="93" t="s">
        <v>9237</v>
      </c>
      <c r="C109" s="93" t="s">
        <v>13708</v>
      </c>
      <c r="D109" s="93">
        <v>1969</v>
      </c>
      <c r="E109" s="93">
        <v>21.881</v>
      </c>
    </row>
    <row r="110" spans="1:5" ht="14.25" customHeight="1">
      <c r="A110" s="93">
        <v>109</v>
      </c>
      <c r="B110" s="93" t="s">
        <v>7328</v>
      </c>
      <c r="C110" s="93" t="s">
        <v>13707</v>
      </c>
      <c r="D110" s="93">
        <v>1965</v>
      </c>
      <c r="E110" s="93">
        <v>21.879000000000001</v>
      </c>
    </row>
    <row r="111" spans="1:5" ht="14.25" customHeight="1">
      <c r="A111" s="93">
        <v>110</v>
      </c>
      <c r="B111" s="93" t="s">
        <v>7326</v>
      </c>
      <c r="C111" s="93" t="s">
        <v>9648</v>
      </c>
      <c r="D111" s="93">
        <v>2000</v>
      </c>
      <c r="E111" s="93">
        <v>21.795000000000002</v>
      </c>
    </row>
    <row r="112" spans="1:5" ht="14.25" customHeight="1">
      <c r="A112" s="93">
        <v>111</v>
      </c>
      <c r="B112" s="93" t="s">
        <v>13706</v>
      </c>
      <c r="C112" s="93" t="s">
        <v>13256</v>
      </c>
      <c r="D112" s="93">
        <v>2001</v>
      </c>
      <c r="E112" s="93">
        <v>21.669</v>
      </c>
    </row>
    <row r="113" spans="1:5" ht="14.25" customHeight="1">
      <c r="A113" s="93">
        <v>112</v>
      </c>
      <c r="B113" s="93" t="s">
        <v>11025</v>
      </c>
      <c r="C113" s="93" t="s">
        <v>13197</v>
      </c>
      <c r="D113" s="93">
        <v>1972</v>
      </c>
      <c r="E113" s="93">
        <v>21.632000000000001</v>
      </c>
    </row>
    <row r="114" spans="1:5" ht="14.25" customHeight="1">
      <c r="A114" s="93">
        <v>113</v>
      </c>
      <c r="B114" s="93" t="s">
        <v>13705</v>
      </c>
      <c r="C114" s="93" t="s">
        <v>13704</v>
      </c>
      <c r="D114" s="93">
        <v>2002</v>
      </c>
      <c r="E114" s="93">
        <v>21.59</v>
      </c>
    </row>
    <row r="115" spans="1:5" ht="14.25" customHeight="1">
      <c r="A115" s="93">
        <v>114</v>
      </c>
      <c r="B115" s="93" t="s">
        <v>7129</v>
      </c>
      <c r="C115" s="93" t="s">
        <v>13703</v>
      </c>
      <c r="D115" s="93">
        <v>1985</v>
      </c>
      <c r="E115" s="93">
        <v>21.527000000000001</v>
      </c>
    </row>
    <row r="116" spans="1:5" ht="14.25" customHeight="1">
      <c r="A116" s="93">
        <v>115</v>
      </c>
      <c r="B116" s="93" t="s">
        <v>7328</v>
      </c>
      <c r="C116" s="93" t="s">
        <v>13702</v>
      </c>
      <c r="D116" s="93">
        <v>1969</v>
      </c>
      <c r="E116" s="93">
        <v>21.431000000000001</v>
      </c>
    </row>
    <row r="117" spans="1:5" ht="14.25" customHeight="1">
      <c r="A117" s="93">
        <v>116</v>
      </c>
      <c r="B117" s="93" t="s">
        <v>9484</v>
      </c>
      <c r="C117" s="93" t="s">
        <v>13701</v>
      </c>
      <c r="D117" s="93">
        <v>2003</v>
      </c>
      <c r="E117" s="93">
        <v>21.364000000000001</v>
      </c>
    </row>
    <row r="118" spans="1:5" ht="14.25" customHeight="1">
      <c r="A118" s="93">
        <v>117</v>
      </c>
      <c r="B118" s="93" t="s">
        <v>13700</v>
      </c>
      <c r="C118" s="93" t="s">
        <v>13699</v>
      </c>
      <c r="D118" s="93">
        <v>1993</v>
      </c>
      <c r="E118" s="93">
        <v>21.344000000000001</v>
      </c>
    </row>
    <row r="119" spans="1:5" ht="14.25" customHeight="1">
      <c r="A119" s="93">
        <v>118</v>
      </c>
      <c r="B119" s="93" t="s">
        <v>7797</v>
      </c>
      <c r="C119" s="93" t="s">
        <v>13698</v>
      </c>
      <c r="D119" s="93">
        <v>1980</v>
      </c>
      <c r="E119" s="93">
        <v>21.312000000000001</v>
      </c>
    </row>
    <row r="120" spans="1:5" ht="14.25" customHeight="1">
      <c r="A120" s="93">
        <v>119</v>
      </c>
      <c r="B120" s="93" t="s">
        <v>8498</v>
      </c>
      <c r="C120" s="93" t="s">
        <v>13697</v>
      </c>
      <c r="D120" s="93">
        <v>1979</v>
      </c>
      <c r="E120" s="93">
        <v>21.248000000000001</v>
      </c>
    </row>
    <row r="121" spans="1:5" ht="14.25" customHeight="1">
      <c r="A121" s="93">
        <v>120</v>
      </c>
      <c r="B121" s="93" t="s">
        <v>13053</v>
      </c>
      <c r="C121" s="93" t="s">
        <v>13696</v>
      </c>
      <c r="D121" s="93">
        <v>1960</v>
      </c>
      <c r="E121" s="93">
        <v>21.213000000000001</v>
      </c>
    </row>
    <row r="122" spans="1:5" ht="14.25" customHeight="1">
      <c r="A122" s="93">
        <v>121</v>
      </c>
      <c r="B122" s="93" t="s">
        <v>8852</v>
      </c>
      <c r="C122" s="93" t="s">
        <v>13695</v>
      </c>
      <c r="D122" s="93">
        <v>1995</v>
      </c>
      <c r="E122" s="93">
        <v>21.14</v>
      </c>
    </row>
    <row r="123" spans="1:5" ht="14.25" customHeight="1">
      <c r="A123" s="93">
        <v>122</v>
      </c>
      <c r="B123" s="93" t="s">
        <v>13694</v>
      </c>
      <c r="C123" s="93" t="s">
        <v>13693</v>
      </c>
      <c r="D123" s="93">
        <v>2011</v>
      </c>
      <c r="E123" s="93">
        <v>21.106999999999999</v>
      </c>
    </row>
    <row r="124" spans="1:5" ht="14.25" customHeight="1">
      <c r="A124" s="93">
        <v>123</v>
      </c>
      <c r="B124" s="93" t="s">
        <v>7328</v>
      </c>
      <c r="C124" s="93" t="s">
        <v>13692</v>
      </c>
      <c r="D124" s="93">
        <v>1967</v>
      </c>
      <c r="E124" s="93">
        <v>21.084</v>
      </c>
    </row>
    <row r="125" spans="1:5" ht="14.25" customHeight="1">
      <c r="A125" s="93">
        <v>124</v>
      </c>
      <c r="B125" s="93" t="s">
        <v>13691</v>
      </c>
      <c r="C125" s="93" t="s">
        <v>9894</v>
      </c>
      <c r="D125" s="93">
        <v>2006</v>
      </c>
      <c r="E125" s="93">
        <v>21.082000000000001</v>
      </c>
    </row>
    <row r="126" spans="1:5" ht="14.25" customHeight="1">
      <c r="A126" s="93">
        <v>125</v>
      </c>
      <c r="B126" s="93" t="s">
        <v>195</v>
      </c>
      <c r="C126" s="93" t="s">
        <v>13690</v>
      </c>
      <c r="D126" s="93">
        <v>1976</v>
      </c>
      <c r="E126" s="93">
        <v>21.071999999999999</v>
      </c>
    </row>
    <row r="127" spans="1:5" ht="14.25" customHeight="1">
      <c r="A127" s="93">
        <v>126</v>
      </c>
      <c r="B127" s="93" t="s">
        <v>7677</v>
      </c>
      <c r="C127" s="93" t="s">
        <v>13689</v>
      </c>
      <c r="D127" s="93">
        <v>1997</v>
      </c>
      <c r="E127" s="93">
        <v>21.012</v>
      </c>
    </row>
    <row r="128" spans="1:5" ht="14.25" customHeight="1">
      <c r="A128" s="93">
        <v>127</v>
      </c>
      <c r="B128" s="93" t="s">
        <v>9043</v>
      </c>
      <c r="C128" s="93" t="s">
        <v>13688</v>
      </c>
      <c r="D128" s="93">
        <v>1989</v>
      </c>
      <c r="E128" s="93">
        <v>20.946999999999999</v>
      </c>
    </row>
    <row r="129" spans="1:5" ht="14.25" customHeight="1">
      <c r="A129" s="93">
        <v>128</v>
      </c>
      <c r="B129" s="93" t="s">
        <v>13687</v>
      </c>
      <c r="C129" s="93" t="s">
        <v>13686</v>
      </c>
      <c r="D129" s="93">
        <v>1982</v>
      </c>
      <c r="E129" s="93">
        <v>20.922999999999998</v>
      </c>
    </row>
    <row r="130" spans="1:5" ht="14.25" customHeight="1">
      <c r="A130" s="93">
        <v>129</v>
      </c>
      <c r="B130" s="93" t="s">
        <v>9754</v>
      </c>
      <c r="C130" s="93" t="s">
        <v>13685</v>
      </c>
      <c r="D130" s="93">
        <v>1987</v>
      </c>
      <c r="E130" s="93">
        <v>20.902000000000001</v>
      </c>
    </row>
    <row r="131" spans="1:5" ht="14.25" customHeight="1">
      <c r="A131" s="93">
        <v>130</v>
      </c>
      <c r="B131" s="93" t="s">
        <v>7982</v>
      </c>
      <c r="C131" s="93" t="s">
        <v>13684</v>
      </c>
      <c r="D131" s="93">
        <v>1976</v>
      </c>
      <c r="E131" s="93">
        <v>20.882999999999999</v>
      </c>
    </row>
    <row r="132" spans="1:5" ht="14.25" customHeight="1">
      <c r="A132" s="93">
        <v>131</v>
      </c>
      <c r="B132" s="93" t="s">
        <v>9778</v>
      </c>
      <c r="C132" s="93" t="s">
        <v>13683</v>
      </c>
      <c r="D132" s="93">
        <v>1993</v>
      </c>
      <c r="E132" s="93">
        <v>20.873999999999999</v>
      </c>
    </row>
    <row r="133" spans="1:5" ht="14.25" customHeight="1">
      <c r="A133" s="93">
        <v>132</v>
      </c>
      <c r="B133" s="93" t="s">
        <v>8436</v>
      </c>
      <c r="C133" s="93" t="s">
        <v>13682</v>
      </c>
      <c r="D133" s="93">
        <v>1978</v>
      </c>
      <c r="E133" s="93">
        <v>20.873000000000001</v>
      </c>
    </row>
    <row r="134" spans="1:5" ht="14.25" customHeight="1">
      <c r="A134" s="93">
        <v>133</v>
      </c>
      <c r="B134" s="93" t="s">
        <v>7320</v>
      </c>
      <c r="C134" s="93" t="s">
        <v>13681</v>
      </c>
      <c r="D134" s="93">
        <v>1991</v>
      </c>
      <c r="E134" s="93">
        <v>20.863</v>
      </c>
    </row>
    <row r="135" spans="1:5" ht="14.25" customHeight="1">
      <c r="A135" s="93">
        <v>134</v>
      </c>
      <c r="B135" s="93" t="s">
        <v>9950</v>
      </c>
      <c r="C135" s="93" t="s">
        <v>13680</v>
      </c>
      <c r="D135" s="93">
        <v>1970</v>
      </c>
      <c r="E135" s="93">
        <v>20.863</v>
      </c>
    </row>
    <row r="136" spans="1:5" ht="14.25" customHeight="1">
      <c r="A136" s="93">
        <v>135</v>
      </c>
      <c r="B136" s="93" t="s">
        <v>13679</v>
      </c>
      <c r="C136" s="93" t="s">
        <v>13678</v>
      </c>
      <c r="D136" s="93">
        <v>2008</v>
      </c>
      <c r="E136" s="93">
        <v>20.826000000000001</v>
      </c>
    </row>
    <row r="137" spans="1:5" ht="14.25" customHeight="1">
      <c r="A137" s="93">
        <v>136</v>
      </c>
      <c r="B137" s="93" t="s">
        <v>10333</v>
      </c>
      <c r="C137" s="93" t="s">
        <v>13677</v>
      </c>
      <c r="D137" s="93">
        <v>1999</v>
      </c>
      <c r="E137" s="93">
        <v>20.818000000000001</v>
      </c>
    </row>
    <row r="138" spans="1:5" ht="14.25" customHeight="1">
      <c r="A138" s="93">
        <v>137</v>
      </c>
      <c r="B138" s="93" t="s">
        <v>8769</v>
      </c>
      <c r="C138" s="93" t="s">
        <v>13676</v>
      </c>
      <c r="D138" s="93">
        <v>2005</v>
      </c>
      <c r="E138" s="93">
        <v>20.812999999999999</v>
      </c>
    </row>
    <row r="139" spans="1:5" ht="14.25" customHeight="1">
      <c r="A139" s="93">
        <v>138</v>
      </c>
      <c r="B139" s="93" t="s">
        <v>13675</v>
      </c>
      <c r="C139" s="93" t="s">
        <v>13674</v>
      </c>
      <c r="D139" s="93">
        <v>1966</v>
      </c>
      <c r="E139" s="93">
        <v>20.798999999999999</v>
      </c>
    </row>
    <row r="140" spans="1:5" ht="14.25" customHeight="1">
      <c r="A140" s="93">
        <v>139</v>
      </c>
      <c r="B140" s="93" t="s">
        <v>12178</v>
      </c>
      <c r="C140" s="93" t="s">
        <v>13673</v>
      </c>
      <c r="D140" s="93">
        <v>1979</v>
      </c>
      <c r="E140" s="93">
        <v>20.797000000000001</v>
      </c>
    </row>
    <row r="141" spans="1:5" ht="14.25" customHeight="1">
      <c r="A141" s="93">
        <v>140</v>
      </c>
      <c r="B141" s="93" t="s">
        <v>7780</v>
      </c>
      <c r="C141" s="93" t="s">
        <v>13672</v>
      </c>
      <c r="D141" s="93">
        <v>2008</v>
      </c>
      <c r="E141" s="93">
        <v>20.786000000000001</v>
      </c>
    </row>
    <row r="142" spans="1:5" ht="14.25" customHeight="1">
      <c r="A142" s="93">
        <v>141</v>
      </c>
      <c r="B142" s="93" t="s">
        <v>9307</v>
      </c>
      <c r="C142" s="93" t="s">
        <v>13671</v>
      </c>
      <c r="D142" s="93">
        <v>1962</v>
      </c>
      <c r="E142" s="93">
        <v>20.777000000000001</v>
      </c>
    </row>
    <row r="143" spans="1:5" ht="14.25" customHeight="1">
      <c r="A143" s="93">
        <v>142</v>
      </c>
      <c r="B143" s="93" t="s">
        <v>8236</v>
      </c>
      <c r="C143" s="93" t="s">
        <v>13670</v>
      </c>
      <c r="D143" s="93">
        <v>1993</v>
      </c>
      <c r="E143" s="93">
        <v>20.751000000000001</v>
      </c>
    </row>
    <row r="144" spans="1:5" ht="14.25" customHeight="1">
      <c r="A144" s="93">
        <v>143</v>
      </c>
      <c r="B144" s="93" t="s">
        <v>8014</v>
      </c>
      <c r="C144" s="93" t="s">
        <v>13669</v>
      </c>
      <c r="D144" s="93">
        <v>1961</v>
      </c>
      <c r="E144" s="93">
        <v>20.744</v>
      </c>
    </row>
    <row r="145" spans="1:5" ht="14.25" customHeight="1">
      <c r="A145" s="93">
        <v>144</v>
      </c>
      <c r="B145" s="93" t="s">
        <v>10012</v>
      </c>
      <c r="C145" s="93" t="s">
        <v>7843</v>
      </c>
      <c r="D145" s="93">
        <v>1961</v>
      </c>
      <c r="E145" s="93">
        <v>20.684000000000001</v>
      </c>
    </row>
    <row r="146" spans="1:5" ht="14.25" customHeight="1">
      <c r="A146" s="93">
        <v>145</v>
      </c>
      <c r="B146" s="93" t="s">
        <v>13668</v>
      </c>
      <c r="C146" s="93" t="s">
        <v>13667</v>
      </c>
      <c r="D146" s="93">
        <v>1994</v>
      </c>
      <c r="E146" s="93">
        <v>20.622</v>
      </c>
    </row>
    <row r="147" spans="1:5" ht="14.25" customHeight="1">
      <c r="A147" s="93">
        <v>146</v>
      </c>
      <c r="B147" s="93" t="s">
        <v>11631</v>
      </c>
      <c r="C147" s="93" t="s">
        <v>13666</v>
      </c>
      <c r="D147" s="93">
        <v>1999</v>
      </c>
      <c r="E147" s="93">
        <v>20.553999999999998</v>
      </c>
    </row>
    <row r="148" spans="1:5" ht="14.25" customHeight="1">
      <c r="A148" s="93">
        <v>147</v>
      </c>
      <c r="B148" s="93" t="s">
        <v>8875</v>
      </c>
      <c r="C148" s="93" t="s">
        <v>13665</v>
      </c>
      <c r="D148" s="93">
        <v>1965</v>
      </c>
      <c r="E148" s="93">
        <v>20.446999999999999</v>
      </c>
    </row>
    <row r="149" spans="1:5" ht="14.25" customHeight="1">
      <c r="A149" s="93">
        <v>148</v>
      </c>
      <c r="B149" s="93" t="s">
        <v>7320</v>
      </c>
      <c r="C149" s="93" t="s">
        <v>13664</v>
      </c>
      <c r="D149" s="93">
        <v>1983</v>
      </c>
      <c r="E149" s="93">
        <v>20.326000000000001</v>
      </c>
    </row>
    <row r="150" spans="1:5" ht="14.25" customHeight="1">
      <c r="A150" s="93">
        <v>149</v>
      </c>
      <c r="B150" s="93" t="s">
        <v>8255</v>
      </c>
      <c r="C150" s="93" t="s">
        <v>13663</v>
      </c>
      <c r="D150" s="93">
        <v>1982</v>
      </c>
      <c r="E150" s="93">
        <v>20.294</v>
      </c>
    </row>
    <row r="151" spans="1:5" ht="14.25" customHeight="1">
      <c r="A151" s="93">
        <v>150</v>
      </c>
      <c r="B151" s="93" t="s">
        <v>9270</v>
      </c>
      <c r="C151" s="93" t="s">
        <v>13662</v>
      </c>
      <c r="D151" s="93">
        <v>1987</v>
      </c>
      <c r="E151" s="93">
        <v>20.285</v>
      </c>
    </row>
    <row r="152" spans="1:5" ht="14.25" customHeight="1">
      <c r="A152" s="93">
        <v>151</v>
      </c>
      <c r="B152" s="93" t="s">
        <v>10201</v>
      </c>
      <c r="C152" s="93" t="s">
        <v>13661</v>
      </c>
      <c r="D152" s="93">
        <v>2010</v>
      </c>
      <c r="E152" s="93">
        <v>20.277999999999999</v>
      </c>
    </row>
    <row r="153" spans="1:5" ht="14.25" customHeight="1">
      <c r="A153" s="93">
        <v>152</v>
      </c>
      <c r="B153" s="93" t="s">
        <v>13660</v>
      </c>
      <c r="C153" s="93" t="s">
        <v>13659</v>
      </c>
      <c r="D153" s="93">
        <v>1990</v>
      </c>
      <c r="E153" s="93">
        <v>20.268999999999998</v>
      </c>
    </row>
    <row r="154" spans="1:5" ht="14.25" customHeight="1">
      <c r="A154" s="93">
        <v>153</v>
      </c>
      <c r="B154" s="93" t="s">
        <v>13658</v>
      </c>
      <c r="C154" s="93" t="s">
        <v>13657</v>
      </c>
      <c r="D154" s="93">
        <v>1958</v>
      </c>
      <c r="E154" s="93">
        <v>20.202999999999999</v>
      </c>
    </row>
    <row r="155" spans="1:5" ht="14.25" customHeight="1">
      <c r="A155" s="93">
        <v>154</v>
      </c>
      <c r="B155" s="93" t="s">
        <v>9285</v>
      </c>
      <c r="C155" s="93" t="s">
        <v>13656</v>
      </c>
      <c r="D155" s="93">
        <v>2006</v>
      </c>
      <c r="E155" s="93">
        <v>20.116</v>
      </c>
    </row>
    <row r="156" spans="1:5" ht="14.25" customHeight="1">
      <c r="A156" s="93">
        <v>155</v>
      </c>
      <c r="B156" s="93" t="s">
        <v>10022</v>
      </c>
      <c r="C156" s="93" t="s">
        <v>13655</v>
      </c>
      <c r="D156" s="93">
        <v>1944</v>
      </c>
      <c r="E156" s="93">
        <v>20.052</v>
      </c>
    </row>
    <row r="157" spans="1:5" ht="14.25" customHeight="1">
      <c r="A157" s="93">
        <v>156</v>
      </c>
      <c r="B157" s="93" t="s">
        <v>1353</v>
      </c>
      <c r="C157" s="93" t="s">
        <v>13654</v>
      </c>
      <c r="D157" s="93">
        <v>1986</v>
      </c>
      <c r="E157" s="93">
        <v>20.033999999999999</v>
      </c>
    </row>
    <row r="158" spans="1:5" ht="14.25" customHeight="1">
      <c r="A158" s="93">
        <v>157</v>
      </c>
      <c r="B158" s="93" t="s">
        <v>7426</v>
      </c>
      <c r="C158" s="93" t="s">
        <v>12018</v>
      </c>
      <c r="D158" s="93">
        <v>2007</v>
      </c>
      <c r="E158" s="93">
        <v>19.922000000000001</v>
      </c>
    </row>
    <row r="159" spans="1:5" ht="14.25" customHeight="1">
      <c r="A159" s="93">
        <v>158</v>
      </c>
      <c r="B159" s="93" t="s">
        <v>10565</v>
      </c>
      <c r="C159" s="93" t="s">
        <v>13653</v>
      </c>
      <c r="D159" s="93">
        <v>1992</v>
      </c>
      <c r="E159" s="93">
        <v>19.917000000000002</v>
      </c>
    </row>
    <row r="160" spans="1:5" ht="14.25" customHeight="1">
      <c r="A160" s="93">
        <v>159</v>
      </c>
      <c r="B160" s="93" t="s">
        <v>9246</v>
      </c>
      <c r="C160" s="93" t="s">
        <v>13652</v>
      </c>
      <c r="D160" s="93">
        <v>2000</v>
      </c>
      <c r="E160" s="93">
        <v>19.888999999999999</v>
      </c>
    </row>
    <row r="161" spans="1:5" ht="14.25" customHeight="1">
      <c r="A161" s="93">
        <v>160</v>
      </c>
      <c r="B161" s="93" t="s">
        <v>7865</v>
      </c>
      <c r="C161" s="93" t="s">
        <v>13651</v>
      </c>
      <c r="D161" s="93">
        <v>1948</v>
      </c>
      <c r="E161" s="93">
        <v>19.850999999999999</v>
      </c>
    </row>
    <row r="162" spans="1:5" ht="14.25" customHeight="1">
      <c r="A162" s="93">
        <v>161</v>
      </c>
      <c r="B162" s="93" t="s">
        <v>7027</v>
      </c>
      <c r="C162" s="93" t="s">
        <v>13650</v>
      </c>
      <c r="D162" s="93">
        <v>1994</v>
      </c>
      <c r="E162" s="93">
        <v>19.815999999999999</v>
      </c>
    </row>
    <row r="163" spans="1:5" ht="14.25" customHeight="1">
      <c r="A163" s="93">
        <v>162</v>
      </c>
      <c r="B163" s="93" t="s">
        <v>13649</v>
      </c>
      <c r="C163" s="93" t="s">
        <v>13648</v>
      </c>
      <c r="D163" s="93">
        <v>1974</v>
      </c>
      <c r="E163" s="93">
        <v>19.798999999999999</v>
      </c>
    </row>
    <row r="164" spans="1:5" ht="14.25" customHeight="1">
      <c r="A164" s="93">
        <v>163</v>
      </c>
      <c r="B164" s="93" t="s">
        <v>7017</v>
      </c>
      <c r="C164" s="93" t="s">
        <v>13647</v>
      </c>
      <c r="D164" s="93">
        <v>1981</v>
      </c>
      <c r="E164" s="93">
        <v>19.777000000000001</v>
      </c>
    </row>
    <row r="165" spans="1:5" ht="14.25" customHeight="1">
      <c r="A165" s="93">
        <v>164</v>
      </c>
      <c r="B165" s="93" t="s">
        <v>7407</v>
      </c>
      <c r="C165" s="93" t="s">
        <v>10167</v>
      </c>
      <c r="D165" s="93">
        <v>1994</v>
      </c>
      <c r="E165" s="93">
        <v>19.661000000000001</v>
      </c>
    </row>
    <row r="166" spans="1:5" ht="14.25" customHeight="1">
      <c r="A166" s="93">
        <v>165</v>
      </c>
      <c r="B166" s="93" t="s">
        <v>7426</v>
      </c>
      <c r="C166" s="93" t="s">
        <v>13646</v>
      </c>
      <c r="D166" s="93">
        <v>2002</v>
      </c>
      <c r="E166" s="93">
        <v>19.545999999999999</v>
      </c>
    </row>
    <row r="167" spans="1:5" ht="14.25" customHeight="1">
      <c r="A167" s="93">
        <v>166</v>
      </c>
      <c r="B167" s="93" t="s">
        <v>7334</v>
      </c>
      <c r="C167" s="93" t="s">
        <v>979</v>
      </c>
      <c r="D167" s="93">
        <v>1974</v>
      </c>
      <c r="E167" s="93">
        <v>19.544</v>
      </c>
    </row>
    <row r="168" spans="1:5" ht="14.25" customHeight="1">
      <c r="A168" s="93">
        <v>167</v>
      </c>
      <c r="B168" s="93" t="s">
        <v>12715</v>
      </c>
      <c r="C168" s="93" t="s">
        <v>13645</v>
      </c>
      <c r="D168" s="93">
        <v>1953</v>
      </c>
      <c r="E168" s="93">
        <v>19.524999999999999</v>
      </c>
    </row>
    <row r="169" spans="1:5" ht="14.25" customHeight="1">
      <c r="A169" s="93">
        <v>168</v>
      </c>
      <c r="B169" s="93" t="s">
        <v>8942</v>
      </c>
      <c r="C169" s="93" t="s">
        <v>13644</v>
      </c>
      <c r="D169" s="93">
        <v>1990</v>
      </c>
      <c r="E169" s="93">
        <v>19.486999999999998</v>
      </c>
    </row>
    <row r="170" spans="1:5" ht="14.25" customHeight="1">
      <c r="A170" s="93">
        <v>169</v>
      </c>
      <c r="B170" s="93" t="s">
        <v>13643</v>
      </c>
      <c r="C170" s="93" t="s">
        <v>13642</v>
      </c>
      <c r="D170" s="93">
        <v>1950</v>
      </c>
      <c r="E170" s="93">
        <v>19.48</v>
      </c>
    </row>
    <row r="171" spans="1:5" ht="14.25" customHeight="1">
      <c r="A171" s="93">
        <v>170</v>
      </c>
      <c r="B171" s="93" t="s">
        <v>13641</v>
      </c>
      <c r="C171" s="93" t="s">
        <v>13640</v>
      </c>
      <c r="D171" s="93">
        <v>1986</v>
      </c>
      <c r="E171" s="93">
        <v>19.472000000000001</v>
      </c>
    </row>
    <row r="172" spans="1:5" ht="14.25" customHeight="1">
      <c r="A172" s="93">
        <v>171</v>
      </c>
      <c r="B172" s="93" t="s">
        <v>7334</v>
      </c>
      <c r="C172" s="93" t="s">
        <v>13639</v>
      </c>
      <c r="D172" s="93">
        <v>1976</v>
      </c>
      <c r="E172" s="93">
        <v>19.47</v>
      </c>
    </row>
    <row r="173" spans="1:5" ht="14.25" customHeight="1">
      <c r="A173" s="93">
        <v>172</v>
      </c>
      <c r="B173" s="93" t="s">
        <v>13638</v>
      </c>
      <c r="C173" s="93" t="s">
        <v>13637</v>
      </c>
      <c r="D173" s="93">
        <v>2008</v>
      </c>
      <c r="E173" s="93">
        <v>19.454000000000001</v>
      </c>
    </row>
    <row r="174" spans="1:5" ht="14.25" customHeight="1">
      <c r="A174" s="93">
        <v>173</v>
      </c>
      <c r="B174" s="93" t="s">
        <v>7783</v>
      </c>
      <c r="C174" s="93" t="s">
        <v>13636</v>
      </c>
      <c r="D174" s="93">
        <v>1997</v>
      </c>
      <c r="E174" s="93">
        <v>19.448</v>
      </c>
    </row>
    <row r="175" spans="1:5" ht="14.25" customHeight="1">
      <c r="A175" s="93">
        <v>174</v>
      </c>
      <c r="B175" s="93" t="s">
        <v>7328</v>
      </c>
      <c r="C175" s="93" t="s">
        <v>13635</v>
      </c>
      <c r="D175" s="93">
        <v>1967</v>
      </c>
      <c r="E175" s="93">
        <v>19.364999999999998</v>
      </c>
    </row>
    <row r="176" spans="1:5" ht="14.25" customHeight="1">
      <c r="A176" s="93">
        <v>175</v>
      </c>
      <c r="B176" s="93" t="s">
        <v>13634</v>
      </c>
      <c r="C176" s="93" t="s">
        <v>13633</v>
      </c>
      <c r="D176" s="93">
        <v>1995</v>
      </c>
      <c r="E176" s="93">
        <v>19.338999999999999</v>
      </c>
    </row>
    <row r="177" spans="1:5" ht="14.25" customHeight="1">
      <c r="A177" s="93">
        <v>176</v>
      </c>
      <c r="B177" s="93" t="s">
        <v>9839</v>
      </c>
      <c r="C177" s="93" t="s">
        <v>13632</v>
      </c>
      <c r="D177" s="93">
        <v>1954</v>
      </c>
      <c r="E177" s="93">
        <v>19.318000000000001</v>
      </c>
    </row>
    <row r="178" spans="1:5" ht="14.25" customHeight="1">
      <c r="A178" s="93">
        <v>177</v>
      </c>
      <c r="B178" s="93" t="s">
        <v>8877</v>
      </c>
      <c r="C178" s="93" t="s">
        <v>13631</v>
      </c>
      <c r="D178" s="93">
        <v>1995</v>
      </c>
      <c r="E178" s="93">
        <v>19.25</v>
      </c>
    </row>
    <row r="179" spans="1:5" ht="14.25" customHeight="1">
      <c r="A179" s="93">
        <v>178</v>
      </c>
      <c r="B179" s="93" t="s">
        <v>8078</v>
      </c>
      <c r="C179" s="93" t="s">
        <v>13630</v>
      </c>
      <c r="D179" s="93">
        <v>1990</v>
      </c>
      <c r="E179" s="93">
        <v>19.234999999999999</v>
      </c>
    </row>
    <row r="180" spans="1:5" ht="14.25" customHeight="1">
      <c r="A180" s="93">
        <v>179</v>
      </c>
      <c r="B180" s="93" t="s">
        <v>9232</v>
      </c>
      <c r="C180" s="93" t="s">
        <v>13629</v>
      </c>
      <c r="D180" s="93">
        <v>1981</v>
      </c>
      <c r="E180" s="93">
        <v>19.172999999999998</v>
      </c>
    </row>
    <row r="181" spans="1:5" ht="14.25" customHeight="1">
      <c r="A181" s="93">
        <v>180</v>
      </c>
      <c r="B181" s="93" t="s">
        <v>13628</v>
      </c>
      <c r="C181" s="93" t="s">
        <v>11507</v>
      </c>
      <c r="D181" s="93">
        <v>1980</v>
      </c>
      <c r="E181" s="93">
        <v>19.117000000000001</v>
      </c>
    </row>
    <row r="182" spans="1:5" ht="14.25" customHeight="1">
      <c r="A182" s="93">
        <v>181</v>
      </c>
      <c r="B182" s="93" t="s">
        <v>8154</v>
      </c>
      <c r="C182" s="93" t="s">
        <v>7350</v>
      </c>
      <c r="D182" s="93">
        <v>1951</v>
      </c>
      <c r="E182" s="93">
        <v>19.108000000000001</v>
      </c>
    </row>
    <row r="183" spans="1:5" ht="14.25" customHeight="1">
      <c r="A183" s="93">
        <v>182</v>
      </c>
      <c r="B183" s="93" t="s">
        <v>7491</v>
      </c>
      <c r="C183" s="93" t="s">
        <v>13627</v>
      </c>
      <c r="D183" s="93">
        <v>1999</v>
      </c>
      <c r="E183" s="93">
        <v>19.096</v>
      </c>
    </row>
    <row r="184" spans="1:5" ht="14.25" customHeight="1">
      <c r="A184" s="93">
        <v>183</v>
      </c>
      <c r="B184" s="93" t="s">
        <v>7278</v>
      </c>
      <c r="C184" s="93" t="s">
        <v>13626</v>
      </c>
      <c r="D184" s="93">
        <v>1996</v>
      </c>
      <c r="E184" s="93">
        <v>19.082999999999998</v>
      </c>
    </row>
    <row r="185" spans="1:5" ht="14.25" customHeight="1">
      <c r="A185" s="93">
        <v>184</v>
      </c>
      <c r="B185" s="93" t="s">
        <v>7198</v>
      </c>
      <c r="C185" s="93" t="s">
        <v>13625</v>
      </c>
      <c r="D185" s="93">
        <v>1986</v>
      </c>
      <c r="E185" s="93">
        <v>19.048999999999999</v>
      </c>
    </row>
    <row r="186" spans="1:5" ht="14.25" customHeight="1">
      <c r="A186" s="93">
        <v>185</v>
      </c>
      <c r="B186" s="93" t="s">
        <v>8428</v>
      </c>
      <c r="C186" s="93" t="s">
        <v>13624</v>
      </c>
      <c r="D186" s="93">
        <v>2004</v>
      </c>
      <c r="E186" s="93">
        <v>19.036999999999999</v>
      </c>
    </row>
    <row r="187" spans="1:5" ht="14.25" customHeight="1">
      <c r="A187" s="93">
        <v>186</v>
      </c>
      <c r="B187" s="93" t="s">
        <v>10769</v>
      </c>
      <c r="C187" s="93" t="s">
        <v>13623</v>
      </c>
      <c r="D187" s="93">
        <v>1973</v>
      </c>
      <c r="E187" s="93">
        <v>19.023</v>
      </c>
    </row>
    <row r="188" spans="1:5" ht="14.25" customHeight="1">
      <c r="A188" s="93">
        <v>187</v>
      </c>
      <c r="B188" s="93" t="s">
        <v>7780</v>
      </c>
      <c r="C188" s="93" t="s">
        <v>13622</v>
      </c>
      <c r="D188" s="93">
        <v>2002</v>
      </c>
      <c r="E188" s="93">
        <v>19.006</v>
      </c>
    </row>
    <row r="189" spans="1:5" ht="14.25" customHeight="1">
      <c r="A189" s="93">
        <v>188</v>
      </c>
      <c r="B189" s="93" t="s">
        <v>8221</v>
      </c>
      <c r="C189" s="93" t="s">
        <v>12107</v>
      </c>
      <c r="D189" s="93">
        <v>1966</v>
      </c>
      <c r="E189" s="93">
        <v>19.003</v>
      </c>
    </row>
    <row r="190" spans="1:5" ht="14.25" customHeight="1">
      <c r="A190" s="93">
        <v>189</v>
      </c>
      <c r="B190" s="93" t="s">
        <v>8024</v>
      </c>
      <c r="C190" s="93" t="s">
        <v>13621</v>
      </c>
      <c r="D190" s="93">
        <v>1967</v>
      </c>
      <c r="E190" s="93">
        <v>19.001999999999999</v>
      </c>
    </row>
    <row r="191" spans="1:5" ht="14.25" customHeight="1">
      <c r="A191" s="93">
        <v>190</v>
      </c>
      <c r="B191" s="93" t="s">
        <v>8169</v>
      </c>
      <c r="C191" s="93" t="s">
        <v>13620</v>
      </c>
      <c r="D191" s="93">
        <v>2008</v>
      </c>
      <c r="E191" s="93">
        <v>18.998999999999999</v>
      </c>
    </row>
    <row r="192" spans="1:5" ht="14.25" customHeight="1">
      <c r="A192" s="93">
        <v>191</v>
      </c>
      <c r="B192" s="93" t="s">
        <v>9731</v>
      </c>
      <c r="C192" s="93" t="s">
        <v>13619</v>
      </c>
      <c r="D192" s="93">
        <v>1996</v>
      </c>
      <c r="E192" s="93">
        <v>18.978999999999999</v>
      </c>
    </row>
    <row r="193" spans="1:5" ht="14.25" customHeight="1">
      <c r="A193" s="93">
        <v>192</v>
      </c>
      <c r="B193" s="93" t="s">
        <v>7297</v>
      </c>
      <c r="C193" s="93" t="s">
        <v>12278</v>
      </c>
      <c r="D193" s="93">
        <v>1964</v>
      </c>
      <c r="E193" s="93">
        <v>18.968</v>
      </c>
    </row>
    <row r="194" spans="1:5" ht="14.25" customHeight="1">
      <c r="A194" s="93">
        <v>193</v>
      </c>
      <c r="B194" s="93" t="s">
        <v>10909</v>
      </c>
      <c r="C194" s="93" t="s">
        <v>13618</v>
      </c>
      <c r="D194" s="93">
        <v>1984</v>
      </c>
      <c r="E194" s="93">
        <v>18.927</v>
      </c>
    </row>
    <row r="195" spans="1:5" ht="14.25" customHeight="1">
      <c r="A195" s="93">
        <v>194</v>
      </c>
      <c r="B195" s="93" t="s">
        <v>7468</v>
      </c>
      <c r="C195" s="93" t="s">
        <v>13617</v>
      </c>
      <c r="D195" s="93">
        <v>1955</v>
      </c>
      <c r="E195" s="93">
        <v>18.843</v>
      </c>
    </row>
    <row r="196" spans="1:5" ht="14.25" customHeight="1">
      <c r="A196" s="93">
        <v>195</v>
      </c>
      <c r="B196" s="93" t="s">
        <v>7231</v>
      </c>
      <c r="C196" s="93" t="s">
        <v>13616</v>
      </c>
      <c r="D196" s="93">
        <v>1968</v>
      </c>
      <c r="E196" s="93">
        <v>18.84</v>
      </c>
    </row>
    <row r="197" spans="1:5" ht="14.25" customHeight="1">
      <c r="A197" s="93">
        <v>196</v>
      </c>
      <c r="B197" s="93" t="s">
        <v>7328</v>
      </c>
      <c r="C197" s="93" t="s">
        <v>13615</v>
      </c>
      <c r="D197" s="93">
        <v>1964</v>
      </c>
      <c r="E197" s="93">
        <v>18.837</v>
      </c>
    </row>
    <row r="198" spans="1:5" ht="14.25" customHeight="1">
      <c r="A198" s="93">
        <v>197</v>
      </c>
      <c r="B198" s="93" t="s">
        <v>9989</v>
      </c>
      <c r="C198" s="93" t="s">
        <v>13614</v>
      </c>
      <c r="D198" s="93">
        <v>1952</v>
      </c>
      <c r="E198" s="93">
        <v>18.837</v>
      </c>
    </row>
    <row r="199" spans="1:5" ht="14.25" customHeight="1">
      <c r="A199" s="93">
        <v>198</v>
      </c>
      <c r="B199" s="93" t="s">
        <v>7328</v>
      </c>
      <c r="C199" s="93" t="s">
        <v>13613</v>
      </c>
      <c r="D199" s="93">
        <v>1966</v>
      </c>
      <c r="E199" s="93">
        <v>18.832999999999998</v>
      </c>
    </row>
    <row r="200" spans="1:5" ht="14.25" customHeight="1">
      <c r="A200" s="93">
        <v>199</v>
      </c>
      <c r="B200" s="93" t="s">
        <v>13612</v>
      </c>
      <c r="C200" s="93" t="s">
        <v>13611</v>
      </c>
      <c r="D200" s="93">
        <v>1971</v>
      </c>
      <c r="E200" s="93">
        <v>18.806999999999999</v>
      </c>
    </row>
    <row r="201" spans="1:5" ht="14.25" customHeight="1">
      <c r="A201" s="93">
        <v>200</v>
      </c>
      <c r="B201" s="93" t="s">
        <v>8787</v>
      </c>
      <c r="C201" s="93" t="s">
        <v>9430</v>
      </c>
      <c r="D201" s="93">
        <v>1984</v>
      </c>
      <c r="E201" s="93">
        <v>18.806999999999999</v>
      </c>
    </row>
    <row r="202" spans="1:5" ht="14.25" customHeight="1">
      <c r="A202" s="93">
        <v>201</v>
      </c>
      <c r="B202" s="93" t="s">
        <v>13610</v>
      </c>
      <c r="C202" s="93" t="s">
        <v>12595</v>
      </c>
      <c r="D202" s="93">
        <v>1984</v>
      </c>
      <c r="E202" s="93">
        <v>18.791</v>
      </c>
    </row>
    <row r="203" spans="1:5" ht="14.25" customHeight="1">
      <c r="A203" s="93">
        <v>202</v>
      </c>
      <c r="B203" s="93" t="s">
        <v>7015</v>
      </c>
      <c r="C203" s="93" t="s">
        <v>13609</v>
      </c>
      <c r="D203" s="93">
        <v>1969</v>
      </c>
      <c r="E203" s="93">
        <v>18.788</v>
      </c>
    </row>
    <row r="204" spans="1:5" ht="14.25" customHeight="1">
      <c r="A204" s="93">
        <v>203</v>
      </c>
      <c r="B204" s="93" t="s">
        <v>9918</v>
      </c>
      <c r="C204" s="93" t="s">
        <v>13608</v>
      </c>
      <c r="D204" s="93">
        <v>1998</v>
      </c>
      <c r="E204" s="93">
        <v>18.696000000000002</v>
      </c>
    </row>
    <row r="205" spans="1:5" ht="14.25" customHeight="1">
      <c r="A205" s="93">
        <v>204</v>
      </c>
      <c r="B205" s="93" t="s">
        <v>13607</v>
      </c>
      <c r="C205" s="93" t="s">
        <v>12716</v>
      </c>
      <c r="D205" s="93">
        <v>1981</v>
      </c>
      <c r="E205" s="93">
        <v>18.678999999999998</v>
      </c>
    </row>
    <row r="206" spans="1:5" ht="14.25" customHeight="1">
      <c r="A206" s="93">
        <v>205</v>
      </c>
      <c r="B206" s="93" t="s">
        <v>8195</v>
      </c>
      <c r="C206" s="93" t="s">
        <v>13606</v>
      </c>
      <c r="D206" s="93">
        <v>1982</v>
      </c>
      <c r="E206" s="93">
        <v>18.648</v>
      </c>
    </row>
    <row r="207" spans="1:5" ht="14.25" customHeight="1">
      <c r="A207" s="93">
        <v>206</v>
      </c>
      <c r="B207" s="93" t="s">
        <v>10333</v>
      </c>
      <c r="C207" s="93" t="s">
        <v>13605</v>
      </c>
      <c r="D207" s="93">
        <v>1995</v>
      </c>
      <c r="E207" s="93">
        <v>18.631</v>
      </c>
    </row>
    <row r="208" spans="1:5" ht="14.25" customHeight="1">
      <c r="A208" s="93">
        <v>207</v>
      </c>
      <c r="B208" s="93" t="s">
        <v>12567</v>
      </c>
      <c r="C208" s="93" t="s">
        <v>13604</v>
      </c>
      <c r="D208" s="93">
        <v>1973</v>
      </c>
      <c r="E208" s="93">
        <v>18.623000000000001</v>
      </c>
    </row>
    <row r="209" spans="1:5" ht="14.25" customHeight="1">
      <c r="A209" s="93">
        <v>208</v>
      </c>
      <c r="B209" s="93" t="s">
        <v>10316</v>
      </c>
      <c r="C209" s="93" t="s">
        <v>13603</v>
      </c>
      <c r="D209" s="93">
        <v>2009</v>
      </c>
      <c r="E209" s="93">
        <v>18.614000000000001</v>
      </c>
    </row>
    <row r="210" spans="1:5" ht="14.25" customHeight="1">
      <c r="A210" s="93">
        <v>209</v>
      </c>
      <c r="B210" s="93" t="s">
        <v>7252</v>
      </c>
      <c r="C210" s="93" t="s">
        <v>13602</v>
      </c>
      <c r="D210" s="93">
        <v>1990</v>
      </c>
      <c r="E210" s="93">
        <v>18.611000000000001</v>
      </c>
    </row>
    <row r="211" spans="1:5" ht="14.25" customHeight="1">
      <c r="A211" s="93">
        <v>210</v>
      </c>
      <c r="B211" s="93" t="s">
        <v>8024</v>
      </c>
      <c r="C211" s="93" t="s">
        <v>13601</v>
      </c>
      <c r="D211" s="93">
        <v>1979</v>
      </c>
      <c r="E211" s="93">
        <v>18.606999999999999</v>
      </c>
    </row>
    <row r="212" spans="1:5" ht="14.25" customHeight="1">
      <c r="A212" s="93">
        <v>211</v>
      </c>
      <c r="B212" s="93" t="s">
        <v>7328</v>
      </c>
      <c r="C212" s="93" t="s">
        <v>13600</v>
      </c>
      <c r="D212" s="93">
        <v>1964</v>
      </c>
      <c r="E212" s="93">
        <v>18.581</v>
      </c>
    </row>
    <row r="213" spans="1:5" ht="14.25" customHeight="1">
      <c r="A213" s="93">
        <v>212</v>
      </c>
      <c r="B213" s="93" t="s">
        <v>13599</v>
      </c>
      <c r="C213" s="93" t="s">
        <v>11682</v>
      </c>
      <c r="D213" s="93">
        <v>1987</v>
      </c>
      <c r="E213" s="93">
        <v>18.545999999999999</v>
      </c>
    </row>
    <row r="214" spans="1:5" ht="14.25" customHeight="1">
      <c r="A214" s="93">
        <v>213</v>
      </c>
      <c r="B214" s="93" t="s">
        <v>9762</v>
      </c>
      <c r="C214" s="93" t="s">
        <v>12242</v>
      </c>
      <c r="D214" s="93">
        <v>1954</v>
      </c>
      <c r="E214" s="93">
        <v>18.533000000000001</v>
      </c>
    </row>
    <row r="215" spans="1:5" ht="14.25" customHeight="1">
      <c r="A215" s="93">
        <v>214</v>
      </c>
      <c r="B215" s="93" t="s">
        <v>13598</v>
      </c>
      <c r="C215" s="93" t="s">
        <v>13597</v>
      </c>
      <c r="D215" s="93">
        <v>2007</v>
      </c>
      <c r="E215" s="93">
        <v>18.524999999999999</v>
      </c>
    </row>
    <row r="216" spans="1:5" ht="14.25" customHeight="1">
      <c r="A216" s="93">
        <v>215</v>
      </c>
      <c r="B216" s="93" t="s">
        <v>7259</v>
      </c>
      <c r="C216" s="93" t="s">
        <v>13596</v>
      </c>
      <c r="D216" s="93">
        <v>1971</v>
      </c>
      <c r="E216" s="93">
        <v>18.501000000000001</v>
      </c>
    </row>
    <row r="217" spans="1:5" ht="14.25" customHeight="1">
      <c r="A217" s="93">
        <v>216</v>
      </c>
      <c r="B217" s="93" t="s">
        <v>9043</v>
      </c>
      <c r="C217" s="93" t="s">
        <v>10634</v>
      </c>
      <c r="D217" s="93">
        <v>1988</v>
      </c>
      <c r="E217" s="93">
        <v>18.475999999999999</v>
      </c>
    </row>
    <row r="218" spans="1:5" ht="14.25" customHeight="1">
      <c r="A218" s="93">
        <v>217</v>
      </c>
      <c r="B218" s="93" t="s">
        <v>13595</v>
      </c>
      <c r="C218" s="93" t="s">
        <v>13594</v>
      </c>
      <c r="D218" s="93">
        <v>1969</v>
      </c>
      <c r="E218" s="93">
        <v>18.463000000000001</v>
      </c>
    </row>
    <row r="219" spans="1:5" ht="14.25" customHeight="1">
      <c r="A219" s="93">
        <v>218</v>
      </c>
      <c r="B219" s="93" t="s">
        <v>7407</v>
      </c>
      <c r="C219" s="93" t="s">
        <v>13593</v>
      </c>
      <c r="D219" s="93">
        <v>1995</v>
      </c>
      <c r="E219" s="93">
        <v>18.463000000000001</v>
      </c>
    </row>
    <row r="220" spans="1:5" ht="14.25" customHeight="1">
      <c r="A220" s="93">
        <v>219</v>
      </c>
      <c r="B220" s="93" t="s">
        <v>7295</v>
      </c>
      <c r="C220" s="93" t="s">
        <v>13592</v>
      </c>
      <c r="D220" s="93">
        <v>1987</v>
      </c>
      <c r="E220" s="93">
        <v>18.454999999999998</v>
      </c>
    </row>
    <row r="221" spans="1:5" ht="14.25" customHeight="1">
      <c r="A221" s="93">
        <v>220</v>
      </c>
      <c r="B221" s="93" t="s">
        <v>8487</v>
      </c>
      <c r="C221" s="93" t="s">
        <v>13591</v>
      </c>
      <c r="D221" s="93">
        <v>1985</v>
      </c>
      <c r="E221" s="93">
        <v>18.45</v>
      </c>
    </row>
    <row r="222" spans="1:5" ht="14.25" customHeight="1">
      <c r="A222" s="93">
        <v>221</v>
      </c>
      <c r="B222" s="93" t="s">
        <v>8200</v>
      </c>
      <c r="C222" s="93" t="s">
        <v>10182</v>
      </c>
      <c r="D222" s="93">
        <v>1956</v>
      </c>
      <c r="E222" s="93">
        <v>18.448</v>
      </c>
    </row>
    <row r="223" spans="1:5" ht="14.25" customHeight="1">
      <c r="A223" s="93">
        <v>222</v>
      </c>
      <c r="B223" s="93" t="s">
        <v>12467</v>
      </c>
      <c r="C223" s="93" t="s">
        <v>13590</v>
      </c>
      <c r="D223" s="93">
        <v>2011</v>
      </c>
      <c r="E223" s="93">
        <v>18.425999999999998</v>
      </c>
    </row>
    <row r="224" spans="1:5" ht="14.25" customHeight="1">
      <c r="A224" s="93">
        <v>223</v>
      </c>
      <c r="B224" s="93" t="s">
        <v>8200</v>
      </c>
      <c r="C224" s="93" t="s">
        <v>13589</v>
      </c>
      <c r="D224" s="93">
        <v>1969</v>
      </c>
      <c r="E224" s="93">
        <v>18.422999999999998</v>
      </c>
    </row>
    <row r="225" spans="1:5" ht="14.25" customHeight="1">
      <c r="A225" s="93">
        <v>224</v>
      </c>
      <c r="B225" s="93" t="s">
        <v>7242</v>
      </c>
      <c r="C225" s="93" t="s">
        <v>13588</v>
      </c>
      <c r="D225" s="93">
        <v>1973</v>
      </c>
      <c r="E225" s="93">
        <v>18.41</v>
      </c>
    </row>
    <row r="226" spans="1:5" ht="14.25" customHeight="1">
      <c r="A226" s="93">
        <v>225</v>
      </c>
      <c r="B226" s="93" t="s">
        <v>7326</v>
      </c>
      <c r="C226" s="93" t="s">
        <v>13587</v>
      </c>
      <c r="D226" s="93">
        <v>1986</v>
      </c>
      <c r="E226" s="93">
        <v>18.398</v>
      </c>
    </row>
    <row r="227" spans="1:5" ht="14.25" customHeight="1">
      <c r="A227" s="93">
        <v>226</v>
      </c>
      <c r="B227" s="93" t="s">
        <v>9451</v>
      </c>
      <c r="C227" s="93" t="s">
        <v>13586</v>
      </c>
      <c r="D227" s="93">
        <v>2003</v>
      </c>
      <c r="E227" s="93">
        <v>18.384</v>
      </c>
    </row>
    <row r="228" spans="1:5" ht="14.25" customHeight="1">
      <c r="A228" s="93">
        <v>227</v>
      </c>
      <c r="B228" s="93" t="s">
        <v>9718</v>
      </c>
      <c r="C228" s="93" t="s">
        <v>13585</v>
      </c>
      <c r="D228" s="93">
        <v>2003</v>
      </c>
      <c r="E228" s="93">
        <v>18.372</v>
      </c>
    </row>
    <row r="229" spans="1:5" ht="14.25" customHeight="1">
      <c r="A229" s="93">
        <v>228</v>
      </c>
      <c r="B229" s="93" t="s">
        <v>7011</v>
      </c>
      <c r="C229" s="93" t="s">
        <v>13584</v>
      </c>
      <c r="D229" s="93">
        <v>1992</v>
      </c>
      <c r="E229" s="93">
        <v>18.350999999999999</v>
      </c>
    </row>
    <row r="230" spans="1:5" ht="14.25" customHeight="1">
      <c r="A230" s="93">
        <v>229</v>
      </c>
      <c r="B230" s="93" t="s">
        <v>8432</v>
      </c>
      <c r="C230" s="93" t="s">
        <v>13583</v>
      </c>
      <c r="D230" s="93">
        <v>1997</v>
      </c>
      <c r="E230" s="93">
        <v>18.295000000000002</v>
      </c>
    </row>
    <row r="231" spans="1:5" ht="14.25" customHeight="1">
      <c r="A231" s="93">
        <v>230</v>
      </c>
      <c r="B231" s="93" t="s">
        <v>10664</v>
      </c>
      <c r="C231" s="93" t="s">
        <v>13582</v>
      </c>
      <c r="D231" s="93">
        <v>2005</v>
      </c>
      <c r="E231" s="93">
        <v>18.288</v>
      </c>
    </row>
    <row r="232" spans="1:5" ht="14.25" customHeight="1">
      <c r="A232" s="93">
        <v>231</v>
      </c>
      <c r="B232" s="93" t="s">
        <v>9173</v>
      </c>
      <c r="C232" s="93" t="s">
        <v>13581</v>
      </c>
      <c r="D232" s="93">
        <v>2007</v>
      </c>
      <c r="E232" s="93">
        <v>18.248999999999999</v>
      </c>
    </row>
    <row r="233" spans="1:5" ht="14.25" customHeight="1">
      <c r="A233" s="93">
        <v>232</v>
      </c>
      <c r="B233" s="93" t="s">
        <v>7093</v>
      </c>
      <c r="C233" s="93" t="s">
        <v>13184</v>
      </c>
      <c r="D233" s="93">
        <v>1983</v>
      </c>
      <c r="E233" s="93">
        <v>18.247</v>
      </c>
    </row>
    <row r="234" spans="1:5" ht="14.25" customHeight="1">
      <c r="A234" s="93">
        <v>233</v>
      </c>
      <c r="B234" s="93" t="s">
        <v>7407</v>
      </c>
      <c r="C234" s="93" t="s">
        <v>13580</v>
      </c>
      <c r="D234" s="93">
        <v>2005</v>
      </c>
      <c r="E234" s="93">
        <v>18.216000000000001</v>
      </c>
    </row>
    <row r="235" spans="1:5" ht="14.25" customHeight="1">
      <c r="A235" s="93">
        <v>234</v>
      </c>
      <c r="B235" s="93" t="s">
        <v>13579</v>
      </c>
      <c r="C235" s="93" t="s">
        <v>9366</v>
      </c>
      <c r="D235" s="93">
        <v>1994</v>
      </c>
      <c r="E235" s="93">
        <v>18.202999999999999</v>
      </c>
    </row>
    <row r="236" spans="1:5" ht="14.25" customHeight="1">
      <c r="A236" s="93">
        <v>235</v>
      </c>
      <c r="B236" s="93" t="s">
        <v>8024</v>
      </c>
      <c r="C236" s="93" t="s">
        <v>9936</v>
      </c>
      <c r="D236" s="93">
        <v>1977</v>
      </c>
      <c r="E236" s="93">
        <v>18.202000000000002</v>
      </c>
    </row>
    <row r="237" spans="1:5" ht="14.25" customHeight="1">
      <c r="A237" s="93">
        <v>236</v>
      </c>
      <c r="B237" s="93" t="s">
        <v>7320</v>
      </c>
      <c r="C237" s="93" t="s">
        <v>13578</v>
      </c>
      <c r="D237" s="93">
        <v>1995</v>
      </c>
      <c r="E237" s="93">
        <v>18.187000000000001</v>
      </c>
    </row>
    <row r="238" spans="1:5" ht="14.25" customHeight="1">
      <c r="A238" s="93">
        <v>237</v>
      </c>
      <c r="B238" s="93" t="s">
        <v>8468</v>
      </c>
      <c r="C238" s="93" t="s">
        <v>13577</v>
      </c>
      <c r="D238" s="93">
        <v>1999</v>
      </c>
      <c r="E238" s="93">
        <v>18.172000000000001</v>
      </c>
    </row>
    <row r="239" spans="1:5" ht="14.25" customHeight="1">
      <c r="A239" s="93">
        <v>238</v>
      </c>
      <c r="B239" s="93" t="s">
        <v>13576</v>
      </c>
      <c r="C239" s="93" t="s">
        <v>13575</v>
      </c>
      <c r="D239" s="93">
        <v>1996</v>
      </c>
      <c r="E239" s="93">
        <v>18.167000000000002</v>
      </c>
    </row>
    <row r="240" spans="1:5" ht="14.25" customHeight="1">
      <c r="A240" s="93">
        <v>239</v>
      </c>
      <c r="B240" s="93" t="s">
        <v>9173</v>
      </c>
      <c r="C240" s="93" t="s">
        <v>13574</v>
      </c>
      <c r="D240" s="93">
        <v>2001</v>
      </c>
      <c r="E240" s="93">
        <v>18.138000000000002</v>
      </c>
    </row>
    <row r="241" spans="1:5" ht="14.25" customHeight="1">
      <c r="A241" s="93">
        <v>240</v>
      </c>
      <c r="B241" s="93" t="s">
        <v>13573</v>
      </c>
      <c r="C241" s="93" t="s">
        <v>13572</v>
      </c>
      <c r="D241" s="93">
        <v>2004</v>
      </c>
      <c r="E241" s="93">
        <v>18.097000000000001</v>
      </c>
    </row>
    <row r="242" spans="1:5" ht="14.25" customHeight="1">
      <c r="A242" s="93">
        <v>241</v>
      </c>
      <c r="B242" s="93" t="s">
        <v>10053</v>
      </c>
      <c r="C242" s="93" t="s">
        <v>13571</v>
      </c>
      <c r="D242" s="93">
        <v>1943</v>
      </c>
      <c r="E242" s="93">
        <v>18.093</v>
      </c>
    </row>
    <row r="243" spans="1:5" ht="14.25" customHeight="1">
      <c r="A243" s="93">
        <v>242</v>
      </c>
      <c r="B243" s="93" t="s">
        <v>13570</v>
      </c>
      <c r="C243" s="93" t="s">
        <v>13569</v>
      </c>
      <c r="D243" s="93">
        <v>1988</v>
      </c>
      <c r="E243" s="93">
        <v>18.052</v>
      </c>
    </row>
    <row r="244" spans="1:5" ht="14.25" customHeight="1">
      <c r="A244" s="93">
        <v>243</v>
      </c>
      <c r="B244" s="93" t="s">
        <v>9118</v>
      </c>
      <c r="C244" s="93" t="s">
        <v>13568</v>
      </c>
      <c r="D244" s="93">
        <v>1979</v>
      </c>
      <c r="E244" s="93">
        <v>17.984999999999999</v>
      </c>
    </row>
    <row r="245" spans="1:5" ht="14.25" customHeight="1">
      <c r="A245" s="93">
        <v>244</v>
      </c>
      <c r="B245" s="93" t="s">
        <v>12312</v>
      </c>
      <c r="C245" s="93" t="s">
        <v>13567</v>
      </c>
      <c r="D245" s="93">
        <v>1995</v>
      </c>
      <c r="E245" s="93">
        <v>17.972999999999999</v>
      </c>
    </row>
    <row r="246" spans="1:5" ht="14.25" customHeight="1">
      <c r="A246" s="93">
        <v>245</v>
      </c>
      <c r="B246" s="93" t="s">
        <v>8004</v>
      </c>
      <c r="C246" s="93" t="s">
        <v>9251</v>
      </c>
      <c r="D246" s="93">
        <v>1950</v>
      </c>
      <c r="E246" s="93">
        <v>17.91</v>
      </c>
    </row>
    <row r="247" spans="1:5" ht="14.25" customHeight="1">
      <c r="A247" s="93">
        <v>246</v>
      </c>
      <c r="B247" s="93" t="s">
        <v>9530</v>
      </c>
      <c r="C247" s="93" t="s">
        <v>13566</v>
      </c>
      <c r="D247" s="93">
        <v>1984</v>
      </c>
      <c r="E247" s="93">
        <v>17.858000000000001</v>
      </c>
    </row>
    <row r="248" spans="1:5" ht="14.25" customHeight="1">
      <c r="A248" s="93">
        <v>247</v>
      </c>
      <c r="B248" s="93" t="s">
        <v>10030</v>
      </c>
      <c r="C248" s="93" t="s">
        <v>13565</v>
      </c>
      <c r="D248" s="93">
        <v>1982</v>
      </c>
      <c r="E248" s="93">
        <v>17.856000000000002</v>
      </c>
    </row>
    <row r="249" spans="1:5" ht="14.25" customHeight="1">
      <c r="A249" s="93">
        <v>248</v>
      </c>
      <c r="B249" s="93" t="s">
        <v>7411</v>
      </c>
      <c r="C249" s="93" t="s">
        <v>13564</v>
      </c>
      <c r="D249" s="93">
        <v>1980</v>
      </c>
      <c r="E249" s="93">
        <v>17.841999999999999</v>
      </c>
    </row>
    <row r="250" spans="1:5" ht="14.25" customHeight="1">
      <c r="A250" s="93">
        <v>249</v>
      </c>
      <c r="B250" s="93" t="s">
        <v>8200</v>
      </c>
      <c r="C250" s="93" t="s">
        <v>13563</v>
      </c>
      <c r="D250" s="93">
        <v>1956</v>
      </c>
      <c r="E250" s="93">
        <v>17.84</v>
      </c>
    </row>
    <row r="251" spans="1:5" ht="14.25" customHeight="1">
      <c r="A251" s="93">
        <v>250</v>
      </c>
      <c r="B251" s="93" t="s">
        <v>7326</v>
      </c>
      <c r="C251" s="93" t="s">
        <v>13562</v>
      </c>
      <c r="D251" s="93">
        <v>1998</v>
      </c>
      <c r="E251" s="93">
        <v>17.789000000000001</v>
      </c>
    </row>
    <row r="252" spans="1:5" ht="14.25" customHeight="1">
      <c r="A252" s="93">
        <v>251</v>
      </c>
      <c r="B252" s="93" t="s">
        <v>13561</v>
      </c>
      <c r="C252" s="93" t="s">
        <v>13560</v>
      </c>
      <c r="D252" s="93">
        <v>2002</v>
      </c>
      <c r="E252" s="93">
        <v>17.785</v>
      </c>
    </row>
    <row r="253" spans="1:5" ht="14.25" customHeight="1">
      <c r="A253" s="93">
        <v>252</v>
      </c>
      <c r="B253" s="93" t="s">
        <v>8468</v>
      </c>
      <c r="C253" s="93" t="s">
        <v>13559</v>
      </c>
      <c r="D253" s="93">
        <v>2003</v>
      </c>
      <c r="E253" s="93">
        <v>17.777000000000001</v>
      </c>
    </row>
    <row r="254" spans="1:5" ht="14.25" customHeight="1">
      <c r="A254" s="93">
        <v>253</v>
      </c>
      <c r="B254" s="93" t="s">
        <v>13558</v>
      </c>
      <c r="C254" s="93" t="s">
        <v>13557</v>
      </c>
      <c r="D254" s="93">
        <v>1997</v>
      </c>
      <c r="E254" s="93">
        <v>17.765999999999998</v>
      </c>
    </row>
    <row r="255" spans="1:5" ht="14.25" customHeight="1">
      <c r="A255" s="93">
        <v>254</v>
      </c>
      <c r="B255" s="93" t="s">
        <v>10150</v>
      </c>
      <c r="C255" s="93" t="s">
        <v>10127</v>
      </c>
      <c r="D255" s="93">
        <v>1956</v>
      </c>
      <c r="E255" s="93">
        <v>17.709</v>
      </c>
    </row>
    <row r="256" spans="1:5" ht="14.25" customHeight="1">
      <c r="A256" s="93">
        <v>255</v>
      </c>
      <c r="B256" s="93" t="s">
        <v>9683</v>
      </c>
      <c r="C256" s="93" t="s">
        <v>8416</v>
      </c>
      <c r="D256" s="93">
        <v>1958</v>
      </c>
      <c r="E256" s="93">
        <v>17.670000000000002</v>
      </c>
    </row>
    <row r="257" spans="1:5" ht="14.25" customHeight="1">
      <c r="A257" s="93">
        <v>256</v>
      </c>
      <c r="B257" s="93" t="s">
        <v>13556</v>
      </c>
      <c r="C257" s="93" t="s">
        <v>7431</v>
      </c>
      <c r="D257" s="93">
        <v>2005</v>
      </c>
      <c r="E257" s="93">
        <v>17.635999999999999</v>
      </c>
    </row>
    <row r="258" spans="1:5" ht="14.25" customHeight="1">
      <c r="A258" s="93">
        <v>257</v>
      </c>
      <c r="B258" s="93" t="s">
        <v>8356</v>
      </c>
      <c r="C258" s="93" t="s">
        <v>13555</v>
      </c>
      <c r="D258" s="93">
        <v>1986</v>
      </c>
      <c r="E258" s="93">
        <v>17.614999999999998</v>
      </c>
    </row>
    <row r="259" spans="1:5" ht="14.25" customHeight="1">
      <c r="A259" s="93">
        <v>258</v>
      </c>
      <c r="B259" s="93" t="s">
        <v>7616</v>
      </c>
      <c r="C259" s="93" t="s">
        <v>13554</v>
      </c>
      <c r="D259" s="93">
        <v>1986</v>
      </c>
      <c r="E259" s="93">
        <v>17.579999999999998</v>
      </c>
    </row>
    <row r="260" spans="1:5" ht="14.25" customHeight="1">
      <c r="A260" s="93">
        <v>259</v>
      </c>
      <c r="B260" s="93" t="s">
        <v>7871</v>
      </c>
      <c r="C260" s="93" t="s">
        <v>13553</v>
      </c>
      <c r="D260" s="93">
        <v>2007</v>
      </c>
      <c r="E260" s="93">
        <v>17.550999999999998</v>
      </c>
    </row>
    <row r="261" spans="1:5" ht="14.25" customHeight="1">
      <c r="A261" s="93">
        <v>260</v>
      </c>
      <c r="B261" s="93" t="s">
        <v>7734</v>
      </c>
      <c r="C261" s="93" t="s">
        <v>13552</v>
      </c>
      <c r="D261" s="93">
        <v>1985</v>
      </c>
      <c r="E261" s="93">
        <v>17.530999999999999</v>
      </c>
    </row>
    <row r="262" spans="1:5" ht="14.25" customHeight="1">
      <c r="A262" s="93">
        <v>261</v>
      </c>
      <c r="B262" s="93" t="s">
        <v>13551</v>
      </c>
      <c r="C262" s="93" t="s">
        <v>13550</v>
      </c>
      <c r="D262" s="93">
        <v>2006</v>
      </c>
      <c r="E262" s="93">
        <v>17.516999999999999</v>
      </c>
    </row>
    <row r="263" spans="1:5" ht="14.25" customHeight="1">
      <c r="A263" s="93">
        <v>262</v>
      </c>
      <c r="B263" s="93" t="s">
        <v>13549</v>
      </c>
      <c r="C263" s="93" t="s">
        <v>13548</v>
      </c>
      <c r="D263" s="93">
        <v>1993</v>
      </c>
      <c r="E263" s="93">
        <v>17.509</v>
      </c>
    </row>
    <row r="264" spans="1:5" ht="14.25" customHeight="1">
      <c r="A264" s="93">
        <v>263</v>
      </c>
      <c r="B264" s="93" t="s">
        <v>7113</v>
      </c>
      <c r="C264" s="93" t="s">
        <v>13547</v>
      </c>
      <c r="D264" s="93">
        <v>1993</v>
      </c>
      <c r="E264" s="93">
        <v>17.495000000000001</v>
      </c>
    </row>
    <row r="265" spans="1:5" ht="14.25" customHeight="1">
      <c r="A265" s="93">
        <v>264</v>
      </c>
      <c r="B265" s="93" t="s">
        <v>8169</v>
      </c>
      <c r="C265" s="93" t="s">
        <v>13546</v>
      </c>
      <c r="D265" s="93">
        <v>2010</v>
      </c>
      <c r="E265" s="93">
        <v>17.445</v>
      </c>
    </row>
    <row r="266" spans="1:5" ht="14.25" customHeight="1">
      <c r="A266" s="93">
        <v>265</v>
      </c>
      <c r="B266" s="93" t="s">
        <v>13545</v>
      </c>
      <c r="C266" s="93" t="s">
        <v>13544</v>
      </c>
      <c r="D266" s="93">
        <v>1979</v>
      </c>
      <c r="E266" s="93">
        <v>17.420000000000002</v>
      </c>
    </row>
    <row r="267" spans="1:5" ht="14.25" customHeight="1">
      <c r="A267" s="93">
        <v>266</v>
      </c>
      <c r="B267" s="93" t="s">
        <v>7225</v>
      </c>
      <c r="C267" s="93" t="s">
        <v>13543</v>
      </c>
      <c r="D267" s="93">
        <v>1993</v>
      </c>
      <c r="E267" s="93">
        <v>17.419</v>
      </c>
    </row>
    <row r="268" spans="1:5" ht="14.25" customHeight="1">
      <c r="A268" s="93">
        <v>267</v>
      </c>
      <c r="B268" s="93" t="s">
        <v>9246</v>
      </c>
      <c r="C268" s="93" t="s">
        <v>13542</v>
      </c>
      <c r="D268" s="93">
        <v>1987</v>
      </c>
      <c r="E268" s="93">
        <v>17.402000000000001</v>
      </c>
    </row>
    <row r="269" spans="1:5" ht="14.25" customHeight="1">
      <c r="A269" s="93">
        <v>268</v>
      </c>
      <c r="B269" s="93" t="s">
        <v>7859</v>
      </c>
      <c r="C269" s="93" t="s">
        <v>13541</v>
      </c>
      <c r="D269" s="93">
        <v>2005</v>
      </c>
      <c r="E269" s="93">
        <v>17.382999999999999</v>
      </c>
    </row>
    <row r="270" spans="1:5" ht="14.25" customHeight="1">
      <c r="A270" s="93">
        <v>269</v>
      </c>
      <c r="B270" s="93" t="s">
        <v>8894</v>
      </c>
      <c r="C270" s="93" t="s">
        <v>13540</v>
      </c>
      <c r="D270" s="93">
        <v>1995</v>
      </c>
      <c r="E270" s="93">
        <v>17.370999999999999</v>
      </c>
    </row>
    <row r="271" spans="1:5" ht="14.25" customHeight="1">
      <c r="A271" s="93">
        <v>270</v>
      </c>
      <c r="B271" s="93" t="s">
        <v>7286</v>
      </c>
      <c r="C271" s="93" t="s">
        <v>9019</v>
      </c>
      <c r="D271" s="93">
        <v>1994</v>
      </c>
      <c r="E271" s="93">
        <v>17.370999999999999</v>
      </c>
    </row>
    <row r="272" spans="1:5" ht="14.25" customHeight="1">
      <c r="A272" s="93">
        <v>271</v>
      </c>
      <c r="B272" s="93" t="s">
        <v>8877</v>
      </c>
      <c r="C272" s="93" t="s">
        <v>13539</v>
      </c>
      <c r="D272" s="93">
        <v>1993</v>
      </c>
      <c r="E272" s="93">
        <v>17.369</v>
      </c>
    </row>
    <row r="273" spans="1:5" ht="14.25" customHeight="1">
      <c r="A273" s="93">
        <v>272</v>
      </c>
      <c r="B273" s="93" t="s">
        <v>8063</v>
      </c>
      <c r="C273" s="93" t="s">
        <v>13538</v>
      </c>
      <c r="D273" s="93">
        <v>1962</v>
      </c>
      <c r="E273" s="93">
        <v>17.367000000000001</v>
      </c>
    </row>
    <row r="274" spans="1:5" ht="14.25" customHeight="1">
      <c r="A274" s="93">
        <v>273</v>
      </c>
      <c r="B274" s="93" t="s">
        <v>7147</v>
      </c>
      <c r="C274" s="93" t="s">
        <v>13537</v>
      </c>
      <c r="D274" s="93">
        <v>1985</v>
      </c>
      <c r="E274" s="93">
        <v>17.367000000000001</v>
      </c>
    </row>
    <row r="275" spans="1:5" ht="14.25" customHeight="1">
      <c r="A275" s="93">
        <v>274</v>
      </c>
      <c r="B275" s="93" t="s">
        <v>13464</v>
      </c>
      <c r="C275" s="93" t="s">
        <v>12349</v>
      </c>
      <c r="D275" s="93">
        <v>1983</v>
      </c>
      <c r="E275" s="93">
        <v>17.335999999999999</v>
      </c>
    </row>
    <row r="276" spans="1:5" ht="14.25" customHeight="1">
      <c r="A276" s="93">
        <v>275</v>
      </c>
      <c r="B276" s="93" t="s">
        <v>11590</v>
      </c>
      <c r="C276" s="93" t="s">
        <v>13536</v>
      </c>
      <c r="D276" s="93">
        <v>1984</v>
      </c>
      <c r="E276" s="93">
        <v>17.323</v>
      </c>
    </row>
    <row r="277" spans="1:5" ht="14.25" customHeight="1">
      <c r="A277" s="93">
        <v>276</v>
      </c>
      <c r="B277" s="93" t="s">
        <v>9577</v>
      </c>
      <c r="C277" s="93" t="s">
        <v>13535</v>
      </c>
      <c r="D277" s="93">
        <v>2011</v>
      </c>
      <c r="E277" s="93">
        <v>17.321999999999999</v>
      </c>
    </row>
    <row r="278" spans="1:5" ht="14.25" customHeight="1">
      <c r="A278" s="93">
        <v>277</v>
      </c>
      <c r="B278" s="93" t="s">
        <v>13534</v>
      </c>
      <c r="C278" s="93" t="s">
        <v>9350</v>
      </c>
      <c r="D278" s="93">
        <v>1954</v>
      </c>
      <c r="E278" s="93">
        <v>17.309999999999999</v>
      </c>
    </row>
    <row r="279" spans="1:5" ht="14.25" customHeight="1">
      <c r="A279" s="93">
        <v>278</v>
      </c>
      <c r="B279" s="93" t="s">
        <v>7328</v>
      </c>
      <c r="C279" s="93" t="s">
        <v>13533</v>
      </c>
      <c r="D279" s="93">
        <v>1966</v>
      </c>
      <c r="E279" s="93">
        <v>17.238</v>
      </c>
    </row>
    <row r="280" spans="1:5" ht="14.25" customHeight="1">
      <c r="A280" s="93">
        <v>279</v>
      </c>
      <c r="B280" s="93" t="s">
        <v>13532</v>
      </c>
      <c r="C280" s="93" t="s">
        <v>13531</v>
      </c>
      <c r="D280" s="93">
        <v>1987</v>
      </c>
      <c r="E280" s="93">
        <v>17.236000000000001</v>
      </c>
    </row>
    <row r="281" spans="1:5" ht="14.25" customHeight="1">
      <c r="A281" s="93">
        <v>280</v>
      </c>
      <c r="B281" s="93" t="s">
        <v>10213</v>
      </c>
      <c r="C281" s="93" t="s">
        <v>12602</v>
      </c>
      <c r="D281" s="93">
        <v>2010</v>
      </c>
      <c r="E281" s="93">
        <v>17.222000000000001</v>
      </c>
    </row>
    <row r="282" spans="1:5" ht="14.25" customHeight="1">
      <c r="A282" s="93">
        <v>281</v>
      </c>
      <c r="B282" s="93" t="s">
        <v>7286</v>
      </c>
      <c r="C282" s="93" t="s">
        <v>13530</v>
      </c>
      <c r="D282" s="93">
        <v>1990</v>
      </c>
      <c r="E282" s="93">
        <v>17.195</v>
      </c>
    </row>
    <row r="283" spans="1:5" ht="14.25" customHeight="1">
      <c r="A283" s="93">
        <v>282</v>
      </c>
      <c r="B283" s="93" t="s">
        <v>9106</v>
      </c>
      <c r="C283" s="93" t="s">
        <v>13529</v>
      </c>
      <c r="D283" s="93">
        <v>2000</v>
      </c>
      <c r="E283" s="93">
        <v>17.190999999999999</v>
      </c>
    </row>
    <row r="284" spans="1:5" ht="14.25" customHeight="1">
      <c r="A284" s="93">
        <v>283</v>
      </c>
      <c r="B284" s="93" t="s">
        <v>12172</v>
      </c>
      <c r="C284" s="93" t="s">
        <v>10714</v>
      </c>
      <c r="D284" s="93">
        <v>1959</v>
      </c>
      <c r="E284" s="93">
        <v>17.102</v>
      </c>
    </row>
    <row r="285" spans="1:5" ht="14.25" customHeight="1">
      <c r="A285" s="93">
        <v>284</v>
      </c>
      <c r="B285" s="93" t="s">
        <v>8224</v>
      </c>
      <c r="C285" s="93" t="s">
        <v>13528</v>
      </c>
      <c r="D285" s="93">
        <v>1992</v>
      </c>
      <c r="E285" s="93">
        <v>17.050999999999998</v>
      </c>
    </row>
    <row r="286" spans="1:5" ht="14.25" customHeight="1">
      <c r="A286" s="93">
        <v>285</v>
      </c>
      <c r="B286" s="93" t="s">
        <v>9950</v>
      </c>
      <c r="C286" s="93" t="s">
        <v>13527</v>
      </c>
      <c r="D286" s="93">
        <v>1966</v>
      </c>
      <c r="E286" s="93">
        <v>17.033000000000001</v>
      </c>
    </row>
    <row r="287" spans="1:5" ht="14.25" customHeight="1">
      <c r="A287" s="93">
        <v>286</v>
      </c>
      <c r="B287" s="93" t="s">
        <v>11391</v>
      </c>
      <c r="C287" s="93" t="s">
        <v>10167</v>
      </c>
      <c r="D287" s="93">
        <v>1972</v>
      </c>
      <c r="E287" s="93">
        <v>17.013000000000002</v>
      </c>
    </row>
    <row r="288" spans="1:5" ht="14.25" customHeight="1">
      <c r="A288" s="93">
        <v>287</v>
      </c>
      <c r="B288" s="93" t="s">
        <v>13526</v>
      </c>
      <c r="C288" s="93" t="s">
        <v>13525</v>
      </c>
      <c r="D288" s="93">
        <v>2009</v>
      </c>
      <c r="E288" s="93">
        <v>17.010999999999999</v>
      </c>
    </row>
    <row r="289" spans="1:5" ht="14.25" customHeight="1">
      <c r="A289" s="93">
        <v>288</v>
      </c>
      <c r="B289" s="93" t="s">
        <v>13524</v>
      </c>
      <c r="C289" s="93" t="s">
        <v>13523</v>
      </c>
      <c r="D289" s="93">
        <v>2010</v>
      </c>
      <c r="E289" s="93">
        <v>16.992999999999999</v>
      </c>
    </row>
    <row r="290" spans="1:5" ht="14.25" customHeight="1">
      <c r="A290" s="93">
        <v>289</v>
      </c>
      <c r="B290" s="93" t="s">
        <v>9027</v>
      </c>
      <c r="C290" s="93" t="s">
        <v>13522</v>
      </c>
      <c r="D290" s="93">
        <v>1982</v>
      </c>
      <c r="E290" s="93">
        <v>16.988</v>
      </c>
    </row>
    <row r="291" spans="1:5" ht="14.25" customHeight="1">
      <c r="A291" s="93">
        <v>290</v>
      </c>
      <c r="B291" s="93" t="s">
        <v>7734</v>
      </c>
      <c r="C291" s="93" t="s">
        <v>13521</v>
      </c>
      <c r="D291" s="93">
        <v>1983</v>
      </c>
      <c r="E291" s="93">
        <v>16.913</v>
      </c>
    </row>
    <row r="292" spans="1:5" ht="14.25" customHeight="1">
      <c r="A292" s="93">
        <v>291</v>
      </c>
      <c r="B292" s="93" t="s">
        <v>13206</v>
      </c>
      <c r="C292" s="93" t="s">
        <v>13520</v>
      </c>
      <c r="D292" s="93">
        <v>2001</v>
      </c>
      <c r="E292" s="93">
        <v>16.876000000000001</v>
      </c>
    </row>
    <row r="293" spans="1:5" ht="14.25" customHeight="1">
      <c r="A293" s="93">
        <v>292</v>
      </c>
      <c r="B293" s="93" t="s">
        <v>13519</v>
      </c>
      <c r="C293" s="93" t="s">
        <v>13518</v>
      </c>
      <c r="D293" s="93">
        <v>2001</v>
      </c>
      <c r="E293" s="93">
        <v>16.870999999999999</v>
      </c>
    </row>
    <row r="294" spans="1:5" ht="14.25" customHeight="1">
      <c r="A294" s="93">
        <v>293</v>
      </c>
      <c r="B294" s="93" t="s">
        <v>8130</v>
      </c>
      <c r="C294" s="93" t="s">
        <v>13517</v>
      </c>
      <c r="D294" s="93">
        <v>1994</v>
      </c>
      <c r="E294" s="93">
        <v>16.867999999999999</v>
      </c>
    </row>
    <row r="295" spans="1:5" ht="14.25" customHeight="1">
      <c r="A295" s="93">
        <v>294</v>
      </c>
      <c r="B295" s="93" t="s">
        <v>7836</v>
      </c>
      <c r="C295" s="93" t="s">
        <v>13516</v>
      </c>
      <c r="D295" s="93">
        <v>1994</v>
      </c>
      <c r="E295" s="93">
        <v>16.864999999999998</v>
      </c>
    </row>
    <row r="296" spans="1:5" ht="14.25" customHeight="1">
      <c r="A296" s="93">
        <v>295</v>
      </c>
      <c r="B296" s="93" t="s">
        <v>7015</v>
      </c>
      <c r="C296" s="93" t="s">
        <v>13515</v>
      </c>
      <c r="D296" s="93">
        <v>1968</v>
      </c>
      <c r="E296" s="93">
        <v>16.861999999999998</v>
      </c>
    </row>
    <row r="297" spans="1:5" ht="14.25" customHeight="1">
      <c r="A297" s="93">
        <v>296</v>
      </c>
      <c r="B297" s="93" t="s">
        <v>8405</v>
      </c>
      <c r="C297" s="93" t="s">
        <v>13514</v>
      </c>
      <c r="D297" s="93">
        <v>1983</v>
      </c>
      <c r="E297" s="93">
        <v>16.838999999999999</v>
      </c>
    </row>
    <row r="298" spans="1:5" ht="14.25" customHeight="1">
      <c r="A298" s="93">
        <v>297</v>
      </c>
      <c r="B298" s="93" t="s">
        <v>9718</v>
      </c>
      <c r="C298" s="93" t="s">
        <v>13513</v>
      </c>
      <c r="D298" s="93">
        <v>2009</v>
      </c>
      <c r="E298" s="93">
        <v>16.792000000000002</v>
      </c>
    </row>
    <row r="299" spans="1:5" ht="14.25" customHeight="1">
      <c r="A299" s="93">
        <v>298</v>
      </c>
      <c r="B299" s="93" t="s">
        <v>13512</v>
      </c>
      <c r="C299" s="93" t="s">
        <v>8926</v>
      </c>
      <c r="D299" s="93">
        <v>1981</v>
      </c>
      <c r="E299" s="93">
        <v>16.783999999999999</v>
      </c>
    </row>
    <row r="300" spans="1:5" ht="14.25" customHeight="1">
      <c r="A300" s="93">
        <v>299</v>
      </c>
      <c r="B300" s="93" t="s">
        <v>9255</v>
      </c>
      <c r="C300" s="93" t="s">
        <v>13511</v>
      </c>
      <c r="D300" s="93">
        <v>1950</v>
      </c>
      <c r="E300" s="93">
        <v>16.716999999999999</v>
      </c>
    </row>
    <row r="301" spans="1:5" ht="14.25" customHeight="1">
      <c r="A301" s="93">
        <v>300</v>
      </c>
      <c r="B301" s="93" t="s">
        <v>8428</v>
      </c>
      <c r="C301" s="93" t="s">
        <v>13510</v>
      </c>
      <c r="D301" s="93">
        <v>2000</v>
      </c>
      <c r="E301" s="93">
        <v>16.704000000000001</v>
      </c>
    </row>
    <row r="302" spans="1:5" ht="14.25" customHeight="1">
      <c r="A302" s="93">
        <v>301</v>
      </c>
      <c r="B302" s="93" t="s">
        <v>13509</v>
      </c>
      <c r="C302" s="93" t="s">
        <v>13508</v>
      </c>
      <c r="D302" s="93">
        <v>1982</v>
      </c>
      <c r="E302" s="93">
        <v>16.687999999999999</v>
      </c>
    </row>
    <row r="303" spans="1:5" ht="14.25" customHeight="1">
      <c r="A303" s="93">
        <v>302</v>
      </c>
      <c r="B303" s="93" t="s">
        <v>13507</v>
      </c>
      <c r="C303" s="93" t="s">
        <v>13506</v>
      </c>
      <c r="D303" s="93">
        <v>1960</v>
      </c>
      <c r="E303" s="93">
        <v>16.658999999999999</v>
      </c>
    </row>
    <row r="304" spans="1:5" ht="14.25" customHeight="1">
      <c r="A304" s="93">
        <v>303</v>
      </c>
      <c r="B304" s="93" t="s">
        <v>8632</v>
      </c>
      <c r="C304" s="93" t="s">
        <v>13505</v>
      </c>
      <c r="D304" s="93">
        <v>1999</v>
      </c>
      <c r="E304" s="93">
        <v>16.641999999999999</v>
      </c>
    </row>
    <row r="305" spans="1:5" ht="14.25" customHeight="1">
      <c r="A305" s="93">
        <v>304</v>
      </c>
      <c r="B305" s="93" t="s">
        <v>7871</v>
      </c>
      <c r="C305" s="93" t="s">
        <v>13504</v>
      </c>
      <c r="D305" s="93">
        <v>2010</v>
      </c>
      <c r="E305" s="93">
        <v>16.638000000000002</v>
      </c>
    </row>
    <row r="306" spans="1:5" ht="14.25" customHeight="1">
      <c r="A306" s="93">
        <v>305</v>
      </c>
      <c r="B306" s="93" t="s">
        <v>7306</v>
      </c>
      <c r="C306" s="93" t="s">
        <v>13503</v>
      </c>
      <c r="D306" s="93">
        <v>2009</v>
      </c>
      <c r="E306" s="93">
        <v>16.611000000000001</v>
      </c>
    </row>
    <row r="307" spans="1:5" ht="14.25" customHeight="1">
      <c r="A307" s="93">
        <v>306</v>
      </c>
      <c r="B307" s="93" t="s">
        <v>7246</v>
      </c>
      <c r="C307" s="93" t="s">
        <v>13502</v>
      </c>
      <c r="D307" s="93">
        <v>2000</v>
      </c>
      <c r="E307" s="93">
        <v>16.582000000000001</v>
      </c>
    </row>
    <row r="308" spans="1:5" ht="14.25" customHeight="1">
      <c r="A308" s="93">
        <v>307</v>
      </c>
      <c r="B308" s="93" t="s">
        <v>9888</v>
      </c>
      <c r="C308" s="93" t="s">
        <v>13501</v>
      </c>
      <c r="D308" s="93">
        <v>2003</v>
      </c>
      <c r="E308" s="93">
        <v>16.548999999999999</v>
      </c>
    </row>
    <row r="309" spans="1:5" ht="14.25" customHeight="1">
      <c r="A309" s="93">
        <v>308</v>
      </c>
      <c r="B309" s="93" t="s">
        <v>13500</v>
      </c>
      <c r="C309" s="93" t="s">
        <v>13499</v>
      </c>
      <c r="D309" s="93">
        <v>2005</v>
      </c>
      <c r="E309" s="93">
        <v>16.486000000000001</v>
      </c>
    </row>
    <row r="310" spans="1:5" ht="14.25" customHeight="1">
      <c r="A310" s="93">
        <v>309</v>
      </c>
      <c r="B310" s="93" t="s">
        <v>9118</v>
      </c>
      <c r="C310" s="93" t="s">
        <v>13498</v>
      </c>
      <c r="D310" s="93">
        <v>1977</v>
      </c>
      <c r="E310" s="93">
        <v>16.47</v>
      </c>
    </row>
    <row r="311" spans="1:5" ht="14.25" customHeight="1">
      <c r="A311" s="93">
        <v>310</v>
      </c>
      <c r="B311" s="93" t="s">
        <v>10213</v>
      </c>
      <c r="C311" s="93" t="s">
        <v>13497</v>
      </c>
      <c r="D311" s="93">
        <v>2011</v>
      </c>
      <c r="E311" s="93">
        <v>16.440000000000001</v>
      </c>
    </row>
    <row r="312" spans="1:5" ht="14.25" customHeight="1">
      <c r="A312" s="93">
        <v>311</v>
      </c>
      <c r="B312" s="93" t="s">
        <v>13496</v>
      </c>
      <c r="C312" s="93" t="s">
        <v>13495</v>
      </c>
      <c r="D312" s="93">
        <v>1945</v>
      </c>
      <c r="E312" s="93">
        <v>16.440000000000001</v>
      </c>
    </row>
    <row r="313" spans="1:5" ht="14.25" customHeight="1">
      <c r="A313" s="93">
        <v>312</v>
      </c>
      <c r="B313" s="93" t="s">
        <v>7814</v>
      </c>
      <c r="C313" s="93" t="s">
        <v>13494</v>
      </c>
      <c r="D313" s="93">
        <v>1965</v>
      </c>
      <c r="E313" s="93">
        <v>16.420000000000002</v>
      </c>
    </row>
    <row r="314" spans="1:5" ht="14.25" customHeight="1">
      <c r="A314" s="93">
        <v>313</v>
      </c>
      <c r="B314" s="93" t="s">
        <v>13493</v>
      </c>
      <c r="C314" s="93" t="s">
        <v>13492</v>
      </c>
      <c r="D314" s="93">
        <v>1978</v>
      </c>
      <c r="E314" s="93">
        <v>16.405999999999999</v>
      </c>
    </row>
    <row r="315" spans="1:5" ht="14.25" customHeight="1">
      <c r="A315" s="93">
        <v>314</v>
      </c>
      <c r="B315" s="93" t="s">
        <v>13491</v>
      </c>
      <c r="C315" s="93" t="s">
        <v>13490</v>
      </c>
      <c r="D315" s="93">
        <v>2010</v>
      </c>
      <c r="E315" s="93">
        <v>16.366</v>
      </c>
    </row>
    <row r="316" spans="1:5" ht="14.25" customHeight="1">
      <c r="A316" s="93">
        <v>315</v>
      </c>
      <c r="B316" s="93" t="s">
        <v>8200</v>
      </c>
      <c r="C316" s="93" t="s">
        <v>13489</v>
      </c>
      <c r="D316" s="93">
        <v>1957</v>
      </c>
      <c r="E316" s="93">
        <v>16.347000000000001</v>
      </c>
    </row>
    <row r="317" spans="1:5" ht="14.25" customHeight="1">
      <c r="A317" s="93">
        <v>316</v>
      </c>
      <c r="B317" s="93" t="s">
        <v>12312</v>
      </c>
      <c r="C317" s="93" t="s">
        <v>8339</v>
      </c>
      <c r="D317" s="93">
        <v>2001</v>
      </c>
      <c r="E317" s="93">
        <v>16.335999999999999</v>
      </c>
    </row>
    <row r="318" spans="1:5" ht="14.25" customHeight="1">
      <c r="A318" s="93">
        <v>317</v>
      </c>
      <c r="B318" s="93" t="s">
        <v>13488</v>
      </c>
      <c r="C318" s="93" t="s">
        <v>13487</v>
      </c>
      <c r="D318" s="93">
        <v>1979</v>
      </c>
      <c r="E318" s="93">
        <v>16.329000000000001</v>
      </c>
    </row>
    <row r="319" spans="1:5" ht="14.25" customHeight="1">
      <c r="A319" s="93">
        <v>318</v>
      </c>
      <c r="B319" s="93" t="s">
        <v>7328</v>
      </c>
      <c r="C319" s="93" t="s">
        <v>13486</v>
      </c>
      <c r="D319" s="93">
        <v>1965</v>
      </c>
      <c r="E319" s="93">
        <v>16.318999999999999</v>
      </c>
    </row>
    <row r="320" spans="1:5" ht="14.25" customHeight="1">
      <c r="A320" s="93">
        <v>319</v>
      </c>
      <c r="B320" s="93" t="s">
        <v>13485</v>
      </c>
      <c r="C320" s="93" t="s">
        <v>13484</v>
      </c>
      <c r="D320" s="93">
        <v>1998</v>
      </c>
      <c r="E320" s="93">
        <v>16.312000000000001</v>
      </c>
    </row>
    <row r="321" spans="1:5" ht="14.25" customHeight="1">
      <c r="A321" s="93">
        <v>320</v>
      </c>
      <c r="B321" s="93" t="s">
        <v>11465</v>
      </c>
      <c r="C321" s="93" t="s">
        <v>13483</v>
      </c>
      <c r="D321" s="93">
        <v>2007</v>
      </c>
      <c r="E321" s="93">
        <v>16.303999999999998</v>
      </c>
    </row>
    <row r="322" spans="1:5" ht="14.25" customHeight="1">
      <c r="A322" s="93">
        <v>321</v>
      </c>
      <c r="B322" s="93" t="s">
        <v>7123</v>
      </c>
      <c r="C322" s="93" t="s">
        <v>13482</v>
      </c>
      <c r="D322" s="93">
        <v>1991</v>
      </c>
      <c r="E322" s="93">
        <v>16.295000000000002</v>
      </c>
    </row>
    <row r="323" spans="1:5" ht="14.25" customHeight="1">
      <c r="A323" s="93">
        <v>322</v>
      </c>
      <c r="B323" s="93" t="s">
        <v>11321</v>
      </c>
      <c r="C323" s="93" t="s">
        <v>13481</v>
      </c>
      <c r="D323" s="93">
        <v>1993</v>
      </c>
      <c r="E323" s="93">
        <v>16.286000000000001</v>
      </c>
    </row>
    <row r="324" spans="1:5" ht="14.25" customHeight="1">
      <c r="A324" s="93">
        <v>323</v>
      </c>
      <c r="B324" s="93" t="s">
        <v>13480</v>
      </c>
      <c r="C324" s="93" t="s">
        <v>13479</v>
      </c>
      <c r="D324" s="93">
        <v>1967</v>
      </c>
      <c r="E324" s="93">
        <v>16.28</v>
      </c>
    </row>
    <row r="325" spans="1:5" ht="14.25" customHeight="1">
      <c r="A325" s="93">
        <v>324</v>
      </c>
      <c r="B325" s="93" t="s">
        <v>7976</v>
      </c>
      <c r="C325" s="93" t="s">
        <v>13478</v>
      </c>
      <c r="D325" s="93">
        <v>1945</v>
      </c>
      <c r="E325" s="93">
        <v>16.279</v>
      </c>
    </row>
    <row r="326" spans="1:5" ht="14.25" customHeight="1">
      <c r="A326" s="93">
        <v>325</v>
      </c>
      <c r="B326" s="93" t="s">
        <v>9246</v>
      </c>
      <c r="C326" s="93" t="s">
        <v>13477</v>
      </c>
      <c r="D326" s="93">
        <v>1987</v>
      </c>
      <c r="E326" s="93">
        <v>16.268999999999998</v>
      </c>
    </row>
    <row r="327" spans="1:5" ht="14.25" customHeight="1">
      <c r="A327" s="93">
        <v>326</v>
      </c>
      <c r="B327" s="93" t="s">
        <v>7252</v>
      </c>
      <c r="C327" s="93" t="s">
        <v>13476</v>
      </c>
      <c r="D327" s="93">
        <v>1991</v>
      </c>
      <c r="E327" s="93">
        <v>16.257999999999999</v>
      </c>
    </row>
    <row r="328" spans="1:5" ht="14.25" customHeight="1">
      <c r="A328" s="93">
        <v>327</v>
      </c>
      <c r="B328" s="93" t="s">
        <v>13475</v>
      </c>
      <c r="C328" s="93" t="s">
        <v>13474</v>
      </c>
      <c r="D328" s="93">
        <v>1975</v>
      </c>
      <c r="E328" s="93">
        <v>16.254000000000001</v>
      </c>
    </row>
    <row r="329" spans="1:5" ht="14.25" customHeight="1">
      <c r="A329" s="93">
        <v>328</v>
      </c>
      <c r="B329" s="93" t="s">
        <v>12079</v>
      </c>
      <c r="C329" s="93" t="s">
        <v>13473</v>
      </c>
      <c r="D329" s="93">
        <v>1996</v>
      </c>
      <c r="E329" s="93">
        <v>16.253</v>
      </c>
    </row>
    <row r="330" spans="1:5" ht="14.25" customHeight="1">
      <c r="A330" s="93">
        <v>329</v>
      </c>
      <c r="B330" s="93" t="s">
        <v>11397</v>
      </c>
      <c r="C330" s="93" t="s">
        <v>13472</v>
      </c>
      <c r="D330" s="93">
        <v>1998</v>
      </c>
      <c r="E330" s="93">
        <v>16.251999999999999</v>
      </c>
    </row>
    <row r="331" spans="1:5" ht="14.25" customHeight="1">
      <c r="A331" s="93">
        <v>330</v>
      </c>
      <c r="B331" s="93" t="s">
        <v>11559</v>
      </c>
      <c r="C331" s="93" t="s">
        <v>13471</v>
      </c>
      <c r="D331" s="93">
        <v>1983</v>
      </c>
      <c r="E331" s="93">
        <v>16.231000000000002</v>
      </c>
    </row>
    <row r="332" spans="1:5" ht="14.25" customHeight="1">
      <c r="A332" s="93">
        <v>331</v>
      </c>
      <c r="B332" s="93" t="s">
        <v>11372</v>
      </c>
      <c r="C332" s="93" t="s">
        <v>13470</v>
      </c>
      <c r="D332" s="93">
        <v>2001</v>
      </c>
      <c r="E332" s="93">
        <v>16.221</v>
      </c>
    </row>
    <row r="333" spans="1:5" ht="14.25" customHeight="1">
      <c r="A333" s="93">
        <v>332</v>
      </c>
      <c r="B333" s="93" t="s">
        <v>13469</v>
      </c>
      <c r="C333" s="93" t="s">
        <v>13468</v>
      </c>
      <c r="D333" s="93">
        <v>1968</v>
      </c>
      <c r="E333" s="93">
        <v>16.210999999999999</v>
      </c>
    </row>
    <row r="334" spans="1:5" ht="14.25" customHeight="1">
      <c r="A334" s="93">
        <v>333</v>
      </c>
      <c r="B334" s="93" t="s">
        <v>9776</v>
      </c>
      <c r="C334" s="93" t="s">
        <v>13467</v>
      </c>
      <c r="D334" s="93">
        <v>1965</v>
      </c>
      <c r="E334" s="93">
        <v>16.177</v>
      </c>
    </row>
    <row r="335" spans="1:5" ht="14.25" customHeight="1">
      <c r="A335" s="93">
        <v>334</v>
      </c>
      <c r="B335" s="93" t="s">
        <v>8200</v>
      </c>
      <c r="C335" s="93" t="s">
        <v>7787</v>
      </c>
      <c r="D335" s="93">
        <v>1956</v>
      </c>
      <c r="E335" s="93">
        <v>16.149999999999999</v>
      </c>
    </row>
    <row r="336" spans="1:5" ht="14.25" customHeight="1">
      <c r="A336" s="93">
        <v>335</v>
      </c>
      <c r="B336" s="93" t="s">
        <v>13466</v>
      </c>
      <c r="C336" s="93" t="s">
        <v>8570</v>
      </c>
      <c r="D336" s="93">
        <v>1992</v>
      </c>
      <c r="E336" s="93">
        <v>16.141999999999999</v>
      </c>
    </row>
    <row r="337" spans="1:5" ht="14.25" customHeight="1">
      <c r="A337" s="93">
        <v>336</v>
      </c>
      <c r="B337" s="93" t="s">
        <v>7334</v>
      </c>
      <c r="C337" s="93" t="s">
        <v>13465</v>
      </c>
      <c r="D337" s="93">
        <v>1975</v>
      </c>
      <c r="E337" s="93">
        <v>16.122</v>
      </c>
    </row>
    <row r="338" spans="1:5" ht="14.25" customHeight="1">
      <c r="A338" s="93">
        <v>337</v>
      </c>
      <c r="B338" s="93" t="s">
        <v>13464</v>
      </c>
      <c r="C338" s="93" t="s">
        <v>13463</v>
      </c>
      <c r="D338" s="93">
        <v>1978</v>
      </c>
      <c r="E338" s="93">
        <v>16.088999999999999</v>
      </c>
    </row>
    <row r="339" spans="1:5" ht="14.25" customHeight="1">
      <c r="A339" s="93">
        <v>338</v>
      </c>
      <c r="B339" s="93" t="s">
        <v>7015</v>
      </c>
      <c r="C339" s="93" t="s">
        <v>13462</v>
      </c>
      <c r="D339" s="93">
        <v>1966</v>
      </c>
      <c r="E339" s="93">
        <v>16.055</v>
      </c>
    </row>
    <row r="340" spans="1:5" ht="14.25" customHeight="1">
      <c r="A340" s="93">
        <v>339</v>
      </c>
      <c r="B340" s="93" t="s">
        <v>6995</v>
      </c>
      <c r="C340" s="93" t="s">
        <v>13461</v>
      </c>
      <c r="D340" s="93">
        <v>1960</v>
      </c>
      <c r="E340" s="93">
        <v>16.05</v>
      </c>
    </row>
    <row r="341" spans="1:5" ht="14.25" customHeight="1">
      <c r="A341" s="93">
        <v>340</v>
      </c>
      <c r="B341" s="93" t="s">
        <v>13460</v>
      </c>
      <c r="C341" s="93" t="s">
        <v>13459</v>
      </c>
      <c r="D341" s="93">
        <v>2005</v>
      </c>
      <c r="E341" s="93">
        <v>16.029</v>
      </c>
    </row>
    <row r="342" spans="1:5" ht="14.25" customHeight="1">
      <c r="A342" s="93">
        <v>341</v>
      </c>
      <c r="B342" s="93" t="s">
        <v>8024</v>
      </c>
      <c r="C342" s="93" t="s">
        <v>13458</v>
      </c>
      <c r="D342" s="93">
        <v>1979</v>
      </c>
      <c r="E342" s="93">
        <v>15.997999999999999</v>
      </c>
    </row>
    <row r="343" spans="1:5" ht="14.25" customHeight="1">
      <c r="A343" s="93">
        <v>342</v>
      </c>
      <c r="B343" s="93" t="s">
        <v>7667</v>
      </c>
      <c r="C343" s="93" t="s">
        <v>13457</v>
      </c>
      <c r="D343" s="93">
        <v>1943</v>
      </c>
      <c r="E343" s="93">
        <v>15.981</v>
      </c>
    </row>
    <row r="344" spans="1:5" ht="14.25" customHeight="1">
      <c r="A344" s="93">
        <v>343</v>
      </c>
      <c r="B344" s="93" t="s">
        <v>7328</v>
      </c>
      <c r="C344" s="93" t="s">
        <v>13456</v>
      </c>
      <c r="D344" s="93">
        <v>1969</v>
      </c>
      <c r="E344" s="93">
        <v>15.971</v>
      </c>
    </row>
    <row r="345" spans="1:5" ht="14.25" customHeight="1">
      <c r="A345" s="93">
        <v>344</v>
      </c>
      <c r="B345" s="93" t="s">
        <v>10742</v>
      </c>
      <c r="C345" s="93" t="s">
        <v>13455</v>
      </c>
      <c r="D345" s="93">
        <v>1973</v>
      </c>
      <c r="E345" s="93">
        <v>15.925000000000001</v>
      </c>
    </row>
    <row r="346" spans="1:5" ht="14.25" customHeight="1">
      <c r="A346" s="93">
        <v>345</v>
      </c>
      <c r="B346" s="93" t="s">
        <v>11193</v>
      </c>
      <c r="C346" s="93" t="s">
        <v>13454</v>
      </c>
      <c r="D346" s="93">
        <v>1967</v>
      </c>
      <c r="E346" s="93">
        <v>15.920999999999999</v>
      </c>
    </row>
    <row r="347" spans="1:5" ht="14.25" customHeight="1">
      <c r="A347" s="93">
        <v>346</v>
      </c>
      <c r="B347" s="93" t="s">
        <v>13453</v>
      </c>
      <c r="C347" s="93" t="s">
        <v>13452</v>
      </c>
      <c r="D347" s="93">
        <v>2009</v>
      </c>
      <c r="E347" s="93">
        <v>15.92</v>
      </c>
    </row>
    <row r="348" spans="1:5" ht="14.25" customHeight="1">
      <c r="A348" s="93">
        <v>347</v>
      </c>
      <c r="B348" s="93" t="s">
        <v>9718</v>
      </c>
      <c r="C348" s="93" t="s">
        <v>13451</v>
      </c>
      <c r="D348" s="93">
        <v>2005</v>
      </c>
      <c r="E348" s="93">
        <v>15.887</v>
      </c>
    </row>
    <row r="349" spans="1:5" ht="14.25" customHeight="1">
      <c r="A349" s="93">
        <v>348</v>
      </c>
      <c r="B349" s="93" t="s">
        <v>7081</v>
      </c>
      <c r="C349" s="93" t="s">
        <v>13450</v>
      </c>
      <c r="D349" s="93">
        <v>1981</v>
      </c>
      <c r="E349" s="93">
        <v>15.86</v>
      </c>
    </row>
    <row r="350" spans="1:5" ht="14.25" customHeight="1">
      <c r="A350" s="93">
        <v>349</v>
      </c>
      <c r="B350" s="93" t="s">
        <v>12040</v>
      </c>
      <c r="C350" s="93" t="s">
        <v>13449</v>
      </c>
      <c r="D350" s="93">
        <v>1987</v>
      </c>
      <c r="E350" s="93">
        <v>15.849</v>
      </c>
    </row>
    <row r="351" spans="1:5" ht="14.25" customHeight="1">
      <c r="A351" s="93">
        <v>350</v>
      </c>
      <c r="B351" s="93" t="s">
        <v>8947</v>
      </c>
      <c r="C351" s="93" t="s">
        <v>13448</v>
      </c>
      <c r="D351" s="93">
        <v>1959</v>
      </c>
      <c r="E351" s="93">
        <v>15.826000000000001</v>
      </c>
    </row>
    <row r="352" spans="1:5" ht="14.25" customHeight="1">
      <c r="A352" s="93">
        <v>351</v>
      </c>
      <c r="B352" s="93" t="s">
        <v>13447</v>
      </c>
      <c r="C352" s="93" t="s">
        <v>13446</v>
      </c>
      <c r="D352" s="93">
        <v>2008</v>
      </c>
      <c r="E352" s="93">
        <v>15.824999999999999</v>
      </c>
    </row>
    <row r="353" spans="1:5" ht="14.25" customHeight="1">
      <c r="A353" s="93">
        <v>352</v>
      </c>
      <c r="B353" s="93" t="s">
        <v>9043</v>
      </c>
      <c r="C353" s="93" t="s">
        <v>9083</v>
      </c>
      <c r="D353" s="93">
        <v>1984</v>
      </c>
      <c r="E353" s="93">
        <v>15.811999999999999</v>
      </c>
    </row>
    <row r="354" spans="1:5" ht="14.25" customHeight="1">
      <c r="A354" s="93">
        <v>353</v>
      </c>
      <c r="B354" s="93" t="s">
        <v>11677</v>
      </c>
      <c r="C354" s="93" t="s">
        <v>13445</v>
      </c>
      <c r="D354" s="93">
        <v>1995</v>
      </c>
      <c r="E354" s="93">
        <v>15.8</v>
      </c>
    </row>
    <row r="355" spans="1:5" ht="14.25" customHeight="1">
      <c r="A355" s="93">
        <v>354</v>
      </c>
      <c r="B355" s="93" t="s">
        <v>7390</v>
      </c>
      <c r="C355" s="93" t="s">
        <v>11124</v>
      </c>
      <c r="D355" s="93">
        <v>2007</v>
      </c>
      <c r="E355" s="93">
        <v>15.791</v>
      </c>
    </row>
    <row r="356" spans="1:5" ht="14.25" customHeight="1">
      <c r="A356" s="93">
        <v>355</v>
      </c>
      <c r="B356" s="93" t="s">
        <v>13444</v>
      </c>
      <c r="C356" s="93" t="s">
        <v>13443</v>
      </c>
      <c r="D356" s="93">
        <v>1983</v>
      </c>
      <c r="E356" s="93">
        <v>15.791</v>
      </c>
    </row>
    <row r="357" spans="1:5" ht="14.25" customHeight="1">
      <c r="A357" s="93">
        <v>356</v>
      </c>
      <c r="B357" s="93" t="s">
        <v>8200</v>
      </c>
      <c r="C357" s="93" t="s">
        <v>8449</v>
      </c>
      <c r="D357" s="93">
        <v>1961</v>
      </c>
      <c r="E357" s="93">
        <v>15.784000000000001</v>
      </c>
    </row>
    <row r="358" spans="1:5" ht="14.25" customHeight="1">
      <c r="A358" s="93">
        <v>357</v>
      </c>
      <c r="B358" s="93" t="s">
        <v>8349</v>
      </c>
      <c r="C358" s="93" t="s">
        <v>10915</v>
      </c>
      <c r="D358" s="93">
        <v>1949</v>
      </c>
      <c r="E358" s="93">
        <v>15.779</v>
      </c>
    </row>
    <row r="359" spans="1:5" ht="14.25" customHeight="1">
      <c r="A359" s="93">
        <v>358</v>
      </c>
      <c r="B359" s="93" t="s">
        <v>7220</v>
      </c>
      <c r="C359" s="93" t="s">
        <v>13442</v>
      </c>
      <c r="D359" s="93">
        <v>1996</v>
      </c>
      <c r="E359" s="93">
        <v>15.769</v>
      </c>
    </row>
    <row r="360" spans="1:5" ht="14.25" customHeight="1">
      <c r="A360" s="93">
        <v>359</v>
      </c>
      <c r="B360" s="93" t="s">
        <v>13441</v>
      </c>
      <c r="C360" s="93" t="s">
        <v>13440</v>
      </c>
      <c r="D360" s="93">
        <v>1962</v>
      </c>
      <c r="E360" s="93">
        <v>15.768000000000001</v>
      </c>
    </row>
    <row r="361" spans="1:5" ht="14.25" customHeight="1">
      <c r="A361" s="93">
        <v>360</v>
      </c>
      <c r="B361" s="93" t="s">
        <v>7411</v>
      </c>
      <c r="C361" s="93" t="s">
        <v>13439</v>
      </c>
      <c r="D361" s="93">
        <v>1980</v>
      </c>
      <c r="E361" s="93">
        <v>15.762</v>
      </c>
    </row>
    <row r="362" spans="1:5" ht="14.25" customHeight="1">
      <c r="A362" s="93">
        <v>361</v>
      </c>
      <c r="B362" s="93" t="s">
        <v>9246</v>
      </c>
      <c r="C362" s="93" t="s">
        <v>13438</v>
      </c>
      <c r="D362" s="93">
        <v>1988</v>
      </c>
      <c r="E362" s="93">
        <v>15.738</v>
      </c>
    </row>
    <row r="363" spans="1:5" ht="14.25" customHeight="1">
      <c r="A363" s="93">
        <v>362</v>
      </c>
      <c r="B363" s="93" t="s">
        <v>10557</v>
      </c>
      <c r="C363" s="93" t="s">
        <v>13437</v>
      </c>
      <c r="D363" s="93">
        <v>2005</v>
      </c>
      <c r="E363" s="93">
        <v>15.705</v>
      </c>
    </row>
    <row r="364" spans="1:5" ht="14.25" customHeight="1">
      <c r="A364" s="93">
        <v>363</v>
      </c>
      <c r="B364" s="93" t="s">
        <v>8200</v>
      </c>
      <c r="C364" s="93" t="s">
        <v>13436</v>
      </c>
      <c r="D364" s="93">
        <v>1963</v>
      </c>
      <c r="E364" s="93">
        <v>15.701000000000001</v>
      </c>
    </row>
    <row r="365" spans="1:5" ht="14.25" customHeight="1">
      <c r="A365" s="93">
        <v>364</v>
      </c>
      <c r="B365" s="93" t="s">
        <v>10335</v>
      </c>
      <c r="C365" s="93" t="s">
        <v>13435</v>
      </c>
      <c r="D365" s="93">
        <v>1964</v>
      </c>
      <c r="E365" s="93">
        <v>15.698</v>
      </c>
    </row>
    <row r="366" spans="1:5" ht="14.25" customHeight="1">
      <c r="A366" s="93">
        <v>365</v>
      </c>
      <c r="B366" s="93" t="s">
        <v>13434</v>
      </c>
      <c r="C366" s="93" t="s">
        <v>13433</v>
      </c>
      <c r="D366" s="93">
        <v>1995</v>
      </c>
      <c r="E366" s="93">
        <v>15.696999999999999</v>
      </c>
    </row>
    <row r="367" spans="1:5" ht="14.25" customHeight="1">
      <c r="A367" s="93">
        <v>366</v>
      </c>
      <c r="B367" s="93" t="s">
        <v>9764</v>
      </c>
      <c r="C367" s="93" t="s">
        <v>13432</v>
      </c>
      <c r="D367" s="93">
        <v>2004</v>
      </c>
      <c r="E367" s="93">
        <v>15.696999999999999</v>
      </c>
    </row>
    <row r="368" spans="1:5" ht="14.25" customHeight="1">
      <c r="A368" s="93">
        <v>367</v>
      </c>
      <c r="B368" s="93" t="s">
        <v>8200</v>
      </c>
      <c r="C368" s="93" t="s">
        <v>13431</v>
      </c>
      <c r="D368" s="93">
        <v>1962</v>
      </c>
      <c r="E368" s="93">
        <v>15.670999999999999</v>
      </c>
    </row>
    <row r="369" spans="1:5" ht="14.25" customHeight="1">
      <c r="A369" s="93">
        <v>368</v>
      </c>
      <c r="B369" s="93" t="s">
        <v>13430</v>
      </c>
      <c r="C369" s="93" t="s">
        <v>7701</v>
      </c>
      <c r="D369" s="93">
        <v>1970</v>
      </c>
      <c r="E369" s="93">
        <v>15.669</v>
      </c>
    </row>
    <row r="370" spans="1:5" ht="14.25" customHeight="1">
      <c r="A370" s="93">
        <v>369</v>
      </c>
      <c r="B370" s="93" t="s">
        <v>7371</v>
      </c>
      <c r="C370" s="93" t="s">
        <v>13429</v>
      </c>
      <c r="D370" s="93">
        <v>1994</v>
      </c>
      <c r="E370" s="93">
        <v>15.666</v>
      </c>
    </row>
    <row r="371" spans="1:5" ht="14.25" customHeight="1">
      <c r="A371" s="93">
        <v>370</v>
      </c>
      <c r="B371" s="93" t="s">
        <v>8154</v>
      </c>
      <c r="C371" s="93" t="s">
        <v>11400</v>
      </c>
      <c r="D371" s="93">
        <v>1951</v>
      </c>
      <c r="E371" s="93">
        <v>15.659000000000001</v>
      </c>
    </row>
    <row r="372" spans="1:5" ht="14.25" customHeight="1">
      <c r="A372" s="93">
        <v>371</v>
      </c>
      <c r="B372" s="93" t="s">
        <v>8436</v>
      </c>
      <c r="C372" s="93" t="s">
        <v>13428</v>
      </c>
      <c r="D372" s="93">
        <v>1977</v>
      </c>
      <c r="E372" s="93">
        <v>15.654999999999999</v>
      </c>
    </row>
    <row r="373" spans="1:5" ht="14.25" customHeight="1">
      <c r="A373" s="93">
        <v>372</v>
      </c>
      <c r="B373" s="93" t="s">
        <v>8230</v>
      </c>
      <c r="C373" s="93" t="s">
        <v>13427</v>
      </c>
      <c r="D373" s="93">
        <v>1977</v>
      </c>
      <c r="E373" s="93">
        <v>15.637</v>
      </c>
    </row>
    <row r="374" spans="1:5" ht="14.25" customHeight="1">
      <c r="A374" s="93">
        <v>373</v>
      </c>
      <c r="B374" s="93" t="s">
        <v>9470</v>
      </c>
      <c r="C374" s="93" t="s">
        <v>13426</v>
      </c>
      <c r="D374" s="93">
        <v>1999</v>
      </c>
      <c r="E374" s="93">
        <v>15.634</v>
      </c>
    </row>
    <row r="375" spans="1:5" ht="14.25" customHeight="1">
      <c r="A375" s="93">
        <v>374</v>
      </c>
      <c r="B375" s="93" t="s">
        <v>7326</v>
      </c>
      <c r="C375" s="93" t="s">
        <v>13425</v>
      </c>
      <c r="D375" s="93">
        <v>1984</v>
      </c>
      <c r="E375" s="93">
        <v>15.63</v>
      </c>
    </row>
    <row r="376" spans="1:5" ht="14.25" customHeight="1">
      <c r="A376" s="93">
        <v>375</v>
      </c>
      <c r="B376" s="93" t="s">
        <v>7471</v>
      </c>
      <c r="C376" s="93" t="s">
        <v>13424</v>
      </c>
      <c r="D376" s="93">
        <v>1966</v>
      </c>
      <c r="E376" s="93">
        <v>15.624000000000001</v>
      </c>
    </row>
    <row r="377" spans="1:5" ht="14.25" customHeight="1">
      <c r="A377" s="93">
        <v>376</v>
      </c>
      <c r="B377" s="93" t="s">
        <v>8381</v>
      </c>
      <c r="C377" s="93" t="s">
        <v>13423</v>
      </c>
      <c r="D377" s="93">
        <v>1957</v>
      </c>
      <c r="E377" s="93">
        <v>15.617000000000001</v>
      </c>
    </row>
    <row r="378" spans="1:5" ht="14.25" customHeight="1">
      <c r="A378" s="93">
        <v>377</v>
      </c>
      <c r="B378" s="93" t="s">
        <v>7326</v>
      </c>
      <c r="C378" s="93" t="s">
        <v>13271</v>
      </c>
      <c r="D378" s="93">
        <v>1995</v>
      </c>
      <c r="E378" s="93">
        <v>15.593</v>
      </c>
    </row>
    <row r="379" spans="1:5" ht="14.25" customHeight="1">
      <c r="A379" s="93">
        <v>378</v>
      </c>
      <c r="B379" s="93" t="s">
        <v>8038</v>
      </c>
      <c r="C379" s="93" t="s">
        <v>13422</v>
      </c>
      <c r="D379" s="93">
        <v>1951</v>
      </c>
      <c r="E379" s="93">
        <v>15.587</v>
      </c>
    </row>
    <row r="380" spans="1:5" ht="14.25" customHeight="1">
      <c r="A380" s="93">
        <v>379</v>
      </c>
      <c r="B380" s="93" t="s">
        <v>8128</v>
      </c>
      <c r="C380" s="93" t="s">
        <v>12051</v>
      </c>
      <c r="D380" s="93">
        <v>1961</v>
      </c>
      <c r="E380" s="93">
        <v>15.584</v>
      </c>
    </row>
    <row r="381" spans="1:5" ht="14.25" customHeight="1">
      <c r="A381" s="93">
        <v>380</v>
      </c>
      <c r="B381" s="93" t="s">
        <v>7113</v>
      </c>
      <c r="C381" s="93" t="s">
        <v>13421</v>
      </c>
      <c r="D381" s="93">
        <v>1998</v>
      </c>
      <c r="E381" s="93">
        <v>15.573</v>
      </c>
    </row>
    <row r="382" spans="1:5" ht="14.25" customHeight="1">
      <c r="A382" s="93">
        <v>381</v>
      </c>
      <c r="B382" s="93" t="s">
        <v>7910</v>
      </c>
      <c r="C382" s="93" t="s">
        <v>13420</v>
      </c>
      <c r="D382" s="93">
        <v>1957</v>
      </c>
      <c r="E382" s="93">
        <v>15.561</v>
      </c>
    </row>
    <row r="383" spans="1:5" ht="14.25" customHeight="1">
      <c r="A383" s="93">
        <v>382</v>
      </c>
      <c r="B383" s="93" t="s">
        <v>12858</v>
      </c>
      <c r="C383" s="93" t="s">
        <v>13419</v>
      </c>
      <c r="D383" s="93">
        <v>1957</v>
      </c>
      <c r="E383" s="93">
        <v>15.548999999999999</v>
      </c>
    </row>
    <row r="384" spans="1:5" ht="14.25" customHeight="1">
      <c r="A384" s="93">
        <v>383</v>
      </c>
      <c r="B384" s="93" t="s">
        <v>10119</v>
      </c>
      <c r="C384" s="93" t="s">
        <v>13418</v>
      </c>
      <c r="D384" s="93">
        <v>1988</v>
      </c>
      <c r="E384" s="93">
        <v>15.548</v>
      </c>
    </row>
    <row r="385" spans="1:5" ht="14.25" customHeight="1">
      <c r="A385" s="93">
        <v>384</v>
      </c>
      <c r="B385" s="93" t="s">
        <v>8200</v>
      </c>
      <c r="C385" s="93" t="s">
        <v>13417</v>
      </c>
      <c r="D385" s="93">
        <v>1959</v>
      </c>
      <c r="E385" s="93">
        <v>15.525</v>
      </c>
    </row>
    <row r="386" spans="1:5" ht="14.25" customHeight="1">
      <c r="A386" s="93">
        <v>385</v>
      </c>
      <c r="B386" s="93" t="s">
        <v>7336</v>
      </c>
      <c r="C386" s="93" t="s">
        <v>13416</v>
      </c>
      <c r="D386" s="93">
        <v>1975</v>
      </c>
      <c r="E386" s="93">
        <v>15.523999999999999</v>
      </c>
    </row>
    <row r="387" spans="1:5" ht="14.25" customHeight="1">
      <c r="A387" s="93">
        <v>386</v>
      </c>
      <c r="B387" s="93" t="s">
        <v>9783</v>
      </c>
      <c r="C387" s="93" t="s">
        <v>13415</v>
      </c>
      <c r="D387" s="93">
        <v>1969</v>
      </c>
      <c r="E387" s="93">
        <v>15.523999999999999</v>
      </c>
    </row>
    <row r="388" spans="1:5" ht="14.25" customHeight="1">
      <c r="A388" s="93">
        <v>387</v>
      </c>
      <c r="B388" s="93" t="s">
        <v>13414</v>
      </c>
      <c r="C388" s="93" t="s">
        <v>13413</v>
      </c>
      <c r="D388" s="93">
        <v>1979</v>
      </c>
      <c r="E388" s="93">
        <v>15.509</v>
      </c>
    </row>
    <row r="389" spans="1:5" ht="14.25" customHeight="1">
      <c r="A389" s="93">
        <v>388</v>
      </c>
      <c r="B389" s="93" t="s">
        <v>7259</v>
      </c>
      <c r="C389" s="93" t="s">
        <v>13412</v>
      </c>
      <c r="D389" s="93">
        <v>1979</v>
      </c>
      <c r="E389" s="93">
        <v>15.483000000000001</v>
      </c>
    </row>
    <row r="390" spans="1:5" ht="14.25" customHeight="1">
      <c r="A390" s="93">
        <v>389</v>
      </c>
      <c r="B390" s="93" t="s">
        <v>7902</v>
      </c>
      <c r="C390" s="93" t="s">
        <v>12574</v>
      </c>
      <c r="D390" s="93">
        <v>2001</v>
      </c>
      <c r="E390" s="93">
        <v>15.468999999999999</v>
      </c>
    </row>
    <row r="391" spans="1:5" ht="14.25" customHeight="1">
      <c r="A391" s="93">
        <v>390</v>
      </c>
      <c r="B391" s="93" t="s">
        <v>13411</v>
      </c>
      <c r="C391" s="93" t="s">
        <v>13410</v>
      </c>
      <c r="D391" s="93">
        <v>2008</v>
      </c>
      <c r="E391" s="93">
        <v>15.451000000000001</v>
      </c>
    </row>
    <row r="392" spans="1:5" ht="14.25" customHeight="1">
      <c r="A392" s="93">
        <v>391</v>
      </c>
      <c r="B392" s="93" t="s">
        <v>7766</v>
      </c>
      <c r="C392" s="93" t="s">
        <v>13409</v>
      </c>
      <c r="D392" s="93">
        <v>1991</v>
      </c>
      <c r="E392" s="93">
        <v>15.433999999999999</v>
      </c>
    </row>
    <row r="393" spans="1:5" ht="14.25" customHeight="1">
      <c r="A393" s="93">
        <v>392</v>
      </c>
      <c r="B393" s="93" t="s">
        <v>11600</v>
      </c>
      <c r="C393" s="93" t="s">
        <v>13408</v>
      </c>
      <c r="D393" s="93">
        <v>1992</v>
      </c>
      <c r="E393" s="93">
        <v>15.425000000000001</v>
      </c>
    </row>
    <row r="394" spans="1:5" ht="14.25" customHeight="1">
      <c r="A394" s="93">
        <v>393</v>
      </c>
      <c r="B394" s="93" t="s">
        <v>13407</v>
      </c>
      <c r="C394" s="93" t="s">
        <v>13406</v>
      </c>
      <c r="D394" s="93">
        <v>2007</v>
      </c>
      <c r="E394" s="93">
        <v>15.422000000000001</v>
      </c>
    </row>
    <row r="395" spans="1:5" ht="14.25" customHeight="1">
      <c r="A395" s="93">
        <v>394</v>
      </c>
      <c r="B395" s="93" t="s">
        <v>0</v>
      </c>
      <c r="C395" s="93" t="s">
        <v>13405</v>
      </c>
      <c r="D395" s="93">
        <v>1979</v>
      </c>
      <c r="E395" s="93">
        <v>15.417999999999999</v>
      </c>
    </row>
    <row r="396" spans="1:5" ht="14.25" customHeight="1">
      <c r="A396" s="93">
        <v>395</v>
      </c>
      <c r="B396" s="93" t="s">
        <v>13404</v>
      </c>
      <c r="C396" s="93" t="s">
        <v>13403</v>
      </c>
      <c r="D396" s="93">
        <v>2002</v>
      </c>
      <c r="E396" s="93">
        <v>15.417</v>
      </c>
    </row>
    <row r="397" spans="1:5" ht="14.25" customHeight="1">
      <c r="A397" s="93">
        <v>396</v>
      </c>
      <c r="B397" s="93" t="s">
        <v>8888</v>
      </c>
      <c r="C397" s="93" t="s">
        <v>13402</v>
      </c>
      <c r="D397" s="93">
        <v>1996</v>
      </c>
      <c r="E397" s="93">
        <v>15.413</v>
      </c>
    </row>
    <row r="398" spans="1:5" ht="14.25" customHeight="1">
      <c r="A398" s="93">
        <v>397</v>
      </c>
      <c r="B398" s="93" t="s">
        <v>7734</v>
      </c>
      <c r="C398" s="93" t="s">
        <v>7266</v>
      </c>
      <c r="D398" s="93">
        <v>1984</v>
      </c>
      <c r="E398" s="93">
        <v>15.404</v>
      </c>
    </row>
    <row r="399" spans="1:5" ht="14.25" customHeight="1">
      <c r="A399" s="93">
        <v>398</v>
      </c>
      <c r="B399" s="93" t="s">
        <v>7286</v>
      </c>
      <c r="C399" s="93" t="s">
        <v>13401</v>
      </c>
      <c r="D399" s="93">
        <v>1987</v>
      </c>
      <c r="E399" s="93">
        <v>15.359</v>
      </c>
    </row>
    <row r="400" spans="1:5" ht="14.25" customHeight="1">
      <c r="A400" s="93">
        <v>399</v>
      </c>
      <c r="B400" s="93" t="s">
        <v>7451</v>
      </c>
      <c r="C400" s="93" t="s">
        <v>13400</v>
      </c>
      <c r="D400" s="93">
        <v>1973</v>
      </c>
      <c r="E400" s="93">
        <v>15.353</v>
      </c>
    </row>
    <row r="401" spans="1:5" ht="14.25" customHeight="1">
      <c r="A401" s="93">
        <v>400</v>
      </c>
      <c r="B401" s="93" t="s">
        <v>9043</v>
      </c>
      <c r="C401" s="93" t="s">
        <v>13399</v>
      </c>
      <c r="D401" s="93">
        <v>1981</v>
      </c>
      <c r="E401" s="93">
        <v>15.329000000000001</v>
      </c>
    </row>
    <row r="402" spans="1:5" ht="14.25" customHeight="1">
      <c r="A402" s="93">
        <v>401</v>
      </c>
      <c r="B402" s="93" t="s">
        <v>7341</v>
      </c>
      <c r="C402" s="93" t="s">
        <v>13398</v>
      </c>
      <c r="D402" s="93">
        <v>1946</v>
      </c>
      <c r="E402" s="93">
        <v>15.313000000000001</v>
      </c>
    </row>
    <row r="403" spans="1:5" ht="14.25" customHeight="1">
      <c r="A403" s="93">
        <v>402</v>
      </c>
      <c r="B403" s="93" t="s">
        <v>8140</v>
      </c>
      <c r="C403" s="93" t="s">
        <v>13397</v>
      </c>
      <c r="D403" s="93">
        <v>1952</v>
      </c>
      <c r="E403" s="93">
        <v>15.292</v>
      </c>
    </row>
    <row r="404" spans="1:5" ht="14.25" customHeight="1">
      <c r="A404" s="93">
        <v>403</v>
      </c>
      <c r="B404" s="93" t="s">
        <v>8970</v>
      </c>
      <c r="C404" s="93" t="s">
        <v>8570</v>
      </c>
      <c r="D404" s="93">
        <v>1984</v>
      </c>
      <c r="E404" s="93">
        <v>15.285</v>
      </c>
    </row>
    <row r="405" spans="1:5" ht="14.25" customHeight="1">
      <c r="A405" s="93">
        <v>404</v>
      </c>
      <c r="B405" s="93" t="s">
        <v>7089</v>
      </c>
      <c r="C405" s="93" t="s">
        <v>13396</v>
      </c>
      <c r="D405" s="93">
        <v>1986</v>
      </c>
      <c r="E405" s="93">
        <v>15.285</v>
      </c>
    </row>
    <row r="406" spans="1:5" ht="14.25" customHeight="1">
      <c r="A406" s="93">
        <v>405</v>
      </c>
      <c r="B406" s="93" t="s">
        <v>13395</v>
      </c>
      <c r="C406" s="93" t="s">
        <v>7340</v>
      </c>
      <c r="D406" s="93">
        <v>1950</v>
      </c>
      <c r="E406" s="93">
        <v>15.241</v>
      </c>
    </row>
    <row r="407" spans="1:5" ht="14.25" customHeight="1">
      <c r="A407" s="93">
        <v>406</v>
      </c>
      <c r="B407" s="93" t="s">
        <v>7252</v>
      </c>
      <c r="C407" s="93" t="s">
        <v>13394</v>
      </c>
      <c r="D407" s="93">
        <v>1989</v>
      </c>
      <c r="E407" s="93">
        <v>15.202</v>
      </c>
    </row>
    <row r="408" spans="1:5" ht="14.25" customHeight="1">
      <c r="A408" s="93">
        <v>407</v>
      </c>
      <c r="B408" s="93" t="s">
        <v>13393</v>
      </c>
      <c r="C408" s="93" t="s">
        <v>10089</v>
      </c>
      <c r="D408" s="93">
        <v>1982</v>
      </c>
      <c r="E408" s="93">
        <v>15.186999999999999</v>
      </c>
    </row>
    <row r="409" spans="1:5" ht="14.25" customHeight="1">
      <c r="A409" s="93">
        <v>408</v>
      </c>
      <c r="B409" s="93" t="s">
        <v>13392</v>
      </c>
      <c r="C409" s="93" t="s">
        <v>13391</v>
      </c>
      <c r="D409" s="93">
        <v>1999</v>
      </c>
      <c r="E409" s="93">
        <v>15.161</v>
      </c>
    </row>
    <row r="410" spans="1:5" ht="14.25" customHeight="1">
      <c r="A410" s="93">
        <v>409</v>
      </c>
      <c r="B410" s="93" t="s">
        <v>13390</v>
      </c>
      <c r="C410" s="93" t="s">
        <v>12488</v>
      </c>
      <c r="D410" s="93">
        <v>1980</v>
      </c>
      <c r="E410" s="93">
        <v>15.159000000000001</v>
      </c>
    </row>
    <row r="411" spans="1:5" ht="14.25" customHeight="1">
      <c r="A411" s="93">
        <v>410</v>
      </c>
      <c r="B411" s="93" t="s">
        <v>9532</v>
      </c>
      <c r="C411" s="93" t="s">
        <v>13389</v>
      </c>
      <c r="D411" s="93">
        <v>1969</v>
      </c>
      <c r="E411" s="93">
        <v>15.147</v>
      </c>
    </row>
    <row r="412" spans="1:5" ht="14.25" customHeight="1">
      <c r="A412" s="93">
        <v>411</v>
      </c>
      <c r="B412" s="93" t="s">
        <v>11864</v>
      </c>
      <c r="C412" s="93" t="s">
        <v>13388</v>
      </c>
      <c r="D412" s="93">
        <v>1989</v>
      </c>
      <c r="E412" s="93">
        <v>15.135999999999999</v>
      </c>
    </row>
    <row r="413" spans="1:5" ht="14.25" customHeight="1">
      <c r="A413" s="93">
        <v>412</v>
      </c>
      <c r="B413" s="93" t="s">
        <v>7105</v>
      </c>
      <c r="C413" s="93" t="s">
        <v>13387</v>
      </c>
      <c r="D413" s="93">
        <v>1970</v>
      </c>
      <c r="E413" s="93">
        <v>15.106</v>
      </c>
    </row>
    <row r="414" spans="1:5" ht="14.25" customHeight="1">
      <c r="A414" s="93">
        <v>413</v>
      </c>
      <c r="B414" s="93" t="s">
        <v>7320</v>
      </c>
      <c r="C414" s="93" t="s">
        <v>13386</v>
      </c>
      <c r="D414" s="93">
        <v>1979</v>
      </c>
      <c r="E414" s="93">
        <v>15.097</v>
      </c>
    </row>
    <row r="415" spans="1:5" ht="14.25" customHeight="1">
      <c r="A415" s="93">
        <v>414</v>
      </c>
      <c r="B415" s="93" t="s">
        <v>13385</v>
      </c>
      <c r="C415" s="93" t="s">
        <v>13384</v>
      </c>
      <c r="D415" s="93">
        <v>1972</v>
      </c>
      <c r="E415" s="93">
        <v>15.066000000000001</v>
      </c>
    </row>
    <row r="416" spans="1:5" ht="14.25" customHeight="1">
      <c r="A416" s="93">
        <v>415</v>
      </c>
      <c r="B416" s="93" t="s">
        <v>7616</v>
      </c>
      <c r="C416" s="93" t="s">
        <v>9197</v>
      </c>
      <c r="D416" s="93">
        <v>1989</v>
      </c>
      <c r="E416" s="93">
        <v>15.055</v>
      </c>
    </row>
    <row r="417" spans="1:5" ht="14.25" customHeight="1">
      <c r="A417" s="93">
        <v>416</v>
      </c>
      <c r="B417" s="93" t="s">
        <v>7989</v>
      </c>
      <c r="C417" s="93" t="s">
        <v>13383</v>
      </c>
      <c r="D417" s="93">
        <v>2000</v>
      </c>
      <c r="E417" s="93">
        <v>15.047000000000001</v>
      </c>
    </row>
    <row r="418" spans="1:5" ht="14.25" customHeight="1">
      <c r="A418" s="93">
        <v>417</v>
      </c>
      <c r="B418" s="93" t="s">
        <v>8088</v>
      </c>
      <c r="C418" s="93" t="s">
        <v>13382</v>
      </c>
      <c r="D418" s="93">
        <v>1920</v>
      </c>
      <c r="E418" s="93">
        <v>15.042</v>
      </c>
    </row>
    <row r="419" spans="1:5" ht="14.25" customHeight="1">
      <c r="A419" s="93">
        <v>418</v>
      </c>
      <c r="B419" s="93" t="s">
        <v>7160</v>
      </c>
      <c r="C419" s="93" t="s">
        <v>13381</v>
      </c>
      <c r="D419" s="93">
        <v>1975</v>
      </c>
      <c r="E419" s="93">
        <v>15.023</v>
      </c>
    </row>
    <row r="420" spans="1:5" ht="14.25" customHeight="1">
      <c r="A420" s="93">
        <v>419</v>
      </c>
      <c r="B420" s="93" t="s">
        <v>8320</v>
      </c>
      <c r="C420" s="93" t="s">
        <v>13380</v>
      </c>
      <c r="D420" s="93">
        <v>1988</v>
      </c>
      <c r="E420" s="93">
        <v>14.964</v>
      </c>
    </row>
    <row r="421" spans="1:5" ht="14.25" customHeight="1">
      <c r="A421" s="93">
        <v>420</v>
      </c>
      <c r="B421" s="93" t="s">
        <v>13070</v>
      </c>
      <c r="C421" s="93" t="s">
        <v>13379</v>
      </c>
      <c r="D421" s="93">
        <v>1955</v>
      </c>
      <c r="E421" s="93">
        <v>14.946</v>
      </c>
    </row>
    <row r="422" spans="1:5" ht="14.25" customHeight="1">
      <c r="A422" s="93">
        <v>421</v>
      </c>
      <c r="B422" s="93" t="s">
        <v>13378</v>
      </c>
      <c r="C422" s="93" t="s">
        <v>13377</v>
      </c>
      <c r="D422" s="93">
        <v>1995</v>
      </c>
      <c r="E422" s="93">
        <v>14.945</v>
      </c>
    </row>
    <row r="423" spans="1:5" ht="14.25" customHeight="1">
      <c r="A423" s="93">
        <v>422</v>
      </c>
      <c r="B423" s="93" t="s">
        <v>10811</v>
      </c>
      <c r="C423" s="93" t="s">
        <v>13376</v>
      </c>
      <c r="D423" s="93">
        <v>1968</v>
      </c>
      <c r="E423" s="93">
        <v>14.944000000000001</v>
      </c>
    </row>
    <row r="424" spans="1:5" ht="14.25" customHeight="1">
      <c r="A424" s="93">
        <v>423</v>
      </c>
      <c r="B424" s="93" t="s">
        <v>8806</v>
      </c>
      <c r="C424" s="93" t="s">
        <v>13375</v>
      </c>
      <c r="D424" s="93">
        <v>2008</v>
      </c>
      <c r="E424" s="93">
        <v>14.938000000000001</v>
      </c>
    </row>
    <row r="425" spans="1:5" ht="14.25" customHeight="1">
      <c r="A425" s="93">
        <v>424</v>
      </c>
      <c r="B425" s="93" t="s">
        <v>11340</v>
      </c>
      <c r="C425" s="93" t="s">
        <v>7098</v>
      </c>
      <c r="D425" s="93">
        <v>1967</v>
      </c>
      <c r="E425" s="93">
        <v>14.933999999999999</v>
      </c>
    </row>
    <row r="426" spans="1:5" ht="14.25" customHeight="1">
      <c r="A426" s="93">
        <v>425</v>
      </c>
      <c r="B426" s="93" t="s">
        <v>13374</v>
      </c>
      <c r="C426" s="93" t="s">
        <v>13373</v>
      </c>
      <c r="D426" s="93">
        <v>1948</v>
      </c>
      <c r="E426" s="93">
        <v>14.914</v>
      </c>
    </row>
    <row r="427" spans="1:5" ht="14.25" customHeight="1">
      <c r="A427" s="93">
        <v>426</v>
      </c>
      <c r="B427" s="93" t="s">
        <v>10991</v>
      </c>
      <c r="C427" s="93" t="s">
        <v>8501</v>
      </c>
      <c r="D427" s="93">
        <v>1981</v>
      </c>
      <c r="E427" s="93">
        <v>14.896000000000001</v>
      </c>
    </row>
    <row r="428" spans="1:5" ht="14.25" customHeight="1">
      <c r="A428" s="93">
        <v>427</v>
      </c>
      <c r="B428" s="93" t="s">
        <v>12172</v>
      </c>
      <c r="C428" s="93" t="s">
        <v>13372</v>
      </c>
      <c r="D428" s="93">
        <v>1955</v>
      </c>
      <c r="E428" s="93">
        <v>14.896000000000001</v>
      </c>
    </row>
    <row r="429" spans="1:5" ht="14.25" customHeight="1">
      <c r="A429" s="93">
        <v>428</v>
      </c>
      <c r="B429" s="93" t="s">
        <v>13371</v>
      </c>
      <c r="C429" s="93" t="s">
        <v>13370</v>
      </c>
      <c r="D429" s="93">
        <v>1978</v>
      </c>
      <c r="E429" s="93">
        <v>14.885999999999999</v>
      </c>
    </row>
    <row r="430" spans="1:5" ht="14.25" customHeight="1">
      <c r="A430" s="93">
        <v>429</v>
      </c>
      <c r="B430" s="93" t="s">
        <v>7293</v>
      </c>
      <c r="C430" s="93" t="s">
        <v>13369</v>
      </c>
      <c r="D430" s="93">
        <v>1970</v>
      </c>
      <c r="E430" s="93">
        <v>14.882999999999999</v>
      </c>
    </row>
    <row r="431" spans="1:5" ht="14.25" customHeight="1">
      <c r="A431" s="93">
        <v>430</v>
      </c>
      <c r="B431" s="93" t="s">
        <v>10259</v>
      </c>
      <c r="C431" s="93" t="s">
        <v>13368</v>
      </c>
      <c r="D431" s="93">
        <v>1974</v>
      </c>
      <c r="E431" s="93">
        <v>14.875999999999999</v>
      </c>
    </row>
    <row r="432" spans="1:5" ht="14.25" customHeight="1">
      <c r="A432" s="93">
        <v>431</v>
      </c>
      <c r="B432" s="93" t="s">
        <v>10664</v>
      </c>
      <c r="C432" s="93" t="s">
        <v>13367</v>
      </c>
      <c r="D432" s="93">
        <v>2006</v>
      </c>
      <c r="E432" s="93">
        <v>14.875</v>
      </c>
    </row>
    <row r="433" spans="1:5" ht="14.25" customHeight="1">
      <c r="A433" s="93">
        <v>432</v>
      </c>
      <c r="B433" s="93" t="s">
        <v>11277</v>
      </c>
      <c r="C433" s="93" t="s">
        <v>13366</v>
      </c>
      <c r="D433" s="93">
        <v>1998</v>
      </c>
      <c r="E433" s="93">
        <v>14.858000000000001</v>
      </c>
    </row>
    <row r="434" spans="1:5" ht="14.25" customHeight="1">
      <c r="A434" s="93">
        <v>433</v>
      </c>
      <c r="B434" s="93" t="s">
        <v>11477</v>
      </c>
      <c r="C434" s="93" t="s">
        <v>13365</v>
      </c>
      <c r="D434" s="93">
        <v>1976</v>
      </c>
      <c r="E434" s="93">
        <v>14.855</v>
      </c>
    </row>
    <row r="435" spans="1:5" ht="14.25" customHeight="1">
      <c r="A435" s="93">
        <v>434</v>
      </c>
      <c r="B435" s="93" t="s">
        <v>7147</v>
      </c>
      <c r="C435" s="93" t="s">
        <v>13364</v>
      </c>
      <c r="D435" s="93">
        <v>1985</v>
      </c>
      <c r="E435" s="93">
        <v>14.851000000000001</v>
      </c>
    </row>
    <row r="436" spans="1:5" ht="14.25" customHeight="1">
      <c r="A436" s="93">
        <v>435</v>
      </c>
      <c r="B436" s="93" t="s">
        <v>13363</v>
      </c>
      <c r="C436" s="93" t="s">
        <v>12167</v>
      </c>
      <c r="D436" s="93">
        <v>1943</v>
      </c>
      <c r="E436" s="93">
        <v>14.85</v>
      </c>
    </row>
    <row r="437" spans="1:5" ht="14.25" customHeight="1">
      <c r="A437" s="93">
        <v>436</v>
      </c>
      <c r="B437" s="93" t="s">
        <v>11600</v>
      </c>
      <c r="C437" s="93" t="s">
        <v>13362</v>
      </c>
      <c r="D437" s="93">
        <v>1990</v>
      </c>
      <c r="E437" s="93">
        <v>14.85</v>
      </c>
    </row>
    <row r="438" spans="1:5" ht="14.25" customHeight="1">
      <c r="A438" s="93">
        <v>437</v>
      </c>
      <c r="B438" s="93" t="s">
        <v>8608</v>
      </c>
      <c r="C438" s="93" t="s">
        <v>13361</v>
      </c>
      <c r="D438" s="93">
        <v>1989</v>
      </c>
      <c r="E438" s="93">
        <v>14.833</v>
      </c>
    </row>
    <row r="439" spans="1:5" ht="14.25" customHeight="1">
      <c r="A439" s="93">
        <v>438</v>
      </c>
      <c r="B439" s="93" t="s">
        <v>8063</v>
      </c>
      <c r="C439" s="93" t="s">
        <v>13360</v>
      </c>
      <c r="D439" s="93">
        <v>1957</v>
      </c>
      <c r="E439" s="93">
        <v>14.827999999999999</v>
      </c>
    </row>
    <row r="440" spans="1:5" ht="14.25" customHeight="1">
      <c r="A440" s="93">
        <v>439</v>
      </c>
      <c r="B440" s="93" t="s">
        <v>7015</v>
      </c>
      <c r="C440" s="93" t="s">
        <v>13359</v>
      </c>
      <c r="D440" s="93">
        <v>1971</v>
      </c>
      <c r="E440" s="93">
        <v>14.81</v>
      </c>
    </row>
    <row r="441" spans="1:5" ht="14.25" customHeight="1">
      <c r="A441" s="93">
        <v>440</v>
      </c>
      <c r="B441" s="93" t="s">
        <v>8154</v>
      </c>
      <c r="C441" s="93" t="s">
        <v>13358</v>
      </c>
      <c r="D441" s="93">
        <v>1948</v>
      </c>
      <c r="E441" s="93">
        <v>14.779</v>
      </c>
    </row>
    <row r="442" spans="1:5" ht="14.25" customHeight="1">
      <c r="A442" s="93">
        <v>441</v>
      </c>
      <c r="B442" s="93" t="s">
        <v>13357</v>
      </c>
      <c r="C442" s="93" t="s">
        <v>13356</v>
      </c>
      <c r="D442" s="93">
        <v>1963</v>
      </c>
      <c r="E442" s="93">
        <v>14.733000000000001</v>
      </c>
    </row>
    <row r="443" spans="1:5" ht="14.25" customHeight="1">
      <c r="A443" s="93">
        <v>442</v>
      </c>
      <c r="B443" s="93" t="s">
        <v>13355</v>
      </c>
      <c r="C443" s="93" t="s">
        <v>13354</v>
      </c>
      <c r="D443" s="93">
        <v>1963</v>
      </c>
      <c r="E443" s="93">
        <v>14.728999999999999</v>
      </c>
    </row>
    <row r="444" spans="1:5" ht="14.25" customHeight="1">
      <c r="A444" s="93">
        <v>443</v>
      </c>
      <c r="B444" s="93" t="s">
        <v>13353</v>
      </c>
      <c r="C444" s="93" t="s">
        <v>13352</v>
      </c>
      <c r="D444" s="93">
        <v>1963</v>
      </c>
      <c r="E444" s="93">
        <v>14.72</v>
      </c>
    </row>
    <row r="445" spans="1:5" ht="14.25" customHeight="1">
      <c r="A445" s="93">
        <v>444</v>
      </c>
      <c r="B445" s="93" t="s">
        <v>7669</v>
      </c>
      <c r="C445" s="93" t="s">
        <v>13351</v>
      </c>
      <c r="D445" s="93">
        <v>1976</v>
      </c>
      <c r="E445" s="93">
        <v>14.715999999999999</v>
      </c>
    </row>
    <row r="446" spans="1:5" ht="14.25" customHeight="1">
      <c r="A446" s="93">
        <v>445</v>
      </c>
      <c r="B446" s="93" t="s">
        <v>9490</v>
      </c>
      <c r="C446" s="93" t="s">
        <v>13350</v>
      </c>
      <c r="D446" s="93">
        <v>1971</v>
      </c>
      <c r="E446" s="93">
        <v>14.698</v>
      </c>
    </row>
    <row r="447" spans="1:5" ht="14.25" customHeight="1">
      <c r="A447" s="93">
        <v>446</v>
      </c>
      <c r="B447" s="93" t="s">
        <v>13349</v>
      </c>
      <c r="C447" s="93" t="s">
        <v>13348</v>
      </c>
      <c r="D447" s="93">
        <v>1980</v>
      </c>
      <c r="E447" s="93">
        <v>14.679</v>
      </c>
    </row>
    <row r="448" spans="1:5" ht="14.25" customHeight="1">
      <c r="A448" s="93">
        <v>447</v>
      </c>
      <c r="B448" s="93" t="s">
        <v>8200</v>
      </c>
      <c r="C448" s="93" t="s">
        <v>13347</v>
      </c>
      <c r="D448" s="93">
        <v>1962</v>
      </c>
      <c r="E448" s="93">
        <v>14.678000000000001</v>
      </c>
    </row>
    <row r="449" spans="1:5" ht="14.25" customHeight="1">
      <c r="A449" s="93">
        <v>448</v>
      </c>
      <c r="B449" s="93" t="s">
        <v>7523</v>
      </c>
      <c r="C449" s="93" t="s">
        <v>13346</v>
      </c>
      <c r="D449" s="93">
        <v>1992</v>
      </c>
      <c r="E449" s="93">
        <v>14.666</v>
      </c>
    </row>
    <row r="450" spans="1:5" ht="14.25" customHeight="1">
      <c r="A450" s="93">
        <v>449</v>
      </c>
      <c r="B450" s="93" t="s">
        <v>8200</v>
      </c>
      <c r="C450" s="93" t="s">
        <v>13345</v>
      </c>
      <c r="D450" s="93">
        <v>1969</v>
      </c>
      <c r="E450" s="93">
        <v>14.622999999999999</v>
      </c>
    </row>
    <row r="451" spans="1:5" ht="14.25" customHeight="1">
      <c r="A451" s="93">
        <v>450</v>
      </c>
      <c r="B451" s="93" t="s">
        <v>8632</v>
      </c>
      <c r="C451" s="93" t="s">
        <v>13344</v>
      </c>
      <c r="D451" s="93">
        <v>2001</v>
      </c>
      <c r="E451" s="93">
        <v>14.617000000000001</v>
      </c>
    </row>
    <row r="452" spans="1:5" ht="14.25" customHeight="1">
      <c r="A452" s="93">
        <v>451</v>
      </c>
      <c r="B452" s="93" t="s">
        <v>7013</v>
      </c>
      <c r="C452" s="93" t="s">
        <v>13343</v>
      </c>
      <c r="D452" s="93">
        <v>1953</v>
      </c>
      <c r="E452" s="93">
        <v>14.582000000000001</v>
      </c>
    </row>
    <row r="453" spans="1:5" ht="14.25" customHeight="1">
      <c r="A453" s="93">
        <v>452</v>
      </c>
      <c r="B453" s="93" t="s">
        <v>9718</v>
      </c>
      <c r="C453" s="93" t="s">
        <v>13342</v>
      </c>
      <c r="D453" s="93">
        <v>2010</v>
      </c>
      <c r="E453" s="93">
        <v>14.576000000000001</v>
      </c>
    </row>
    <row r="454" spans="1:5" ht="14.25" customHeight="1">
      <c r="A454" s="93">
        <v>453</v>
      </c>
      <c r="B454" s="93" t="s">
        <v>7871</v>
      </c>
      <c r="C454" s="93" t="s">
        <v>13341</v>
      </c>
      <c r="D454" s="93">
        <v>2008</v>
      </c>
      <c r="E454" s="93">
        <v>14.571999999999999</v>
      </c>
    </row>
    <row r="455" spans="1:5" ht="14.25" customHeight="1">
      <c r="A455" s="93">
        <v>454</v>
      </c>
      <c r="B455" s="93" t="s">
        <v>11694</v>
      </c>
      <c r="C455" s="93" t="s">
        <v>10287</v>
      </c>
      <c r="D455" s="93">
        <v>1967</v>
      </c>
      <c r="E455" s="93">
        <v>14.565</v>
      </c>
    </row>
    <row r="456" spans="1:5" ht="14.25" customHeight="1">
      <c r="A456" s="93">
        <v>455</v>
      </c>
      <c r="B456" s="93" t="s">
        <v>7328</v>
      </c>
      <c r="C456" s="93" t="s">
        <v>13340</v>
      </c>
      <c r="D456" s="93">
        <v>1969</v>
      </c>
      <c r="E456" s="93">
        <v>14.548</v>
      </c>
    </row>
    <row r="457" spans="1:5" ht="14.25" customHeight="1">
      <c r="A457" s="93">
        <v>456</v>
      </c>
      <c r="B457" s="93" t="s">
        <v>8326</v>
      </c>
      <c r="C457" s="93" t="s">
        <v>13339</v>
      </c>
      <c r="D457" s="93">
        <v>1970</v>
      </c>
      <c r="E457" s="93">
        <v>14.542</v>
      </c>
    </row>
    <row r="458" spans="1:5" ht="14.25" customHeight="1">
      <c r="A458" s="93">
        <v>457</v>
      </c>
      <c r="B458" s="93" t="s">
        <v>8144</v>
      </c>
      <c r="C458" s="93" t="s">
        <v>13338</v>
      </c>
      <c r="D458" s="93">
        <v>1983</v>
      </c>
      <c r="E458" s="93">
        <v>14.54</v>
      </c>
    </row>
    <row r="459" spans="1:5" ht="14.25" customHeight="1">
      <c r="A459" s="93">
        <v>458</v>
      </c>
      <c r="B459" s="93" t="s">
        <v>7328</v>
      </c>
      <c r="C459" s="93" t="s">
        <v>13337</v>
      </c>
      <c r="D459" s="93">
        <v>1964</v>
      </c>
      <c r="E459" s="93">
        <v>14.537000000000001</v>
      </c>
    </row>
    <row r="460" spans="1:5" ht="14.25" customHeight="1">
      <c r="A460" s="93">
        <v>459</v>
      </c>
      <c r="B460" s="93" t="s">
        <v>7792</v>
      </c>
      <c r="C460" s="93" t="s">
        <v>13336</v>
      </c>
      <c r="D460" s="93">
        <v>1956</v>
      </c>
      <c r="E460" s="93">
        <v>14.534000000000001</v>
      </c>
    </row>
    <row r="461" spans="1:5" ht="14.25" customHeight="1">
      <c r="A461" s="93">
        <v>460</v>
      </c>
      <c r="B461" s="93" t="s">
        <v>8367</v>
      </c>
      <c r="C461" s="93" t="s">
        <v>13335</v>
      </c>
      <c r="D461" s="93">
        <v>1960</v>
      </c>
      <c r="E461" s="93">
        <v>14.532999999999999</v>
      </c>
    </row>
    <row r="462" spans="1:5" ht="14.25" customHeight="1">
      <c r="A462" s="93">
        <v>461</v>
      </c>
      <c r="B462" s="93" t="s">
        <v>13334</v>
      </c>
      <c r="C462" s="93" t="s">
        <v>13333</v>
      </c>
      <c r="D462" s="93">
        <v>1972</v>
      </c>
      <c r="E462" s="93">
        <v>14.51</v>
      </c>
    </row>
    <row r="463" spans="1:5" ht="14.25" customHeight="1">
      <c r="A463" s="93">
        <v>462</v>
      </c>
      <c r="B463" s="93" t="s">
        <v>13332</v>
      </c>
      <c r="C463" s="93" t="s">
        <v>13331</v>
      </c>
      <c r="D463" s="93">
        <v>2006</v>
      </c>
      <c r="E463" s="93">
        <v>14.483000000000001</v>
      </c>
    </row>
    <row r="464" spans="1:5" ht="14.25" customHeight="1">
      <c r="A464" s="93">
        <v>463</v>
      </c>
      <c r="B464" s="93" t="s">
        <v>9161</v>
      </c>
      <c r="C464" s="93" t="s">
        <v>13330</v>
      </c>
      <c r="D464" s="93">
        <v>1989</v>
      </c>
      <c r="E464" s="93">
        <v>14.475</v>
      </c>
    </row>
    <row r="465" spans="1:5" ht="14.25" customHeight="1">
      <c r="A465" s="93">
        <v>464</v>
      </c>
      <c r="B465" s="93" t="s">
        <v>13329</v>
      </c>
      <c r="C465" s="93" t="s">
        <v>13328</v>
      </c>
      <c r="D465" s="93">
        <v>1954</v>
      </c>
      <c r="E465" s="93">
        <v>14.474</v>
      </c>
    </row>
    <row r="466" spans="1:5" ht="14.25" customHeight="1">
      <c r="A466" s="93">
        <v>465</v>
      </c>
      <c r="B466" s="93" t="s">
        <v>7326</v>
      </c>
      <c r="C466" s="93" t="s">
        <v>13327</v>
      </c>
      <c r="D466" s="93">
        <v>1987</v>
      </c>
      <c r="E466" s="93">
        <v>14.472</v>
      </c>
    </row>
    <row r="467" spans="1:5" ht="14.25" customHeight="1">
      <c r="A467" s="93">
        <v>466</v>
      </c>
      <c r="B467" s="93" t="s">
        <v>10316</v>
      </c>
      <c r="C467" s="93" t="s">
        <v>13326</v>
      </c>
      <c r="D467" s="93">
        <v>2011</v>
      </c>
      <c r="E467" s="93">
        <v>14.465999999999999</v>
      </c>
    </row>
    <row r="468" spans="1:5" ht="14.25" customHeight="1">
      <c r="A468" s="93">
        <v>467</v>
      </c>
      <c r="B468" s="93" t="s">
        <v>8989</v>
      </c>
      <c r="C468" s="93" t="s">
        <v>13325</v>
      </c>
      <c r="D468" s="93">
        <v>1971</v>
      </c>
      <c r="E468" s="93">
        <v>14.451000000000001</v>
      </c>
    </row>
    <row r="469" spans="1:5" ht="14.25" customHeight="1">
      <c r="A469" s="93">
        <v>468</v>
      </c>
      <c r="B469" s="93" t="s">
        <v>13324</v>
      </c>
      <c r="C469" s="93" t="s">
        <v>13323</v>
      </c>
      <c r="D469" s="93">
        <v>1991</v>
      </c>
      <c r="E469" s="93">
        <v>14.439</v>
      </c>
    </row>
    <row r="470" spans="1:5" ht="14.25" customHeight="1">
      <c r="A470" s="93">
        <v>469</v>
      </c>
      <c r="B470" s="93" t="s">
        <v>13322</v>
      </c>
      <c r="C470" s="93" t="s">
        <v>11802</v>
      </c>
      <c r="D470" s="93">
        <v>1967</v>
      </c>
      <c r="E470" s="93">
        <v>14.435</v>
      </c>
    </row>
    <row r="471" spans="1:5" ht="14.25" customHeight="1">
      <c r="A471" s="93">
        <v>470</v>
      </c>
      <c r="B471" s="93" t="s">
        <v>8670</v>
      </c>
      <c r="C471" s="93" t="s">
        <v>13321</v>
      </c>
      <c r="D471" s="93">
        <v>1991</v>
      </c>
      <c r="E471" s="93">
        <v>14.435</v>
      </c>
    </row>
    <row r="472" spans="1:5" ht="14.25" customHeight="1">
      <c r="A472" s="93">
        <v>471</v>
      </c>
      <c r="B472" s="93" t="s">
        <v>9106</v>
      </c>
      <c r="C472" s="93" t="s">
        <v>13320</v>
      </c>
      <c r="D472" s="93">
        <v>2004</v>
      </c>
      <c r="E472" s="93">
        <v>14.433999999999999</v>
      </c>
    </row>
    <row r="473" spans="1:5" ht="14.25" customHeight="1">
      <c r="A473" s="93">
        <v>472</v>
      </c>
      <c r="B473" s="93" t="s">
        <v>8575</v>
      </c>
      <c r="C473" s="93" t="s">
        <v>13319</v>
      </c>
      <c r="D473" s="93">
        <v>1952</v>
      </c>
      <c r="E473" s="93">
        <v>14.432</v>
      </c>
    </row>
    <row r="474" spans="1:5" ht="14.25" customHeight="1">
      <c r="A474" s="93">
        <v>473</v>
      </c>
      <c r="B474" s="93" t="s">
        <v>8182</v>
      </c>
      <c r="C474" s="93" t="s">
        <v>10114</v>
      </c>
      <c r="D474" s="93">
        <v>1969</v>
      </c>
      <c r="E474" s="93">
        <v>14.429</v>
      </c>
    </row>
    <row r="475" spans="1:5" ht="14.25" customHeight="1">
      <c r="A475" s="93">
        <v>474</v>
      </c>
      <c r="B475" s="93" t="s">
        <v>13318</v>
      </c>
      <c r="C475" s="93" t="s">
        <v>13317</v>
      </c>
      <c r="D475" s="93">
        <v>2011</v>
      </c>
      <c r="E475" s="93">
        <v>14.425000000000001</v>
      </c>
    </row>
    <row r="476" spans="1:5" ht="14.25" customHeight="1">
      <c r="A476" s="93">
        <v>475</v>
      </c>
      <c r="B476" s="93" t="s">
        <v>9246</v>
      </c>
      <c r="C476" s="93" t="s">
        <v>13316</v>
      </c>
      <c r="D476" s="93">
        <v>1995</v>
      </c>
      <c r="E476" s="93">
        <v>14.425000000000001</v>
      </c>
    </row>
    <row r="477" spans="1:5" ht="14.25" customHeight="1">
      <c r="A477" s="93">
        <v>476</v>
      </c>
      <c r="B477" s="93" t="s">
        <v>7218</v>
      </c>
      <c r="C477" s="93" t="s">
        <v>13315</v>
      </c>
      <c r="D477" s="93">
        <v>1939</v>
      </c>
      <c r="E477" s="93">
        <v>14.42</v>
      </c>
    </row>
    <row r="478" spans="1:5" ht="14.25" customHeight="1">
      <c r="A478" s="93">
        <v>477</v>
      </c>
      <c r="B478" s="93" t="s">
        <v>13314</v>
      </c>
      <c r="C478" s="93" t="s">
        <v>13313</v>
      </c>
      <c r="D478" s="93">
        <v>1994</v>
      </c>
      <c r="E478" s="93">
        <v>14.409000000000001</v>
      </c>
    </row>
    <row r="479" spans="1:5" ht="14.25" customHeight="1">
      <c r="A479" s="93">
        <v>478</v>
      </c>
      <c r="B479" s="93" t="s">
        <v>8182</v>
      </c>
      <c r="C479" s="93" t="s">
        <v>13312</v>
      </c>
      <c r="D479" s="93">
        <v>1970</v>
      </c>
      <c r="E479" s="93">
        <v>14.394</v>
      </c>
    </row>
    <row r="480" spans="1:5" ht="14.25" customHeight="1">
      <c r="A480" s="93">
        <v>479</v>
      </c>
      <c r="B480" s="93" t="s">
        <v>9285</v>
      </c>
      <c r="C480" s="93" t="s">
        <v>13311</v>
      </c>
      <c r="D480" s="93">
        <v>2008</v>
      </c>
      <c r="E480" s="93">
        <v>14.387</v>
      </c>
    </row>
    <row r="481" spans="1:5" ht="14.25" customHeight="1">
      <c r="A481" s="93">
        <v>480</v>
      </c>
      <c r="B481" s="93" t="s">
        <v>7242</v>
      </c>
      <c r="C481" s="93" t="s">
        <v>13310</v>
      </c>
      <c r="D481" s="93">
        <v>1997</v>
      </c>
      <c r="E481" s="93">
        <v>14.361000000000001</v>
      </c>
    </row>
    <row r="482" spans="1:5" ht="14.25" customHeight="1">
      <c r="A482" s="93">
        <v>481</v>
      </c>
      <c r="B482" s="93" t="s">
        <v>13309</v>
      </c>
      <c r="C482" s="93" t="s">
        <v>13308</v>
      </c>
      <c r="D482" s="93">
        <v>2011</v>
      </c>
      <c r="E482" s="93">
        <v>14.356999999999999</v>
      </c>
    </row>
    <row r="483" spans="1:5" ht="14.25" customHeight="1">
      <c r="A483" s="93">
        <v>482</v>
      </c>
      <c r="B483" s="93" t="s">
        <v>13307</v>
      </c>
      <c r="C483" s="93" t="s">
        <v>7166</v>
      </c>
      <c r="D483" s="93">
        <v>1968</v>
      </c>
      <c r="E483" s="93">
        <v>14.34</v>
      </c>
    </row>
    <row r="484" spans="1:5" ht="14.25" customHeight="1">
      <c r="A484" s="93">
        <v>483</v>
      </c>
      <c r="B484" s="93" t="s">
        <v>13306</v>
      </c>
      <c r="C484" s="93" t="s">
        <v>13305</v>
      </c>
      <c r="D484" s="93">
        <v>1982</v>
      </c>
      <c r="E484" s="93">
        <v>14.339</v>
      </c>
    </row>
    <row r="485" spans="1:5" ht="14.25" customHeight="1">
      <c r="A485" s="93">
        <v>484</v>
      </c>
      <c r="B485" s="93" t="s">
        <v>195</v>
      </c>
      <c r="C485" s="93" t="s">
        <v>11381</v>
      </c>
      <c r="D485" s="93">
        <v>1982</v>
      </c>
      <c r="E485" s="93">
        <v>14.326000000000001</v>
      </c>
    </row>
    <row r="486" spans="1:5" ht="14.25" customHeight="1">
      <c r="A486" s="93">
        <v>485</v>
      </c>
      <c r="B486" s="93" t="s">
        <v>13304</v>
      </c>
      <c r="C486" s="93" t="s">
        <v>13303</v>
      </c>
      <c r="D486" s="93">
        <v>1982</v>
      </c>
      <c r="E486" s="93">
        <v>14.311</v>
      </c>
    </row>
    <row r="487" spans="1:5" ht="14.25" customHeight="1">
      <c r="A487" s="93">
        <v>486</v>
      </c>
      <c r="B487" s="93" t="s">
        <v>7259</v>
      </c>
      <c r="C487" s="93" t="s">
        <v>13302</v>
      </c>
      <c r="D487" s="93">
        <v>1976</v>
      </c>
      <c r="E487" s="93">
        <v>14.298999999999999</v>
      </c>
    </row>
    <row r="488" spans="1:5" ht="14.25" customHeight="1">
      <c r="A488" s="93">
        <v>487</v>
      </c>
      <c r="B488" s="93" t="s">
        <v>13301</v>
      </c>
      <c r="C488" s="93" t="s">
        <v>13300</v>
      </c>
      <c r="D488" s="93">
        <v>1971</v>
      </c>
      <c r="E488" s="93">
        <v>14.282</v>
      </c>
    </row>
    <row r="489" spans="1:5" ht="14.25" customHeight="1">
      <c r="A489" s="93">
        <v>488</v>
      </c>
      <c r="B489" s="93" t="s">
        <v>13299</v>
      </c>
      <c r="C489" s="93" t="s">
        <v>13298</v>
      </c>
      <c r="D489" s="93">
        <v>1968</v>
      </c>
      <c r="E489" s="93">
        <v>14.276999999999999</v>
      </c>
    </row>
    <row r="490" spans="1:5" ht="14.25" customHeight="1">
      <c r="A490" s="93">
        <v>489</v>
      </c>
      <c r="B490" s="93" t="s">
        <v>10455</v>
      </c>
      <c r="C490" s="93" t="s">
        <v>13297</v>
      </c>
      <c r="D490" s="93">
        <v>1993</v>
      </c>
      <c r="E490" s="93">
        <v>14.257999999999999</v>
      </c>
    </row>
    <row r="491" spans="1:5" ht="14.25" customHeight="1">
      <c r="A491" s="93">
        <v>490</v>
      </c>
      <c r="B491" s="93" t="s">
        <v>13296</v>
      </c>
      <c r="C491" s="93" t="s">
        <v>11844</v>
      </c>
      <c r="D491" s="93">
        <v>2005</v>
      </c>
      <c r="E491" s="93">
        <v>14.253</v>
      </c>
    </row>
    <row r="492" spans="1:5" ht="14.25" customHeight="1">
      <c r="A492" s="93">
        <v>491</v>
      </c>
      <c r="B492" s="93" t="s">
        <v>13295</v>
      </c>
      <c r="C492" s="93" t="s">
        <v>11649</v>
      </c>
      <c r="D492" s="93">
        <v>1996</v>
      </c>
      <c r="E492" s="93">
        <v>14.231999999999999</v>
      </c>
    </row>
    <row r="493" spans="1:5" ht="14.25" customHeight="1">
      <c r="A493" s="93">
        <v>492</v>
      </c>
      <c r="B493" s="93" t="s">
        <v>8169</v>
      </c>
      <c r="C493" s="93" t="s">
        <v>13294</v>
      </c>
      <c r="D493" s="93">
        <v>2010</v>
      </c>
      <c r="E493" s="93">
        <v>14.228</v>
      </c>
    </row>
    <row r="494" spans="1:5" ht="14.25" customHeight="1">
      <c r="A494" s="93">
        <v>493</v>
      </c>
      <c r="B494" s="93" t="s">
        <v>9635</v>
      </c>
      <c r="C494" s="93" t="s">
        <v>8490</v>
      </c>
      <c r="D494" s="93">
        <v>1990</v>
      </c>
      <c r="E494" s="93">
        <v>14.214</v>
      </c>
    </row>
    <row r="495" spans="1:5" ht="14.25" customHeight="1">
      <c r="A495" s="93">
        <v>494</v>
      </c>
      <c r="B495" s="93" t="s">
        <v>13293</v>
      </c>
      <c r="C495" s="93" t="s">
        <v>13292</v>
      </c>
      <c r="D495" s="93">
        <v>1990</v>
      </c>
      <c r="E495" s="93">
        <v>14.211</v>
      </c>
    </row>
    <row r="496" spans="1:5" ht="14.25" customHeight="1">
      <c r="A496" s="93">
        <v>495</v>
      </c>
      <c r="B496" s="93" t="s">
        <v>13291</v>
      </c>
      <c r="C496" s="93" t="s">
        <v>13290</v>
      </c>
      <c r="D496" s="93">
        <v>1963</v>
      </c>
      <c r="E496" s="93">
        <v>14.199</v>
      </c>
    </row>
    <row r="497" spans="1:5" ht="14.25" customHeight="1">
      <c r="A497" s="93">
        <v>496</v>
      </c>
      <c r="B497" s="93" t="s">
        <v>10769</v>
      </c>
      <c r="C497" s="93" t="s">
        <v>13289</v>
      </c>
      <c r="D497" s="93">
        <v>1972</v>
      </c>
      <c r="E497" s="93">
        <v>14.173</v>
      </c>
    </row>
    <row r="498" spans="1:5" ht="14.25" customHeight="1">
      <c r="A498" s="93">
        <v>497</v>
      </c>
      <c r="B498" s="93" t="s">
        <v>7328</v>
      </c>
      <c r="C498" s="93" t="s">
        <v>13288</v>
      </c>
      <c r="D498" s="93">
        <v>1968</v>
      </c>
      <c r="E498" s="93">
        <v>14.151999999999999</v>
      </c>
    </row>
    <row r="499" spans="1:5" ht="14.25" customHeight="1">
      <c r="A499" s="93">
        <v>498</v>
      </c>
      <c r="B499" s="93" t="s">
        <v>7546</v>
      </c>
      <c r="C499" s="93" t="s">
        <v>13287</v>
      </c>
      <c r="D499" s="93">
        <v>1985</v>
      </c>
      <c r="E499" s="93">
        <v>14.151999999999999</v>
      </c>
    </row>
    <row r="500" spans="1:5" ht="14.25" customHeight="1">
      <c r="A500" s="93">
        <v>499</v>
      </c>
      <c r="B500" s="93" t="s">
        <v>13286</v>
      </c>
      <c r="C500" s="93" t="s">
        <v>11175</v>
      </c>
      <c r="D500" s="93">
        <v>1947</v>
      </c>
      <c r="E500" s="93">
        <v>14.148</v>
      </c>
    </row>
    <row r="501" spans="1:5" ht="14.25" customHeight="1">
      <c r="A501" s="93">
        <v>500</v>
      </c>
      <c r="B501" s="93" t="s">
        <v>8200</v>
      </c>
      <c r="C501" s="93" t="s">
        <v>13285</v>
      </c>
      <c r="D501" s="93">
        <v>1962</v>
      </c>
      <c r="E501" s="93">
        <v>14.122999999999999</v>
      </c>
    </row>
    <row r="502" spans="1:5" ht="14.25" customHeight="1">
      <c r="A502" s="93">
        <v>501</v>
      </c>
      <c r="B502" s="93" t="s">
        <v>10142</v>
      </c>
      <c r="C502" s="93" t="s">
        <v>13087</v>
      </c>
      <c r="D502" s="93">
        <v>1959</v>
      </c>
      <c r="E502" s="93">
        <v>14.122999999999999</v>
      </c>
    </row>
    <row r="503" spans="1:5" ht="14.25" customHeight="1">
      <c r="A503" s="93">
        <v>502</v>
      </c>
      <c r="B503" s="93" t="s">
        <v>13284</v>
      </c>
      <c r="C503" s="93" t="s">
        <v>13283</v>
      </c>
      <c r="D503" s="93">
        <v>2008</v>
      </c>
      <c r="E503" s="93">
        <v>14.118</v>
      </c>
    </row>
    <row r="504" spans="1:5" ht="14.25" customHeight="1">
      <c r="A504" s="93">
        <v>503</v>
      </c>
      <c r="B504" s="93" t="s">
        <v>7312</v>
      </c>
      <c r="C504" s="93" t="s">
        <v>13282</v>
      </c>
      <c r="D504" s="93">
        <v>1978</v>
      </c>
      <c r="E504" s="93">
        <v>14.117000000000001</v>
      </c>
    </row>
    <row r="505" spans="1:5" ht="14.25" customHeight="1">
      <c r="A505" s="93">
        <v>504</v>
      </c>
      <c r="B505" s="93" t="s">
        <v>7218</v>
      </c>
      <c r="C505" s="93" t="s">
        <v>13281</v>
      </c>
      <c r="D505" s="93">
        <v>1941</v>
      </c>
      <c r="E505" s="93">
        <v>14.11</v>
      </c>
    </row>
    <row r="506" spans="1:5" ht="14.25" customHeight="1">
      <c r="A506" s="93">
        <v>505</v>
      </c>
      <c r="B506" s="93" t="s">
        <v>7407</v>
      </c>
      <c r="C506" s="93" t="s">
        <v>13280</v>
      </c>
      <c r="D506" s="93">
        <v>1990</v>
      </c>
      <c r="E506" s="93">
        <v>14.106</v>
      </c>
    </row>
    <row r="507" spans="1:5" ht="14.25" customHeight="1">
      <c r="A507" s="93">
        <v>506</v>
      </c>
      <c r="B507" s="93" t="s">
        <v>9534</v>
      </c>
      <c r="C507" s="93" t="s">
        <v>13279</v>
      </c>
      <c r="D507" s="93">
        <v>1971</v>
      </c>
      <c r="E507" s="93">
        <v>14.103</v>
      </c>
    </row>
    <row r="508" spans="1:5" ht="14.25" customHeight="1">
      <c r="A508" s="93">
        <v>507</v>
      </c>
      <c r="B508" s="93" t="s">
        <v>13278</v>
      </c>
      <c r="C508" s="93" t="s">
        <v>13277</v>
      </c>
      <c r="D508" s="93">
        <v>1979</v>
      </c>
      <c r="E508" s="93">
        <v>14.081</v>
      </c>
    </row>
    <row r="509" spans="1:5" ht="14.25" customHeight="1">
      <c r="A509" s="93">
        <v>508</v>
      </c>
      <c r="B509" s="93" t="s">
        <v>12715</v>
      </c>
      <c r="C509" s="93" t="s">
        <v>13276</v>
      </c>
      <c r="D509" s="93">
        <v>1951</v>
      </c>
      <c r="E509" s="93">
        <v>14.081</v>
      </c>
    </row>
    <row r="510" spans="1:5" ht="14.25" customHeight="1">
      <c r="A510" s="93">
        <v>509</v>
      </c>
      <c r="B510" s="93" t="s">
        <v>13053</v>
      </c>
      <c r="C510" s="93" t="s">
        <v>9942</v>
      </c>
      <c r="D510" s="93">
        <v>1953</v>
      </c>
      <c r="E510" s="93">
        <v>14.057</v>
      </c>
    </row>
    <row r="511" spans="1:5" ht="14.25" customHeight="1">
      <c r="A511" s="93">
        <v>510</v>
      </c>
      <c r="B511" s="93" t="s">
        <v>7334</v>
      </c>
      <c r="C511" s="93" t="s">
        <v>13275</v>
      </c>
      <c r="D511" s="93">
        <v>1980</v>
      </c>
      <c r="E511" s="93">
        <v>14.052</v>
      </c>
    </row>
    <row r="512" spans="1:5" ht="14.25" customHeight="1">
      <c r="A512" s="93">
        <v>511</v>
      </c>
      <c r="B512" s="93" t="s">
        <v>8230</v>
      </c>
      <c r="C512" s="93" t="s">
        <v>13274</v>
      </c>
      <c r="D512" s="93">
        <v>1976</v>
      </c>
      <c r="E512" s="93">
        <v>14.042</v>
      </c>
    </row>
    <row r="513" spans="1:5" ht="14.25" customHeight="1">
      <c r="A513" s="93">
        <v>512</v>
      </c>
      <c r="B513" s="93" t="s">
        <v>7783</v>
      </c>
      <c r="C513" s="93" t="s">
        <v>13273</v>
      </c>
      <c r="D513" s="93">
        <v>2003</v>
      </c>
      <c r="E513" s="93">
        <v>14.029</v>
      </c>
    </row>
    <row r="514" spans="1:5" ht="14.25" customHeight="1">
      <c r="A514" s="93">
        <v>513</v>
      </c>
      <c r="B514" s="93" t="s">
        <v>7764</v>
      </c>
      <c r="C514" s="93" t="s">
        <v>13272</v>
      </c>
      <c r="D514" s="93">
        <v>1970</v>
      </c>
      <c r="E514" s="93">
        <v>14.029</v>
      </c>
    </row>
    <row r="515" spans="1:5" ht="14.25" customHeight="1">
      <c r="A515" s="93">
        <v>514</v>
      </c>
      <c r="B515" s="93" t="s">
        <v>7871</v>
      </c>
      <c r="C515" s="93" t="s">
        <v>13271</v>
      </c>
      <c r="D515" s="93">
        <v>2008</v>
      </c>
      <c r="E515" s="93">
        <v>14.023999999999999</v>
      </c>
    </row>
    <row r="516" spans="1:5" ht="14.25" customHeight="1">
      <c r="A516" s="93">
        <v>515</v>
      </c>
      <c r="B516" s="93" t="s">
        <v>9543</v>
      </c>
      <c r="C516" s="93" t="s">
        <v>13270</v>
      </c>
      <c r="D516" s="93">
        <v>1978</v>
      </c>
      <c r="E516" s="93">
        <v>13.997</v>
      </c>
    </row>
    <row r="517" spans="1:5" ht="14.25" customHeight="1">
      <c r="A517" s="93">
        <v>516</v>
      </c>
      <c r="B517" s="93" t="s">
        <v>7871</v>
      </c>
      <c r="C517" s="93" t="s">
        <v>13269</v>
      </c>
      <c r="D517" s="93">
        <v>2006</v>
      </c>
      <c r="E517" s="93">
        <v>13.991</v>
      </c>
    </row>
    <row r="518" spans="1:5" ht="14.25" customHeight="1">
      <c r="A518" s="93">
        <v>517</v>
      </c>
      <c r="B518" s="93" t="s">
        <v>13268</v>
      </c>
      <c r="C518" s="93" t="s">
        <v>13267</v>
      </c>
      <c r="D518" s="93">
        <v>1986</v>
      </c>
      <c r="E518" s="93">
        <v>13.981999999999999</v>
      </c>
    </row>
    <row r="519" spans="1:5" ht="14.25" customHeight="1">
      <c r="A519" s="93">
        <v>518</v>
      </c>
      <c r="B519" s="93" t="s">
        <v>8540</v>
      </c>
      <c r="C519" s="93" t="s">
        <v>13266</v>
      </c>
      <c r="D519" s="93">
        <v>1998</v>
      </c>
      <c r="E519" s="93">
        <v>13.98</v>
      </c>
    </row>
    <row r="520" spans="1:5" ht="14.25" customHeight="1">
      <c r="A520" s="93">
        <v>519</v>
      </c>
      <c r="B520" s="93" t="s">
        <v>8468</v>
      </c>
      <c r="C520" s="93" t="s">
        <v>13265</v>
      </c>
      <c r="D520" s="93">
        <v>2006</v>
      </c>
      <c r="E520" s="93">
        <v>13.973000000000001</v>
      </c>
    </row>
    <row r="521" spans="1:5" ht="14.25" customHeight="1">
      <c r="A521" s="93">
        <v>520</v>
      </c>
      <c r="B521" s="93" t="s">
        <v>7328</v>
      </c>
      <c r="C521" s="93" t="s">
        <v>13264</v>
      </c>
      <c r="D521" s="93">
        <v>1967</v>
      </c>
      <c r="E521" s="93">
        <v>13.968</v>
      </c>
    </row>
    <row r="522" spans="1:5" ht="14.25" customHeight="1">
      <c r="A522" s="93">
        <v>521</v>
      </c>
      <c r="B522" s="93" t="s">
        <v>13263</v>
      </c>
      <c r="C522" s="93" t="s">
        <v>13262</v>
      </c>
      <c r="D522" s="93">
        <v>2004</v>
      </c>
      <c r="E522" s="93">
        <v>13.968</v>
      </c>
    </row>
    <row r="523" spans="1:5" ht="14.25" customHeight="1">
      <c r="A523" s="93">
        <v>522</v>
      </c>
      <c r="B523" s="93" t="s">
        <v>12191</v>
      </c>
      <c r="C523" s="93" t="s">
        <v>13261</v>
      </c>
      <c r="D523" s="93">
        <v>1988</v>
      </c>
      <c r="E523" s="93">
        <v>13.961</v>
      </c>
    </row>
    <row r="524" spans="1:5" ht="14.25" customHeight="1">
      <c r="A524" s="93">
        <v>523</v>
      </c>
      <c r="B524" s="93" t="s">
        <v>13260</v>
      </c>
      <c r="C524" s="93" t="s">
        <v>13259</v>
      </c>
      <c r="D524" s="93">
        <v>2001</v>
      </c>
      <c r="E524" s="93">
        <v>13.893000000000001</v>
      </c>
    </row>
    <row r="525" spans="1:5" ht="14.25" customHeight="1">
      <c r="A525" s="93">
        <v>524</v>
      </c>
      <c r="B525" s="93" t="s">
        <v>7242</v>
      </c>
      <c r="C525" s="93" t="s">
        <v>13258</v>
      </c>
      <c r="D525" s="93">
        <v>1973</v>
      </c>
      <c r="E525" s="93">
        <v>13.888999999999999</v>
      </c>
    </row>
    <row r="526" spans="1:5" ht="14.25" customHeight="1">
      <c r="A526" s="93">
        <v>525</v>
      </c>
      <c r="B526" s="93" t="s">
        <v>13257</v>
      </c>
      <c r="C526" s="93" t="s">
        <v>13256</v>
      </c>
      <c r="D526" s="93">
        <v>1975</v>
      </c>
      <c r="E526" s="93">
        <v>13.882999999999999</v>
      </c>
    </row>
    <row r="527" spans="1:5" ht="14.25" customHeight="1">
      <c r="A527" s="93">
        <v>526</v>
      </c>
      <c r="B527" s="93" t="s">
        <v>13255</v>
      </c>
      <c r="C527" s="93" t="s">
        <v>13254</v>
      </c>
      <c r="D527" s="93">
        <v>2007</v>
      </c>
      <c r="E527" s="93">
        <v>13.862</v>
      </c>
    </row>
    <row r="528" spans="1:5" ht="14.25" customHeight="1">
      <c r="A528" s="93">
        <v>527</v>
      </c>
      <c r="B528" s="93" t="s">
        <v>8454</v>
      </c>
      <c r="C528" s="93" t="s">
        <v>13253</v>
      </c>
      <c r="D528" s="93">
        <v>1974</v>
      </c>
      <c r="E528" s="93">
        <v>13.862</v>
      </c>
    </row>
    <row r="529" spans="1:5" ht="14.25" customHeight="1">
      <c r="A529" s="93">
        <v>528</v>
      </c>
      <c r="B529" s="93" t="s">
        <v>7451</v>
      </c>
      <c r="C529" s="93" t="s">
        <v>13252</v>
      </c>
      <c r="D529" s="93">
        <v>1975</v>
      </c>
      <c r="E529" s="93">
        <v>13.86</v>
      </c>
    </row>
    <row r="530" spans="1:5" ht="14.25" customHeight="1">
      <c r="A530" s="93">
        <v>529</v>
      </c>
      <c r="B530" s="93" t="s">
        <v>9339</v>
      </c>
      <c r="C530" s="93" t="s">
        <v>13251</v>
      </c>
      <c r="D530" s="93">
        <v>1991</v>
      </c>
      <c r="E530" s="93">
        <v>13.852</v>
      </c>
    </row>
    <row r="531" spans="1:5" ht="14.25" customHeight="1">
      <c r="A531" s="93">
        <v>530</v>
      </c>
      <c r="B531" s="93" t="s">
        <v>7320</v>
      </c>
      <c r="C531" s="93" t="s">
        <v>13250</v>
      </c>
      <c r="D531" s="93">
        <v>1984</v>
      </c>
      <c r="E531" s="93">
        <v>13.843999999999999</v>
      </c>
    </row>
    <row r="532" spans="1:5" ht="14.25" customHeight="1">
      <c r="A532" s="93">
        <v>531</v>
      </c>
      <c r="B532" s="93" t="s">
        <v>9283</v>
      </c>
      <c r="C532" s="93" t="s">
        <v>13249</v>
      </c>
      <c r="D532" s="93">
        <v>1984</v>
      </c>
      <c r="E532" s="93">
        <v>13.827</v>
      </c>
    </row>
    <row r="533" spans="1:5" ht="14.25" customHeight="1">
      <c r="A533" s="93">
        <v>532</v>
      </c>
      <c r="B533" s="93" t="s">
        <v>7766</v>
      </c>
      <c r="C533" s="93" t="s">
        <v>13248</v>
      </c>
      <c r="D533" s="93">
        <v>1994</v>
      </c>
      <c r="E533" s="93">
        <v>13.814</v>
      </c>
    </row>
    <row r="534" spans="1:5" ht="14.25" customHeight="1">
      <c r="A534" s="93">
        <v>533</v>
      </c>
      <c r="B534" s="93" t="s">
        <v>8215</v>
      </c>
      <c r="C534" s="93" t="s">
        <v>13247</v>
      </c>
      <c r="D534" s="93">
        <v>1965</v>
      </c>
      <c r="E534" s="93">
        <v>13.788</v>
      </c>
    </row>
    <row r="535" spans="1:5" ht="14.25" customHeight="1">
      <c r="A535" s="93">
        <v>534</v>
      </c>
      <c r="B535" s="93" t="s">
        <v>13246</v>
      </c>
      <c r="C535" s="93" t="s">
        <v>13245</v>
      </c>
      <c r="D535" s="93">
        <v>2007</v>
      </c>
      <c r="E535" s="93">
        <v>13.768000000000001</v>
      </c>
    </row>
    <row r="536" spans="1:5" ht="14.25" customHeight="1">
      <c r="A536" s="93">
        <v>535</v>
      </c>
      <c r="B536" s="93" t="s">
        <v>7015</v>
      </c>
      <c r="C536" s="93" t="s">
        <v>8913</v>
      </c>
      <c r="D536" s="93">
        <v>1978</v>
      </c>
      <c r="E536" s="93">
        <v>13.76</v>
      </c>
    </row>
    <row r="537" spans="1:5" ht="14.25" customHeight="1">
      <c r="A537" s="93">
        <v>536</v>
      </c>
      <c r="B537" s="93" t="s">
        <v>12172</v>
      </c>
      <c r="C537" s="93" t="s">
        <v>13244</v>
      </c>
      <c r="D537" s="93">
        <v>1956</v>
      </c>
      <c r="E537" s="93">
        <v>13.752000000000001</v>
      </c>
    </row>
    <row r="538" spans="1:5" ht="14.25" customHeight="1">
      <c r="A538" s="93">
        <v>537</v>
      </c>
      <c r="B538" s="93" t="s">
        <v>13243</v>
      </c>
      <c r="C538" s="93" t="s">
        <v>13242</v>
      </c>
      <c r="D538" s="93">
        <v>2007</v>
      </c>
      <c r="E538" s="93">
        <v>13.744999999999999</v>
      </c>
    </row>
    <row r="539" spans="1:5" ht="14.25" customHeight="1">
      <c r="A539" s="93">
        <v>538</v>
      </c>
      <c r="B539" s="93" t="s">
        <v>13241</v>
      </c>
      <c r="C539" s="93" t="s">
        <v>13240</v>
      </c>
      <c r="D539" s="93">
        <v>1958</v>
      </c>
      <c r="E539" s="93">
        <v>13.733000000000001</v>
      </c>
    </row>
    <row r="540" spans="1:5" ht="14.25" customHeight="1">
      <c r="A540" s="93">
        <v>539</v>
      </c>
      <c r="B540" s="93" t="s">
        <v>9729</v>
      </c>
      <c r="C540" s="93" t="s">
        <v>13239</v>
      </c>
      <c r="D540" s="93">
        <v>1978</v>
      </c>
      <c r="E540" s="93">
        <v>13.731999999999999</v>
      </c>
    </row>
    <row r="541" spans="1:5" ht="14.25" customHeight="1">
      <c r="A541" s="93">
        <v>540</v>
      </c>
      <c r="B541" s="93" t="s">
        <v>9106</v>
      </c>
      <c r="C541" s="93" t="s">
        <v>13238</v>
      </c>
      <c r="D541" s="93">
        <v>2000</v>
      </c>
      <c r="E541" s="93">
        <v>13.696999999999999</v>
      </c>
    </row>
    <row r="542" spans="1:5" ht="14.25" customHeight="1">
      <c r="A542" s="93">
        <v>541</v>
      </c>
      <c r="B542" s="93" t="s">
        <v>7295</v>
      </c>
      <c r="C542" s="93" t="s">
        <v>13237</v>
      </c>
      <c r="D542" s="93">
        <v>1996</v>
      </c>
      <c r="E542" s="93">
        <v>13.664</v>
      </c>
    </row>
    <row r="543" spans="1:5" ht="14.25" customHeight="1">
      <c r="A543" s="93">
        <v>542</v>
      </c>
      <c r="B543" s="93" t="s">
        <v>7057</v>
      </c>
      <c r="C543" s="93" t="s">
        <v>13236</v>
      </c>
      <c r="D543" s="93">
        <v>1988</v>
      </c>
      <c r="E543" s="93">
        <v>13.662000000000001</v>
      </c>
    </row>
    <row r="544" spans="1:5" ht="14.25" customHeight="1">
      <c r="A544" s="93">
        <v>543</v>
      </c>
      <c r="B544" s="93" t="s">
        <v>7407</v>
      </c>
      <c r="C544" s="93" t="s">
        <v>13235</v>
      </c>
      <c r="D544" s="93">
        <v>1993</v>
      </c>
      <c r="E544" s="93">
        <v>13.646000000000001</v>
      </c>
    </row>
    <row r="545" spans="1:5" ht="14.25" customHeight="1">
      <c r="A545" s="93">
        <v>544</v>
      </c>
      <c r="B545" s="93" t="s">
        <v>9590</v>
      </c>
      <c r="C545" s="93" t="s">
        <v>13234</v>
      </c>
      <c r="D545" s="93">
        <v>1978</v>
      </c>
      <c r="E545" s="93">
        <v>13.643000000000001</v>
      </c>
    </row>
    <row r="546" spans="1:5" ht="14.25" customHeight="1">
      <c r="A546" s="93">
        <v>545</v>
      </c>
      <c r="B546" s="93" t="s">
        <v>7101</v>
      </c>
      <c r="C546" s="93" t="s">
        <v>13233</v>
      </c>
      <c r="D546" s="93">
        <v>1966</v>
      </c>
      <c r="E546" s="93">
        <v>13.629</v>
      </c>
    </row>
    <row r="547" spans="1:5" ht="14.25" customHeight="1">
      <c r="A547" s="93">
        <v>546</v>
      </c>
      <c r="B547" s="93" t="s">
        <v>13232</v>
      </c>
      <c r="C547" s="93" t="s">
        <v>13231</v>
      </c>
      <c r="D547" s="93">
        <v>1996</v>
      </c>
      <c r="E547" s="93">
        <v>13.598000000000001</v>
      </c>
    </row>
    <row r="548" spans="1:5" ht="14.25" customHeight="1">
      <c r="A548" s="93">
        <v>547</v>
      </c>
      <c r="B548" s="93" t="s">
        <v>13230</v>
      </c>
      <c r="C548" s="93" t="s">
        <v>13229</v>
      </c>
      <c r="D548" s="93">
        <v>1966</v>
      </c>
      <c r="E548" s="93">
        <v>13.597</v>
      </c>
    </row>
    <row r="549" spans="1:5" ht="14.25" customHeight="1">
      <c r="A549" s="93">
        <v>548</v>
      </c>
      <c r="B549" s="93" t="s">
        <v>8106</v>
      </c>
      <c r="C549" s="93" t="s">
        <v>13228</v>
      </c>
      <c r="D549" s="93">
        <v>1973</v>
      </c>
      <c r="E549" s="93">
        <v>13.596</v>
      </c>
    </row>
    <row r="550" spans="1:5" ht="14.25" customHeight="1">
      <c r="A550" s="93">
        <v>549</v>
      </c>
      <c r="B550" s="93" t="s">
        <v>7338</v>
      </c>
      <c r="C550" s="93" t="s">
        <v>13227</v>
      </c>
      <c r="D550" s="93">
        <v>1998</v>
      </c>
      <c r="E550" s="93">
        <v>13.593</v>
      </c>
    </row>
    <row r="551" spans="1:5" ht="14.25" customHeight="1">
      <c r="A551" s="93">
        <v>550</v>
      </c>
      <c r="B551" s="93" t="s">
        <v>8428</v>
      </c>
      <c r="C551" s="93" t="s">
        <v>13226</v>
      </c>
      <c r="D551" s="93">
        <v>2008</v>
      </c>
      <c r="E551" s="93">
        <v>13.59</v>
      </c>
    </row>
    <row r="552" spans="1:5" ht="14.25" customHeight="1">
      <c r="A552" s="93">
        <v>551</v>
      </c>
      <c r="B552" s="93" t="s">
        <v>7326</v>
      </c>
      <c r="C552" s="93" t="s">
        <v>13225</v>
      </c>
      <c r="D552" s="93">
        <v>1990</v>
      </c>
      <c r="E552" s="93">
        <v>13.586</v>
      </c>
    </row>
    <row r="553" spans="1:5" ht="14.25" customHeight="1">
      <c r="A553" s="93">
        <v>552</v>
      </c>
      <c r="B553" s="93" t="s">
        <v>9218</v>
      </c>
      <c r="C553" s="93" t="s">
        <v>13224</v>
      </c>
      <c r="D553" s="93">
        <v>1989</v>
      </c>
      <c r="E553" s="93">
        <v>13.585000000000001</v>
      </c>
    </row>
    <row r="554" spans="1:5" ht="14.25" customHeight="1">
      <c r="A554" s="93">
        <v>553</v>
      </c>
      <c r="B554" s="93" t="s">
        <v>13223</v>
      </c>
      <c r="C554" s="93" t="s">
        <v>13222</v>
      </c>
      <c r="D554" s="93">
        <v>2010</v>
      </c>
      <c r="E554" s="93">
        <v>13.574</v>
      </c>
    </row>
    <row r="555" spans="1:5" ht="14.25" customHeight="1">
      <c r="A555" s="93">
        <v>554</v>
      </c>
      <c r="B555" s="93" t="s">
        <v>7242</v>
      </c>
      <c r="C555" s="93" t="s">
        <v>13221</v>
      </c>
      <c r="D555" s="93">
        <v>1994</v>
      </c>
      <c r="E555" s="93">
        <v>13.56</v>
      </c>
    </row>
    <row r="556" spans="1:5" ht="14.25" customHeight="1">
      <c r="A556" s="93">
        <v>555</v>
      </c>
      <c r="B556" s="93" t="s">
        <v>8273</v>
      </c>
      <c r="C556" s="93" t="s">
        <v>13220</v>
      </c>
      <c r="D556" s="93">
        <v>1972</v>
      </c>
      <c r="E556" s="93">
        <v>13.542</v>
      </c>
    </row>
    <row r="557" spans="1:5" ht="14.25" customHeight="1">
      <c r="A557" s="93">
        <v>556</v>
      </c>
      <c r="B557" s="93" t="s">
        <v>13219</v>
      </c>
      <c r="C557" s="93" t="s">
        <v>13218</v>
      </c>
      <c r="D557" s="93">
        <v>1995</v>
      </c>
      <c r="E557" s="93">
        <v>13.513</v>
      </c>
    </row>
    <row r="558" spans="1:5" ht="14.25" customHeight="1">
      <c r="A558" s="93">
        <v>557</v>
      </c>
      <c r="B558" s="93" t="s">
        <v>13217</v>
      </c>
      <c r="C558" s="93" t="s">
        <v>13216</v>
      </c>
      <c r="D558" s="93">
        <v>2004</v>
      </c>
      <c r="E558" s="93">
        <v>13.5</v>
      </c>
    </row>
    <row r="559" spans="1:5" ht="14.25" customHeight="1">
      <c r="A559" s="93">
        <v>558</v>
      </c>
      <c r="B559" s="93" t="s">
        <v>13215</v>
      </c>
      <c r="C559" s="93" t="s">
        <v>13214</v>
      </c>
      <c r="D559" s="93">
        <v>1998</v>
      </c>
      <c r="E559" s="93">
        <v>13.492000000000001</v>
      </c>
    </row>
    <row r="560" spans="1:5" ht="14.25" customHeight="1">
      <c r="A560" s="93">
        <v>559</v>
      </c>
      <c r="B560" s="93" t="s">
        <v>7371</v>
      </c>
      <c r="C560" s="93" t="s">
        <v>13213</v>
      </c>
      <c r="D560" s="93">
        <v>1989</v>
      </c>
      <c r="E560" s="93">
        <v>13.487</v>
      </c>
    </row>
    <row r="561" spans="1:5" ht="14.25" customHeight="1">
      <c r="A561" s="93">
        <v>560</v>
      </c>
      <c r="B561" s="93" t="s">
        <v>9246</v>
      </c>
      <c r="C561" s="93" t="s">
        <v>13212</v>
      </c>
      <c r="D561" s="93">
        <v>2004</v>
      </c>
      <c r="E561" s="93">
        <v>13.481999999999999</v>
      </c>
    </row>
    <row r="562" spans="1:5" ht="14.25" customHeight="1">
      <c r="A562" s="93">
        <v>561</v>
      </c>
      <c r="B562" s="93" t="s">
        <v>13211</v>
      </c>
      <c r="C562" s="93" t="s">
        <v>13210</v>
      </c>
      <c r="D562" s="93">
        <v>1989</v>
      </c>
      <c r="E562" s="93">
        <v>13.481</v>
      </c>
    </row>
    <row r="563" spans="1:5" ht="14.25" customHeight="1">
      <c r="A563" s="93">
        <v>562</v>
      </c>
      <c r="B563" s="93" t="s">
        <v>7328</v>
      </c>
      <c r="C563" s="93" t="s">
        <v>7893</v>
      </c>
      <c r="D563" s="93">
        <v>1969</v>
      </c>
      <c r="E563" s="93">
        <v>13.48</v>
      </c>
    </row>
    <row r="564" spans="1:5" ht="14.25" customHeight="1">
      <c r="A564" s="93">
        <v>563</v>
      </c>
      <c r="B564" s="93" t="s">
        <v>6995</v>
      </c>
      <c r="C564" s="93" t="s">
        <v>13209</v>
      </c>
      <c r="D564" s="93">
        <v>1958</v>
      </c>
      <c r="E564" s="93">
        <v>13.464</v>
      </c>
    </row>
    <row r="565" spans="1:5" ht="14.25" customHeight="1">
      <c r="A565" s="93">
        <v>564</v>
      </c>
      <c r="B565" s="93" t="s">
        <v>11550</v>
      </c>
      <c r="C565" s="93" t="s">
        <v>13208</v>
      </c>
      <c r="D565" s="93">
        <v>1977</v>
      </c>
      <c r="E565" s="93">
        <v>13.461</v>
      </c>
    </row>
    <row r="566" spans="1:5" ht="14.25" customHeight="1">
      <c r="A566" s="93">
        <v>565</v>
      </c>
      <c r="B566" s="93" t="s">
        <v>8436</v>
      </c>
      <c r="C566" s="93" t="s">
        <v>13207</v>
      </c>
      <c r="D566" s="93">
        <v>1976</v>
      </c>
      <c r="E566" s="93">
        <v>13.459</v>
      </c>
    </row>
    <row r="567" spans="1:5" ht="14.25" customHeight="1">
      <c r="A567" s="93">
        <v>566</v>
      </c>
      <c r="B567" s="93" t="s">
        <v>9764</v>
      </c>
      <c r="C567" s="93" t="s">
        <v>12324</v>
      </c>
      <c r="D567" s="93">
        <v>2001</v>
      </c>
      <c r="E567" s="93">
        <v>13.45</v>
      </c>
    </row>
    <row r="568" spans="1:5" ht="14.25" customHeight="1">
      <c r="A568" s="93">
        <v>567</v>
      </c>
      <c r="B568" s="93" t="s">
        <v>13206</v>
      </c>
      <c r="C568" s="93" t="s">
        <v>13205</v>
      </c>
      <c r="D568" s="93">
        <v>1997</v>
      </c>
      <c r="E568" s="93">
        <v>13.45</v>
      </c>
    </row>
    <row r="569" spans="1:5" ht="14.25" customHeight="1">
      <c r="A569" s="93">
        <v>568</v>
      </c>
      <c r="B569" s="93" t="s">
        <v>9577</v>
      </c>
      <c r="C569" s="93" t="s">
        <v>13204</v>
      </c>
      <c r="D569" s="93">
        <v>2011</v>
      </c>
      <c r="E569" s="93">
        <v>13.439</v>
      </c>
    </row>
    <row r="570" spans="1:5" ht="14.25" customHeight="1">
      <c r="A570" s="93">
        <v>569</v>
      </c>
      <c r="B570" s="93" t="s">
        <v>9246</v>
      </c>
      <c r="C570" s="93" t="s">
        <v>13203</v>
      </c>
      <c r="D570" s="93">
        <v>1997</v>
      </c>
      <c r="E570" s="93">
        <v>13.438000000000001</v>
      </c>
    </row>
    <row r="571" spans="1:5" ht="14.25" customHeight="1">
      <c r="A571" s="93">
        <v>570</v>
      </c>
      <c r="B571" s="93" t="s">
        <v>13202</v>
      </c>
      <c r="C571" s="93" t="s">
        <v>11442</v>
      </c>
      <c r="D571" s="93">
        <v>1992</v>
      </c>
      <c r="E571" s="93">
        <v>13.43</v>
      </c>
    </row>
    <row r="572" spans="1:5" ht="14.25" customHeight="1">
      <c r="A572" s="93">
        <v>571</v>
      </c>
      <c r="B572" s="93" t="s">
        <v>13201</v>
      </c>
      <c r="C572" s="93" t="s">
        <v>13200</v>
      </c>
      <c r="D572" s="93">
        <v>1958</v>
      </c>
      <c r="E572" s="93">
        <v>13.412000000000001</v>
      </c>
    </row>
    <row r="573" spans="1:5" ht="14.25" customHeight="1">
      <c r="A573" s="93">
        <v>572</v>
      </c>
      <c r="B573" s="93" t="s">
        <v>7326</v>
      </c>
      <c r="C573" s="93" t="s">
        <v>13199</v>
      </c>
      <c r="D573" s="93">
        <v>1992</v>
      </c>
      <c r="E573" s="93">
        <v>13.41</v>
      </c>
    </row>
    <row r="574" spans="1:5" ht="14.25" customHeight="1">
      <c r="A574" s="93">
        <v>573</v>
      </c>
      <c r="B574" s="93" t="s">
        <v>13198</v>
      </c>
      <c r="C574" s="93" t="s">
        <v>11580</v>
      </c>
      <c r="D574" s="93">
        <v>1962</v>
      </c>
      <c r="E574" s="93">
        <v>13.406000000000001</v>
      </c>
    </row>
    <row r="575" spans="1:5" ht="14.25" customHeight="1">
      <c r="A575" s="93">
        <v>574</v>
      </c>
      <c r="B575" s="93" t="s">
        <v>7326</v>
      </c>
      <c r="C575" s="93" t="s">
        <v>13197</v>
      </c>
      <c r="D575" s="93">
        <v>2000</v>
      </c>
      <c r="E575" s="93">
        <v>13.404</v>
      </c>
    </row>
    <row r="576" spans="1:5" ht="14.25" customHeight="1">
      <c r="A576" s="93">
        <v>575</v>
      </c>
      <c r="B576" s="93" t="s">
        <v>9812</v>
      </c>
      <c r="C576" s="93" t="s">
        <v>13196</v>
      </c>
      <c r="D576" s="93">
        <v>2002</v>
      </c>
      <c r="E576" s="93">
        <v>13.401999999999999</v>
      </c>
    </row>
    <row r="577" spans="1:5" ht="14.25" customHeight="1">
      <c r="A577" s="93">
        <v>576</v>
      </c>
      <c r="B577" s="93" t="s">
        <v>8458</v>
      </c>
      <c r="C577" s="93" t="s">
        <v>13195</v>
      </c>
      <c r="D577" s="93">
        <v>1954</v>
      </c>
      <c r="E577" s="93">
        <v>13.395</v>
      </c>
    </row>
    <row r="578" spans="1:5" ht="14.25" customHeight="1">
      <c r="A578" s="93">
        <v>577</v>
      </c>
      <c r="B578" s="93" t="s">
        <v>13194</v>
      </c>
      <c r="C578" s="93" t="s">
        <v>13193</v>
      </c>
      <c r="D578" s="93">
        <v>1977</v>
      </c>
      <c r="E578" s="93">
        <v>13.384</v>
      </c>
    </row>
    <row r="579" spans="1:5" ht="14.25" customHeight="1">
      <c r="A579" s="93">
        <v>578</v>
      </c>
      <c r="B579" s="93" t="s">
        <v>13192</v>
      </c>
      <c r="C579" s="93" t="s">
        <v>13191</v>
      </c>
      <c r="D579" s="93">
        <v>1998</v>
      </c>
      <c r="E579" s="93">
        <v>13.356</v>
      </c>
    </row>
    <row r="580" spans="1:5" ht="14.25" customHeight="1">
      <c r="A580" s="93">
        <v>579</v>
      </c>
      <c r="B580" s="93" t="s">
        <v>13190</v>
      </c>
      <c r="C580" s="93" t="s">
        <v>13189</v>
      </c>
      <c r="D580" s="93">
        <v>1976</v>
      </c>
      <c r="E580" s="93">
        <v>13.348000000000001</v>
      </c>
    </row>
    <row r="581" spans="1:5" ht="14.25" customHeight="1">
      <c r="A581" s="93">
        <v>580</v>
      </c>
      <c r="B581" s="93" t="s">
        <v>13188</v>
      </c>
      <c r="C581" s="93" t="s">
        <v>13187</v>
      </c>
      <c r="D581" s="93">
        <v>2003</v>
      </c>
      <c r="E581" s="93">
        <v>13.34</v>
      </c>
    </row>
    <row r="582" spans="1:5" ht="14.25" customHeight="1">
      <c r="A582" s="93">
        <v>581</v>
      </c>
      <c r="B582" s="93" t="s">
        <v>8504</v>
      </c>
      <c r="C582" s="93" t="s">
        <v>13186</v>
      </c>
      <c r="D582" s="93">
        <v>1986</v>
      </c>
      <c r="E582" s="93">
        <v>13.311999999999999</v>
      </c>
    </row>
    <row r="583" spans="1:5" ht="14.25" customHeight="1">
      <c r="A583" s="93">
        <v>582</v>
      </c>
      <c r="B583" s="93" t="s">
        <v>13185</v>
      </c>
      <c r="C583" s="93" t="s">
        <v>13184</v>
      </c>
      <c r="D583" s="93">
        <v>1962</v>
      </c>
      <c r="E583" s="93">
        <v>13.294</v>
      </c>
    </row>
    <row r="584" spans="1:5" ht="14.25" customHeight="1">
      <c r="A584" s="93">
        <v>583</v>
      </c>
      <c r="B584" s="93" t="s">
        <v>7113</v>
      </c>
      <c r="C584" s="93" t="s">
        <v>13183</v>
      </c>
      <c r="D584" s="93">
        <v>2001</v>
      </c>
      <c r="E584" s="93">
        <v>13.285</v>
      </c>
    </row>
    <row r="585" spans="1:5" ht="14.25" customHeight="1">
      <c r="A585" s="93">
        <v>584</v>
      </c>
      <c r="B585" s="93" t="s">
        <v>8174</v>
      </c>
      <c r="C585" s="93" t="s">
        <v>13182</v>
      </c>
      <c r="D585" s="93">
        <v>1997</v>
      </c>
      <c r="E585" s="93">
        <v>13.263999999999999</v>
      </c>
    </row>
    <row r="586" spans="1:5" ht="14.25" customHeight="1">
      <c r="A586" s="93">
        <v>585</v>
      </c>
      <c r="B586" s="93" t="s">
        <v>13181</v>
      </c>
      <c r="C586" s="93" t="s">
        <v>13180</v>
      </c>
      <c r="D586" s="93">
        <v>1981</v>
      </c>
      <c r="E586" s="93">
        <v>13.247999999999999</v>
      </c>
    </row>
    <row r="587" spans="1:5" ht="14.25" customHeight="1">
      <c r="A587" s="93">
        <v>586</v>
      </c>
      <c r="B587" s="93" t="s">
        <v>7523</v>
      </c>
      <c r="C587" s="93" t="s">
        <v>13179</v>
      </c>
      <c r="D587" s="93">
        <v>2006</v>
      </c>
      <c r="E587" s="93">
        <v>13.244</v>
      </c>
    </row>
    <row r="588" spans="1:5" ht="14.25" customHeight="1">
      <c r="A588" s="93">
        <v>587</v>
      </c>
      <c r="B588" s="93" t="s">
        <v>7326</v>
      </c>
      <c r="C588" s="93" t="s">
        <v>13178</v>
      </c>
      <c r="D588" s="93">
        <v>1985</v>
      </c>
      <c r="E588" s="93">
        <v>13.231</v>
      </c>
    </row>
    <row r="589" spans="1:5" ht="14.25" customHeight="1">
      <c r="A589" s="93">
        <v>588</v>
      </c>
      <c r="B589" s="93" t="s">
        <v>13177</v>
      </c>
      <c r="C589" s="93" t="s">
        <v>13176</v>
      </c>
      <c r="D589" s="93">
        <v>2012</v>
      </c>
      <c r="E589" s="93">
        <v>13.23</v>
      </c>
    </row>
    <row r="590" spans="1:5" ht="14.25" customHeight="1">
      <c r="A590" s="93">
        <v>589</v>
      </c>
      <c r="B590" s="93" t="s">
        <v>7286</v>
      </c>
      <c r="C590" s="93" t="s">
        <v>11448</v>
      </c>
      <c r="D590" s="93">
        <v>2000</v>
      </c>
      <c r="E590" s="93">
        <v>13.23</v>
      </c>
    </row>
    <row r="591" spans="1:5" ht="14.25" customHeight="1">
      <c r="A591" s="93">
        <v>590</v>
      </c>
      <c r="B591" s="93" t="s">
        <v>8632</v>
      </c>
      <c r="C591" s="93" t="s">
        <v>13175</v>
      </c>
      <c r="D591" s="93">
        <v>2005</v>
      </c>
      <c r="E591" s="93">
        <v>13.223000000000001</v>
      </c>
    </row>
    <row r="592" spans="1:5" ht="14.25" customHeight="1">
      <c r="A592" s="93">
        <v>591</v>
      </c>
      <c r="B592" s="93" t="s">
        <v>7764</v>
      </c>
      <c r="C592" s="93" t="s">
        <v>11232</v>
      </c>
      <c r="D592" s="93">
        <v>1975</v>
      </c>
      <c r="E592" s="93">
        <v>13.22</v>
      </c>
    </row>
    <row r="593" spans="1:5" ht="14.25" customHeight="1">
      <c r="A593" s="93">
        <v>592</v>
      </c>
      <c r="B593" s="93" t="s">
        <v>8432</v>
      </c>
      <c r="C593" s="93" t="s">
        <v>12020</v>
      </c>
      <c r="D593" s="93">
        <v>1999</v>
      </c>
      <c r="E593" s="93">
        <v>13.204000000000001</v>
      </c>
    </row>
    <row r="594" spans="1:5" ht="14.25" customHeight="1">
      <c r="A594" s="93">
        <v>593</v>
      </c>
      <c r="B594" s="93" t="s">
        <v>10664</v>
      </c>
      <c r="C594" s="93" t="s">
        <v>13174</v>
      </c>
      <c r="D594" s="93">
        <v>2007</v>
      </c>
      <c r="E594" s="93">
        <v>13.196</v>
      </c>
    </row>
    <row r="595" spans="1:5" ht="14.25" customHeight="1">
      <c r="A595" s="93">
        <v>594</v>
      </c>
      <c r="B595" s="93" t="s">
        <v>7326</v>
      </c>
      <c r="C595" s="93" t="s">
        <v>13173</v>
      </c>
      <c r="D595" s="93">
        <v>1987</v>
      </c>
      <c r="E595" s="93">
        <v>13.182</v>
      </c>
    </row>
    <row r="596" spans="1:5" ht="14.25" customHeight="1">
      <c r="A596" s="93">
        <v>595</v>
      </c>
      <c r="B596" s="93" t="s">
        <v>7371</v>
      </c>
      <c r="C596" s="93" t="s">
        <v>10734</v>
      </c>
      <c r="D596" s="93">
        <v>1986</v>
      </c>
      <c r="E596" s="93">
        <v>13.18</v>
      </c>
    </row>
    <row r="597" spans="1:5" ht="14.25" customHeight="1">
      <c r="A597" s="93">
        <v>596</v>
      </c>
      <c r="B597" s="93" t="s">
        <v>10518</v>
      </c>
      <c r="C597" s="93" t="s">
        <v>13172</v>
      </c>
      <c r="D597" s="93">
        <v>1969</v>
      </c>
      <c r="E597" s="93">
        <v>13.164999999999999</v>
      </c>
    </row>
    <row r="598" spans="1:5" ht="14.25" customHeight="1">
      <c r="A598" s="93">
        <v>597</v>
      </c>
      <c r="B598" s="93" t="s">
        <v>7423</v>
      </c>
      <c r="C598" s="93" t="s">
        <v>11580</v>
      </c>
      <c r="D598" s="93">
        <v>1988</v>
      </c>
      <c r="E598" s="93">
        <v>13.154999999999999</v>
      </c>
    </row>
    <row r="599" spans="1:5" ht="14.25" customHeight="1">
      <c r="A599" s="93">
        <v>598</v>
      </c>
      <c r="B599" s="93" t="s">
        <v>7553</v>
      </c>
      <c r="C599" s="93" t="s">
        <v>13171</v>
      </c>
      <c r="D599" s="93">
        <v>1990</v>
      </c>
      <c r="E599" s="93">
        <v>13.151</v>
      </c>
    </row>
    <row r="600" spans="1:5" ht="14.25" customHeight="1">
      <c r="A600" s="93">
        <v>599</v>
      </c>
      <c r="B600" s="93" t="s">
        <v>9380</v>
      </c>
      <c r="C600" s="93" t="s">
        <v>13170</v>
      </c>
      <c r="D600" s="93">
        <v>1992</v>
      </c>
      <c r="E600" s="93">
        <v>13.141999999999999</v>
      </c>
    </row>
    <row r="601" spans="1:5" ht="14.25" customHeight="1">
      <c r="A601" s="93">
        <v>600</v>
      </c>
      <c r="B601" s="93" t="s">
        <v>13169</v>
      </c>
      <c r="C601" s="93" t="s">
        <v>13168</v>
      </c>
      <c r="D601" s="93">
        <v>1975</v>
      </c>
      <c r="E601" s="93">
        <v>13.137</v>
      </c>
    </row>
    <row r="602" spans="1:5" ht="14.25" customHeight="1">
      <c r="A602" s="93">
        <v>601</v>
      </c>
      <c r="B602" s="93" t="s">
        <v>13015</v>
      </c>
      <c r="C602" s="93" t="s">
        <v>13167</v>
      </c>
      <c r="D602" s="93">
        <v>1973</v>
      </c>
      <c r="E602" s="93">
        <v>13.124000000000001</v>
      </c>
    </row>
    <row r="603" spans="1:5" ht="14.25" customHeight="1">
      <c r="A603" s="93">
        <v>602</v>
      </c>
      <c r="B603" s="93" t="s">
        <v>8286</v>
      </c>
      <c r="C603" s="93" t="s">
        <v>9247</v>
      </c>
      <c r="D603" s="93">
        <v>1954</v>
      </c>
      <c r="E603" s="93">
        <v>13.108000000000001</v>
      </c>
    </row>
    <row r="604" spans="1:5" ht="14.25" customHeight="1">
      <c r="A604" s="93">
        <v>603</v>
      </c>
      <c r="B604" s="93" t="s">
        <v>8305</v>
      </c>
      <c r="C604" s="93" t="s">
        <v>12884</v>
      </c>
      <c r="D604" s="93">
        <v>2001</v>
      </c>
      <c r="E604" s="93">
        <v>13.1</v>
      </c>
    </row>
    <row r="605" spans="1:5" ht="14.25" customHeight="1">
      <c r="A605" s="93">
        <v>604</v>
      </c>
      <c r="B605" s="93" t="s">
        <v>7242</v>
      </c>
      <c r="C605" s="93" t="s">
        <v>13166</v>
      </c>
      <c r="D605" s="93">
        <v>1985</v>
      </c>
      <c r="E605" s="93">
        <v>13.097</v>
      </c>
    </row>
    <row r="606" spans="1:5" ht="14.25" customHeight="1">
      <c r="A606" s="93">
        <v>605</v>
      </c>
      <c r="B606" s="93" t="s">
        <v>8989</v>
      </c>
      <c r="C606" s="93" t="s">
        <v>13165</v>
      </c>
      <c r="D606" s="93">
        <v>1968</v>
      </c>
      <c r="E606" s="93">
        <v>13.097</v>
      </c>
    </row>
    <row r="607" spans="1:5" ht="14.25" customHeight="1">
      <c r="A607" s="93">
        <v>606</v>
      </c>
      <c r="B607" s="93" t="s">
        <v>9285</v>
      </c>
      <c r="C607" s="93" t="s">
        <v>13164</v>
      </c>
      <c r="D607" s="93">
        <v>2009</v>
      </c>
      <c r="E607" s="93">
        <v>13.085000000000001</v>
      </c>
    </row>
    <row r="608" spans="1:5" ht="14.25" customHeight="1">
      <c r="A608" s="93">
        <v>607</v>
      </c>
      <c r="B608" s="93" t="s">
        <v>7081</v>
      </c>
      <c r="C608" s="93" t="s">
        <v>13163</v>
      </c>
      <c r="D608" s="93">
        <v>1970</v>
      </c>
      <c r="E608" s="93">
        <v>13.085000000000001</v>
      </c>
    </row>
    <row r="609" spans="1:5" ht="14.25" customHeight="1">
      <c r="A609" s="93">
        <v>608</v>
      </c>
      <c r="B609" s="93" t="s">
        <v>7218</v>
      </c>
      <c r="C609" s="93" t="s">
        <v>13162</v>
      </c>
      <c r="D609" s="93">
        <v>1942</v>
      </c>
      <c r="E609" s="93">
        <v>13.073</v>
      </c>
    </row>
    <row r="610" spans="1:5" ht="14.25" customHeight="1">
      <c r="A610" s="93">
        <v>609</v>
      </c>
      <c r="B610" s="93" t="s">
        <v>13161</v>
      </c>
      <c r="C610" s="93" t="s">
        <v>13160</v>
      </c>
      <c r="D610" s="93">
        <v>2005</v>
      </c>
      <c r="E610" s="93">
        <v>13.071999999999999</v>
      </c>
    </row>
    <row r="611" spans="1:5" ht="14.25" customHeight="1">
      <c r="A611" s="93">
        <v>610</v>
      </c>
      <c r="B611" s="93" t="s">
        <v>7163</v>
      </c>
      <c r="C611" s="93" t="s">
        <v>13159</v>
      </c>
      <c r="D611" s="93">
        <v>1991</v>
      </c>
      <c r="E611" s="93">
        <v>13.07</v>
      </c>
    </row>
    <row r="612" spans="1:5" ht="14.25" customHeight="1">
      <c r="A612" s="93">
        <v>611</v>
      </c>
      <c r="B612" s="93" t="s">
        <v>7689</v>
      </c>
      <c r="C612" s="93" t="s">
        <v>13158</v>
      </c>
      <c r="D612" s="93">
        <v>1988</v>
      </c>
      <c r="E612" s="93">
        <v>13.054</v>
      </c>
    </row>
    <row r="613" spans="1:5" ht="14.25" customHeight="1">
      <c r="A613" s="93">
        <v>612</v>
      </c>
      <c r="B613" s="93" t="s">
        <v>10318</v>
      </c>
      <c r="C613" s="93" t="s">
        <v>13157</v>
      </c>
      <c r="D613" s="93">
        <v>1970</v>
      </c>
      <c r="E613" s="93">
        <v>13.048999999999999</v>
      </c>
    </row>
    <row r="614" spans="1:5" ht="14.25" customHeight="1">
      <c r="A614" s="93">
        <v>613</v>
      </c>
      <c r="B614" s="93" t="s">
        <v>13156</v>
      </c>
      <c r="C614" s="93" t="s">
        <v>13155</v>
      </c>
      <c r="D614" s="93">
        <v>1972</v>
      </c>
      <c r="E614" s="93">
        <v>13.04</v>
      </c>
    </row>
    <row r="615" spans="1:5" ht="14.25" customHeight="1">
      <c r="A615" s="93">
        <v>614</v>
      </c>
      <c r="B615" s="93" t="s">
        <v>13154</v>
      </c>
      <c r="C615" s="93" t="s">
        <v>13153</v>
      </c>
      <c r="D615" s="93">
        <v>1969</v>
      </c>
      <c r="E615" s="93">
        <v>13.038</v>
      </c>
    </row>
    <row r="616" spans="1:5" ht="14.25" customHeight="1">
      <c r="A616" s="93">
        <v>615</v>
      </c>
      <c r="B616" s="93" t="s">
        <v>8174</v>
      </c>
      <c r="C616" s="93" t="s">
        <v>13152</v>
      </c>
      <c r="D616" s="93">
        <v>1996</v>
      </c>
      <c r="E616" s="93">
        <v>13.037000000000001</v>
      </c>
    </row>
    <row r="617" spans="1:5" ht="14.25" customHeight="1">
      <c r="A617" s="93">
        <v>616</v>
      </c>
      <c r="B617" s="93" t="s">
        <v>8815</v>
      </c>
      <c r="C617" s="93" t="s">
        <v>13151</v>
      </c>
      <c r="D617" s="93">
        <v>1984</v>
      </c>
      <c r="E617" s="93">
        <v>13.032999999999999</v>
      </c>
    </row>
    <row r="618" spans="1:5" ht="14.25" customHeight="1">
      <c r="A618" s="93">
        <v>617</v>
      </c>
      <c r="B618" s="93" t="s">
        <v>9267</v>
      </c>
      <c r="C618" s="93" t="s">
        <v>13150</v>
      </c>
      <c r="D618" s="93">
        <v>1985</v>
      </c>
      <c r="E618" s="93">
        <v>13.031000000000001</v>
      </c>
    </row>
    <row r="619" spans="1:5" ht="14.25" customHeight="1">
      <c r="A619" s="93">
        <v>618</v>
      </c>
      <c r="B619" s="93" t="s">
        <v>13149</v>
      </c>
      <c r="C619" s="93" t="s">
        <v>13148</v>
      </c>
      <c r="D619" s="93">
        <v>1971</v>
      </c>
      <c r="E619" s="93">
        <v>13.029</v>
      </c>
    </row>
    <row r="620" spans="1:5" ht="14.25" customHeight="1">
      <c r="A620" s="93">
        <v>619</v>
      </c>
      <c r="B620" s="93" t="s">
        <v>8806</v>
      </c>
      <c r="C620" s="93" t="s">
        <v>13147</v>
      </c>
      <c r="D620" s="93">
        <v>2005</v>
      </c>
      <c r="E620" s="93">
        <v>13.016</v>
      </c>
    </row>
    <row r="621" spans="1:5" ht="14.25" customHeight="1">
      <c r="A621" s="93">
        <v>620</v>
      </c>
      <c r="B621" s="93" t="s">
        <v>7603</v>
      </c>
      <c r="C621" s="93" t="s">
        <v>9529</v>
      </c>
      <c r="D621" s="93">
        <v>1985</v>
      </c>
      <c r="E621" s="93">
        <v>13.01</v>
      </c>
    </row>
    <row r="622" spans="1:5" ht="14.25" customHeight="1">
      <c r="A622" s="93">
        <v>621</v>
      </c>
      <c r="B622" s="93" t="s">
        <v>13146</v>
      </c>
      <c r="C622" s="93" t="s">
        <v>13145</v>
      </c>
      <c r="D622" s="93">
        <v>1990</v>
      </c>
      <c r="E622" s="93">
        <v>12.993</v>
      </c>
    </row>
    <row r="623" spans="1:5" ht="14.25" customHeight="1">
      <c r="A623" s="93">
        <v>622</v>
      </c>
      <c r="B623" s="93" t="s">
        <v>8195</v>
      </c>
      <c r="C623" s="93" t="s">
        <v>13144</v>
      </c>
      <c r="D623" s="93">
        <v>1974</v>
      </c>
      <c r="E623" s="93">
        <v>12.978999999999999</v>
      </c>
    </row>
    <row r="624" spans="1:5" ht="14.25" customHeight="1">
      <c r="A624" s="93">
        <v>623</v>
      </c>
      <c r="B624" s="93" t="s">
        <v>7206</v>
      </c>
      <c r="C624" s="93" t="s">
        <v>13143</v>
      </c>
      <c r="D624" s="93">
        <v>1984</v>
      </c>
      <c r="E624" s="93">
        <v>12.974</v>
      </c>
    </row>
    <row r="625" spans="1:5" ht="14.25" customHeight="1">
      <c r="A625" s="93">
        <v>624</v>
      </c>
      <c r="B625" s="93" t="s">
        <v>11473</v>
      </c>
      <c r="C625" s="93" t="s">
        <v>13142</v>
      </c>
      <c r="D625" s="93">
        <v>2007</v>
      </c>
      <c r="E625" s="93">
        <v>12.97</v>
      </c>
    </row>
    <row r="626" spans="1:5" ht="14.25" customHeight="1">
      <c r="A626" s="93">
        <v>625</v>
      </c>
      <c r="B626" s="93" t="s">
        <v>8320</v>
      </c>
      <c r="C626" s="93" t="s">
        <v>13141</v>
      </c>
      <c r="D626" s="93">
        <v>1986</v>
      </c>
      <c r="E626" s="93">
        <v>12.955</v>
      </c>
    </row>
    <row r="627" spans="1:5" ht="14.25" customHeight="1">
      <c r="A627" s="93">
        <v>626</v>
      </c>
      <c r="B627" s="93" t="s">
        <v>9638</v>
      </c>
      <c r="C627" s="93" t="s">
        <v>13140</v>
      </c>
      <c r="D627" s="93">
        <v>1958</v>
      </c>
      <c r="E627" s="93">
        <v>12.946999999999999</v>
      </c>
    </row>
    <row r="628" spans="1:5" ht="14.25" customHeight="1">
      <c r="A628" s="93">
        <v>627</v>
      </c>
      <c r="B628" s="93" t="s">
        <v>13139</v>
      </c>
      <c r="C628" s="93">
        <v>19</v>
      </c>
      <c r="D628" s="93">
        <v>1985</v>
      </c>
      <c r="E628" s="93">
        <v>12.941000000000001</v>
      </c>
    </row>
    <row r="629" spans="1:5" ht="14.25" customHeight="1">
      <c r="A629" s="93">
        <v>628</v>
      </c>
      <c r="B629" s="93" t="s">
        <v>10146</v>
      </c>
      <c r="C629" s="93" t="s">
        <v>13138</v>
      </c>
      <c r="D629" s="93">
        <v>1960</v>
      </c>
      <c r="E629" s="93">
        <v>12.933999999999999</v>
      </c>
    </row>
    <row r="630" spans="1:5" ht="14.25" customHeight="1">
      <c r="A630" s="93">
        <v>629</v>
      </c>
      <c r="B630" s="93" t="s">
        <v>7255</v>
      </c>
      <c r="C630" s="93" t="s">
        <v>13137</v>
      </c>
      <c r="D630" s="93">
        <v>2007</v>
      </c>
      <c r="E630" s="93">
        <v>12.927</v>
      </c>
    </row>
    <row r="631" spans="1:5" ht="14.25" customHeight="1">
      <c r="A631" s="93">
        <v>630</v>
      </c>
      <c r="B631" s="93" t="s">
        <v>7411</v>
      </c>
      <c r="C631" s="93" t="s">
        <v>13136</v>
      </c>
      <c r="D631" s="93">
        <v>1977</v>
      </c>
      <c r="E631" s="93">
        <v>12.925000000000001</v>
      </c>
    </row>
    <row r="632" spans="1:5" ht="14.25" customHeight="1">
      <c r="A632" s="93">
        <v>631</v>
      </c>
      <c r="B632" s="93" t="s">
        <v>13135</v>
      </c>
      <c r="C632" s="93" t="s">
        <v>13134</v>
      </c>
      <c r="D632" s="93">
        <v>1968</v>
      </c>
      <c r="E632" s="93">
        <v>12.909000000000001</v>
      </c>
    </row>
    <row r="633" spans="1:5" ht="14.25" customHeight="1">
      <c r="A633" s="93">
        <v>632</v>
      </c>
      <c r="B633" s="93" t="s">
        <v>10122</v>
      </c>
      <c r="C633" s="93" t="s">
        <v>13133</v>
      </c>
      <c r="D633" s="93">
        <v>1990</v>
      </c>
      <c r="E633" s="93">
        <v>12.903</v>
      </c>
    </row>
    <row r="634" spans="1:5" ht="14.25" customHeight="1">
      <c r="A634" s="93">
        <v>633</v>
      </c>
      <c r="B634" s="93" t="s">
        <v>7612</v>
      </c>
      <c r="C634" s="93" t="s">
        <v>13132</v>
      </c>
      <c r="D634" s="93">
        <v>1957</v>
      </c>
      <c r="E634" s="93">
        <v>12.898</v>
      </c>
    </row>
    <row r="635" spans="1:5" ht="14.25" customHeight="1">
      <c r="A635" s="93">
        <v>634</v>
      </c>
      <c r="B635" s="93" t="s">
        <v>7179</v>
      </c>
      <c r="C635" s="93" t="s">
        <v>13131</v>
      </c>
      <c r="D635" s="93">
        <v>1967</v>
      </c>
      <c r="E635" s="93">
        <v>12.896000000000001</v>
      </c>
    </row>
    <row r="636" spans="1:5" ht="14.25" customHeight="1">
      <c r="A636" s="93">
        <v>635</v>
      </c>
      <c r="B636" s="93" t="s">
        <v>7491</v>
      </c>
      <c r="C636" s="93" t="s">
        <v>13130</v>
      </c>
      <c r="D636" s="93">
        <v>1997</v>
      </c>
      <c r="E636" s="93">
        <v>12.893000000000001</v>
      </c>
    </row>
    <row r="637" spans="1:5" ht="14.25" customHeight="1">
      <c r="A637" s="93">
        <v>636</v>
      </c>
      <c r="B637" s="93" t="s">
        <v>7910</v>
      </c>
      <c r="C637" s="93" t="s">
        <v>13129</v>
      </c>
      <c r="D637" s="93">
        <v>1959</v>
      </c>
      <c r="E637" s="93">
        <v>12.893000000000001</v>
      </c>
    </row>
    <row r="638" spans="1:5" ht="14.25" customHeight="1">
      <c r="A638" s="93">
        <v>637</v>
      </c>
      <c r="B638" s="93" t="s">
        <v>8424</v>
      </c>
      <c r="C638" s="93" t="s">
        <v>13128</v>
      </c>
      <c r="D638" s="93">
        <v>1985</v>
      </c>
      <c r="E638" s="93">
        <v>12.891</v>
      </c>
    </row>
    <row r="639" spans="1:5" ht="14.25" customHeight="1">
      <c r="A639" s="93">
        <v>638</v>
      </c>
      <c r="B639" s="93" t="s">
        <v>13127</v>
      </c>
      <c r="C639" s="93" t="s">
        <v>13126</v>
      </c>
      <c r="D639" s="93">
        <v>1962</v>
      </c>
      <c r="E639" s="93">
        <v>12.885999999999999</v>
      </c>
    </row>
    <row r="640" spans="1:5" ht="14.25" customHeight="1">
      <c r="A640" s="93">
        <v>639</v>
      </c>
      <c r="B640" s="93" t="s">
        <v>7011</v>
      </c>
      <c r="C640" s="93" t="s">
        <v>13125</v>
      </c>
      <c r="D640" s="93">
        <v>1996</v>
      </c>
      <c r="E640" s="93">
        <v>12.882</v>
      </c>
    </row>
    <row r="641" spans="1:5" ht="14.25" customHeight="1">
      <c r="A641" s="93">
        <v>640</v>
      </c>
      <c r="B641" s="93" t="s">
        <v>7229</v>
      </c>
      <c r="C641" s="93" t="s">
        <v>11082</v>
      </c>
      <c r="D641" s="93">
        <v>2006</v>
      </c>
      <c r="E641" s="93">
        <v>12.881</v>
      </c>
    </row>
    <row r="642" spans="1:5" ht="14.25" customHeight="1">
      <c r="A642" s="93">
        <v>641</v>
      </c>
      <c r="B642" s="93" t="s">
        <v>13124</v>
      </c>
      <c r="C642" s="93" t="s">
        <v>13123</v>
      </c>
      <c r="D642" s="93">
        <v>1976</v>
      </c>
      <c r="E642" s="93">
        <v>12.868</v>
      </c>
    </row>
    <row r="643" spans="1:5" ht="14.25" customHeight="1">
      <c r="A643" s="93">
        <v>642</v>
      </c>
      <c r="B643" s="93" t="s">
        <v>12219</v>
      </c>
      <c r="C643" s="93" t="s">
        <v>13122</v>
      </c>
      <c r="D643" s="93">
        <v>1959</v>
      </c>
      <c r="E643" s="93">
        <v>12.868</v>
      </c>
    </row>
    <row r="644" spans="1:5" ht="14.25" customHeight="1">
      <c r="A644" s="93">
        <v>643</v>
      </c>
      <c r="B644" s="93" t="s">
        <v>12198</v>
      </c>
      <c r="C644" s="93" t="s">
        <v>13121</v>
      </c>
      <c r="D644" s="93">
        <v>1938</v>
      </c>
      <c r="E644" s="93">
        <v>12.866</v>
      </c>
    </row>
    <row r="645" spans="1:5" ht="14.25" customHeight="1">
      <c r="A645" s="93">
        <v>644</v>
      </c>
      <c r="B645" s="93" t="s">
        <v>10455</v>
      </c>
      <c r="C645" s="93" t="s">
        <v>10503</v>
      </c>
      <c r="D645" s="93">
        <v>1983</v>
      </c>
      <c r="E645" s="93">
        <v>12.846</v>
      </c>
    </row>
    <row r="646" spans="1:5" ht="14.25" customHeight="1">
      <c r="A646" s="93">
        <v>645</v>
      </c>
      <c r="B646" s="93" t="s">
        <v>13015</v>
      </c>
      <c r="C646" s="93" t="s">
        <v>13120</v>
      </c>
      <c r="D646" s="93">
        <v>1972</v>
      </c>
      <c r="E646" s="93">
        <v>12.843</v>
      </c>
    </row>
    <row r="647" spans="1:5" ht="14.25" customHeight="1">
      <c r="A647" s="93">
        <v>646</v>
      </c>
      <c r="B647" s="93" t="s">
        <v>12562</v>
      </c>
      <c r="C647" s="93" t="s">
        <v>13119</v>
      </c>
      <c r="D647" s="93">
        <v>1977</v>
      </c>
      <c r="E647" s="93">
        <v>12.837</v>
      </c>
    </row>
    <row r="648" spans="1:5" ht="14.25" customHeight="1">
      <c r="A648" s="93">
        <v>647</v>
      </c>
      <c r="B648" s="93" t="s">
        <v>7877</v>
      </c>
      <c r="C648" s="93" t="s">
        <v>13118</v>
      </c>
      <c r="D648" s="93">
        <v>1979</v>
      </c>
      <c r="E648" s="93">
        <v>12.834</v>
      </c>
    </row>
    <row r="649" spans="1:5" ht="14.25" customHeight="1">
      <c r="A649" s="93">
        <v>648</v>
      </c>
      <c r="B649" s="93" t="s">
        <v>13117</v>
      </c>
      <c r="C649" s="93" t="s">
        <v>13116</v>
      </c>
      <c r="D649" s="93">
        <v>1961</v>
      </c>
      <c r="E649" s="93">
        <v>12.827999999999999</v>
      </c>
    </row>
    <row r="650" spans="1:5" ht="14.25" customHeight="1">
      <c r="A650" s="93">
        <v>649</v>
      </c>
      <c r="B650" s="93" t="s">
        <v>8632</v>
      </c>
      <c r="C650" s="93" t="s">
        <v>13115</v>
      </c>
      <c r="D650" s="93">
        <v>2002</v>
      </c>
      <c r="E650" s="93">
        <v>12.827999999999999</v>
      </c>
    </row>
    <row r="651" spans="1:5" ht="14.25" customHeight="1">
      <c r="A651" s="93">
        <v>650</v>
      </c>
      <c r="B651" s="93" t="s">
        <v>9246</v>
      </c>
      <c r="C651" s="93" t="s">
        <v>5000</v>
      </c>
      <c r="D651" s="93">
        <v>1992</v>
      </c>
      <c r="E651" s="93">
        <v>12.827</v>
      </c>
    </row>
    <row r="652" spans="1:5" ht="14.25" customHeight="1">
      <c r="A652" s="93">
        <v>651</v>
      </c>
      <c r="B652" s="93" t="s">
        <v>13114</v>
      </c>
      <c r="C652" s="93" t="s">
        <v>13113</v>
      </c>
      <c r="D652" s="93">
        <v>1948</v>
      </c>
      <c r="E652" s="93">
        <v>12.817</v>
      </c>
    </row>
    <row r="653" spans="1:5" ht="14.25" customHeight="1">
      <c r="A653" s="93">
        <v>652</v>
      </c>
      <c r="B653" s="93" t="s">
        <v>7326</v>
      </c>
      <c r="C653" s="93" t="s">
        <v>13112</v>
      </c>
      <c r="D653" s="93">
        <v>1986</v>
      </c>
      <c r="E653" s="93">
        <v>12.814</v>
      </c>
    </row>
    <row r="654" spans="1:5" ht="14.25" customHeight="1">
      <c r="A654" s="93">
        <v>653</v>
      </c>
      <c r="B654" s="93" t="s">
        <v>9729</v>
      </c>
      <c r="C654" s="93" t="s">
        <v>13111</v>
      </c>
      <c r="D654" s="93">
        <v>1977</v>
      </c>
      <c r="E654" s="93">
        <v>12.81</v>
      </c>
    </row>
    <row r="655" spans="1:5" ht="14.25" customHeight="1">
      <c r="A655" s="93">
        <v>654</v>
      </c>
      <c r="B655" s="93" t="s">
        <v>10353</v>
      </c>
      <c r="C655" s="93" t="s">
        <v>13110</v>
      </c>
      <c r="D655" s="93">
        <v>1978</v>
      </c>
      <c r="E655" s="93">
        <v>12.808999999999999</v>
      </c>
    </row>
    <row r="656" spans="1:5" ht="14.25" customHeight="1">
      <c r="A656" s="93">
        <v>655</v>
      </c>
      <c r="B656" s="93" t="s">
        <v>8412</v>
      </c>
      <c r="C656" s="93" t="s">
        <v>13109</v>
      </c>
      <c r="D656" s="93">
        <v>1968</v>
      </c>
      <c r="E656" s="93">
        <v>12.807</v>
      </c>
    </row>
    <row r="657" spans="1:5" ht="14.25" customHeight="1">
      <c r="A657" s="93">
        <v>656</v>
      </c>
      <c r="B657" s="93" t="s">
        <v>6995</v>
      </c>
      <c r="C657" s="93" t="s">
        <v>13108</v>
      </c>
      <c r="D657" s="93">
        <v>1958</v>
      </c>
      <c r="E657" s="93">
        <v>12.797000000000001</v>
      </c>
    </row>
    <row r="658" spans="1:5" ht="14.25" customHeight="1">
      <c r="A658" s="93">
        <v>657</v>
      </c>
      <c r="B658" s="93" t="s">
        <v>13107</v>
      </c>
      <c r="C658" s="93" t="s">
        <v>13106</v>
      </c>
      <c r="D658" s="93">
        <v>2010</v>
      </c>
      <c r="E658" s="93">
        <v>12.788</v>
      </c>
    </row>
    <row r="659" spans="1:5" ht="14.25" customHeight="1">
      <c r="A659" s="93">
        <v>658</v>
      </c>
      <c r="B659" s="93" t="s">
        <v>13105</v>
      </c>
      <c r="C659" s="93" t="s">
        <v>13104</v>
      </c>
      <c r="D659" s="93">
        <v>2001</v>
      </c>
      <c r="E659" s="93">
        <v>12.781000000000001</v>
      </c>
    </row>
    <row r="660" spans="1:5" ht="14.25" customHeight="1">
      <c r="A660" s="93">
        <v>659</v>
      </c>
      <c r="B660" s="93" t="s">
        <v>8364</v>
      </c>
      <c r="C660" s="93" t="s">
        <v>13103</v>
      </c>
      <c r="D660" s="93">
        <v>1961</v>
      </c>
      <c r="E660" s="93">
        <v>12.77</v>
      </c>
    </row>
    <row r="661" spans="1:5" ht="14.25" customHeight="1">
      <c r="A661" s="93">
        <v>660</v>
      </c>
      <c r="B661" s="93" t="s">
        <v>13102</v>
      </c>
      <c r="C661" s="93" t="s">
        <v>8522</v>
      </c>
      <c r="D661" s="93">
        <v>1958</v>
      </c>
      <c r="E661" s="93">
        <v>12.768000000000001</v>
      </c>
    </row>
    <row r="662" spans="1:5" ht="14.25" customHeight="1">
      <c r="A662" s="93">
        <v>661</v>
      </c>
      <c r="B662" s="93" t="s">
        <v>13101</v>
      </c>
      <c r="C662" s="93" t="s">
        <v>13100</v>
      </c>
      <c r="D662" s="93">
        <v>1998</v>
      </c>
      <c r="E662" s="93">
        <v>12.76</v>
      </c>
    </row>
    <row r="663" spans="1:5" ht="14.25" customHeight="1">
      <c r="A663" s="93">
        <v>662</v>
      </c>
      <c r="B663" s="93" t="s">
        <v>7328</v>
      </c>
      <c r="C663" s="93" t="s">
        <v>13099</v>
      </c>
      <c r="D663" s="93">
        <v>1966</v>
      </c>
      <c r="E663" s="93">
        <v>12.759</v>
      </c>
    </row>
    <row r="664" spans="1:5" ht="14.25" customHeight="1">
      <c r="A664" s="93">
        <v>663</v>
      </c>
      <c r="B664" s="93" t="s">
        <v>13098</v>
      </c>
      <c r="C664" s="93" t="s">
        <v>13097</v>
      </c>
      <c r="D664" s="93">
        <v>1993</v>
      </c>
      <c r="E664" s="93">
        <v>12.755000000000001</v>
      </c>
    </row>
    <row r="665" spans="1:5" ht="14.25" customHeight="1">
      <c r="A665" s="93">
        <v>664</v>
      </c>
      <c r="B665" s="93" t="s">
        <v>13096</v>
      </c>
      <c r="C665" s="93" t="s">
        <v>13095</v>
      </c>
      <c r="D665" s="93">
        <v>1977</v>
      </c>
      <c r="E665" s="93">
        <v>12.754</v>
      </c>
    </row>
    <row r="666" spans="1:5" ht="14.25" customHeight="1">
      <c r="A666" s="93">
        <v>665</v>
      </c>
      <c r="B666" s="93" t="s">
        <v>7423</v>
      </c>
      <c r="C666" s="93" t="s">
        <v>13094</v>
      </c>
      <c r="D666" s="93">
        <v>1988</v>
      </c>
      <c r="E666" s="93">
        <v>12.741</v>
      </c>
    </row>
    <row r="667" spans="1:5" ht="14.25" customHeight="1">
      <c r="A667" s="93">
        <v>666</v>
      </c>
      <c r="B667" s="93" t="s">
        <v>7491</v>
      </c>
      <c r="C667" s="93" t="s">
        <v>13093</v>
      </c>
      <c r="D667" s="93">
        <v>2000</v>
      </c>
      <c r="E667" s="93">
        <v>12.738</v>
      </c>
    </row>
    <row r="668" spans="1:5" ht="14.25" customHeight="1">
      <c r="A668" s="93">
        <v>667</v>
      </c>
      <c r="B668" s="93" t="s">
        <v>8156</v>
      </c>
      <c r="C668" s="93" t="s">
        <v>13092</v>
      </c>
      <c r="D668" s="93">
        <v>1964</v>
      </c>
      <c r="E668" s="93">
        <v>12.737</v>
      </c>
    </row>
    <row r="669" spans="1:5" ht="14.25" customHeight="1">
      <c r="A669" s="93">
        <v>668</v>
      </c>
      <c r="B669" s="93" t="s">
        <v>9871</v>
      </c>
      <c r="C669" s="93" t="s">
        <v>8283</v>
      </c>
      <c r="D669" s="93">
        <v>1956</v>
      </c>
      <c r="E669" s="93">
        <v>12.709</v>
      </c>
    </row>
    <row r="670" spans="1:5" ht="14.25" customHeight="1">
      <c r="A670" s="93">
        <v>669</v>
      </c>
      <c r="B670" s="93" t="s">
        <v>13091</v>
      </c>
      <c r="C670" s="93" t="s">
        <v>13090</v>
      </c>
      <c r="D670" s="93">
        <v>1997</v>
      </c>
      <c r="E670" s="93">
        <v>12.708</v>
      </c>
    </row>
    <row r="671" spans="1:5" ht="14.25" customHeight="1">
      <c r="A671" s="93">
        <v>670</v>
      </c>
      <c r="B671" s="93" t="s">
        <v>7229</v>
      </c>
      <c r="C671" s="93" t="s">
        <v>13089</v>
      </c>
      <c r="D671" s="93">
        <v>2007</v>
      </c>
      <c r="E671" s="93">
        <v>12.694000000000001</v>
      </c>
    </row>
    <row r="672" spans="1:5" ht="14.25" customHeight="1">
      <c r="A672" s="93">
        <v>671</v>
      </c>
      <c r="B672" s="93" t="s">
        <v>7899</v>
      </c>
      <c r="C672" s="93" t="s">
        <v>13088</v>
      </c>
      <c r="D672" s="93">
        <v>1965</v>
      </c>
      <c r="E672" s="93">
        <v>12.688000000000001</v>
      </c>
    </row>
    <row r="673" spans="1:5" ht="14.25" customHeight="1">
      <c r="A673" s="93">
        <v>672</v>
      </c>
      <c r="B673" s="93" t="s">
        <v>8602</v>
      </c>
      <c r="C673" s="93" t="s">
        <v>13087</v>
      </c>
      <c r="D673" s="93">
        <v>1986</v>
      </c>
      <c r="E673" s="93">
        <v>12.677</v>
      </c>
    </row>
    <row r="674" spans="1:5" ht="14.25" customHeight="1">
      <c r="A674" s="93">
        <v>673</v>
      </c>
      <c r="B674" s="93" t="s">
        <v>7063</v>
      </c>
      <c r="C674" s="93" t="s">
        <v>13086</v>
      </c>
      <c r="D674" s="93">
        <v>1974</v>
      </c>
      <c r="E674" s="93">
        <v>12.676</v>
      </c>
    </row>
    <row r="675" spans="1:5" ht="14.25" customHeight="1">
      <c r="A675" s="93">
        <v>674</v>
      </c>
      <c r="B675" s="93" t="s">
        <v>13085</v>
      </c>
      <c r="C675" s="93" t="s">
        <v>13084</v>
      </c>
      <c r="D675" s="93">
        <v>2011</v>
      </c>
      <c r="E675" s="93">
        <v>12.673999999999999</v>
      </c>
    </row>
    <row r="676" spans="1:5" ht="14.25" customHeight="1">
      <c r="A676" s="93">
        <v>675</v>
      </c>
      <c r="B676" s="93" t="s">
        <v>9764</v>
      </c>
      <c r="C676" s="93" t="s">
        <v>13083</v>
      </c>
      <c r="D676" s="93">
        <v>2000</v>
      </c>
      <c r="E676" s="93">
        <v>12.666</v>
      </c>
    </row>
    <row r="677" spans="1:5" ht="14.25" customHeight="1">
      <c r="A677" s="93">
        <v>676</v>
      </c>
      <c r="B677" s="93" t="s">
        <v>12198</v>
      </c>
      <c r="C677" s="93" t="s">
        <v>13082</v>
      </c>
      <c r="D677" s="93">
        <v>1940</v>
      </c>
      <c r="E677" s="93">
        <v>12.661</v>
      </c>
    </row>
    <row r="678" spans="1:5" ht="14.25" customHeight="1">
      <c r="A678" s="93">
        <v>677</v>
      </c>
      <c r="B678" s="93" t="s">
        <v>13081</v>
      </c>
      <c r="C678" s="93" t="s">
        <v>13080</v>
      </c>
      <c r="D678" s="93">
        <v>2004</v>
      </c>
      <c r="E678" s="93">
        <v>12.66</v>
      </c>
    </row>
    <row r="679" spans="1:5" ht="14.25" customHeight="1">
      <c r="A679" s="93">
        <v>678</v>
      </c>
      <c r="B679" s="93" t="s">
        <v>7776</v>
      </c>
      <c r="C679" s="93" t="s">
        <v>13079</v>
      </c>
      <c r="D679" s="93">
        <v>1942</v>
      </c>
      <c r="E679" s="93">
        <v>12.653</v>
      </c>
    </row>
    <row r="680" spans="1:5" ht="14.25" customHeight="1">
      <c r="A680" s="93">
        <v>679</v>
      </c>
      <c r="B680" s="93" t="s">
        <v>13078</v>
      </c>
      <c r="C680" s="93" t="s">
        <v>10573</v>
      </c>
      <c r="D680" s="93">
        <v>1994</v>
      </c>
      <c r="E680" s="93">
        <v>12.643000000000001</v>
      </c>
    </row>
    <row r="681" spans="1:5" ht="14.25" customHeight="1">
      <c r="A681" s="93">
        <v>680</v>
      </c>
      <c r="B681" s="93" t="s">
        <v>7216</v>
      </c>
      <c r="C681" s="93" t="s">
        <v>13077</v>
      </c>
      <c r="D681" s="93">
        <v>2004</v>
      </c>
      <c r="E681" s="93">
        <v>12.64</v>
      </c>
    </row>
    <row r="682" spans="1:5" ht="14.25" customHeight="1">
      <c r="A682" s="93">
        <v>681</v>
      </c>
      <c r="B682" s="93" t="s">
        <v>13076</v>
      </c>
      <c r="C682" s="93" t="s">
        <v>13075</v>
      </c>
      <c r="D682" s="93">
        <v>1998</v>
      </c>
      <c r="E682" s="93">
        <v>12.64</v>
      </c>
    </row>
    <row r="683" spans="1:5" ht="14.25" customHeight="1">
      <c r="A683" s="93">
        <v>682</v>
      </c>
      <c r="B683" s="93" t="s">
        <v>8221</v>
      </c>
      <c r="C683" s="93" t="s">
        <v>13074</v>
      </c>
      <c r="D683" s="93">
        <v>1988</v>
      </c>
      <c r="E683" s="93">
        <v>12.628</v>
      </c>
    </row>
    <row r="684" spans="1:5" ht="14.25" customHeight="1">
      <c r="A684" s="93">
        <v>683</v>
      </c>
      <c r="B684" s="93" t="s">
        <v>7218</v>
      </c>
      <c r="C684" s="93" t="s">
        <v>13073</v>
      </c>
      <c r="D684" s="93">
        <v>1942</v>
      </c>
      <c r="E684" s="93">
        <v>12.613</v>
      </c>
    </row>
    <row r="685" spans="1:5" ht="14.25" customHeight="1">
      <c r="A685" s="93">
        <v>684</v>
      </c>
      <c r="B685" s="93" t="s">
        <v>13072</v>
      </c>
      <c r="C685" s="93" t="s">
        <v>13071</v>
      </c>
      <c r="D685" s="93">
        <v>2000</v>
      </c>
      <c r="E685" s="93">
        <v>12.605</v>
      </c>
    </row>
    <row r="686" spans="1:5" ht="14.25" customHeight="1">
      <c r="A686" s="93">
        <v>685</v>
      </c>
      <c r="B686" s="93" t="s">
        <v>13070</v>
      </c>
      <c r="C686" s="93" t="s">
        <v>13069</v>
      </c>
      <c r="D686" s="93">
        <v>1958</v>
      </c>
      <c r="E686" s="93">
        <v>12.603</v>
      </c>
    </row>
    <row r="687" spans="1:5" ht="14.25" customHeight="1">
      <c r="A687" s="93">
        <v>686</v>
      </c>
      <c r="B687" s="93" t="s">
        <v>13068</v>
      </c>
      <c r="C687" s="93" t="s">
        <v>10227</v>
      </c>
      <c r="D687" s="93">
        <v>1966</v>
      </c>
      <c r="E687" s="93">
        <v>12.59</v>
      </c>
    </row>
    <row r="688" spans="1:5" ht="14.25" customHeight="1">
      <c r="A688" s="93">
        <v>687</v>
      </c>
      <c r="B688" s="93" t="s">
        <v>7618</v>
      </c>
      <c r="C688" s="93" t="s">
        <v>13067</v>
      </c>
      <c r="D688" s="93">
        <v>1958</v>
      </c>
      <c r="E688" s="93">
        <v>12.582000000000001</v>
      </c>
    </row>
    <row r="689" spans="1:5" ht="14.25" customHeight="1">
      <c r="A689" s="93">
        <v>688</v>
      </c>
      <c r="B689" s="93" t="s">
        <v>9118</v>
      </c>
      <c r="C689" s="93" t="s">
        <v>13066</v>
      </c>
      <c r="D689" s="93">
        <v>1976</v>
      </c>
      <c r="E689" s="93">
        <v>12.581</v>
      </c>
    </row>
    <row r="690" spans="1:5" ht="14.25" customHeight="1">
      <c r="A690" s="93">
        <v>689</v>
      </c>
      <c r="B690" s="93" t="s">
        <v>7367</v>
      </c>
      <c r="C690" s="93" t="s">
        <v>11072</v>
      </c>
      <c r="D690" s="93">
        <v>1973</v>
      </c>
      <c r="E690" s="93">
        <v>12.557</v>
      </c>
    </row>
    <row r="691" spans="1:5" ht="14.25" customHeight="1">
      <c r="A691" s="93">
        <v>690</v>
      </c>
      <c r="B691" s="93" t="s">
        <v>7328</v>
      </c>
      <c r="C691" s="93" t="s">
        <v>13065</v>
      </c>
      <c r="D691" s="93">
        <v>1965</v>
      </c>
      <c r="E691" s="93">
        <v>12.545</v>
      </c>
    </row>
    <row r="692" spans="1:5" ht="14.25" customHeight="1">
      <c r="A692" s="93">
        <v>691</v>
      </c>
      <c r="B692" s="93" t="s">
        <v>13064</v>
      </c>
      <c r="C692" s="93" t="s">
        <v>13063</v>
      </c>
      <c r="D692" s="93">
        <v>2010</v>
      </c>
      <c r="E692" s="93">
        <v>12.525</v>
      </c>
    </row>
    <row r="693" spans="1:5" ht="14.25" customHeight="1">
      <c r="A693" s="93">
        <v>692</v>
      </c>
      <c r="B693" s="93" t="s">
        <v>10329</v>
      </c>
      <c r="C693" s="93" t="s">
        <v>13062</v>
      </c>
      <c r="D693" s="93">
        <v>1975</v>
      </c>
      <c r="E693" s="93">
        <v>12.523999999999999</v>
      </c>
    </row>
    <row r="694" spans="1:5" ht="14.25" customHeight="1">
      <c r="A694" s="93">
        <v>693</v>
      </c>
      <c r="B694" s="93" t="s">
        <v>13061</v>
      </c>
      <c r="C694" s="93" t="s">
        <v>13060</v>
      </c>
      <c r="D694" s="93">
        <v>1967</v>
      </c>
      <c r="E694" s="93">
        <v>12.519</v>
      </c>
    </row>
    <row r="695" spans="1:5" ht="14.25" customHeight="1">
      <c r="A695" s="93">
        <v>694</v>
      </c>
      <c r="B695" s="93" t="s">
        <v>8182</v>
      </c>
      <c r="C695" s="93" t="s">
        <v>13059</v>
      </c>
      <c r="D695" s="93">
        <v>1969</v>
      </c>
      <c r="E695" s="93">
        <v>12.516</v>
      </c>
    </row>
    <row r="696" spans="1:5" ht="14.25" customHeight="1">
      <c r="A696" s="93">
        <v>695</v>
      </c>
      <c r="B696" s="93" t="s">
        <v>9043</v>
      </c>
      <c r="C696" s="93" t="s">
        <v>13058</v>
      </c>
      <c r="D696" s="93">
        <v>1988</v>
      </c>
      <c r="E696" s="93">
        <v>12.503</v>
      </c>
    </row>
    <row r="697" spans="1:5" ht="14.25" customHeight="1">
      <c r="A697" s="93">
        <v>696</v>
      </c>
      <c r="B697" s="93" t="s">
        <v>10734</v>
      </c>
      <c r="C697" s="93" t="s">
        <v>13057</v>
      </c>
      <c r="D697" s="93">
        <v>1979</v>
      </c>
      <c r="E697" s="93">
        <v>12.503</v>
      </c>
    </row>
    <row r="698" spans="1:5" ht="14.25" customHeight="1">
      <c r="A698" s="93">
        <v>697</v>
      </c>
      <c r="B698" s="93" t="s">
        <v>13056</v>
      </c>
      <c r="C698" s="93" t="s">
        <v>13055</v>
      </c>
      <c r="D698" s="93">
        <v>1970</v>
      </c>
      <c r="E698" s="93">
        <v>12.499000000000001</v>
      </c>
    </row>
    <row r="699" spans="1:5" ht="14.25" customHeight="1">
      <c r="A699" s="93">
        <v>698</v>
      </c>
      <c r="B699" s="93" t="s">
        <v>7514</v>
      </c>
      <c r="C699" s="93" t="s">
        <v>13054</v>
      </c>
      <c r="D699" s="93">
        <v>1964</v>
      </c>
      <c r="E699" s="93">
        <v>12.491</v>
      </c>
    </row>
    <row r="700" spans="1:5" ht="14.25" customHeight="1">
      <c r="A700" s="93">
        <v>699</v>
      </c>
      <c r="B700" s="93" t="s">
        <v>13053</v>
      </c>
      <c r="C700" s="93" t="s">
        <v>13052</v>
      </c>
      <c r="D700" s="93">
        <v>1952</v>
      </c>
      <c r="E700" s="93">
        <v>12.484</v>
      </c>
    </row>
    <row r="701" spans="1:5" ht="14.25" customHeight="1">
      <c r="A701" s="93">
        <v>700</v>
      </c>
      <c r="B701" s="93" t="s">
        <v>7067</v>
      </c>
      <c r="C701" s="93" t="s">
        <v>13051</v>
      </c>
      <c r="D701" s="93">
        <v>1936</v>
      </c>
      <c r="E701" s="93">
        <v>12.477</v>
      </c>
    </row>
    <row r="702" spans="1:5" ht="14.25" customHeight="1">
      <c r="A702" s="93">
        <v>701</v>
      </c>
      <c r="B702" s="93" t="s">
        <v>8944</v>
      </c>
      <c r="C702" s="93" t="s">
        <v>13050</v>
      </c>
      <c r="D702" s="93">
        <v>1981</v>
      </c>
      <c r="E702" s="93">
        <v>12.459</v>
      </c>
    </row>
    <row r="703" spans="1:5" ht="14.25" customHeight="1">
      <c r="A703" s="93">
        <v>702</v>
      </c>
      <c r="B703" s="93" t="s">
        <v>7407</v>
      </c>
      <c r="C703" s="93" t="s">
        <v>7166</v>
      </c>
      <c r="D703" s="93">
        <v>1997</v>
      </c>
      <c r="E703" s="93">
        <v>12.456</v>
      </c>
    </row>
    <row r="704" spans="1:5" ht="14.25" customHeight="1">
      <c r="A704" s="93">
        <v>703</v>
      </c>
      <c r="B704" s="93" t="s">
        <v>10909</v>
      </c>
      <c r="C704" s="93" t="s">
        <v>13049</v>
      </c>
      <c r="D704" s="93">
        <v>1984</v>
      </c>
      <c r="E704" s="93">
        <v>12.455</v>
      </c>
    </row>
    <row r="705" spans="1:5" ht="14.25" customHeight="1">
      <c r="A705" s="93">
        <v>704</v>
      </c>
      <c r="B705" s="93" t="s">
        <v>10808</v>
      </c>
      <c r="C705" s="93" t="s">
        <v>13048</v>
      </c>
      <c r="D705" s="93">
        <v>1991</v>
      </c>
      <c r="E705" s="93">
        <v>12.45</v>
      </c>
    </row>
    <row r="706" spans="1:5" ht="14.25" customHeight="1">
      <c r="A706" s="93">
        <v>705</v>
      </c>
      <c r="B706" s="93" t="s">
        <v>7208</v>
      </c>
      <c r="C706" s="93" t="s">
        <v>13047</v>
      </c>
      <c r="D706" s="93">
        <v>2001</v>
      </c>
      <c r="E706" s="93">
        <v>12.448</v>
      </c>
    </row>
    <row r="707" spans="1:5" ht="14.25" customHeight="1">
      <c r="A707" s="93">
        <v>706</v>
      </c>
      <c r="B707" s="93" t="s">
        <v>8787</v>
      </c>
      <c r="C707" s="93" t="s">
        <v>13046</v>
      </c>
      <c r="D707" s="93">
        <v>1985</v>
      </c>
      <c r="E707" s="93">
        <v>12.445</v>
      </c>
    </row>
    <row r="708" spans="1:5" ht="14.25" customHeight="1">
      <c r="A708" s="93">
        <v>707</v>
      </c>
      <c r="B708" s="93" t="s">
        <v>8454</v>
      </c>
      <c r="C708" s="93" t="s">
        <v>13045</v>
      </c>
      <c r="D708" s="93">
        <v>1977</v>
      </c>
      <c r="E708" s="93">
        <v>12.442</v>
      </c>
    </row>
    <row r="709" spans="1:5" ht="14.25" customHeight="1">
      <c r="A709" s="93">
        <v>708</v>
      </c>
      <c r="B709" s="93" t="s">
        <v>7709</v>
      </c>
      <c r="C709" s="93" t="s">
        <v>7467</v>
      </c>
      <c r="D709" s="93">
        <v>1949</v>
      </c>
      <c r="E709" s="93">
        <v>12.442</v>
      </c>
    </row>
    <row r="710" spans="1:5" ht="14.25" customHeight="1">
      <c r="A710" s="93">
        <v>709</v>
      </c>
      <c r="B710" s="93" t="s">
        <v>9923</v>
      </c>
      <c r="C710" s="93" t="s">
        <v>13044</v>
      </c>
      <c r="D710" s="93">
        <v>1991</v>
      </c>
      <c r="E710" s="93">
        <v>12.436999999999999</v>
      </c>
    </row>
    <row r="711" spans="1:5" ht="14.25" customHeight="1">
      <c r="A711" s="93">
        <v>710</v>
      </c>
      <c r="B711" s="93" t="s">
        <v>9754</v>
      </c>
      <c r="C711" s="93" t="s">
        <v>13043</v>
      </c>
      <c r="D711" s="93">
        <v>1986</v>
      </c>
      <c r="E711" s="93">
        <v>12.433</v>
      </c>
    </row>
    <row r="712" spans="1:5" ht="14.25" customHeight="1">
      <c r="A712" s="93">
        <v>711</v>
      </c>
      <c r="B712" s="93" t="s">
        <v>10255</v>
      </c>
      <c r="C712" s="93" t="s">
        <v>13042</v>
      </c>
      <c r="D712" s="93">
        <v>1989</v>
      </c>
      <c r="E712" s="93">
        <v>12.430999999999999</v>
      </c>
    </row>
    <row r="713" spans="1:5" ht="14.25" customHeight="1">
      <c r="A713" s="93">
        <v>712</v>
      </c>
      <c r="B713" s="93" t="s">
        <v>7013</v>
      </c>
      <c r="C713" s="93" t="s">
        <v>13041</v>
      </c>
      <c r="D713" s="93">
        <v>1945</v>
      </c>
      <c r="E713" s="93">
        <v>12.430999999999999</v>
      </c>
    </row>
    <row r="714" spans="1:5" ht="14.25" customHeight="1">
      <c r="A714" s="93">
        <v>713</v>
      </c>
      <c r="B714" s="93" t="s">
        <v>7334</v>
      </c>
      <c r="C714" s="93" t="s">
        <v>13040</v>
      </c>
      <c r="D714" s="93">
        <v>1976</v>
      </c>
      <c r="E714" s="93">
        <v>12.414</v>
      </c>
    </row>
    <row r="715" spans="1:5" ht="14.25" customHeight="1">
      <c r="A715" s="93">
        <v>714</v>
      </c>
      <c r="B715" s="93" t="s">
        <v>9778</v>
      </c>
      <c r="C715" s="93" t="s">
        <v>13039</v>
      </c>
      <c r="D715" s="93">
        <v>1994</v>
      </c>
      <c r="E715" s="93">
        <v>12.407999999999999</v>
      </c>
    </row>
    <row r="716" spans="1:5" ht="14.25" customHeight="1">
      <c r="A716" s="93">
        <v>715</v>
      </c>
      <c r="B716" s="93" t="s">
        <v>7969</v>
      </c>
      <c r="C716" s="93" t="s">
        <v>13038</v>
      </c>
      <c r="D716" s="93">
        <v>1989</v>
      </c>
      <c r="E716" s="93">
        <v>12.394</v>
      </c>
    </row>
    <row r="717" spans="1:5" ht="14.25" customHeight="1">
      <c r="A717" s="93">
        <v>716</v>
      </c>
      <c r="B717" s="93" t="s">
        <v>7275</v>
      </c>
      <c r="C717" s="93" t="s">
        <v>13037</v>
      </c>
      <c r="D717" s="93">
        <v>2004</v>
      </c>
      <c r="E717" s="93">
        <v>12.385</v>
      </c>
    </row>
    <row r="718" spans="1:5" ht="14.25" customHeight="1">
      <c r="A718" s="93">
        <v>717</v>
      </c>
      <c r="B718" s="93" t="s">
        <v>7041</v>
      </c>
      <c r="C718" s="93" t="s">
        <v>12665</v>
      </c>
      <c r="D718" s="93">
        <v>2006</v>
      </c>
      <c r="E718" s="93">
        <v>12.384</v>
      </c>
    </row>
    <row r="719" spans="1:5" ht="14.25" customHeight="1">
      <c r="A719" s="93">
        <v>718</v>
      </c>
      <c r="B719" s="93" t="s">
        <v>9950</v>
      </c>
      <c r="C719" s="93" t="s">
        <v>13036</v>
      </c>
      <c r="D719" s="93">
        <v>1968</v>
      </c>
      <c r="E719" s="93">
        <v>12.379</v>
      </c>
    </row>
    <row r="720" spans="1:5" ht="14.25" customHeight="1">
      <c r="A720" s="93">
        <v>719</v>
      </c>
      <c r="B720" s="93" t="s">
        <v>7871</v>
      </c>
      <c r="C720" s="93" t="s">
        <v>13035</v>
      </c>
      <c r="D720" s="93">
        <v>2005</v>
      </c>
      <c r="E720" s="93">
        <v>12.374000000000001</v>
      </c>
    </row>
    <row r="721" spans="1:5" ht="14.25" customHeight="1">
      <c r="A721" s="93">
        <v>720</v>
      </c>
      <c r="B721" s="93" t="s">
        <v>7569</v>
      </c>
      <c r="C721" s="93" t="s">
        <v>13034</v>
      </c>
      <c r="D721" s="93">
        <v>1981</v>
      </c>
      <c r="E721" s="93">
        <v>12.372</v>
      </c>
    </row>
    <row r="722" spans="1:5" ht="14.25" customHeight="1">
      <c r="A722" s="93">
        <v>721</v>
      </c>
      <c r="B722" s="93" t="s">
        <v>13033</v>
      </c>
      <c r="C722" s="93" t="s">
        <v>13032</v>
      </c>
      <c r="D722" s="93">
        <v>2008</v>
      </c>
      <c r="E722" s="93">
        <v>12.361000000000001</v>
      </c>
    </row>
    <row r="723" spans="1:5" ht="14.25" customHeight="1">
      <c r="A723" s="93">
        <v>722</v>
      </c>
      <c r="B723" s="93" t="s">
        <v>8939</v>
      </c>
      <c r="C723" s="93" t="s">
        <v>13031</v>
      </c>
      <c r="D723" s="93">
        <v>1955</v>
      </c>
      <c r="E723" s="93">
        <v>12.358000000000001</v>
      </c>
    </row>
    <row r="724" spans="1:5" ht="14.25" customHeight="1">
      <c r="A724" s="93">
        <v>723</v>
      </c>
      <c r="B724" s="93" t="s">
        <v>13030</v>
      </c>
      <c r="C724" s="93" t="s">
        <v>10343</v>
      </c>
      <c r="D724" s="93">
        <v>2008</v>
      </c>
      <c r="E724" s="93">
        <v>12.352</v>
      </c>
    </row>
    <row r="725" spans="1:5" ht="14.25" customHeight="1">
      <c r="A725" s="93">
        <v>724</v>
      </c>
      <c r="B725" s="93" t="s">
        <v>7295</v>
      </c>
      <c r="C725" s="93" t="s">
        <v>11359</v>
      </c>
      <c r="D725" s="93">
        <v>1988</v>
      </c>
      <c r="E725" s="93">
        <v>12.351000000000001</v>
      </c>
    </row>
    <row r="726" spans="1:5" ht="14.25" customHeight="1">
      <c r="A726" s="93">
        <v>725</v>
      </c>
      <c r="B726" s="93" t="s">
        <v>7275</v>
      </c>
      <c r="C726" s="93" t="s">
        <v>13029</v>
      </c>
      <c r="D726" s="93">
        <v>2002</v>
      </c>
      <c r="E726" s="93">
        <v>12.345000000000001</v>
      </c>
    </row>
    <row r="727" spans="1:5" ht="14.25" customHeight="1">
      <c r="A727" s="93">
        <v>726</v>
      </c>
      <c r="B727" s="93" t="s">
        <v>8148</v>
      </c>
      <c r="C727" s="93" t="s">
        <v>13028</v>
      </c>
      <c r="D727" s="93">
        <v>1979</v>
      </c>
      <c r="E727" s="93">
        <v>12.335000000000001</v>
      </c>
    </row>
    <row r="728" spans="1:5" ht="14.25" customHeight="1">
      <c r="A728" s="93">
        <v>727</v>
      </c>
      <c r="B728" s="93" t="s">
        <v>13027</v>
      </c>
      <c r="C728" s="93" t="s">
        <v>65</v>
      </c>
      <c r="D728" s="93">
        <v>1976</v>
      </c>
      <c r="E728" s="93">
        <v>12.331</v>
      </c>
    </row>
    <row r="729" spans="1:5" ht="14.25" customHeight="1">
      <c r="A729" s="93">
        <v>728</v>
      </c>
      <c r="B729" s="93" t="s">
        <v>10255</v>
      </c>
      <c r="C729" s="93" t="s">
        <v>13026</v>
      </c>
      <c r="D729" s="93">
        <v>1988</v>
      </c>
      <c r="E729" s="93">
        <v>12.324999999999999</v>
      </c>
    </row>
    <row r="730" spans="1:5" ht="14.25" customHeight="1">
      <c r="A730" s="93">
        <v>729</v>
      </c>
      <c r="B730" s="93" t="s">
        <v>7013</v>
      </c>
      <c r="C730" s="93" t="s">
        <v>13025</v>
      </c>
      <c r="D730" s="93">
        <v>1946</v>
      </c>
      <c r="E730" s="93">
        <v>12.311999999999999</v>
      </c>
    </row>
    <row r="731" spans="1:5" ht="14.25" customHeight="1">
      <c r="A731" s="93">
        <v>730</v>
      </c>
      <c r="B731" s="93" t="s">
        <v>13024</v>
      </c>
      <c r="C731" s="93" t="s">
        <v>7815</v>
      </c>
      <c r="D731" s="93">
        <v>1998</v>
      </c>
      <c r="E731" s="93">
        <v>12.31</v>
      </c>
    </row>
    <row r="732" spans="1:5" ht="14.25" customHeight="1">
      <c r="A732" s="93">
        <v>731</v>
      </c>
      <c r="B732" s="93" t="s">
        <v>9718</v>
      </c>
      <c r="C732" s="93" t="s">
        <v>13023</v>
      </c>
      <c r="D732" s="93">
        <v>2005</v>
      </c>
      <c r="E732" s="93">
        <v>12.31</v>
      </c>
    </row>
    <row r="733" spans="1:5" ht="14.25" customHeight="1">
      <c r="A733" s="93">
        <v>732</v>
      </c>
      <c r="B733" s="93" t="s">
        <v>7797</v>
      </c>
      <c r="C733" s="93" t="s">
        <v>13022</v>
      </c>
      <c r="D733" s="93">
        <v>1980</v>
      </c>
      <c r="E733" s="93">
        <v>12.308999999999999</v>
      </c>
    </row>
    <row r="734" spans="1:5" ht="14.25" customHeight="1">
      <c r="A734" s="93">
        <v>733</v>
      </c>
      <c r="B734" s="93" t="s">
        <v>7510</v>
      </c>
      <c r="C734" s="93" t="s">
        <v>13021</v>
      </c>
      <c r="D734" s="93">
        <v>2006</v>
      </c>
      <c r="E734" s="93">
        <v>12.308</v>
      </c>
    </row>
    <row r="735" spans="1:5" ht="14.25" customHeight="1">
      <c r="A735" s="93">
        <v>734</v>
      </c>
      <c r="B735" s="93" t="s">
        <v>8200</v>
      </c>
      <c r="C735" s="93" t="s">
        <v>13020</v>
      </c>
      <c r="D735" s="93">
        <v>1961</v>
      </c>
      <c r="E735" s="93">
        <v>12.307</v>
      </c>
    </row>
    <row r="736" spans="1:5" ht="14.25" customHeight="1">
      <c r="A736" s="93">
        <v>735</v>
      </c>
      <c r="B736" s="93" t="s">
        <v>13019</v>
      </c>
      <c r="C736" s="93" t="s">
        <v>13018</v>
      </c>
      <c r="D736" s="93">
        <v>2004</v>
      </c>
      <c r="E736" s="93">
        <v>12.304</v>
      </c>
    </row>
    <row r="737" spans="1:5" ht="14.25" customHeight="1">
      <c r="A737" s="93">
        <v>736</v>
      </c>
      <c r="B737" s="93" t="s">
        <v>13017</v>
      </c>
      <c r="C737" s="93" t="s">
        <v>13016</v>
      </c>
      <c r="D737" s="93">
        <v>1996</v>
      </c>
      <c r="E737" s="93">
        <v>12.304</v>
      </c>
    </row>
    <row r="738" spans="1:5" ht="14.25" customHeight="1">
      <c r="A738" s="93">
        <v>737</v>
      </c>
      <c r="B738" s="93" t="s">
        <v>13015</v>
      </c>
      <c r="C738" s="93" t="s">
        <v>13014</v>
      </c>
      <c r="D738" s="93">
        <v>1972</v>
      </c>
      <c r="E738" s="93">
        <v>12.302</v>
      </c>
    </row>
    <row r="739" spans="1:5" ht="14.25" customHeight="1">
      <c r="A739" s="93">
        <v>738</v>
      </c>
      <c r="B739" s="93" t="s">
        <v>7259</v>
      </c>
      <c r="C739" s="93" t="s">
        <v>13013</v>
      </c>
      <c r="D739" s="93">
        <v>1983</v>
      </c>
      <c r="E739" s="93">
        <v>12.3</v>
      </c>
    </row>
    <row r="740" spans="1:5" ht="14.25" customHeight="1">
      <c r="A740" s="93">
        <v>739</v>
      </c>
      <c r="B740" s="93" t="s">
        <v>9451</v>
      </c>
      <c r="C740" s="93" t="s">
        <v>13012</v>
      </c>
      <c r="D740" s="93">
        <v>2004</v>
      </c>
      <c r="E740" s="93">
        <v>12.294</v>
      </c>
    </row>
    <row r="741" spans="1:5" ht="14.25" customHeight="1">
      <c r="A741" s="93">
        <v>740</v>
      </c>
      <c r="B741" s="93" t="s">
        <v>7723</v>
      </c>
      <c r="C741" s="93" t="s">
        <v>13011</v>
      </c>
      <c r="D741" s="93">
        <v>1981</v>
      </c>
      <c r="E741" s="93">
        <v>12.286</v>
      </c>
    </row>
    <row r="742" spans="1:5" ht="14.25" customHeight="1">
      <c r="A742" s="93">
        <v>741</v>
      </c>
      <c r="B742" s="93" t="s">
        <v>7533</v>
      </c>
      <c r="C742" s="93" t="s">
        <v>13010</v>
      </c>
      <c r="D742" s="93">
        <v>1948</v>
      </c>
      <c r="E742" s="93">
        <v>12.284000000000001</v>
      </c>
    </row>
    <row r="743" spans="1:5" ht="14.25" customHeight="1">
      <c r="A743" s="93">
        <v>742</v>
      </c>
      <c r="B743" s="93" t="s">
        <v>7330</v>
      </c>
      <c r="C743" s="93" t="s">
        <v>13009</v>
      </c>
      <c r="D743" s="93">
        <v>1953</v>
      </c>
      <c r="E743" s="93">
        <v>12.282999999999999</v>
      </c>
    </row>
    <row r="744" spans="1:5" ht="14.25" customHeight="1">
      <c r="A744" s="93">
        <v>743</v>
      </c>
      <c r="B744" s="93" t="s">
        <v>10032</v>
      </c>
      <c r="C744" s="93" t="s">
        <v>13008</v>
      </c>
      <c r="D744" s="93">
        <v>2006</v>
      </c>
      <c r="E744" s="93">
        <v>12.281000000000001</v>
      </c>
    </row>
    <row r="745" spans="1:5" ht="14.25" customHeight="1">
      <c r="A745" s="93">
        <v>744</v>
      </c>
      <c r="B745" s="93" t="s">
        <v>7491</v>
      </c>
      <c r="C745" s="93" t="s">
        <v>13007</v>
      </c>
      <c r="D745" s="93">
        <v>1997</v>
      </c>
      <c r="E745" s="93">
        <v>12.265000000000001</v>
      </c>
    </row>
    <row r="746" spans="1:5" ht="14.25" customHeight="1">
      <c r="A746" s="93">
        <v>745</v>
      </c>
      <c r="B746" s="93" t="s">
        <v>7398</v>
      </c>
      <c r="C746" s="93" t="s">
        <v>13006</v>
      </c>
      <c r="D746" s="93">
        <v>1974</v>
      </c>
      <c r="E746" s="93">
        <v>12.263</v>
      </c>
    </row>
    <row r="747" spans="1:5" ht="14.25" customHeight="1">
      <c r="A747" s="93">
        <v>746</v>
      </c>
      <c r="B747" s="93" t="s">
        <v>13005</v>
      </c>
      <c r="C747" s="93" t="s">
        <v>13004</v>
      </c>
      <c r="D747" s="93">
        <v>2001</v>
      </c>
      <c r="E747" s="93">
        <v>12.263</v>
      </c>
    </row>
    <row r="748" spans="1:5" ht="14.25" customHeight="1">
      <c r="A748" s="93">
        <v>747</v>
      </c>
      <c r="B748" s="93" t="s">
        <v>7792</v>
      </c>
      <c r="C748" s="93" t="s">
        <v>13003</v>
      </c>
      <c r="D748" s="93">
        <v>1953</v>
      </c>
      <c r="E748" s="93">
        <v>12.254</v>
      </c>
    </row>
    <row r="749" spans="1:5" ht="14.25" customHeight="1">
      <c r="A749" s="93">
        <v>748</v>
      </c>
      <c r="B749" s="93" t="s">
        <v>7067</v>
      </c>
      <c r="C749" s="93" t="s">
        <v>13002</v>
      </c>
      <c r="D749" s="93">
        <v>1944</v>
      </c>
      <c r="E749" s="93">
        <v>12.25</v>
      </c>
    </row>
    <row r="750" spans="1:5" ht="14.25" customHeight="1">
      <c r="A750" s="93">
        <v>749</v>
      </c>
      <c r="B750" s="93" t="s">
        <v>13001</v>
      </c>
      <c r="C750" s="93" t="s">
        <v>13000</v>
      </c>
      <c r="D750" s="93">
        <v>2008</v>
      </c>
      <c r="E750" s="93">
        <v>12.234999999999999</v>
      </c>
    </row>
    <row r="751" spans="1:5" ht="14.25" customHeight="1">
      <c r="A751" s="93">
        <v>750</v>
      </c>
      <c r="B751" s="93" t="s">
        <v>12999</v>
      </c>
      <c r="C751" s="93" t="s">
        <v>12998</v>
      </c>
      <c r="D751" s="93">
        <v>1979</v>
      </c>
      <c r="E751" s="93">
        <v>12.234</v>
      </c>
    </row>
    <row r="752" spans="1:5" ht="14.25" customHeight="1">
      <c r="A752" s="93">
        <v>751</v>
      </c>
      <c r="B752" s="93" t="s">
        <v>7259</v>
      </c>
      <c r="C752" s="93" t="s">
        <v>11805</v>
      </c>
      <c r="D752" s="93">
        <v>1975</v>
      </c>
      <c r="E752" s="93">
        <v>12.228</v>
      </c>
    </row>
    <row r="753" spans="1:5" ht="14.25" customHeight="1">
      <c r="A753" s="93">
        <v>752</v>
      </c>
      <c r="B753" s="93" t="s">
        <v>7776</v>
      </c>
      <c r="C753" s="93" t="s">
        <v>12997</v>
      </c>
      <c r="D753" s="93">
        <v>1944</v>
      </c>
      <c r="E753" s="93">
        <v>12.218</v>
      </c>
    </row>
    <row r="754" spans="1:5" ht="14.25" customHeight="1">
      <c r="A754" s="93">
        <v>753</v>
      </c>
      <c r="B754" s="93" t="s">
        <v>7015</v>
      </c>
      <c r="C754" s="93" t="s">
        <v>12996</v>
      </c>
      <c r="D754" s="93">
        <v>1965</v>
      </c>
      <c r="E754" s="93">
        <v>12.215</v>
      </c>
    </row>
    <row r="755" spans="1:5" ht="14.25" customHeight="1">
      <c r="A755" s="93">
        <v>754</v>
      </c>
      <c r="B755" s="93" t="s">
        <v>12995</v>
      </c>
      <c r="C755" s="93" t="s">
        <v>12994</v>
      </c>
      <c r="D755" s="93">
        <v>1987</v>
      </c>
      <c r="E755" s="93">
        <v>12.212999999999999</v>
      </c>
    </row>
    <row r="756" spans="1:5" ht="14.25" customHeight="1">
      <c r="A756" s="93">
        <v>755</v>
      </c>
      <c r="B756" s="93" t="s">
        <v>12993</v>
      </c>
      <c r="C756" s="93" t="s">
        <v>12992</v>
      </c>
      <c r="D756" s="93">
        <v>1990</v>
      </c>
      <c r="E756" s="93">
        <v>12.209</v>
      </c>
    </row>
    <row r="757" spans="1:5" ht="14.25" customHeight="1">
      <c r="A757" s="93">
        <v>756</v>
      </c>
      <c r="B757" s="93" t="s">
        <v>11519</v>
      </c>
      <c r="C757" s="93" t="s">
        <v>12991</v>
      </c>
      <c r="D757" s="93">
        <v>1975</v>
      </c>
      <c r="E757" s="93">
        <v>12.208</v>
      </c>
    </row>
    <row r="758" spans="1:5" ht="14.25" customHeight="1">
      <c r="A758" s="93">
        <v>757</v>
      </c>
      <c r="B758" s="93" t="s">
        <v>7867</v>
      </c>
      <c r="C758" s="93" t="s">
        <v>12990</v>
      </c>
      <c r="D758" s="93">
        <v>2001</v>
      </c>
      <c r="E758" s="93">
        <v>12.207000000000001</v>
      </c>
    </row>
    <row r="759" spans="1:5" ht="14.25" customHeight="1">
      <c r="A759" s="93">
        <v>758</v>
      </c>
      <c r="B759" s="93" t="s">
        <v>8432</v>
      </c>
      <c r="C759" s="93" t="s">
        <v>12989</v>
      </c>
      <c r="D759" s="93">
        <v>1998</v>
      </c>
      <c r="E759" s="93">
        <v>12.198</v>
      </c>
    </row>
    <row r="760" spans="1:5" ht="14.25" customHeight="1">
      <c r="A760" s="93">
        <v>759</v>
      </c>
      <c r="B760" s="93" t="s">
        <v>10688</v>
      </c>
      <c r="C760" s="93" t="s">
        <v>12988</v>
      </c>
      <c r="D760" s="93">
        <v>1988</v>
      </c>
      <c r="E760" s="93">
        <v>12.196</v>
      </c>
    </row>
    <row r="761" spans="1:5" ht="14.25" customHeight="1">
      <c r="A761" s="93">
        <v>760</v>
      </c>
      <c r="B761" s="93" t="s">
        <v>9460</v>
      </c>
      <c r="C761" s="93" t="s">
        <v>9016</v>
      </c>
      <c r="D761" s="93">
        <v>1970</v>
      </c>
      <c r="E761" s="93">
        <v>12.193</v>
      </c>
    </row>
    <row r="762" spans="1:5" ht="14.25" customHeight="1">
      <c r="A762" s="93">
        <v>761</v>
      </c>
      <c r="B762" s="93" t="s">
        <v>12222</v>
      </c>
      <c r="C762" s="93" t="s">
        <v>12987</v>
      </c>
      <c r="D762" s="93">
        <v>1994</v>
      </c>
      <c r="E762" s="93">
        <v>12.191000000000001</v>
      </c>
    </row>
    <row r="763" spans="1:5" ht="14.25" customHeight="1">
      <c r="A763" s="93">
        <v>762</v>
      </c>
      <c r="B763" s="93" t="s">
        <v>9764</v>
      </c>
      <c r="C763" s="93" t="s">
        <v>12986</v>
      </c>
      <c r="D763" s="93">
        <v>2000</v>
      </c>
      <c r="E763" s="93">
        <v>12.167</v>
      </c>
    </row>
    <row r="764" spans="1:5" ht="14.25" customHeight="1">
      <c r="A764" s="93">
        <v>763</v>
      </c>
      <c r="B764" s="93" t="s">
        <v>9118</v>
      </c>
      <c r="C764" s="93" t="s">
        <v>12985</v>
      </c>
      <c r="D764" s="93">
        <v>1979</v>
      </c>
      <c r="E764" s="93">
        <v>12.16</v>
      </c>
    </row>
    <row r="765" spans="1:5" ht="14.25" customHeight="1">
      <c r="A765" s="93">
        <v>764</v>
      </c>
      <c r="B765" s="93" t="s">
        <v>12984</v>
      </c>
      <c r="C765" s="93" t="s">
        <v>12983</v>
      </c>
      <c r="D765" s="93">
        <v>2006</v>
      </c>
      <c r="E765" s="93">
        <v>12.157</v>
      </c>
    </row>
    <row r="766" spans="1:5" ht="14.25" customHeight="1">
      <c r="A766" s="93">
        <v>765</v>
      </c>
      <c r="B766" s="93" t="s">
        <v>10014</v>
      </c>
      <c r="C766" s="93" t="s">
        <v>12982</v>
      </c>
      <c r="D766" s="93">
        <v>1940</v>
      </c>
      <c r="E766" s="93">
        <v>12.157</v>
      </c>
    </row>
    <row r="767" spans="1:5" ht="14.25" customHeight="1">
      <c r="A767" s="93">
        <v>766</v>
      </c>
      <c r="B767" s="93" t="s">
        <v>9718</v>
      </c>
      <c r="C767" s="93" t="s">
        <v>12981</v>
      </c>
      <c r="D767" s="93">
        <v>2009</v>
      </c>
      <c r="E767" s="93">
        <v>12.15</v>
      </c>
    </row>
    <row r="768" spans="1:5" ht="14.25" customHeight="1">
      <c r="A768" s="93">
        <v>767</v>
      </c>
      <c r="B768" s="93" t="s">
        <v>8424</v>
      </c>
      <c r="C768" s="93" t="s">
        <v>12980</v>
      </c>
      <c r="D768" s="93">
        <v>1993</v>
      </c>
      <c r="E768" s="93">
        <v>12.141</v>
      </c>
    </row>
    <row r="769" spans="1:5" ht="14.25" customHeight="1">
      <c r="A769" s="93">
        <v>768</v>
      </c>
      <c r="B769" s="93" t="s">
        <v>7280</v>
      </c>
      <c r="C769" s="93" t="s">
        <v>12979</v>
      </c>
      <c r="D769" s="93">
        <v>1979</v>
      </c>
      <c r="E769" s="93">
        <v>12.138999999999999</v>
      </c>
    </row>
    <row r="770" spans="1:5" ht="14.25" customHeight="1">
      <c r="A770" s="93">
        <v>769</v>
      </c>
      <c r="B770" s="93" t="s">
        <v>7115</v>
      </c>
      <c r="C770" s="93" t="s">
        <v>12978</v>
      </c>
      <c r="D770" s="93">
        <v>1936</v>
      </c>
      <c r="E770" s="93">
        <v>12.135</v>
      </c>
    </row>
    <row r="771" spans="1:5" ht="14.25" customHeight="1">
      <c r="A771" s="93">
        <v>770</v>
      </c>
      <c r="B771" s="93" t="s">
        <v>7295</v>
      </c>
      <c r="C771" s="93" t="s">
        <v>12977</v>
      </c>
      <c r="D771" s="93">
        <v>1996</v>
      </c>
      <c r="E771" s="93">
        <v>12.124000000000001</v>
      </c>
    </row>
    <row r="772" spans="1:5" ht="14.25" customHeight="1">
      <c r="A772" s="93">
        <v>771</v>
      </c>
      <c r="B772" s="93" t="s">
        <v>12976</v>
      </c>
      <c r="C772" s="93" t="s">
        <v>12975</v>
      </c>
      <c r="D772" s="93">
        <v>2005</v>
      </c>
      <c r="E772" s="93">
        <v>12.11</v>
      </c>
    </row>
    <row r="773" spans="1:5" ht="14.25" customHeight="1">
      <c r="A773" s="93">
        <v>772</v>
      </c>
      <c r="B773" s="93" t="s">
        <v>7437</v>
      </c>
      <c r="C773" s="93" t="s">
        <v>12974</v>
      </c>
      <c r="D773" s="93">
        <v>1959</v>
      </c>
      <c r="E773" s="93">
        <v>12.106</v>
      </c>
    </row>
    <row r="774" spans="1:5" ht="14.25" customHeight="1">
      <c r="A774" s="93">
        <v>773</v>
      </c>
      <c r="B774" s="93" t="s">
        <v>12973</v>
      </c>
      <c r="C774" s="93" t="s">
        <v>12972</v>
      </c>
      <c r="D774" s="93">
        <v>1997</v>
      </c>
      <c r="E774" s="93">
        <v>12.103999999999999</v>
      </c>
    </row>
    <row r="775" spans="1:5" ht="14.25" customHeight="1">
      <c r="A775" s="93">
        <v>774</v>
      </c>
      <c r="B775" s="93" t="s">
        <v>7334</v>
      </c>
      <c r="C775" s="93" t="s">
        <v>12971</v>
      </c>
      <c r="D775" s="93">
        <v>1977</v>
      </c>
      <c r="E775" s="93">
        <v>12.101000000000001</v>
      </c>
    </row>
    <row r="776" spans="1:5" ht="14.25" customHeight="1">
      <c r="A776" s="93">
        <v>775</v>
      </c>
      <c r="B776" s="93" t="s">
        <v>12970</v>
      </c>
      <c r="C776" s="93" t="s">
        <v>12969</v>
      </c>
      <c r="D776" s="93">
        <v>1957</v>
      </c>
      <c r="E776" s="93">
        <v>12.099</v>
      </c>
    </row>
    <row r="777" spans="1:5" ht="14.25" customHeight="1">
      <c r="A777" s="93">
        <v>776</v>
      </c>
      <c r="B777" s="93" t="s">
        <v>8699</v>
      </c>
      <c r="C777" s="93" t="s">
        <v>12968</v>
      </c>
      <c r="D777" s="93">
        <v>1975</v>
      </c>
      <c r="E777" s="93">
        <v>12.097</v>
      </c>
    </row>
    <row r="778" spans="1:5" ht="14.25" customHeight="1">
      <c r="A778" s="93">
        <v>777</v>
      </c>
      <c r="B778" s="93" t="s">
        <v>12967</v>
      </c>
      <c r="C778" s="93" t="s">
        <v>12966</v>
      </c>
      <c r="D778" s="93">
        <v>1975</v>
      </c>
      <c r="E778" s="93">
        <v>12.093</v>
      </c>
    </row>
    <row r="779" spans="1:5" ht="14.25" customHeight="1">
      <c r="A779" s="93">
        <v>778</v>
      </c>
      <c r="B779" s="93" t="s">
        <v>7326</v>
      </c>
      <c r="C779" s="93" t="s">
        <v>12965</v>
      </c>
      <c r="D779" s="93">
        <v>1985</v>
      </c>
      <c r="E779" s="93">
        <v>12.087</v>
      </c>
    </row>
    <row r="780" spans="1:5" ht="14.25" customHeight="1">
      <c r="A780" s="93">
        <v>779</v>
      </c>
      <c r="B780" s="93" t="s">
        <v>7861</v>
      </c>
      <c r="C780" s="93" t="s">
        <v>9603</v>
      </c>
      <c r="D780" s="93">
        <v>1977</v>
      </c>
      <c r="E780" s="93">
        <v>12.082000000000001</v>
      </c>
    </row>
    <row r="781" spans="1:5" ht="14.25" customHeight="1">
      <c r="A781" s="93">
        <v>780</v>
      </c>
      <c r="B781" s="93" t="s">
        <v>10811</v>
      </c>
      <c r="C781" s="93" t="s">
        <v>12964</v>
      </c>
      <c r="D781" s="93">
        <v>1983</v>
      </c>
      <c r="E781" s="93">
        <v>12.068</v>
      </c>
    </row>
    <row r="782" spans="1:5" ht="14.25" customHeight="1">
      <c r="A782" s="93">
        <v>781</v>
      </c>
      <c r="B782" s="93" t="s">
        <v>12963</v>
      </c>
      <c r="C782" s="93" t="s">
        <v>12962</v>
      </c>
      <c r="D782" s="93">
        <v>1949</v>
      </c>
      <c r="E782" s="93">
        <v>12.063000000000001</v>
      </c>
    </row>
    <row r="783" spans="1:5" ht="14.25" customHeight="1">
      <c r="A783" s="93">
        <v>782</v>
      </c>
      <c r="B783" s="93" t="s">
        <v>12961</v>
      </c>
      <c r="C783" s="93" t="s">
        <v>12960</v>
      </c>
      <c r="D783" s="93">
        <v>1971</v>
      </c>
      <c r="E783" s="93">
        <v>12.052</v>
      </c>
    </row>
    <row r="784" spans="1:5" ht="14.25" customHeight="1">
      <c r="A784" s="93">
        <v>783</v>
      </c>
      <c r="B784" s="93" t="s">
        <v>7326</v>
      </c>
      <c r="C784" s="93" t="s">
        <v>12959</v>
      </c>
      <c r="D784" s="93">
        <v>1998</v>
      </c>
      <c r="E784" s="93">
        <v>12.048</v>
      </c>
    </row>
    <row r="785" spans="1:5" ht="14.25" customHeight="1">
      <c r="A785" s="93">
        <v>784</v>
      </c>
      <c r="B785" s="93" t="s">
        <v>7514</v>
      </c>
      <c r="C785" s="93" t="s">
        <v>12958</v>
      </c>
      <c r="D785" s="93">
        <v>1968</v>
      </c>
      <c r="E785" s="93">
        <v>12.047000000000001</v>
      </c>
    </row>
    <row r="786" spans="1:5" ht="14.25" customHeight="1">
      <c r="A786" s="93">
        <v>785</v>
      </c>
      <c r="B786" s="93" t="s">
        <v>7328</v>
      </c>
      <c r="C786" s="93" t="s">
        <v>12957</v>
      </c>
      <c r="D786" s="93">
        <v>1966</v>
      </c>
      <c r="E786" s="93">
        <v>12.031000000000001</v>
      </c>
    </row>
    <row r="787" spans="1:5" ht="14.25" customHeight="1">
      <c r="A787" s="93">
        <v>786</v>
      </c>
      <c r="B787" s="93" t="s">
        <v>7717</v>
      </c>
      <c r="C787" s="93" t="s">
        <v>12956</v>
      </c>
      <c r="D787" s="93">
        <v>1979</v>
      </c>
      <c r="E787" s="93">
        <v>12.031000000000001</v>
      </c>
    </row>
    <row r="788" spans="1:5" ht="14.25" customHeight="1">
      <c r="A788" s="93">
        <v>787</v>
      </c>
      <c r="B788" s="93" t="s">
        <v>12955</v>
      </c>
      <c r="C788" s="93" t="s">
        <v>12954</v>
      </c>
      <c r="D788" s="93">
        <v>2012</v>
      </c>
      <c r="E788" s="93">
        <v>12.028</v>
      </c>
    </row>
    <row r="789" spans="1:5" ht="14.25" customHeight="1">
      <c r="A789" s="93">
        <v>788</v>
      </c>
      <c r="B789" s="93" t="s">
        <v>8356</v>
      </c>
      <c r="C789" s="93" t="s">
        <v>10566</v>
      </c>
      <c r="D789" s="93">
        <v>1988</v>
      </c>
      <c r="E789" s="93">
        <v>12.028</v>
      </c>
    </row>
    <row r="790" spans="1:5" ht="14.25" customHeight="1">
      <c r="A790" s="93">
        <v>789</v>
      </c>
      <c r="B790" s="93" t="s">
        <v>12953</v>
      </c>
      <c r="C790" s="93" t="s">
        <v>12952</v>
      </c>
      <c r="D790" s="93">
        <v>2006</v>
      </c>
      <c r="E790" s="93">
        <v>12.016999999999999</v>
      </c>
    </row>
    <row r="791" spans="1:5" ht="14.25" customHeight="1">
      <c r="A791" s="93">
        <v>790</v>
      </c>
      <c r="B791" s="93" t="s">
        <v>12951</v>
      </c>
      <c r="C791" s="93" t="s">
        <v>12950</v>
      </c>
      <c r="D791" s="93">
        <v>1932</v>
      </c>
      <c r="E791" s="93">
        <v>12.013</v>
      </c>
    </row>
    <row r="792" spans="1:5" ht="14.25" customHeight="1">
      <c r="A792" s="93">
        <v>791</v>
      </c>
      <c r="B792" s="93" t="s">
        <v>7334</v>
      </c>
      <c r="C792" s="93" t="s">
        <v>12949</v>
      </c>
      <c r="D792" s="93">
        <v>1978</v>
      </c>
      <c r="E792" s="93">
        <v>12.012</v>
      </c>
    </row>
    <row r="793" spans="1:5" ht="14.25" customHeight="1">
      <c r="A793" s="93">
        <v>792</v>
      </c>
      <c r="B793" s="93" t="s">
        <v>12948</v>
      </c>
      <c r="C793" s="93" t="s">
        <v>12947</v>
      </c>
      <c r="D793" s="93">
        <v>1975</v>
      </c>
      <c r="E793" s="93">
        <v>12.007</v>
      </c>
    </row>
    <row r="794" spans="1:5" ht="14.25" customHeight="1">
      <c r="A794" s="93">
        <v>793</v>
      </c>
      <c r="B794" s="93" t="s">
        <v>7510</v>
      </c>
      <c r="C794" s="93" t="s">
        <v>12946</v>
      </c>
      <c r="D794" s="93">
        <v>2003</v>
      </c>
      <c r="E794" s="93">
        <v>12.005000000000001</v>
      </c>
    </row>
    <row r="795" spans="1:5" ht="14.25" customHeight="1">
      <c r="A795" s="93">
        <v>794</v>
      </c>
      <c r="B795" s="93" t="s">
        <v>11629</v>
      </c>
      <c r="C795" s="93" t="s">
        <v>12945</v>
      </c>
      <c r="D795" s="93">
        <v>1952</v>
      </c>
      <c r="E795" s="93">
        <v>12.004</v>
      </c>
    </row>
    <row r="796" spans="1:5" ht="14.25" customHeight="1">
      <c r="A796" s="93">
        <v>795</v>
      </c>
      <c r="B796" s="93" t="s">
        <v>12944</v>
      </c>
      <c r="C796" s="93" t="s">
        <v>12943</v>
      </c>
      <c r="D796" s="93">
        <v>1996</v>
      </c>
      <c r="E796" s="93">
        <v>11.997999999999999</v>
      </c>
    </row>
    <row r="797" spans="1:5" ht="14.25" customHeight="1">
      <c r="A797" s="93">
        <v>796</v>
      </c>
      <c r="B797" s="93" t="s">
        <v>12942</v>
      </c>
      <c r="C797" s="93" t="s">
        <v>12941</v>
      </c>
      <c r="D797" s="93">
        <v>1963</v>
      </c>
      <c r="E797" s="93">
        <v>11.994999999999999</v>
      </c>
    </row>
    <row r="798" spans="1:5" ht="14.25" customHeight="1">
      <c r="A798" s="93">
        <v>797</v>
      </c>
      <c r="B798" s="93" t="s">
        <v>12940</v>
      </c>
      <c r="C798" s="93" t="s">
        <v>12939</v>
      </c>
      <c r="D798" s="93">
        <v>1980</v>
      </c>
      <c r="E798" s="93">
        <v>11.994999999999999</v>
      </c>
    </row>
    <row r="799" spans="1:5" ht="14.25" customHeight="1">
      <c r="A799" s="93">
        <v>798</v>
      </c>
      <c r="B799" s="93" t="s">
        <v>7212</v>
      </c>
      <c r="C799" s="93" t="s">
        <v>12938</v>
      </c>
      <c r="D799" s="93">
        <v>1968</v>
      </c>
      <c r="E799" s="93">
        <v>11.989000000000001</v>
      </c>
    </row>
    <row r="800" spans="1:5" ht="14.25" customHeight="1">
      <c r="A800" s="93">
        <v>799</v>
      </c>
      <c r="B800" s="93" t="s">
        <v>7278</v>
      </c>
      <c r="C800" s="93" t="s">
        <v>9529</v>
      </c>
      <c r="D800" s="93">
        <v>1994</v>
      </c>
      <c r="E800" s="93">
        <v>11.974</v>
      </c>
    </row>
    <row r="801" spans="1:5" ht="14.25" customHeight="1">
      <c r="A801" s="93">
        <v>800</v>
      </c>
      <c r="B801" s="93" t="s">
        <v>7330</v>
      </c>
      <c r="C801" s="93" t="s">
        <v>12937</v>
      </c>
      <c r="D801" s="93">
        <v>1954</v>
      </c>
      <c r="E801" s="93">
        <v>11.973000000000001</v>
      </c>
    </row>
    <row r="802" spans="1:5" ht="14.25" customHeight="1">
      <c r="A802" s="93">
        <v>801</v>
      </c>
      <c r="B802" s="93" t="s">
        <v>12936</v>
      </c>
      <c r="C802" s="93" t="s">
        <v>12935</v>
      </c>
      <c r="D802" s="93">
        <v>1998</v>
      </c>
      <c r="E802" s="93">
        <v>11.967000000000001</v>
      </c>
    </row>
    <row r="803" spans="1:5" ht="14.25" customHeight="1">
      <c r="A803" s="93">
        <v>802</v>
      </c>
      <c r="B803" s="93" t="s">
        <v>12934</v>
      </c>
      <c r="C803" s="93" t="s">
        <v>12933</v>
      </c>
      <c r="D803" s="93">
        <v>1994</v>
      </c>
      <c r="E803" s="93">
        <v>11.958</v>
      </c>
    </row>
    <row r="804" spans="1:5" ht="14.25" customHeight="1">
      <c r="A804" s="93">
        <v>803</v>
      </c>
      <c r="B804" s="93" t="s">
        <v>7326</v>
      </c>
      <c r="C804" s="93" t="s">
        <v>12932</v>
      </c>
      <c r="D804" s="93">
        <v>2002</v>
      </c>
      <c r="E804" s="93">
        <v>11.944000000000001</v>
      </c>
    </row>
    <row r="805" spans="1:5" ht="14.25" customHeight="1">
      <c r="A805" s="93">
        <v>804</v>
      </c>
      <c r="B805" s="93" t="s">
        <v>12931</v>
      </c>
      <c r="C805" s="93" t="s">
        <v>12930</v>
      </c>
      <c r="D805" s="93">
        <v>1976</v>
      </c>
      <c r="E805" s="93">
        <v>11.926</v>
      </c>
    </row>
    <row r="806" spans="1:5" ht="14.25" customHeight="1">
      <c r="A806" s="93">
        <v>805</v>
      </c>
      <c r="B806" s="93" t="s">
        <v>10516</v>
      </c>
      <c r="C806" s="93" t="s">
        <v>12929</v>
      </c>
      <c r="D806" s="93">
        <v>1972</v>
      </c>
      <c r="E806" s="93">
        <v>11.923999999999999</v>
      </c>
    </row>
    <row r="807" spans="1:5" ht="14.25" customHeight="1">
      <c r="A807" s="93">
        <v>806</v>
      </c>
      <c r="B807" s="93" t="s">
        <v>8200</v>
      </c>
      <c r="C807" s="93" t="s">
        <v>12928</v>
      </c>
      <c r="D807" s="93">
        <v>1956</v>
      </c>
      <c r="E807" s="93">
        <v>11.907</v>
      </c>
    </row>
    <row r="808" spans="1:5" ht="14.25" customHeight="1">
      <c r="A808" s="93">
        <v>807</v>
      </c>
      <c r="B808" s="93" t="s">
        <v>7506</v>
      </c>
      <c r="C808" s="93" t="s">
        <v>12927</v>
      </c>
      <c r="D808" s="93">
        <v>1960</v>
      </c>
      <c r="E808" s="93">
        <v>11.904999999999999</v>
      </c>
    </row>
    <row r="809" spans="1:5" ht="14.25" customHeight="1">
      <c r="A809" s="93">
        <v>808</v>
      </c>
      <c r="B809" s="93" t="s">
        <v>12926</v>
      </c>
      <c r="C809" s="93" t="s">
        <v>12925</v>
      </c>
      <c r="D809" s="93">
        <v>1950</v>
      </c>
      <c r="E809" s="93">
        <v>11.898</v>
      </c>
    </row>
    <row r="810" spans="1:5" ht="14.25" customHeight="1">
      <c r="A810" s="93">
        <v>809</v>
      </c>
      <c r="B810" s="93" t="s">
        <v>7030</v>
      </c>
      <c r="C810" s="93" t="s">
        <v>10480</v>
      </c>
      <c r="D810" s="93">
        <v>1960</v>
      </c>
      <c r="E810" s="93">
        <v>11.894</v>
      </c>
    </row>
    <row r="811" spans="1:5" ht="14.25" customHeight="1">
      <c r="A811" s="93">
        <v>810</v>
      </c>
      <c r="B811" s="93" t="s">
        <v>8540</v>
      </c>
      <c r="C811" s="93" t="s">
        <v>12924</v>
      </c>
      <c r="D811" s="93">
        <v>1999</v>
      </c>
      <c r="E811" s="93">
        <v>11.89</v>
      </c>
    </row>
    <row r="812" spans="1:5" ht="14.25" customHeight="1">
      <c r="A812" s="93">
        <v>811</v>
      </c>
      <c r="B812" s="93" t="s">
        <v>7709</v>
      </c>
      <c r="C812" s="93" t="s">
        <v>12923</v>
      </c>
      <c r="D812" s="93">
        <v>1949</v>
      </c>
      <c r="E812" s="93">
        <v>11.875</v>
      </c>
    </row>
    <row r="813" spans="1:5" ht="14.25" customHeight="1">
      <c r="A813" s="93">
        <v>812</v>
      </c>
      <c r="B813" s="93" t="s">
        <v>12922</v>
      </c>
      <c r="C813" s="93" t="s">
        <v>12921</v>
      </c>
      <c r="D813" s="93">
        <v>1924</v>
      </c>
      <c r="E813" s="93">
        <v>11.868</v>
      </c>
    </row>
    <row r="814" spans="1:5" ht="14.25" customHeight="1">
      <c r="A814" s="93">
        <v>813</v>
      </c>
      <c r="B814" s="93" t="s">
        <v>9754</v>
      </c>
      <c r="C814" s="93" t="s">
        <v>12920</v>
      </c>
      <c r="D814" s="93">
        <v>1995</v>
      </c>
      <c r="E814" s="93">
        <v>11.866</v>
      </c>
    </row>
    <row r="815" spans="1:5" ht="14.25" customHeight="1">
      <c r="A815" s="93">
        <v>814</v>
      </c>
      <c r="B815" s="93" t="s">
        <v>8424</v>
      </c>
      <c r="C815" s="93" t="s">
        <v>12919</v>
      </c>
      <c r="D815" s="93">
        <v>1984</v>
      </c>
      <c r="E815" s="93">
        <v>11.86</v>
      </c>
    </row>
    <row r="816" spans="1:5" ht="14.25" customHeight="1">
      <c r="A816" s="93">
        <v>815</v>
      </c>
      <c r="B816" s="93" t="s">
        <v>7326</v>
      </c>
      <c r="C816" s="93" t="s">
        <v>12918</v>
      </c>
      <c r="D816" s="93">
        <v>1999</v>
      </c>
      <c r="E816" s="93">
        <v>11.827</v>
      </c>
    </row>
    <row r="817" spans="1:5" ht="14.25" customHeight="1">
      <c r="A817" s="93">
        <v>816</v>
      </c>
      <c r="B817" s="93" t="s">
        <v>7371</v>
      </c>
      <c r="C817" s="93" t="s">
        <v>12917</v>
      </c>
      <c r="D817" s="93">
        <v>1984</v>
      </c>
      <c r="E817" s="93">
        <v>11.824999999999999</v>
      </c>
    </row>
    <row r="818" spans="1:5" ht="14.25" customHeight="1">
      <c r="A818" s="93">
        <v>817</v>
      </c>
      <c r="B818" s="93" t="s">
        <v>8989</v>
      </c>
      <c r="C818" s="93" t="s">
        <v>12916</v>
      </c>
      <c r="D818" s="93">
        <v>1967</v>
      </c>
      <c r="E818" s="93">
        <v>11.816000000000001</v>
      </c>
    </row>
    <row r="819" spans="1:5" ht="14.25" customHeight="1">
      <c r="A819" s="93">
        <v>818</v>
      </c>
      <c r="B819" s="93" t="s">
        <v>12915</v>
      </c>
      <c r="C819" s="93" t="s">
        <v>12914</v>
      </c>
      <c r="D819" s="93">
        <v>2008</v>
      </c>
      <c r="E819" s="93">
        <v>11.814</v>
      </c>
    </row>
    <row r="820" spans="1:5" ht="14.25" customHeight="1">
      <c r="A820" s="93">
        <v>819</v>
      </c>
      <c r="B820" s="93" t="s">
        <v>8120</v>
      </c>
      <c r="C820" s="93" t="s">
        <v>12913</v>
      </c>
      <c r="D820" s="93">
        <v>1988</v>
      </c>
      <c r="E820" s="93">
        <v>11.8</v>
      </c>
    </row>
    <row r="821" spans="1:5" ht="14.25" customHeight="1">
      <c r="A821" s="93">
        <v>820</v>
      </c>
      <c r="B821" s="93" t="s">
        <v>11637</v>
      </c>
      <c r="C821" s="93" t="s">
        <v>12912</v>
      </c>
      <c r="D821" s="93">
        <v>1968</v>
      </c>
      <c r="E821" s="93">
        <v>11.79</v>
      </c>
    </row>
    <row r="822" spans="1:5" ht="14.25" customHeight="1">
      <c r="A822" s="93">
        <v>821</v>
      </c>
      <c r="B822" s="93" t="s">
        <v>8076</v>
      </c>
      <c r="C822" s="93" t="s">
        <v>12911</v>
      </c>
      <c r="D822" s="93">
        <v>1985</v>
      </c>
      <c r="E822" s="93">
        <v>11.789</v>
      </c>
    </row>
    <row r="823" spans="1:5" ht="14.25" customHeight="1">
      <c r="A823" s="93">
        <v>822</v>
      </c>
      <c r="B823" s="93" t="s">
        <v>7334</v>
      </c>
      <c r="C823" s="93" t="s">
        <v>12910</v>
      </c>
      <c r="D823" s="93">
        <v>1979</v>
      </c>
      <c r="E823" s="93">
        <v>11.787000000000001</v>
      </c>
    </row>
    <row r="824" spans="1:5" ht="14.25" customHeight="1">
      <c r="A824" s="93">
        <v>823</v>
      </c>
      <c r="B824" s="93" t="s">
        <v>8230</v>
      </c>
      <c r="C824" s="93" t="s">
        <v>12909</v>
      </c>
      <c r="D824" s="93">
        <v>1974</v>
      </c>
      <c r="E824" s="93">
        <v>11.786</v>
      </c>
    </row>
    <row r="825" spans="1:5" ht="14.25" customHeight="1">
      <c r="A825" s="93">
        <v>824</v>
      </c>
      <c r="B825" s="93" t="s">
        <v>12908</v>
      </c>
      <c r="C825" s="93" t="s">
        <v>12907</v>
      </c>
      <c r="D825" s="93">
        <v>1939</v>
      </c>
      <c r="E825" s="93">
        <v>11.78</v>
      </c>
    </row>
    <row r="826" spans="1:5" ht="14.25" customHeight="1">
      <c r="A826" s="93">
        <v>825</v>
      </c>
      <c r="B826" s="93" t="s">
        <v>7407</v>
      </c>
      <c r="C826" s="93" t="s">
        <v>12014</v>
      </c>
      <c r="D826" s="93">
        <v>1999</v>
      </c>
      <c r="E826" s="93">
        <v>11.755000000000001</v>
      </c>
    </row>
    <row r="827" spans="1:5" ht="14.25" customHeight="1">
      <c r="A827" s="93">
        <v>826</v>
      </c>
      <c r="B827" s="93" t="s">
        <v>7235</v>
      </c>
      <c r="C827" s="93" t="s">
        <v>12906</v>
      </c>
      <c r="D827" s="93">
        <v>1942</v>
      </c>
      <c r="E827" s="93">
        <v>11.746</v>
      </c>
    </row>
    <row r="828" spans="1:5" ht="14.25" customHeight="1">
      <c r="A828" s="93">
        <v>827</v>
      </c>
      <c r="B828" s="93" t="s">
        <v>8428</v>
      </c>
      <c r="C828" s="93" t="s">
        <v>12905</v>
      </c>
      <c r="D828" s="93">
        <v>2004</v>
      </c>
      <c r="E828" s="93">
        <v>11.744999999999999</v>
      </c>
    </row>
    <row r="829" spans="1:5" ht="14.25" customHeight="1">
      <c r="A829" s="93">
        <v>828</v>
      </c>
      <c r="B829" s="93" t="s">
        <v>12904</v>
      </c>
      <c r="C829" s="93" t="s">
        <v>12903</v>
      </c>
      <c r="D829" s="93">
        <v>2010</v>
      </c>
      <c r="E829" s="93">
        <v>11.733000000000001</v>
      </c>
    </row>
    <row r="830" spans="1:5" ht="14.25" customHeight="1">
      <c r="A830" s="93">
        <v>829</v>
      </c>
      <c r="B830" s="93" t="s">
        <v>7304</v>
      </c>
      <c r="C830" s="93" t="s">
        <v>12902</v>
      </c>
      <c r="D830" s="93">
        <v>1968</v>
      </c>
      <c r="E830" s="93">
        <v>11.731</v>
      </c>
    </row>
    <row r="831" spans="1:5" ht="14.25" customHeight="1">
      <c r="A831" s="93">
        <v>830</v>
      </c>
      <c r="B831" s="93" t="s">
        <v>7998</v>
      </c>
      <c r="C831" s="93" t="s">
        <v>12901</v>
      </c>
      <c r="D831" s="93">
        <v>1970</v>
      </c>
      <c r="E831" s="93">
        <v>11.728999999999999</v>
      </c>
    </row>
    <row r="832" spans="1:5" ht="14.25" customHeight="1">
      <c r="A832" s="93">
        <v>831</v>
      </c>
      <c r="B832" s="93" t="s">
        <v>12562</v>
      </c>
      <c r="C832" s="93" t="s">
        <v>12900</v>
      </c>
      <c r="D832" s="93">
        <v>1977</v>
      </c>
      <c r="E832" s="93">
        <v>11.722</v>
      </c>
    </row>
    <row r="833" spans="1:5" ht="14.25" customHeight="1">
      <c r="A833" s="93">
        <v>832</v>
      </c>
      <c r="B833" s="93" t="s">
        <v>7013</v>
      </c>
      <c r="C833" s="93" t="s">
        <v>12899</v>
      </c>
      <c r="D833" s="93">
        <v>1954</v>
      </c>
      <c r="E833" s="93">
        <v>11.722</v>
      </c>
    </row>
    <row r="834" spans="1:5" ht="14.25" customHeight="1">
      <c r="A834" s="93">
        <v>833</v>
      </c>
      <c r="B834" s="93" t="s">
        <v>7764</v>
      </c>
      <c r="C834" s="93" t="s">
        <v>12898</v>
      </c>
      <c r="D834" s="93">
        <v>1973</v>
      </c>
      <c r="E834" s="93">
        <v>11.721</v>
      </c>
    </row>
    <row r="835" spans="1:5" ht="14.25" customHeight="1">
      <c r="A835" s="93">
        <v>834</v>
      </c>
      <c r="B835" s="93" t="s">
        <v>7194</v>
      </c>
      <c r="C835" s="93" t="s">
        <v>12897</v>
      </c>
      <c r="D835" s="93">
        <v>2004</v>
      </c>
      <c r="E835" s="93">
        <v>11.721</v>
      </c>
    </row>
    <row r="836" spans="1:5" ht="14.25" customHeight="1">
      <c r="A836" s="93">
        <v>835</v>
      </c>
      <c r="B836" s="93" t="s">
        <v>7326</v>
      </c>
      <c r="C836" s="93" t="s">
        <v>12896</v>
      </c>
      <c r="D836" s="93">
        <v>1989</v>
      </c>
      <c r="E836" s="93">
        <v>11.714</v>
      </c>
    </row>
    <row r="837" spans="1:5" ht="14.25" customHeight="1">
      <c r="A837" s="93">
        <v>836</v>
      </c>
      <c r="B837" s="93" t="s">
        <v>12895</v>
      </c>
      <c r="C837" s="93" t="s">
        <v>12894</v>
      </c>
      <c r="D837" s="93">
        <v>2009</v>
      </c>
      <c r="E837" s="93">
        <v>11.711</v>
      </c>
    </row>
    <row r="838" spans="1:5" ht="14.25" customHeight="1">
      <c r="A838" s="93">
        <v>837</v>
      </c>
      <c r="B838" s="93" t="s">
        <v>10487</v>
      </c>
      <c r="C838" s="93" t="s">
        <v>12893</v>
      </c>
      <c r="D838" s="93">
        <v>2005</v>
      </c>
      <c r="E838" s="93">
        <v>11.711</v>
      </c>
    </row>
    <row r="839" spans="1:5" ht="14.25" customHeight="1">
      <c r="A839" s="93">
        <v>838</v>
      </c>
      <c r="B839" s="93" t="s">
        <v>10340</v>
      </c>
      <c r="C839" s="93" t="s">
        <v>12892</v>
      </c>
      <c r="D839" s="93">
        <v>1993</v>
      </c>
      <c r="E839" s="93">
        <v>11.707000000000001</v>
      </c>
    </row>
    <row r="840" spans="1:5" ht="14.25" customHeight="1">
      <c r="A840" s="93">
        <v>839</v>
      </c>
      <c r="B840" s="93" t="s">
        <v>12891</v>
      </c>
      <c r="C840" s="93" t="s">
        <v>12890</v>
      </c>
      <c r="D840" s="93">
        <v>1984</v>
      </c>
      <c r="E840" s="93">
        <v>11.68</v>
      </c>
    </row>
    <row r="841" spans="1:5" ht="14.25" customHeight="1">
      <c r="A841" s="93">
        <v>840</v>
      </c>
      <c r="B841" s="93" t="s">
        <v>10690</v>
      </c>
      <c r="C841" s="93" t="s">
        <v>12889</v>
      </c>
      <c r="D841" s="93">
        <v>1969</v>
      </c>
      <c r="E841" s="93">
        <v>11.672000000000001</v>
      </c>
    </row>
    <row r="842" spans="1:5" ht="14.25" customHeight="1">
      <c r="A842" s="93">
        <v>841</v>
      </c>
      <c r="B842" s="93" t="s">
        <v>12888</v>
      </c>
      <c r="C842" s="93" t="s">
        <v>12887</v>
      </c>
      <c r="D842" s="93">
        <v>2004</v>
      </c>
      <c r="E842" s="93">
        <v>11.666</v>
      </c>
    </row>
    <row r="843" spans="1:5" ht="14.25" customHeight="1">
      <c r="A843" s="93">
        <v>842</v>
      </c>
      <c r="B843" s="93" t="s">
        <v>12886</v>
      </c>
      <c r="C843" s="93" t="s">
        <v>12885</v>
      </c>
      <c r="D843" s="93">
        <v>2007</v>
      </c>
      <c r="E843" s="93">
        <v>11.662000000000001</v>
      </c>
    </row>
    <row r="844" spans="1:5" ht="14.25" customHeight="1">
      <c r="A844" s="93">
        <v>843</v>
      </c>
      <c r="B844" s="93" t="s">
        <v>9499</v>
      </c>
      <c r="C844" s="93" t="s">
        <v>12884</v>
      </c>
      <c r="D844" s="93">
        <v>1971</v>
      </c>
      <c r="E844" s="93">
        <v>11.65</v>
      </c>
    </row>
    <row r="845" spans="1:5" ht="14.25" customHeight="1">
      <c r="A845" s="93">
        <v>844</v>
      </c>
      <c r="B845" s="93" t="s">
        <v>7417</v>
      </c>
      <c r="C845" s="93" t="s">
        <v>12883</v>
      </c>
      <c r="D845" s="93">
        <v>1920</v>
      </c>
      <c r="E845" s="93">
        <v>11.646000000000001</v>
      </c>
    </row>
    <row r="846" spans="1:5" ht="14.25" customHeight="1">
      <c r="A846" s="93">
        <v>845</v>
      </c>
      <c r="B846" s="93" t="s">
        <v>8468</v>
      </c>
      <c r="C846" s="93" t="s">
        <v>8281</v>
      </c>
      <c r="D846" s="93">
        <v>2006</v>
      </c>
      <c r="E846" s="93">
        <v>11.638999999999999</v>
      </c>
    </row>
    <row r="847" spans="1:5" ht="14.25" customHeight="1">
      <c r="A847" s="93">
        <v>846</v>
      </c>
      <c r="B847" s="93" t="s">
        <v>7328</v>
      </c>
      <c r="C847" s="93" t="s">
        <v>3</v>
      </c>
      <c r="D847" s="93">
        <v>1966</v>
      </c>
      <c r="E847" s="93">
        <v>11.635999999999999</v>
      </c>
    </row>
    <row r="848" spans="1:5" ht="14.25" customHeight="1">
      <c r="A848" s="93">
        <v>847</v>
      </c>
      <c r="B848" s="93" t="s">
        <v>7407</v>
      </c>
      <c r="C848" s="93" t="s">
        <v>12845</v>
      </c>
      <c r="D848" s="93">
        <v>1992</v>
      </c>
      <c r="E848" s="93">
        <v>11.632999999999999</v>
      </c>
    </row>
    <row r="849" spans="1:5" ht="14.25" customHeight="1">
      <c r="A849" s="93">
        <v>848</v>
      </c>
      <c r="B849" s="93" t="s">
        <v>8004</v>
      </c>
      <c r="C849" s="93" t="s">
        <v>12882</v>
      </c>
      <c r="D849" s="93">
        <v>1953</v>
      </c>
      <c r="E849" s="93">
        <v>11.632999999999999</v>
      </c>
    </row>
    <row r="850" spans="1:5" ht="14.25" customHeight="1">
      <c r="A850" s="93">
        <v>849</v>
      </c>
      <c r="B850" s="93" t="s">
        <v>10222</v>
      </c>
      <c r="C850" s="93" t="s">
        <v>12881</v>
      </c>
      <c r="D850" s="93">
        <v>1997</v>
      </c>
      <c r="E850" s="93">
        <v>11.622999999999999</v>
      </c>
    </row>
    <row r="851" spans="1:5" ht="14.25" customHeight="1">
      <c r="A851" s="93">
        <v>850</v>
      </c>
      <c r="B851" s="93" t="s">
        <v>10318</v>
      </c>
      <c r="C851" s="93" t="s">
        <v>12880</v>
      </c>
      <c r="D851" s="93">
        <v>1972</v>
      </c>
      <c r="E851" s="93">
        <v>11.606999999999999</v>
      </c>
    </row>
    <row r="852" spans="1:5" ht="14.25" customHeight="1">
      <c r="A852" s="93">
        <v>851</v>
      </c>
      <c r="B852" s="93" t="s">
        <v>7790</v>
      </c>
      <c r="C852" s="93" t="s">
        <v>12879</v>
      </c>
      <c r="D852" s="93">
        <v>1962</v>
      </c>
      <c r="E852" s="93">
        <v>11.606</v>
      </c>
    </row>
    <row r="853" spans="1:5" ht="14.25" customHeight="1">
      <c r="A853" s="93">
        <v>852</v>
      </c>
      <c r="B853" s="93" t="s">
        <v>12878</v>
      </c>
      <c r="C853" s="93" t="s">
        <v>7022</v>
      </c>
      <c r="D853" s="93">
        <v>1954</v>
      </c>
      <c r="E853" s="93">
        <v>11.603</v>
      </c>
    </row>
    <row r="854" spans="1:5" ht="14.25" customHeight="1">
      <c r="A854" s="93">
        <v>853</v>
      </c>
      <c r="B854" s="93" t="s">
        <v>7607</v>
      </c>
      <c r="C854" s="93" t="s">
        <v>12877</v>
      </c>
      <c r="D854" s="93">
        <v>1967</v>
      </c>
      <c r="E854" s="93">
        <v>11.587</v>
      </c>
    </row>
    <row r="855" spans="1:5" ht="14.25" customHeight="1">
      <c r="A855" s="93">
        <v>854</v>
      </c>
      <c r="B855" s="93" t="s">
        <v>7491</v>
      </c>
      <c r="C855" s="93" t="s">
        <v>12876</v>
      </c>
      <c r="D855" s="93">
        <v>1997</v>
      </c>
      <c r="E855" s="93">
        <v>11.557</v>
      </c>
    </row>
    <row r="856" spans="1:5" ht="14.25" customHeight="1">
      <c r="A856" s="93">
        <v>855</v>
      </c>
      <c r="B856" s="93" t="s">
        <v>12875</v>
      </c>
      <c r="C856" s="93" t="s">
        <v>12874</v>
      </c>
      <c r="D856" s="93">
        <v>2004</v>
      </c>
      <c r="E856" s="93">
        <v>11.545</v>
      </c>
    </row>
    <row r="857" spans="1:5" ht="14.25" customHeight="1">
      <c r="A857" s="93">
        <v>856</v>
      </c>
      <c r="B857" s="93" t="s">
        <v>9572</v>
      </c>
      <c r="C857" s="93" t="s">
        <v>9680</v>
      </c>
      <c r="D857" s="93">
        <v>1990</v>
      </c>
      <c r="E857" s="93">
        <v>11.526999999999999</v>
      </c>
    </row>
    <row r="858" spans="1:5" ht="14.25" customHeight="1">
      <c r="A858" s="93">
        <v>857</v>
      </c>
      <c r="B858" s="93" t="s">
        <v>8180</v>
      </c>
      <c r="C858" s="93" t="s">
        <v>12873</v>
      </c>
      <c r="D858" s="93">
        <v>1948</v>
      </c>
      <c r="E858" s="93">
        <v>11.526</v>
      </c>
    </row>
    <row r="859" spans="1:5" ht="14.25" customHeight="1">
      <c r="A859" s="93">
        <v>858</v>
      </c>
      <c r="B859" s="93" t="s">
        <v>7003</v>
      </c>
      <c r="C859" s="93" t="s">
        <v>12872</v>
      </c>
      <c r="D859" s="93">
        <v>1956</v>
      </c>
      <c r="E859" s="93">
        <v>11.497999999999999</v>
      </c>
    </row>
    <row r="860" spans="1:5" ht="14.25" customHeight="1">
      <c r="A860" s="93">
        <v>859</v>
      </c>
      <c r="B860" s="93" t="s">
        <v>8311</v>
      </c>
      <c r="C860" s="93" t="s">
        <v>12871</v>
      </c>
      <c r="D860" s="93">
        <v>1937</v>
      </c>
      <c r="E860" s="93">
        <v>11.496</v>
      </c>
    </row>
    <row r="861" spans="1:5" ht="14.25" customHeight="1">
      <c r="A861" s="93">
        <v>860</v>
      </c>
      <c r="B861" s="93" t="s">
        <v>7300</v>
      </c>
      <c r="C861" s="93" t="s">
        <v>12870</v>
      </c>
      <c r="D861" s="93">
        <v>1977</v>
      </c>
      <c r="E861" s="93">
        <v>11.488</v>
      </c>
    </row>
    <row r="862" spans="1:5" ht="14.25" customHeight="1">
      <c r="A862" s="93">
        <v>861</v>
      </c>
      <c r="B862" s="93" t="s">
        <v>9670</v>
      </c>
      <c r="C862" s="93" t="s">
        <v>10306</v>
      </c>
      <c r="D862" s="93">
        <v>1990</v>
      </c>
      <c r="E862" s="93">
        <v>11.478999999999999</v>
      </c>
    </row>
    <row r="863" spans="1:5" ht="14.25" customHeight="1">
      <c r="A863" s="93">
        <v>862</v>
      </c>
      <c r="B863" s="93" t="s">
        <v>10385</v>
      </c>
      <c r="C863" s="93" t="s">
        <v>12869</v>
      </c>
      <c r="D863" s="93">
        <v>1968</v>
      </c>
      <c r="E863" s="93">
        <v>11.472</v>
      </c>
    </row>
    <row r="864" spans="1:5" ht="14.25" customHeight="1">
      <c r="A864" s="93">
        <v>863</v>
      </c>
      <c r="B864" s="93" t="s">
        <v>9367</v>
      </c>
      <c r="C864" s="93" t="s">
        <v>11793</v>
      </c>
      <c r="D864" s="93">
        <v>1966</v>
      </c>
      <c r="E864" s="93">
        <v>11.465</v>
      </c>
    </row>
    <row r="865" spans="1:5" ht="14.25" customHeight="1">
      <c r="A865" s="93">
        <v>864</v>
      </c>
      <c r="B865" s="93" t="s">
        <v>7414</v>
      </c>
      <c r="C865" s="93" t="s">
        <v>12868</v>
      </c>
      <c r="D865" s="93">
        <v>1993</v>
      </c>
      <c r="E865" s="93">
        <v>11.448</v>
      </c>
    </row>
    <row r="866" spans="1:5" ht="14.25" customHeight="1">
      <c r="A866" s="93">
        <v>865</v>
      </c>
      <c r="B866" s="93" t="s">
        <v>11917</v>
      </c>
      <c r="C866" s="93" t="s">
        <v>12867</v>
      </c>
      <c r="D866" s="93">
        <v>1984</v>
      </c>
      <c r="E866" s="93">
        <v>11.446</v>
      </c>
    </row>
    <row r="867" spans="1:5" ht="14.25" customHeight="1">
      <c r="A867" s="93">
        <v>866</v>
      </c>
      <c r="B867" s="93" t="s">
        <v>12866</v>
      </c>
      <c r="C867" s="93" t="s">
        <v>12865</v>
      </c>
      <c r="D867" s="93">
        <v>2010</v>
      </c>
      <c r="E867" s="93">
        <v>11.436</v>
      </c>
    </row>
    <row r="868" spans="1:5" ht="14.25" customHeight="1">
      <c r="A868" s="93">
        <v>867</v>
      </c>
      <c r="B868" s="93" t="s">
        <v>8120</v>
      </c>
      <c r="C868" s="93" t="s">
        <v>12864</v>
      </c>
      <c r="D868" s="93">
        <v>2001</v>
      </c>
      <c r="E868" s="93">
        <v>11.433999999999999</v>
      </c>
    </row>
    <row r="869" spans="1:5" ht="14.25" customHeight="1">
      <c r="A869" s="93">
        <v>868</v>
      </c>
      <c r="B869" s="93" t="s">
        <v>7330</v>
      </c>
      <c r="C869" s="93" t="s">
        <v>11987</v>
      </c>
      <c r="D869" s="93">
        <v>1954</v>
      </c>
      <c r="E869" s="93">
        <v>11.427</v>
      </c>
    </row>
    <row r="870" spans="1:5" ht="14.25" customHeight="1">
      <c r="A870" s="93">
        <v>869</v>
      </c>
      <c r="B870" s="93" t="s">
        <v>9918</v>
      </c>
      <c r="C870" s="93" t="s">
        <v>12863</v>
      </c>
      <c r="D870" s="93">
        <v>1997</v>
      </c>
      <c r="E870" s="93">
        <v>11.423999999999999</v>
      </c>
    </row>
    <row r="871" spans="1:5" ht="14.25" customHeight="1">
      <c r="A871" s="93">
        <v>870</v>
      </c>
      <c r="B871" s="93" t="s">
        <v>7471</v>
      </c>
      <c r="C871" s="93" t="s">
        <v>12862</v>
      </c>
      <c r="D871" s="93">
        <v>1966</v>
      </c>
      <c r="E871" s="93">
        <v>11.420999999999999</v>
      </c>
    </row>
    <row r="872" spans="1:5" ht="14.25" customHeight="1">
      <c r="A872" s="93">
        <v>871</v>
      </c>
      <c r="B872" s="93" t="s">
        <v>7326</v>
      </c>
      <c r="C872" s="93" t="s">
        <v>12861</v>
      </c>
      <c r="D872" s="93">
        <v>1994</v>
      </c>
      <c r="E872" s="93">
        <v>11.411</v>
      </c>
    </row>
    <row r="873" spans="1:5" ht="14.25" customHeight="1">
      <c r="A873" s="93">
        <v>872</v>
      </c>
      <c r="B873" s="93" t="s">
        <v>7320</v>
      </c>
      <c r="C873" s="93" t="s">
        <v>12860</v>
      </c>
      <c r="D873" s="93">
        <v>1987</v>
      </c>
      <c r="E873" s="93">
        <v>11.411</v>
      </c>
    </row>
    <row r="874" spans="1:5" ht="14.25" customHeight="1">
      <c r="A874" s="93">
        <v>873</v>
      </c>
      <c r="B874" s="93" t="s">
        <v>7257</v>
      </c>
      <c r="C874" s="93" t="s">
        <v>12859</v>
      </c>
      <c r="D874" s="93">
        <v>1994</v>
      </c>
      <c r="E874" s="93">
        <v>11.407</v>
      </c>
    </row>
    <row r="875" spans="1:5" ht="14.25" customHeight="1">
      <c r="A875" s="93">
        <v>874</v>
      </c>
      <c r="B875" s="93" t="s">
        <v>12858</v>
      </c>
      <c r="C875" s="93" t="s">
        <v>12857</v>
      </c>
      <c r="D875" s="93">
        <v>1957</v>
      </c>
      <c r="E875" s="93">
        <v>11.398999999999999</v>
      </c>
    </row>
    <row r="876" spans="1:5" ht="14.25" customHeight="1">
      <c r="A876" s="93">
        <v>875</v>
      </c>
      <c r="B876" s="93" t="s">
        <v>7797</v>
      </c>
      <c r="C876" s="93" t="s">
        <v>12856</v>
      </c>
      <c r="D876" s="93">
        <v>1981</v>
      </c>
      <c r="E876" s="93">
        <v>11.391999999999999</v>
      </c>
    </row>
    <row r="877" spans="1:5" ht="14.25" customHeight="1">
      <c r="A877" s="93">
        <v>876</v>
      </c>
      <c r="B877" s="93" t="s">
        <v>7407</v>
      </c>
      <c r="C877" s="93" t="s">
        <v>12574</v>
      </c>
      <c r="D877" s="93">
        <v>1993</v>
      </c>
      <c r="E877" s="93">
        <v>11.388999999999999</v>
      </c>
    </row>
    <row r="878" spans="1:5" ht="14.25" customHeight="1">
      <c r="A878" s="93">
        <v>877</v>
      </c>
      <c r="B878" s="93" t="s">
        <v>12855</v>
      </c>
      <c r="C878" s="93" t="s">
        <v>12854</v>
      </c>
      <c r="D878" s="93">
        <v>1961</v>
      </c>
      <c r="E878" s="93">
        <v>11.388</v>
      </c>
    </row>
    <row r="879" spans="1:5" ht="14.25" customHeight="1">
      <c r="A879" s="93">
        <v>878</v>
      </c>
      <c r="B879" s="93" t="s">
        <v>7841</v>
      </c>
      <c r="C879" s="93" t="s">
        <v>11060</v>
      </c>
      <c r="D879" s="93">
        <v>1965</v>
      </c>
      <c r="E879" s="93">
        <v>11.385999999999999</v>
      </c>
    </row>
    <row r="880" spans="1:5" ht="14.25" customHeight="1">
      <c r="A880" s="93">
        <v>879</v>
      </c>
      <c r="B880" s="93" t="s">
        <v>12853</v>
      </c>
      <c r="C880" s="93" t="s">
        <v>12852</v>
      </c>
      <c r="D880" s="93">
        <v>1957</v>
      </c>
      <c r="E880" s="93">
        <v>11.38</v>
      </c>
    </row>
    <row r="881" spans="1:5" ht="14.25" customHeight="1">
      <c r="A881" s="93">
        <v>880</v>
      </c>
      <c r="B881" s="93" t="s">
        <v>10265</v>
      </c>
      <c r="C881" s="93" t="s">
        <v>12851</v>
      </c>
      <c r="D881" s="93">
        <v>1970</v>
      </c>
      <c r="E881" s="93">
        <v>11.378</v>
      </c>
    </row>
    <row r="882" spans="1:5" ht="14.25" customHeight="1">
      <c r="A882" s="93">
        <v>881</v>
      </c>
      <c r="B882" s="93" t="s">
        <v>10679</v>
      </c>
      <c r="C882" s="93" t="s">
        <v>12850</v>
      </c>
      <c r="D882" s="93">
        <v>1951</v>
      </c>
      <c r="E882" s="93">
        <v>11.37</v>
      </c>
    </row>
    <row r="883" spans="1:5" ht="14.25" customHeight="1">
      <c r="A883" s="93">
        <v>882</v>
      </c>
      <c r="B883" s="93" t="s">
        <v>8914</v>
      </c>
      <c r="C883" s="93" t="s">
        <v>12849</v>
      </c>
      <c r="D883" s="93">
        <v>2000</v>
      </c>
      <c r="E883" s="93">
        <v>11.365</v>
      </c>
    </row>
    <row r="884" spans="1:5" ht="14.25" customHeight="1">
      <c r="A884" s="93">
        <v>883</v>
      </c>
      <c r="B884" s="93" t="s">
        <v>7924</v>
      </c>
      <c r="C884" s="93" t="s">
        <v>8386</v>
      </c>
      <c r="D884" s="93">
        <v>1980</v>
      </c>
      <c r="E884" s="93">
        <v>11.365</v>
      </c>
    </row>
    <row r="885" spans="1:5" ht="14.25" customHeight="1">
      <c r="A885" s="93">
        <v>884</v>
      </c>
      <c r="B885" s="93" t="s">
        <v>12848</v>
      </c>
      <c r="C885" s="93" t="s">
        <v>12847</v>
      </c>
      <c r="D885" s="93">
        <v>1965</v>
      </c>
      <c r="E885" s="93">
        <v>11.348000000000001</v>
      </c>
    </row>
    <row r="886" spans="1:5" ht="14.25" customHeight="1">
      <c r="A886" s="93">
        <v>885</v>
      </c>
      <c r="B886" s="93" t="s">
        <v>7326</v>
      </c>
      <c r="C886" s="93" t="s">
        <v>12846</v>
      </c>
      <c r="D886" s="93">
        <v>1994</v>
      </c>
      <c r="E886" s="93">
        <v>11.348000000000001</v>
      </c>
    </row>
    <row r="887" spans="1:5" ht="14.25" customHeight="1">
      <c r="A887" s="93">
        <v>886</v>
      </c>
      <c r="B887" s="93" t="s">
        <v>9460</v>
      </c>
      <c r="C887" s="93" t="s">
        <v>12845</v>
      </c>
      <c r="D887" s="93">
        <v>1970</v>
      </c>
      <c r="E887" s="93">
        <v>11.342000000000001</v>
      </c>
    </row>
    <row r="888" spans="1:5" ht="14.25" customHeight="1">
      <c r="A888" s="93">
        <v>887</v>
      </c>
      <c r="B888" s="93" t="s">
        <v>7328</v>
      </c>
      <c r="C888" s="93" t="s">
        <v>12844</v>
      </c>
      <c r="D888" s="93">
        <v>1970</v>
      </c>
      <c r="E888" s="93">
        <v>11.337</v>
      </c>
    </row>
    <row r="889" spans="1:5" ht="14.25" customHeight="1">
      <c r="A889" s="93">
        <v>888</v>
      </c>
      <c r="B889" s="93" t="s">
        <v>12811</v>
      </c>
      <c r="C889" s="93" t="s">
        <v>12843</v>
      </c>
      <c r="D889" s="93">
        <v>1990</v>
      </c>
      <c r="E889" s="93">
        <v>11.329000000000001</v>
      </c>
    </row>
    <row r="890" spans="1:5" ht="14.25" customHeight="1">
      <c r="A890" s="93">
        <v>889</v>
      </c>
      <c r="B890" s="93" t="s">
        <v>12842</v>
      </c>
      <c r="C890" s="93" t="s">
        <v>12841</v>
      </c>
      <c r="D890" s="93">
        <v>2010</v>
      </c>
      <c r="E890" s="93">
        <v>11.323</v>
      </c>
    </row>
    <row r="891" spans="1:5" ht="14.25" customHeight="1">
      <c r="A891" s="93">
        <v>890</v>
      </c>
      <c r="B891" s="93" t="s">
        <v>10885</v>
      </c>
      <c r="C891" s="93" t="s">
        <v>12840</v>
      </c>
      <c r="D891" s="93">
        <v>1972</v>
      </c>
      <c r="E891" s="93">
        <v>11.321999999999999</v>
      </c>
    </row>
    <row r="892" spans="1:5" ht="14.25" customHeight="1">
      <c r="A892" s="93">
        <v>891</v>
      </c>
      <c r="B892" s="93" t="s">
        <v>9270</v>
      </c>
      <c r="C892" s="93" t="s">
        <v>12839</v>
      </c>
      <c r="D892" s="93">
        <v>1988</v>
      </c>
      <c r="E892" s="93">
        <v>11.308</v>
      </c>
    </row>
    <row r="893" spans="1:5" ht="14.25" customHeight="1">
      <c r="A893" s="93">
        <v>892</v>
      </c>
      <c r="B893" s="93" t="s">
        <v>7019</v>
      </c>
      <c r="C893" s="93" t="s">
        <v>12838</v>
      </c>
      <c r="D893" s="93">
        <v>2006</v>
      </c>
      <c r="E893" s="93">
        <v>11.301</v>
      </c>
    </row>
    <row r="894" spans="1:5" ht="14.25" customHeight="1">
      <c r="A894" s="93">
        <v>893</v>
      </c>
      <c r="B894" s="93" t="s">
        <v>12837</v>
      </c>
      <c r="C894" s="93" t="s">
        <v>12836</v>
      </c>
      <c r="D894" s="93">
        <v>2010</v>
      </c>
      <c r="E894" s="93">
        <v>11.301</v>
      </c>
    </row>
    <row r="895" spans="1:5" ht="14.25" customHeight="1">
      <c r="A895" s="93">
        <v>894</v>
      </c>
      <c r="B895" s="93" t="s">
        <v>12835</v>
      </c>
      <c r="C895" s="93" t="s">
        <v>12834</v>
      </c>
      <c r="D895" s="93">
        <v>1971</v>
      </c>
      <c r="E895" s="93">
        <v>11.284000000000001</v>
      </c>
    </row>
    <row r="896" spans="1:5" ht="14.25" customHeight="1">
      <c r="A896" s="93">
        <v>895</v>
      </c>
      <c r="B896" s="93" t="s">
        <v>7877</v>
      </c>
      <c r="C896" s="93" t="s">
        <v>10747</v>
      </c>
      <c r="D896" s="93">
        <v>1959</v>
      </c>
      <c r="E896" s="93">
        <v>11.271000000000001</v>
      </c>
    </row>
    <row r="897" spans="1:5" ht="14.25" customHeight="1">
      <c r="A897" s="93">
        <v>896</v>
      </c>
      <c r="B897" s="93" t="s">
        <v>8038</v>
      </c>
      <c r="C897" s="93" t="s">
        <v>12833</v>
      </c>
      <c r="D897" s="93">
        <v>1956</v>
      </c>
      <c r="E897" s="93">
        <v>11.269</v>
      </c>
    </row>
    <row r="898" spans="1:5" ht="14.25" customHeight="1">
      <c r="A898" s="93">
        <v>897</v>
      </c>
      <c r="B898" s="93" t="s">
        <v>9740</v>
      </c>
      <c r="C898" s="93" t="s">
        <v>12832</v>
      </c>
      <c r="D898" s="93">
        <v>1992</v>
      </c>
      <c r="E898" s="93">
        <v>11.269</v>
      </c>
    </row>
    <row r="899" spans="1:5" ht="14.25" customHeight="1">
      <c r="A899" s="93">
        <v>898</v>
      </c>
      <c r="B899" s="93" t="s">
        <v>12831</v>
      </c>
      <c r="C899" s="93" t="s">
        <v>7674</v>
      </c>
      <c r="D899" s="93">
        <v>2001</v>
      </c>
      <c r="E899" s="93">
        <v>11.266</v>
      </c>
    </row>
    <row r="900" spans="1:5" ht="14.25" customHeight="1">
      <c r="A900" s="93">
        <v>899</v>
      </c>
      <c r="B900" s="93" t="s">
        <v>9285</v>
      </c>
      <c r="C900" s="93" t="s">
        <v>12830</v>
      </c>
      <c r="D900" s="93">
        <v>2009</v>
      </c>
      <c r="E900" s="93">
        <v>11.263999999999999</v>
      </c>
    </row>
    <row r="901" spans="1:5" ht="14.25" customHeight="1">
      <c r="A901" s="93">
        <v>900</v>
      </c>
      <c r="B901" s="93" t="s">
        <v>12829</v>
      </c>
      <c r="C901" s="93" t="s">
        <v>12828</v>
      </c>
      <c r="D901" s="93">
        <v>1992</v>
      </c>
      <c r="E901" s="93">
        <v>11.263999999999999</v>
      </c>
    </row>
    <row r="902" spans="1:5" ht="14.25" customHeight="1">
      <c r="A902" s="93">
        <v>901</v>
      </c>
      <c r="B902" s="93" t="s">
        <v>7320</v>
      </c>
      <c r="C902" s="93" t="s">
        <v>12827</v>
      </c>
      <c r="D902" s="93">
        <v>1992</v>
      </c>
      <c r="E902" s="93">
        <v>11.263999999999999</v>
      </c>
    </row>
    <row r="903" spans="1:5" ht="14.25" customHeight="1">
      <c r="A903" s="93">
        <v>902</v>
      </c>
      <c r="B903" s="93" t="s">
        <v>9702</v>
      </c>
      <c r="C903" s="93" t="s">
        <v>12826</v>
      </c>
      <c r="D903" s="93">
        <v>2004</v>
      </c>
      <c r="E903" s="93">
        <v>11.252000000000001</v>
      </c>
    </row>
    <row r="904" spans="1:5" ht="14.25" customHeight="1">
      <c r="A904" s="93">
        <v>903</v>
      </c>
      <c r="B904" s="93" t="s">
        <v>7113</v>
      </c>
      <c r="C904" s="93" t="s">
        <v>12825</v>
      </c>
      <c r="D904" s="93">
        <v>1990</v>
      </c>
      <c r="E904" s="93">
        <v>11.244999999999999</v>
      </c>
    </row>
    <row r="905" spans="1:5" ht="14.25" customHeight="1">
      <c r="A905" s="93">
        <v>904</v>
      </c>
      <c r="B905" s="93" t="s">
        <v>12824</v>
      </c>
      <c r="C905" s="93" t="s">
        <v>3480</v>
      </c>
      <c r="D905" s="93">
        <v>1997</v>
      </c>
      <c r="E905" s="93">
        <v>11.242000000000001</v>
      </c>
    </row>
    <row r="906" spans="1:5" ht="14.25" customHeight="1">
      <c r="A906" s="93">
        <v>905</v>
      </c>
      <c r="B906" s="93" t="s">
        <v>12823</v>
      </c>
      <c r="C906" s="93" t="s">
        <v>12822</v>
      </c>
      <c r="D906" s="93">
        <v>1996</v>
      </c>
      <c r="E906" s="93">
        <v>11.236000000000001</v>
      </c>
    </row>
    <row r="907" spans="1:5" ht="14.25" customHeight="1">
      <c r="A907" s="93">
        <v>906</v>
      </c>
      <c r="B907" s="93" t="s">
        <v>7015</v>
      </c>
      <c r="C907" s="93" t="s">
        <v>12821</v>
      </c>
      <c r="D907" s="93">
        <v>1966</v>
      </c>
      <c r="E907" s="93">
        <v>11.225</v>
      </c>
    </row>
    <row r="908" spans="1:5" ht="14.25" customHeight="1">
      <c r="A908" s="93">
        <v>907</v>
      </c>
      <c r="B908" s="93" t="s">
        <v>9439</v>
      </c>
      <c r="C908" s="93" t="s">
        <v>12820</v>
      </c>
      <c r="D908" s="93">
        <v>1985</v>
      </c>
      <c r="E908" s="93">
        <v>11.223000000000001</v>
      </c>
    </row>
    <row r="909" spans="1:5" ht="14.25" customHeight="1">
      <c r="A909" s="93">
        <v>908</v>
      </c>
      <c r="B909" s="93" t="s">
        <v>8650</v>
      </c>
      <c r="C909" s="93" t="s">
        <v>12819</v>
      </c>
      <c r="D909" s="93">
        <v>1928</v>
      </c>
      <c r="E909" s="93">
        <v>11.218</v>
      </c>
    </row>
    <row r="910" spans="1:5" ht="14.25" customHeight="1">
      <c r="A910" s="93">
        <v>909</v>
      </c>
      <c r="B910" s="93" t="s">
        <v>9285</v>
      </c>
      <c r="C910" s="93" t="s">
        <v>12818</v>
      </c>
      <c r="D910" s="93">
        <v>2006</v>
      </c>
      <c r="E910" s="93">
        <v>11.215999999999999</v>
      </c>
    </row>
    <row r="911" spans="1:5" ht="14.25" customHeight="1">
      <c r="A911" s="93">
        <v>910</v>
      </c>
      <c r="B911" s="93" t="s">
        <v>12817</v>
      </c>
      <c r="C911" s="93" t="s">
        <v>12816</v>
      </c>
      <c r="D911" s="93">
        <v>1991</v>
      </c>
      <c r="E911" s="93">
        <v>11.215999999999999</v>
      </c>
    </row>
    <row r="912" spans="1:5" ht="14.25" customHeight="1">
      <c r="A912" s="93">
        <v>911</v>
      </c>
      <c r="B912" s="93" t="s">
        <v>9357</v>
      </c>
      <c r="C912" s="93" t="s">
        <v>12815</v>
      </c>
      <c r="D912" s="93">
        <v>1975</v>
      </c>
      <c r="E912" s="93">
        <v>11.207000000000001</v>
      </c>
    </row>
    <row r="913" spans="1:5" ht="14.25" customHeight="1">
      <c r="A913" s="93">
        <v>912</v>
      </c>
      <c r="B913" s="93" t="s">
        <v>9196</v>
      </c>
      <c r="C913" s="93" t="s">
        <v>12814</v>
      </c>
      <c r="D913" s="93">
        <v>1986</v>
      </c>
      <c r="E913" s="93">
        <v>11.202999999999999</v>
      </c>
    </row>
    <row r="914" spans="1:5" ht="14.25" customHeight="1">
      <c r="A914" s="93">
        <v>913</v>
      </c>
      <c r="B914" s="93" t="s">
        <v>7135</v>
      </c>
      <c r="C914" s="93" t="s">
        <v>12813</v>
      </c>
      <c r="D914" s="93">
        <v>1958</v>
      </c>
      <c r="E914" s="93">
        <v>11.202</v>
      </c>
    </row>
    <row r="915" spans="1:5" ht="14.25" customHeight="1">
      <c r="A915" s="93">
        <v>914</v>
      </c>
      <c r="B915" s="93" t="s">
        <v>7725</v>
      </c>
      <c r="C915" s="93" t="s">
        <v>10283</v>
      </c>
      <c r="D915" s="93">
        <v>1989</v>
      </c>
      <c r="E915" s="93">
        <v>11.198</v>
      </c>
    </row>
    <row r="916" spans="1:5" ht="14.25" customHeight="1">
      <c r="A916" s="93">
        <v>915</v>
      </c>
      <c r="B916" s="93" t="s">
        <v>8200</v>
      </c>
      <c r="C916" s="93" t="s">
        <v>9036</v>
      </c>
      <c r="D916" s="93">
        <v>1960</v>
      </c>
      <c r="E916" s="93">
        <v>11.175000000000001</v>
      </c>
    </row>
    <row r="917" spans="1:5" ht="14.25" customHeight="1">
      <c r="A917" s="93">
        <v>916</v>
      </c>
      <c r="B917" s="93" t="s">
        <v>8099</v>
      </c>
      <c r="C917" s="93" t="s">
        <v>12812</v>
      </c>
      <c r="D917" s="93">
        <v>1986</v>
      </c>
      <c r="E917" s="93">
        <v>11.175000000000001</v>
      </c>
    </row>
    <row r="918" spans="1:5" ht="14.25" customHeight="1">
      <c r="A918" s="93">
        <v>917</v>
      </c>
      <c r="B918" s="93" t="s">
        <v>12811</v>
      </c>
      <c r="C918" s="93" t="s">
        <v>12810</v>
      </c>
      <c r="D918" s="93">
        <v>1989</v>
      </c>
      <c r="E918" s="93">
        <v>11.154999999999999</v>
      </c>
    </row>
    <row r="919" spans="1:5" ht="14.25" customHeight="1">
      <c r="A919" s="93">
        <v>918</v>
      </c>
      <c r="B919" s="93" t="s">
        <v>11193</v>
      </c>
      <c r="C919" s="93" t="s">
        <v>12809</v>
      </c>
      <c r="D919" s="93">
        <v>1967</v>
      </c>
      <c r="E919" s="93">
        <v>11.154999999999999</v>
      </c>
    </row>
    <row r="920" spans="1:5" ht="14.25" customHeight="1">
      <c r="A920" s="93">
        <v>919</v>
      </c>
      <c r="B920" s="93" t="s">
        <v>12808</v>
      </c>
      <c r="C920" s="93" t="s">
        <v>7846</v>
      </c>
      <c r="D920" s="93">
        <v>1955</v>
      </c>
      <c r="E920" s="93">
        <v>11.154</v>
      </c>
    </row>
    <row r="921" spans="1:5" ht="14.25" customHeight="1">
      <c r="A921" s="93">
        <v>920</v>
      </c>
      <c r="B921" s="93" t="s">
        <v>8200</v>
      </c>
      <c r="C921" s="93" t="s">
        <v>11525</v>
      </c>
      <c r="D921" s="93">
        <v>1965</v>
      </c>
      <c r="E921" s="93">
        <v>11.154</v>
      </c>
    </row>
    <row r="922" spans="1:5" ht="14.25" customHeight="1">
      <c r="A922" s="93">
        <v>921</v>
      </c>
      <c r="B922" s="93" t="s">
        <v>10333</v>
      </c>
      <c r="C922" s="93" t="s">
        <v>11272</v>
      </c>
      <c r="D922" s="93">
        <v>1995</v>
      </c>
      <c r="E922" s="93">
        <v>11.153</v>
      </c>
    </row>
    <row r="923" spans="1:5" ht="14.25" customHeight="1">
      <c r="A923" s="93">
        <v>922</v>
      </c>
      <c r="B923" s="93" t="s">
        <v>7328</v>
      </c>
      <c r="C923" s="93" t="s">
        <v>11006</v>
      </c>
      <c r="D923" s="93">
        <v>1969</v>
      </c>
      <c r="E923" s="93">
        <v>11.151</v>
      </c>
    </row>
    <row r="924" spans="1:5" ht="14.25" customHeight="1">
      <c r="A924" s="93">
        <v>923</v>
      </c>
      <c r="B924" s="93" t="s">
        <v>9918</v>
      </c>
      <c r="C924" s="93" t="s">
        <v>12807</v>
      </c>
      <c r="D924" s="93">
        <v>1999</v>
      </c>
      <c r="E924" s="93">
        <v>11.148</v>
      </c>
    </row>
    <row r="925" spans="1:5" ht="14.25" customHeight="1">
      <c r="A925" s="93">
        <v>924</v>
      </c>
      <c r="B925" s="93" t="s">
        <v>12806</v>
      </c>
      <c r="C925" s="93" t="s">
        <v>12805</v>
      </c>
      <c r="D925" s="93">
        <v>1956</v>
      </c>
      <c r="E925" s="93">
        <v>11.148</v>
      </c>
    </row>
    <row r="926" spans="1:5" ht="14.25" customHeight="1">
      <c r="A926" s="93">
        <v>925</v>
      </c>
      <c r="B926" s="93" t="s">
        <v>10866</v>
      </c>
      <c r="C926" s="93" t="s">
        <v>12804</v>
      </c>
      <c r="D926" s="93">
        <v>1966</v>
      </c>
      <c r="E926" s="93">
        <v>11.144</v>
      </c>
    </row>
    <row r="927" spans="1:5" ht="14.25" customHeight="1">
      <c r="A927" s="93">
        <v>926</v>
      </c>
      <c r="B927" s="93" t="s">
        <v>8221</v>
      </c>
      <c r="C927" s="93" t="s">
        <v>12803</v>
      </c>
      <c r="D927" s="93">
        <v>1966</v>
      </c>
      <c r="E927" s="93">
        <v>11.141</v>
      </c>
    </row>
    <row r="928" spans="1:5" ht="14.25" customHeight="1">
      <c r="A928" s="93">
        <v>927</v>
      </c>
      <c r="B928" s="93" t="s">
        <v>8888</v>
      </c>
      <c r="C928" s="93" t="s">
        <v>12802</v>
      </c>
      <c r="D928" s="93">
        <v>2002</v>
      </c>
      <c r="E928" s="93">
        <v>11.14</v>
      </c>
    </row>
    <row r="929" spans="1:5" ht="14.25" customHeight="1">
      <c r="A929" s="93">
        <v>928</v>
      </c>
      <c r="B929" s="93" t="s">
        <v>8939</v>
      </c>
      <c r="C929" s="93" t="s">
        <v>11665</v>
      </c>
      <c r="D929" s="93">
        <v>1954</v>
      </c>
      <c r="E929" s="93">
        <v>11.132</v>
      </c>
    </row>
    <row r="930" spans="1:5" ht="14.25" customHeight="1">
      <c r="A930" s="93">
        <v>929</v>
      </c>
      <c r="B930" s="93" t="s">
        <v>7827</v>
      </c>
      <c r="C930" s="93" t="s">
        <v>12801</v>
      </c>
      <c r="D930" s="93">
        <v>1966</v>
      </c>
      <c r="E930" s="93">
        <v>11.115</v>
      </c>
    </row>
    <row r="931" spans="1:5" ht="14.25" customHeight="1">
      <c r="A931" s="93">
        <v>930</v>
      </c>
      <c r="B931" s="93" t="s">
        <v>8182</v>
      </c>
      <c r="C931" s="93" t="s">
        <v>12800</v>
      </c>
      <c r="D931" s="93">
        <v>1970</v>
      </c>
      <c r="E931" s="93">
        <v>11.115</v>
      </c>
    </row>
    <row r="932" spans="1:5" ht="14.25" customHeight="1">
      <c r="A932" s="93">
        <v>931</v>
      </c>
      <c r="B932" s="93" t="s">
        <v>12799</v>
      </c>
      <c r="C932" s="93" t="s">
        <v>12798</v>
      </c>
      <c r="D932" s="93">
        <v>2010</v>
      </c>
      <c r="E932" s="93">
        <v>11.108000000000001</v>
      </c>
    </row>
    <row r="933" spans="1:5" ht="14.25" customHeight="1">
      <c r="A933" s="93">
        <v>932</v>
      </c>
      <c r="B933" s="93" t="s">
        <v>7788</v>
      </c>
      <c r="C933" s="93" t="s">
        <v>12797</v>
      </c>
      <c r="D933" s="93">
        <v>1992</v>
      </c>
      <c r="E933" s="93">
        <v>11.103</v>
      </c>
    </row>
    <row r="934" spans="1:5" ht="14.25" customHeight="1">
      <c r="A934" s="93">
        <v>933</v>
      </c>
      <c r="B934" s="93" t="s">
        <v>7216</v>
      </c>
      <c r="C934" s="93" t="s">
        <v>12796</v>
      </c>
      <c r="D934" s="93">
        <v>2004</v>
      </c>
      <c r="E934" s="93">
        <v>11.103</v>
      </c>
    </row>
    <row r="935" spans="1:5" ht="14.25" customHeight="1">
      <c r="A935" s="93">
        <v>934</v>
      </c>
      <c r="B935" s="93" t="s">
        <v>8944</v>
      </c>
      <c r="C935" s="93" t="s">
        <v>12795</v>
      </c>
      <c r="D935" s="93">
        <v>1981</v>
      </c>
      <c r="E935" s="93">
        <v>11.102</v>
      </c>
    </row>
    <row r="936" spans="1:5" ht="14.25" customHeight="1">
      <c r="A936" s="93">
        <v>935</v>
      </c>
      <c r="B936" s="93" t="s">
        <v>8024</v>
      </c>
      <c r="C936" s="93" t="s">
        <v>12794</v>
      </c>
      <c r="D936" s="93">
        <v>1987</v>
      </c>
      <c r="E936" s="93">
        <v>11.093</v>
      </c>
    </row>
    <row r="937" spans="1:5" ht="14.25" customHeight="1">
      <c r="A937" s="93">
        <v>936</v>
      </c>
      <c r="B937" s="93" t="s">
        <v>12793</v>
      </c>
      <c r="C937" s="93" t="s">
        <v>12792</v>
      </c>
      <c r="D937" s="93">
        <v>1963</v>
      </c>
      <c r="E937" s="93">
        <v>11.089</v>
      </c>
    </row>
    <row r="938" spans="1:5" ht="14.25" customHeight="1">
      <c r="A938" s="93">
        <v>937</v>
      </c>
      <c r="B938" s="93" t="s">
        <v>7426</v>
      </c>
      <c r="C938" s="93" t="s">
        <v>12791</v>
      </c>
      <c r="D938" s="93">
        <v>2002</v>
      </c>
      <c r="E938" s="93">
        <v>11.084</v>
      </c>
    </row>
    <row r="939" spans="1:5" ht="14.25" customHeight="1">
      <c r="A939" s="93">
        <v>938</v>
      </c>
      <c r="B939" s="93" t="s">
        <v>12790</v>
      </c>
      <c r="C939" s="93" t="s">
        <v>12789</v>
      </c>
      <c r="D939" s="93">
        <v>1959</v>
      </c>
      <c r="E939" s="93">
        <v>11.077</v>
      </c>
    </row>
    <row r="940" spans="1:5" ht="14.25" customHeight="1">
      <c r="A940" s="93">
        <v>939</v>
      </c>
      <c r="B940" s="93" t="s">
        <v>9754</v>
      </c>
      <c r="C940" s="93" t="s">
        <v>12788</v>
      </c>
      <c r="D940" s="93">
        <v>1985</v>
      </c>
      <c r="E940" s="93">
        <v>11.054</v>
      </c>
    </row>
    <row r="941" spans="1:5" ht="14.25" customHeight="1">
      <c r="A941" s="93">
        <v>940</v>
      </c>
      <c r="B941" s="93" t="s">
        <v>12210</v>
      </c>
      <c r="C941" s="93" t="s">
        <v>12787</v>
      </c>
      <c r="D941" s="93">
        <v>1983</v>
      </c>
      <c r="E941" s="93">
        <v>11.047000000000001</v>
      </c>
    </row>
    <row r="942" spans="1:5" ht="14.25" customHeight="1">
      <c r="A942" s="93">
        <v>941</v>
      </c>
      <c r="B942" s="93" t="s">
        <v>7709</v>
      </c>
      <c r="C942" s="93" t="s">
        <v>8512</v>
      </c>
      <c r="D942" s="93">
        <v>1953</v>
      </c>
      <c r="E942" s="93">
        <v>11.039</v>
      </c>
    </row>
    <row r="943" spans="1:5" ht="14.25" customHeight="1">
      <c r="A943" s="93">
        <v>942</v>
      </c>
      <c r="B943" s="93" t="s">
        <v>7616</v>
      </c>
      <c r="C943" s="93" t="s">
        <v>12786</v>
      </c>
      <c r="D943" s="93">
        <v>1986</v>
      </c>
      <c r="E943" s="93">
        <v>11.032</v>
      </c>
    </row>
    <row r="944" spans="1:5" ht="14.25" customHeight="1">
      <c r="A944" s="93">
        <v>943</v>
      </c>
      <c r="B944" s="93" t="s">
        <v>12785</v>
      </c>
      <c r="C944" s="93" t="s">
        <v>12784</v>
      </c>
      <c r="D944" s="93">
        <v>2004</v>
      </c>
      <c r="E944" s="93">
        <v>11.01</v>
      </c>
    </row>
    <row r="945" spans="1:5" ht="14.25" customHeight="1">
      <c r="A945" s="93">
        <v>944</v>
      </c>
      <c r="B945" s="93" t="s">
        <v>12172</v>
      </c>
      <c r="C945" s="93" t="s">
        <v>12783</v>
      </c>
      <c r="D945" s="93">
        <v>1956</v>
      </c>
      <c r="E945" s="93">
        <v>11.007</v>
      </c>
    </row>
    <row r="946" spans="1:5" ht="14.25" customHeight="1">
      <c r="A946" s="93">
        <v>945</v>
      </c>
      <c r="B946" s="93" t="s">
        <v>12782</v>
      </c>
      <c r="C946" s="93" t="s">
        <v>9234</v>
      </c>
      <c r="D946" s="93">
        <v>1963</v>
      </c>
      <c r="E946" s="93">
        <v>11.006</v>
      </c>
    </row>
    <row r="947" spans="1:5" ht="14.25" customHeight="1">
      <c r="A947" s="93">
        <v>946</v>
      </c>
      <c r="B947" s="93" t="s">
        <v>12781</v>
      </c>
      <c r="C947" s="93" t="s">
        <v>12780</v>
      </c>
      <c r="D947" s="93">
        <v>1972</v>
      </c>
      <c r="E947" s="93">
        <v>11.004</v>
      </c>
    </row>
    <row r="948" spans="1:5" ht="14.25" customHeight="1">
      <c r="A948" s="93">
        <v>947</v>
      </c>
      <c r="B948" s="93" t="s">
        <v>9938</v>
      </c>
      <c r="C948" s="93" t="s">
        <v>11402</v>
      </c>
      <c r="D948" s="93">
        <v>1972</v>
      </c>
      <c r="E948" s="93">
        <v>11.000999999999999</v>
      </c>
    </row>
    <row r="949" spans="1:5" ht="14.25" customHeight="1">
      <c r="A949" s="93">
        <v>948</v>
      </c>
      <c r="B949" s="93" t="s">
        <v>8550</v>
      </c>
      <c r="C949" s="93" t="s">
        <v>9557</v>
      </c>
      <c r="D949" s="93">
        <v>1972</v>
      </c>
      <c r="E949" s="93">
        <v>11</v>
      </c>
    </row>
    <row r="950" spans="1:5" ht="14.25" customHeight="1">
      <c r="A950" s="93">
        <v>949</v>
      </c>
      <c r="B950" s="93" t="s">
        <v>12779</v>
      </c>
      <c r="C950" s="93" t="s">
        <v>12778</v>
      </c>
      <c r="D950" s="93">
        <v>1993</v>
      </c>
      <c r="E950" s="93">
        <v>10.996</v>
      </c>
    </row>
    <row r="951" spans="1:5" ht="14.25" customHeight="1">
      <c r="A951" s="93">
        <v>950</v>
      </c>
      <c r="B951" s="93" t="s">
        <v>12777</v>
      </c>
      <c r="C951" s="93" t="s">
        <v>12687</v>
      </c>
      <c r="D951" s="93">
        <v>1977</v>
      </c>
      <c r="E951" s="93">
        <v>10.988</v>
      </c>
    </row>
    <row r="952" spans="1:5" ht="14.25" customHeight="1">
      <c r="A952" s="93">
        <v>951</v>
      </c>
      <c r="B952" s="93" t="s">
        <v>8200</v>
      </c>
      <c r="C952" s="93" t="s">
        <v>12776</v>
      </c>
      <c r="D952" s="93">
        <v>1957</v>
      </c>
      <c r="E952" s="93">
        <v>10.984</v>
      </c>
    </row>
    <row r="953" spans="1:5" ht="14.25" customHeight="1">
      <c r="A953" s="93">
        <v>952</v>
      </c>
      <c r="B953" s="93" t="s">
        <v>8468</v>
      </c>
      <c r="C953" s="93" t="s">
        <v>12775</v>
      </c>
      <c r="D953" s="93">
        <v>2000</v>
      </c>
      <c r="E953" s="93">
        <v>10.983000000000001</v>
      </c>
    </row>
    <row r="954" spans="1:5" ht="14.25" customHeight="1">
      <c r="A954" s="93">
        <v>953</v>
      </c>
      <c r="B954" s="93" t="s">
        <v>12774</v>
      </c>
      <c r="C954" s="93" t="s">
        <v>10506</v>
      </c>
      <c r="D954" s="93">
        <v>1992</v>
      </c>
      <c r="E954" s="93">
        <v>10.971</v>
      </c>
    </row>
    <row r="955" spans="1:5" ht="14.25" customHeight="1">
      <c r="A955" s="93">
        <v>954</v>
      </c>
      <c r="B955" s="93" t="s">
        <v>12773</v>
      </c>
      <c r="C955" s="93" t="s">
        <v>12772</v>
      </c>
      <c r="D955" s="93">
        <v>1996</v>
      </c>
      <c r="E955" s="93">
        <v>10.968</v>
      </c>
    </row>
    <row r="956" spans="1:5" ht="14.25" customHeight="1">
      <c r="A956" s="93">
        <v>955</v>
      </c>
      <c r="B956" s="93" t="s">
        <v>7345</v>
      </c>
      <c r="C956" s="93" t="s">
        <v>12019</v>
      </c>
      <c r="D956" s="93">
        <v>1982</v>
      </c>
      <c r="E956" s="93">
        <v>10.962</v>
      </c>
    </row>
    <row r="957" spans="1:5" ht="14.25" customHeight="1">
      <c r="A957" s="93">
        <v>956</v>
      </c>
      <c r="B957" s="93" t="s">
        <v>9000</v>
      </c>
      <c r="C957" s="93" t="s">
        <v>12771</v>
      </c>
      <c r="D957" s="93">
        <v>1974</v>
      </c>
      <c r="E957" s="93">
        <v>10.96</v>
      </c>
    </row>
    <row r="958" spans="1:5" ht="14.25" customHeight="1">
      <c r="A958" s="93">
        <v>957</v>
      </c>
      <c r="B958" s="93" t="s">
        <v>7242</v>
      </c>
      <c r="C958" s="93" t="s">
        <v>12770</v>
      </c>
      <c r="D958" s="93">
        <v>1975</v>
      </c>
      <c r="E958" s="93">
        <v>10.958</v>
      </c>
    </row>
    <row r="959" spans="1:5" ht="14.25" customHeight="1">
      <c r="A959" s="93">
        <v>958</v>
      </c>
      <c r="B959" s="93" t="s">
        <v>10643</v>
      </c>
      <c r="C959" s="93" t="s">
        <v>12769</v>
      </c>
      <c r="D959" s="93">
        <v>2005</v>
      </c>
      <c r="E959" s="93">
        <v>10.958</v>
      </c>
    </row>
    <row r="960" spans="1:5" ht="14.25" customHeight="1">
      <c r="A960" s="93">
        <v>959</v>
      </c>
      <c r="B960" s="93" t="s">
        <v>10562</v>
      </c>
      <c r="C960" s="93" t="s">
        <v>12768</v>
      </c>
      <c r="D960" s="93">
        <v>1995</v>
      </c>
      <c r="E960" s="93">
        <v>10.956</v>
      </c>
    </row>
    <row r="961" spans="1:5" ht="14.25" customHeight="1">
      <c r="A961" s="93">
        <v>960</v>
      </c>
      <c r="B961" s="93" t="s">
        <v>7976</v>
      </c>
      <c r="C961" s="93" t="s">
        <v>12767</v>
      </c>
      <c r="D961" s="93">
        <v>1950</v>
      </c>
      <c r="E961" s="93">
        <v>10.952999999999999</v>
      </c>
    </row>
    <row r="962" spans="1:5" ht="14.25" customHeight="1">
      <c r="A962" s="93">
        <v>961</v>
      </c>
      <c r="B962" s="93" t="s">
        <v>9171</v>
      </c>
      <c r="C962" s="93" t="s">
        <v>12766</v>
      </c>
      <c r="D962" s="93">
        <v>1972</v>
      </c>
      <c r="E962" s="93">
        <v>10.95</v>
      </c>
    </row>
    <row r="963" spans="1:5" ht="14.25" customHeight="1">
      <c r="A963" s="93">
        <v>962</v>
      </c>
      <c r="B963" s="93" t="s">
        <v>9357</v>
      </c>
      <c r="C963" s="93" t="s">
        <v>8402</v>
      </c>
      <c r="D963" s="93">
        <v>1980</v>
      </c>
      <c r="E963" s="93">
        <v>10.946</v>
      </c>
    </row>
    <row r="964" spans="1:5" ht="14.25" customHeight="1">
      <c r="A964" s="93">
        <v>963</v>
      </c>
      <c r="B964" s="93" t="s">
        <v>7435</v>
      </c>
      <c r="C964" s="93" t="s">
        <v>12765</v>
      </c>
      <c r="D964" s="93">
        <v>2008</v>
      </c>
      <c r="E964" s="93">
        <v>10.945</v>
      </c>
    </row>
    <row r="965" spans="1:5" ht="14.25" customHeight="1">
      <c r="A965" s="93">
        <v>964</v>
      </c>
      <c r="B965" s="93" t="s">
        <v>12764</v>
      </c>
      <c r="C965" s="93" t="s">
        <v>12763</v>
      </c>
      <c r="D965" s="93">
        <v>1987</v>
      </c>
      <c r="E965" s="93">
        <v>10.94</v>
      </c>
    </row>
    <row r="966" spans="1:5" ht="14.25" customHeight="1">
      <c r="A966" s="93">
        <v>965</v>
      </c>
      <c r="B966" s="93" t="s">
        <v>9530</v>
      </c>
      <c r="C966" s="93" t="s">
        <v>12762</v>
      </c>
      <c r="D966" s="93">
        <v>1984</v>
      </c>
      <c r="E966" s="93">
        <v>10.936</v>
      </c>
    </row>
    <row r="967" spans="1:5" ht="14.25" customHeight="1">
      <c r="A967" s="93">
        <v>966</v>
      </c>
      <c r="B967" s="93" t="s">
        <v>8002</v>
      </c>
      <c r="C967" s="93" t="s">
        <v>12761</v>
      </c>
      <c r="D967" s="93">
        <v>1981</v>
      </c>
      <c r="E967" s="93">
        <v>10.930999999999999</v>
      </c>
    </row>
    <row r="968" spans="1:5" ht="14.25" customHeight="1">
      <c r="A968" s="93">
        <v>967</v>
      </c>
      <c r="B968" s="93" t="s">
        <v>8875</v>
      </c>
      <c r="C968" s="93" t="s">
        <v>12760</v>
      </c>
      <c r="D968" s="93">
        <v>1967</v>
      </c>
      <c r="E968" s="93">
        <v>10.925000000000001</v>
      </c>
    </row>
    <row r="969" spans="1:5" ht="14.25" customHeight="1">
      <c r="A969" s="93">
        <v>968</v>
      </c>
      <c r="B969" s="93" t="s">
        <v>8894</v>
      </c>
      <c r="C969" s="93" t="s">
        <v>9894</v>
      </c>
      <c r="D969" s="93">
        <v>1991</v>
      </c>
      <c r="E969" s="93">
        <v>10.920999999999999</v>
      </c>
    </row>
    <row r="970" spans="1:5" ht="14.25" customHeight="1">
      <c r="A970" s="93">
        <v>969</v>
      </c>
      <c r="B970" s="93" t="s">
        <v>7871</v>
      </c>
      <c r="C970" s="93" t="s">
        <v>12759</v>
      </c>
      <c r="D970" s="93">
        <v>2010</v>
      </c>
      <c r="E970" s="93">
        <v>10.914999999999999</v>
      </c>
    </row>
    <row r="971" spans="1:5" ht="14.25" customHeight="1">
      <c r="A971" s="93">
        <v>970</v>
      </c>
      <c r="B971" s="93" t="s">
        <v>12758</v>
      </c>
      <c r="C971" s="93" t="s">
        <v>12757</v>
      </c>
      <c r="D971" s="93">
        <v>1974</v>
      </c>
      <c r="E971" s="93">
        <v>10.913</v>
      </c>
    </row>
    <row r="972" spans="1:5" ht="14.25" customHeight="1">
      <c r="A972" s="93">
        <v>971</v>
      </c>
      <c r="B972" s="93" t="s">
        <v>7015</v>
      </c>
      <c r="C972" s="93" t="s">
        <v>12756</v>
      </c>
      <c r="D972" s="93">
        <v>1981</v>
      </c>
      <c r="E972" s="93">
        <v>10.912000000000001</v>
      </c>
    </row>
    <row r="973" spans="1:5" ht="14.25" customHeight="1">
      <c r="A973" s="93">
        <v>972</v>
      </c>
      <c r="B973" s="93" t="s">
        <v>12755</v>
      </c>
      <c r="C973" s="93" t="s">
        <v>8523</v>
      </c>
      <c r="D973" s="93">
        <v>1966</v>
      </c>
      <c r="E973" s="93">
        <v>10.906000000000001</v>
      </c>
    </row>
    <row r="974" spans="1:5" ht="14.25" customHeight="1">
      <c r="A974" s="93">
        <v>973</v>
      </c>
      <c r="B974" s="93" t="s">
        <v>9923</v>
      </c>
      <c r="C974" s="93" t="s">
        <v>12754</v>
      </c>
      <c r="D974" s="93">
        <v>1989</v>
      </c>
      <c r="E974" s="93">
        <v>10.906000000000001</v>
      </c>
    </row>
    <row r="975" spans="1:5" ht="14.25" customHeight="1">
      <c r="A975" s="93">
        <v>974</v>
      </c>
      <c r="B975" s="93" t="s">
        <v>12753</v>
      </c>
      <c r="C975" s="93" t="s">
        <v>12752</v>
      </c>
      <c r="D975" s="93">
        <v>2000</v>
      </c>
      <c r="E975" s="93">
        <v>10.904</v>
      </c>
    </row>
    <row r="976" spans="1:5" ht="14.25" customHeight="1">
      <c r="A976" s="93">
        <v>975</v>
      </c>
      <c r="B976" s="93" t="s">
        <v>12751</v>
      </c>
      <c r="C976" s="93" t="s">
        <v>12750</v>
      </c>
      <c r="D976" s="93">
        <v>2007</v>
      </c>
      <c r="E976" s="93">
        <v>10.898</v>
      </c>
    </row>
    <row r="977" spans="1:5" ht="14.25" customHeight="1">
      <c r="A977" s="93">
        <v>976</v>
      </c>
      <c r="B977" s="93" t="s">
        <v>12749</v>
      </c>
      <c r="C977" s="93" t="s">
        <v>8096</v>
      </c>
      <c r="D977" s="93">
        <v>2004</v>
      </c>
      <c r="E977" s="93">
        <v>10.897</v>
      </c>
    </row>
    <row r="978" spans="1:5" ht="14.25" customHeight="1">
      <c r="A978" s="93">
        <v>977</v>
      </c>
      <c r="B978" s="93" t="s">
        <v>10811</v>
      </c>
      <c r="C978" s="93" t="s">
        <v>12748</v>
      </c>
      <c r="D978" s="93">
        <v>1973</v>
      </c>
      <c r="E978" s="93">
        <v>10.891</v>
      </c>
    </row>
    <row r="979" spans="1:5" ht="14.25" customHeight="1">
      <c r="A979" s="93">
        <v>978</v>
      </c>
      <c r="B979" s="93" t="s">
        <v>10385</v>
      </c>
      <c r="C979" s="93" t="s">
        <v>12747</v>
      </c>
      <c r="D979" s="93">
        <v>1964</v>
      </c>
      <c r="E979" s="93">
        <v>10.89</v>
      </c>
    </row>
    <row r="980" spans="1:5" ht="14.25" customHeight="1">
      <c r="A980" s="93">
        <v>979</v>
      </c>
      <c r="B980" s="93" t="s">
        <v>12746</v>
      </c>
      <c r="C980" s="93" t="s">
        <v>12745</v>
      </c>
      <c r="D980" s="93">
        <v>1952</v>
      </c>
      <c r="E980" s="93">
        <v>10.88</v>
      </c>
    </row>
    <row r="981" spans="1:5" ht="14.25" customHeight="1">
      <c r="A981" s="93">
        <v>980</v>
      </c>
      <c r="B981" s="93" t="s">
        <v>12744</v>
      </c>
      <c r="C981" s="93" t="s">
        <v>12743</v>
      </c>
      <c r="D981" s="93">
        <v>1969</v>
      </c>
      <c r="E981" s="93">
        <v>10.866</v>
      </c>
    </row>
    <row r="982" spans="1:5" ht="14.25" customHeight="1">
      <c r="A982" s="93">
        <v>981</v>
      </c>
      <c r="B982" s="93" t="s">
        <v>12742</v>
      </c>
      <c r="C982" s="93" t="s">
        <v>12741</v>
      </c>
      <c r="D982" s="93">
        <v>2010</v>
      </c>
      <c r="E982" s="93">
        <v>10.862</v>
      </c>
    </row>
    <row r="983" spans="1:5" ht="14.25" customHeight="1">
      <c r="A983" s="93">
        <v>982</v>
      </c>
      <c r="B983" s="93" t="s">
        <v>10146</v>
      </c>
      <c r="C983" s="93" t="s">
        <v>12740</v>
      </c>
      <c r="D983" s="93">
        <v>1961</v>
      </c>
      <c r="E983" s="93">
        <v>10.858000000000001</v>
      </c>
    </row>
    <row r="984" spans="1:5" ht="14.25" customHeight="1">
      <c r="A984" s="93">
        <v>983</v>
      </c>
      <c r="B984" s="93" t="s">
        <v>12739</v>
      </c>
      <c r="C984" s="93" t="s">
        <v>12738</v>
      </c>
      <c r="D984" s="93">
        <v>1985</v>
      </c>
      <c r="E984" s="93">
        <v>10.851000000000001</v>
      </c>
    </row>
    <row r="985" spans="1:5" ht="14.25" customHeight="1">
      <c r="A985" s="93">
        <v>984</v>
      </c>
      <c r="B985" s="93" t="s">
        <v>12737</v>
      </c>
      <c r="C985" s="93" t="s">
        <v>11010</v>
      </c>
      <c r="D985" s="93">
        <v>1977</v>
      </c>
      <c r="E985" s="93">
        <v>10.842000000000001</v>
      </c>
    </row>
    <row r="986" spans="1:5" ht="14.25" customHeight="1">
      <c r="A986" s="93">
        <v>985</v>
      </c>
      <c r="B986" s="93" t="s">
        <v>12736</v>
      </c>
      <c r="C986" s="93" t="s">
        <v>12100</v>
      </c>
      <c r="D986" s="93">
        <v>1998</v>
      </c>
      <c r="E986" s="93">
        <v>10.835000000000001</v>
      </c>
    </row>
    <row r="987" spans="1:5" ht="14.25" customHeight="1">
      <c r="A987" s="93">
        <v>986</v>
      </c>
      <c r="B987" s="93" t="s">
        <v>12735</v>
      </c>
      <c r="C987" s="93" t="s">
        <v>12734</v>
      </c>
      <c r="D987" s="93">
        <v>1968</v>
      </c>
      <c r="E987" s="93">
        <v>10.834</v>
      </c>
    </row>
    <row r="988" spans="1:5" ht="14.25" customHeight="1">
      <c r="A988" s="93">
        <v>987</v>
      </c>
      <c r="B988" s="93" t="s">
        <v>12733</v>
      </c>
      <c r="C988" s="93" t="s">
        <v>12732</v>
      </c>
      <c r="D988" s="93">
        <v>1983</v>
      </c>
      <c r="E988" s="93">
        <v>10.833</v>
      </c>
    </row>
    <row r="989" spans="1:5" ht="14.25" customHeight="1">
      <c r="A989" s="93">
        <v>988</v>
      </c>
      <c r="B989" s="93" t="s">
        <v>12731</v>
      </c>
      <c r="C989" s="93" t="s">
        <v>12730</v>
      </c>
      <c r="D989" s="93">
        <v>1982</v>
      </c>
      <c r="E989" s="93">
        <v>10.833</v>
      </c>
    </row>
    <row r="990" spans="1:5" ht="14.25" customHeight="1">
      <c r="A990" s="93">
        <v>989</v>
      </c>
      <c r="B990" s="93" t="s">
        <v>8379</v>
      </c>
      <c r="C990" s="93" t="s">
        <v>12729</v>
      </c>
      <c r="D990" s="93">
        <v>1987</v>
      </c>
      <c r="E990" s="93">
        <v>10.827999999999999</v>
      </c>
    </row>
    <row r="991" spans="1:5" ht="14.25" customHeight="1">
      <c r="A991" s="93">
        <v>990</v>
      </c>
      <c r="B991" s="93" t="s">
        <v>7115</v>
      </c>
      <c r="C991" s="93" t="s">
        <v>12728</v>
      </c>
      <c r="D991" s="93">
        <v>1935</v>
      </c>
      <c r="E991" s="93">
        <v>10.824999999999999</v>
      </c>
    </row>
    <row r="992" spans="1:5" ht="14.25" customHeight="1">
      <c r="A992" s="93">
        <v>991</v>
      </c>
      <c r="B992" s="93" t="s">
        <v>8106</v>
      </c>
      <c r="C992" s="93" t="s">
        <v>12727</v>
      </c>
      <c r="D992" s="93">
        <v>1977</v>
      </c>
      <c r="E992" s="93">
        <v>10.824999999999999</v>
      </c>
    </row>
    <row r="993" spans="1:5" ht="14.25" customHeight="1">
      <c r="A993" s="93">
        <v>992</v>
      </c>
      <c r="B993" s="93" t="s">
        <v>8356</v>
      </c>
      <c r="C993" s="93" t="s">
        <v>12726</v>
      </c>
      <c r="D993" s="93">
        <v>1987</v>
      </c>
      <c r="E993" s="93">
        <v>10.811999999999999</v>
      </c>
    </row>
    <row r="994" spans="1:5" ht="14.25" customHeight="1">
      <c r="A994" s="93">
        <v>993</v>
      </c>
      <c r="B994" s="93" t="s">
        <v>9754</v>
      </c>
      <c r="C994" s="93" t="s">
        <v>12725</v>
      </c>
      <c r="D994" s="93">
        <v>1990</v>
      </c>
      <c r="E994" s="93">
        <v>10.808999999999999</v>
      </c>
    </row>
    <row r="995" spans="1:5" ht="14.25" customHeight="1">
      <c r="A995" s="93">
        <v>994</v>
      </c>
      <c r="B995" s="93" t="s">
        <v>8712</v>
      </c>
      <c r="C995" s="93" t="s">
        <v>12724</v>
      </c>
      <c r="D995" s="93">
        <v>1991</v>
      </c>
      <c r="E995" s="93">
        <v>10.803000000000001</v>
      </c>
    </row>
    <row r="996" spans="1:5" ht="14.25" customHeight="1">
      <c r="A996" s="93">
        <v>995</v>
      </c>
      <c r="B996" s="93" t="s">
        <v>12723</v>
      </c>
      <c r="C996" s="93" t="s">
        <v>12722</v>
      </c>
      <c r="D996" s="93">
        <v>1963</v>
      </c>
      <c r="E996" s="93">
        <v>10.803000000000001</v>
      </c>
    </row>
    <row r="997" spans="1:5" ht="14.25" customHeight="1">
      <c r="A997" s="93">
        <v>996</v>
      </c>
      <c r="B997" s="93" t="s">
        <v>7216</v>
      </c>
      <c r="C997" s="93" t="s">
        <v>12721</v>
      </c>
      <c r="D997" s="93">
        <v>2007</v>
      </c>
      <c r="E997" s="93">
        <v>10.798</v>
      </c>
    </row>
    <row r="998" spans="1:5" ht="14.25" customHeight="1">
      <c r="A998" s="93">
        <v>997</v>
      </c>
      <c r="B998" s="93" t="s">
        <v>8156</v>
      </c>
      <c r="C998" s="93" t="s">
        <v>12720</v>
      </c>
      <c r="D998" s="93">
        <v>1964</v>
      </c>
      <c r="E998" s="93">
        <v>10.779</v>
      </c>
    </row>
    <row r="999" spans="1:5" ht="14.25" customHeight="1">
      <c r="A999" s="93">
        <v>998</v>
      </c>
      <c r="B999" s="93" t="s">
        <v>10737</v>
      </c>
      <c r="C999" s="93" t="s">
        <v>12719</v>
      </c>
      <c r="D999" s="93">
        <v>1991</v>
      </c>
      <c r="E999" s="93">
        <v>10.778</v>
      </c>
    </row>
    <row r="1000" spans="1:5" ht="14.25" customHeight="1">
      <c r="A1000" s="93">
        <v>999</v>
      </c>
      <c r="B1000" s="93" t="s">
        <v>9207</v>
      </c>
      <c r="C1000" s="93" t="s">
        <v>12718</v>
      </c>
      <c r="D1000" s="93">
        <v>1979</v>
      </c>
      <c r="E1000" s="93">
        <v>10.776999999999999</v>
      </c>
    </row>
    <row r="1001" spans="1:5" ht="14.25" customHeight="1">
      <c r="A1001" s="93">
        <v>1000</v>
      </c>
      <c r="B1001" s="93" t="s">
        <v>12717</v>
      </c>
      <c r="C1001" s="93" t="s">
        <v>12716</v>
      </c>
      <c r="D1001" s="93">
        <v>1994</v>
      </c>
      <c r="E1001" s="93">
        <v>10.772</v>
      </c>
    </row>
    <row r="1002" spans="1:5" ht="14.25" customHeight="1">
      <c r="A1002" s="93">
        <v>1001</v>
      </c>
      <c r="B1002" s="93" t="s">
        <v>10991</v>
      </c>
      <c r="C1002" s="93" t="s">
        <v>7383</v>
      </c>
      <c r="D1002" s="93">
        <v>1985</v>
      </c>
      <c r="E1002" s="93">
        <v>10.77</v>
      </c>
    </row>
    <row r="1003" spans="1:5" ht="14.25" customHeight="1">
      <c r="A1003" s="93">
        <v>1002</v>
      </c>
      <c r="B1003" s="93" t="s">
        <v>12715</v>
      </c>
      <c r="C1003" s="93" t="s">
        <v>12714</v>
      </c>
      <c r="D1003" s="93">
        <v>1951</v>
      </c>
      <c r="E1003" s="93">
        <v>10.769</v>
      </c>
    </row>
    <row r="1004" spans="1:5" ht="14.25" customHeight="1">
      <c r="A1004" s="93">
        <v>1003</v>
      </c>
      <c r="B1004" s="93" t="s">
        <v>8428</v>
      </c>
      <c r="C1004" s="93" t="s">
        <v>12713</v>
      </c>
      <c r="D1004" s="93">
        <v>2007</v>
      </c>
      <c r="E1004" s="93">
        <v>10.747999999999999</v>
      </c>
    </row>
    <row r="1005" spans="1:5" ht="14.25" customHeight="1">
      <c r="A1005" s="93">
        <v>1004</v>
      </c>
      <c r="B1005" s="93" t="s">
        <v>8053</v>
      </c>
      <c r="C1005" s="93" t="s">
        <v>12712</v>
      </c>
      <c r="D1005" s="93">
        <v>2005</v>
      </c>
      <c r="E1005" s="93">
        <v>10.74</v>
      </c>
    </row>
    <row r="1006" spans="1:5" ht="14.25" customHeight="1">
      <c r="A1006" s="93">
        <v>1005</v>
      </c>
      <c r="B1006" s="93" t="s">
        <v>7407</v>
      </c>
      <c r="C1006" s="93" t="s">
        <v>12711</v>
      </c>
      <c r="D1006" s="93">
        <v>1995</v>
      </c>
      <c r="E1006" s="93">
        <v>10.73</v>
      </c>
    </row>
    <row r="1007" spans="1:5" ht="14.25" customHeight="1">
      <c r="A1007" s="93">
        <v>1006</v>
      </c>
      <c r="B1007" s="93" t="s">
        <v>12710</v>
      </c>
      <c r="C1007" s="93" t="s">
        <v>12709</v>
      </c>
      <c r="D1007" s="93">
        <v>1969</v>
      </c>
      <c r="E1007" s="93">
        <v>10.724</v>
      </c>
    </row>
    <row r="1008" spans="1:5" ht="14.25" customHeight="1">
      <c r="A1008" s="93">
        <v>1007</v>
      </c>
      <c r="B1008" s="93" t="s">
        <v>7899</v>
      </c>
      <c r="C1008" s="93" t="s">
        <v>12708</v>
      </c>
      <c r="D1008" s="93">
        <v>1972</v>
      </c>
      <c r="E1008" s="93">
        <v>10.717000000000001</v>
      </c>
    </row>
    <row r="1009" spans="1:5" ht="14.25" customHeight="1">
      <c r="A1009" s="93">
        <v>1008</v>
      </c>
      <c r="B1009" s="93" t="s">
        <v>8466</v>
      </c>
      <c r="C1009" s="93" t="s">
        <v>12707</v>
      </c>
      <c r="D1009" s="93">
        <v>1980</v>
      </c>
      <c r="E1009" s="93">
        <v>10.715999999999999</v>
      </c>
    </row>
    <row r="1010" spans="1:5" ht="14.25" customHeight="1">
      <c r="A1010" s="93">
        <v>1009</v>
      </c>
      <c r="B1010" s="93" t="s">
        <v>11465</v>
      </c>
      <c r="C1010" s="93" t="s">
        <v>12706</v>
      </c>
      <c r="D1010" s="93">
        <v>2006</v>
      </c>
      <c r="E1010" s="93">
        <v>10.712</v>
      </c>
    </row>
    <row r="1011" spans="1:5" ht="14.25" customHeight="1">
      <c r="A1011" s="93">
        <v>1010</v>
      </c>
      <c r="B1011" s="93" t="s">
        <v>7533</v>
      </c>
      <c r="C1011" s="93" t="s">
        <v>12705</v>
      </c>
      <c r="D1011" s="93">
        <v>1948</v>
      </c>
      <c r="E1011" s="93">
        <v>10.712</v>
      </c>
    </row>
    <row r="1012" spans="1:5" ht="14.25" customHeight="1">
      <c r="A1012" s="93">
        <v>1011</v>
      </c>
      <c r="B1012" s="93" t="s">
        <v>7345</v>
      </c>
      <c r="C1012" s="93" t="s">
        <v>12704</v>
      </c>
      <c r="D1012" s="93">
        <v>1982</v>
      </c>
      <c r="E1012" s="93">
        <v>10.708</v>
      </c>
    </row>
    <row r="1013" spans="1:5" ht="14.25" customHeight="1">
      <c r="A1013" s="93">
        <v>1012</v>
      </c>
      <c r="B1013" s="93" t="s">
        <v>8487</v>
      </c>
      <c r="C1013" s="93" t="s">
        <v>12703</v>
      </c>
      <c r="D1013" s="93">
        <v>1981</v>
      </c>
      <c r="E1013" s="93">
        <v>10.702</v>
      </c>
    </row>
    <row r="1014" spans="1:5" ht="14.25" customHeight="1">
      <c r="A1014" s="93">
        <v>1013</v>
      </c>
      <c r="B1014" s="93" t="s">
        <v>9053</v>
      </c>
      <c r="C1014" s="93" t="s">
        <v>12702</v>
      </c>
      <c r="D1014" s="93">
        <v>1981</v>
      </c>
      <c r="E1014" s="93">
        <v>10.702</v>
      </c>
    </row>
    <row r="1015" spans="1:5" ht="14.25" customHeight="1">
      <c r="A1015" s="93">
        <v>1014</v>
      </c>
      <c r="B1015" s="93" t="s">
        <v>12701</v>
      </c>
      <c r="C1015" s="93" t="s">
        <v>12700</v>
      </c>
      <c r="D1015" s="93">
        <v>1999</v>
      </c>
      <c r="E1015" s="93">
        <v>10.69</v>
      </c>
    </row>
    <row r="1016" spans="1:5" ht="14.25" customHeight="1">
      <c r="A1016" s="93">
        <v>1015</v>
      </c>
      <c r="B1016" s="93" t="s">
        <v>9673</v>
      </c>
      <c r="C1016" s="93" t="s">
        <v>12699</v>
      </c>
      <c r="D1016" s="93">
        <v>1967</v>
      </c>
      <c r="E1016" s="93">
        <v>10.688000000000001</v>
      </c>
    </row>
    <row r="1017" spans="1:5" ht="14.25" customHeight="1">
      <c r="A1017" s="93">
        <v>1016</v>
      </c>
      <c r="B1017" s="93" t="s">
        <v>12120</v>
      </c>
      <c r="C1017" s="93" t="s">
        <v>12698</v>
      </c>
      <c r="D1017" s="93">
        <v>1985</v>
      </c>
      <c r="E1017" s="93">
        <v>10.682</v>
      </c>
    </row>
    <row r="1018" spans="1:5" ht="14.25" customHeight="1">
      <c r="A1018" s="93">
        <v>1017</v>
      </c>
      <c r="B1018" s="93" t="s">
        <v>11754</v>
      </c>
      <c r="C1018" s="93" t="s">
        <v>12697</v>
      </c>
      <c r="D1018" s="93">
        <v>1923</v>
      </c>
      <c r="E1018" s="93">
        <v>10.68</v>
      </c>
    </row>
    <row r="1019" spans="1:5" ht="14.25" customHeight="1">
      <c r="A1019" s="93">
        <v>1018</v>
      </c>
      <c r="B1019" s="93" t="s">
        <v>12040</v>
      </c>
      <c r="C1019" s="93" t="s">
        <v>12696</v>
      </c>
      <c r="D1019" s="93">
        <v>1985</v>
      </c>
      <c r="E1019" s="93">
        <v>10.676</v>
      </c>
    </row>
    <row r="1020" spans="1:5" ht="14.25" customHeight="1">
      <c r="A1020" s="93">
        <v>1019</v>
      </c>
      <c r="B1020" s="93" t="s">
        <v>7017</v>
      </c>
      <c r="C1020" s="93" t="s">
        <v>12695</v>
      </c>
      <c r="D1020" s="93">
        <v>1978</v>
      </c>
      <c r="E1020" s="93">
        <v>10.663</v>
      </c>
    </row>
    <row r="1021" spans="1:5" ht="14.25" customHeight="1">
      <c r="A1021" s="93">
        <v>1020</v>
      </c>
      <c r="B1021" s="93" t="s">
        <v>7087</v>
      </c>
      <c r="C1021" s="93" t="s">
        <v>12694</v>
      </c>
      <c r="D1021" s="93">
        <v>2004</v>
      </c>
      <c r="E1021" s="93">
        <v>10.657999999999999</v>
      </c>
    </row>
    <row r="1022" spans="1:5" ht="14.25" customHeight="1">
      <c r="A1022" s="93">
        <v>1021</v>
      </c>
      <c r="B1022" s="93" t="s">
        <v>9241</v>
      </c>
      <c r="C1022" s="93" t="s">
        <v>12693</v>
      </c>
      <c r="D1022" s="93">
        <v>1971</v>
      </c>
      <c r="E1022" s="93">
        <v>10.651</v>
      </c>
    </row>
    <row r="1023" spans="1:5" ht="14.25" customHeight="1">
      <c r="A1023" s="93">
        <v>1022</v>
      </c>
      <c r="B1023" s="93" t="s">
        <v>8806</v>
      </c>
      <c r="C1023" s="93" t="s">
        <v>12692</v>
      </c>
      <c r="D1023" s="93">
        <v>2003</v>
      </c>
      <c r="E1023" s="93">
        <v>10.64</v>
      </c>
    </row>
    <row r="1024" spans="1:5" ht="14.25" customHeight="1">
      <c r="A1024" s="93">
        <v>1023</v>
      </c>
      <c r="B1024" s="93" t="s">
        <v>12691</v>
      </c>
      <c r="C1024" s="93" t="s">
        <v>12690</v>
      </c>
      <c r="D1024" s="93">
        <v>1986</v>
      </c>
      <c r="E1024" s="93">
        <v>10.629</v>
      </c>
    </row>
    <row r="1025" spans="1:5" ht="14.25" customHeight="1">
      <c r="A1025" s="93">
        <v>1024</v>
      </c>
      <c r="B1025" s="93" t="s">
        <v>7229</v>
      </c>
      <c r="C1025" s="93" t="s">
        <v>12689</v>
      </c>
      <c r="D1025" s="93">
        <v>2003</v>
      </c>
      <c r="E1025" s="93">
        <v>10.624000000000001</v>
      </c>
    </row>
    <row r="1026" spans="1:5" ht="14.25" customHeight="1">
      <c r="A1026" s="93">
        <v>1025</v>
      </c>
      <c r="B1026" s="93" t="s">
        <v>12688</v>
      </c>
      <c r="C1026" s="93" t="s">
        <v>9529</v>
      </c>
      <c r="D1026" s="93">
        <v>1985</v>
      </c>
      <c r="E1026" s="93">
        <v>10.619</v>
      </c>
    </row>
    <row r="1027" spans="1:5" ht="14.25" customHeight="1">
      <c r="A1027" s="93">
        <v>1026</v>
      </c>
      <c r="B1027" s="93" t="s">
        <v>7326</v>
      </c>
      <c r="C1027" s="93" t="s">
        <v>12687</v>
      </c>
      <c r="D1027" s="93">
        <v>1997</v>
      </c>
      <c r="E1027" s="93">
        <v>10.593</v>
      </c>
    </row>
    <row r="1028" spans="1:5" ht="14.25" customHeight="1">
      <c r="A1028" s="93">
        <v>1027</v>
      </c>
      <c r="B1028" s="93" t="s">
        <v>8182</v>
      </c>
      <c r="C1028" s="93" t="s">
        <v>12686</v>
      </c>
      <c r="D1028" s="93">
        <v>1970</v>
      </c>
      <c r="E1028" s="93">
        <v>10.590999999999999</v>
      </c>
    </row>
    <row r="1029" spans="1:5" ht="14.25" customHeight="1">
      <c r="A1029" s="93">
        <v>1028</v>
      </c>
      <c r="B1029" s="93" t="s">
        <v>10643</v>
      </c>
      <c r="C1029" s="93" t="s">
        <v>12685</v>
      </c>
      <c r="D1029" s="93">
        <v>2006</v>
      </c>
      <c r="E1029" s="93">
        <v>10.59</v>
      </c>
    </row>
    <row r="1030" spans="1:5" ht="14.25" customHeight="1">
      <c r="A1030" s="93">
        <v>1029</v>
      </c>
      <c r="B1030" s="93" t="s">
        <v>12684</v>
      </c>
      <c r="C1030" s="93" t="s">
        <v>8107</v>
      </c>
      <c r="D1030" s="93">
        <v>1992</v>
      </c>
      <c r="E1030" s="93">
        <v>10.59</v>
      </c>
    </row>
    <row r="1031" spans="1:5" ht="14.25" customHeight="1">
      <c r="A1031" s="93">
        <v>1030</v>
      </c>
      <c r="B1031" s="93" t="s">
        <v>7135</v>
      </c>
      <c r="C1031" s="93" t="s">
        <v>12683</v>
      </c>
      <c r="D1031" s="93">
        <v>1960</v>
      </c>
      <c r="E1031" s="93">
        <v>10.589</v>
      </c>
    </row>
    <row r="1032" spans="1:5" ht="14.25" customHeight="1">
      <c r="A1032" s="93">
        <v>1031</v>
      </c>
      <c r="B1032" s="93" t="s">
        <v>7295</v>
      </c>
      <c r="C1032" s="93" t="s">
        <v>12682</v>
      </c>
      <c r="D1032" s="93">
        <v>1987</v>
      </c>
      <c r="E1032" s="93">
        <v>10.582000000000001</v>
      </c>
    </row>
    <row r="1033" spans="1:5" ht="14.25" customHeight="1">
      <c r="A1033" s="93">
        <v>1032</v>
      </c>
      <c r="B1033" s="93" t="s">
        <v>7011</v>
      </c>
      <c r="C1033" s="93" t="s">
        <v>10219</v>
      </c>
      <c r="D1033" s="93">
        <v>1974</v>
      </c>
      <c r="E1033" s="93">
        <v>10.577</v>
      </c>
    </row>
    <row r="1034" spans="1:5" ht="14.25" customHeight="1">
      <c r="A1034" s="93">
        <v>1033</v>
      </c>
      <c r="B1034" s="93" t="s">
        <v>8286</v>
      </c>
      <c r="C1034" s="93" t="s">
        <v>12665</v>
      </c>
      <c r="D1034" s="93">
        <v>1951</v>
      </c>
      <c r="E1034" s="93">
        <v>10.576000000000001</v>
      </c>
    </row>
    <row r="1035" spans="1:5" ht="14.25" customHeight="1">
      <c r="A1035" s="93">
        <v>1034</v>
      </c>
      <c r="B1035" s="93" t="s">
        <v>11688</v>
      </c>
      <c r="C1035" s="93" t="s">
        <v>12681</v>
      </c>
      <c r="D1035" s="93">
        <v>1988</v>
      </c>
      <c r="E1035" s="93">
        <v>10.571999999999999</v>
      </c>
    </row>
    <row r="1036" spans="1:5" ht="14.25" customHeight="1">
      <c r="A1036" s="93">
        <v>1035</v>
      </c>
      <c r="B1036" s="93" t="s">
        <v>12680</v>
      </c>
      <c r="C1036" s="93" t="s">
        <v>12679</v>
      </c>
      <c r="D1036" s="93">
        <v>1977</v>
      </c>
      <c r="E1036" s="93">
        <v>10.571</v>
      </c>
    </row>
    <row r="1037" spans="1:5" ht="14.25" customHeight="1">
      <c r="A1037" s="93">
        <v>1036</v>
      </c>
      <c r="B1037" s="93" t="s">
        <v>7326</v>
      </c>
      <c r="C1037" s="93" t="s">
        <v>12678</v>
      </c>
      <c r="D1037" s="93">
        <v>1986</v>
      </c>
      <c r="E1037" s="93">
        <v>10.568</v>
      </c>
    </row>
    <row r="1038" spans="1:5" ht="14.25" customHeight="1">
      <c r="A1038" s="93">
        <v>1037</v>
      </c>
      <c r="B1038" s="93" t="s">
        <v>7867</v>
      </c>
      <c r="C1038" s="93" t="s">
        <v>12677</v>
      </c>
      <c r="D1038" s="93">
        <v>2010</v>
      </c>
      <c r="E1038" s="93">
        <v>10.561</v>
      </c>
    </row>
    <row r="1039" spans="1:5" ht="14.25" customHeight="1">
      <c r="A1039" s="93">
        <v>1038</v>
      </c>
      <c r="B1039" s="93" t="s">
        <v>11477</v>
      </c>
      <c r="C1039" s="93" t="s">
        <v>12676</v>
      </c>
      <c r="D1039" s="93">
        <v>1962</v>
      </c>
      <c r="E1039" s="93">
        <v>10.555999999999999</v>
      </c>
    </row>
    <row r="1040" spans="1:5" ht="14.25" customHeight="1">
      <c r="A1040" s="93">
        <v>1039</v>
      </c>
      <c r="B1040" s="93" t="s">
        <v>7756</v>
      </c>
      <c r="C1040" s="93" t="s">
        <v>12675</v>
      </c>
      <c r="D1040" s="93">
        <v>1967</v>
      </c>
      <c r="E1040" s="93">
        <v>10.547000000000001</v>
      </c>
    </row>
    <row r="1041" spans="1:5" ht="14.25" customHeight="1">
      <c r="A1041" s="93">
        <v>1040</v>
      </c>
      <c r="B1041" s="93" t="s">
        <v>8910</v>
      </c>
      <c r="C1041" s="93" t="s">
        <v>12674</v>
      </c>
      <c r="D1041" s="93">
        <v>1959</v>
      </c>
      <c r="E1041" s="93">
        <v>10.545</v>
      </c>
    </row>
    <row r="1042" spans="1:5" ht="14.25" customHeight="1">
      <c r="A1042" s="93">
        <v>1041</v>
      </c>
      <c r="B1042" s="93" t="s">
        <v>12673</v>
      </c>
      <c r="C1042" s="93" t="s">
        <v>9002</v>
      </c>
      <c r="D1042" s="93">
        <v>1986</v>
      </c>
      <c r="E1042" s="93">
        <v>10.542999999999999</v>
      </c>
    </row>
    <row r="1043" spans="1:5" ht="14.25" customHeight="1">
      <c r="A1043" s="93">
        <v>1042</v>
      </c>
      <c r="B1043" s="93" t="s">
        <v>7774</v>
      </c>
      <c r="C1043" s="93" t="s">
        <v>12672</v>
      </c>
      <c r="D1043" s="93">
        <v>1973</v>
      </c>
      <c r="E1043" s="93">
        <v>10.542</v>
      </c>
    </row>
    <row r="1044" spans="1:5" ht="14.25" customHeight="1">
      <c r="A1044" s="93">
        <v>1043</v>
      </c>
      <c r="B1044" s="93" t="s">
        <v>11444</v>
      </c>
      <c r="C1044" s="93" t="s">
        <v>12671</v>
      </c>
      <c r="D1044" s="93">
        <v>1987</v>
      </c>
      <c r="E1044" s="93">
        <v>10.537000000000001</v>
      </c>
    </row>
    <row r="1045" spans="1:5" ht="14.25" customHeight="1">
      <c r="A1045" s="93">
        <v>1044</v>
      </c>
      <c r="B1045" s="93" t="s">
        <v>12670</v>
      </c>
      <c r="C1045" s="93" t="s">
        <v>12669</v>
      </c>
      <c r="D1045" s="93">
        <v>2011</v>
      </c>
      <c r="E1045" s="93">
        <v>10.525</v>
      </c>
    </row>
    <row r="1046" spans="1:5" ht="14.25" customHeight="1">
      <c r="A1046" s="93">
        <v>1045</v>
      </c>
      <c r="B1046" s="93" t="s">
        <v>8356</v>
      </c>
      <c r="C1046" s="93" t="s">
        <v>12668</v>
      </c>
      <c r="D1046" s="93">
        <v>1993</v>
      </c>
      <c r="E1046" s="93">
        <v>10.52</v>
      </c>
    </row>
    <row r="1047" spans="1:5" ht="14.25" customHeight="1">
      <c r="A1047" s="93">
        <v>1046</v>
      </c>
      <c r="B1047" s="93" t="s">
        <v>7235</v>
      </c>
      <c r="C1047" s="93" t="s">
        <v>12667</v>
      </c>
      <c r="D1047" s="93">
        <v>1943</v>
      </c>
      <c r="E1047" s="93">
        <v>10.519</v>
      </c>
    </row>
    <row r="1048" spans="1:5" ht="14.25" customHeight="1">
      <c r="A1048" s="93">
        <v>1047</v>
      </c>
      <c r="B1048" s="93" t="s">
        <v>7326</v>
      </c>
      <c r="C1048" s="93" t="s">
        <v>12666</v>
      </c>
      <c r="D1048" s="93">
        <v>2006</v>
      </c>
      <c r="E1048" s="93">
        <v>10.515000000000001</v>
      </c>
    </row>
    <row r="1049" spans="1:5" ht="14.25" customHeight="1">
      <c r="A1049" s="93">
        <v>1048</v>
      </c>
      <c r="B1049" s="93" t="s">
        <v>7019</v>
      </c>
      <c r="C1049" s="93" t="s">
        <v>12665</v>
      </c>
      <c r="D1049" s="93">
        <v>2007</v>
      </c>
      <c r="E1049" s="93">
        <v>10.513999999999999</v>
      </c>
    </row>
    <row r="1050" spans="1:5" ht="14.25" customHeight="1">
      <c r="A1050" s="93">
        <v>1049</v>
      </c>
      <c r="B1050" s="93" t="s">
        <v>12664</v>
      </c>
      <c r="C1050" s="93" t="s">
        <v>12663</v>
      </c>
      <c r="D1050" s="93">
        <v>1976</v>
      </c>
      <c r="E1050" s="93">
        <v>10.510999999999999</v>
      </c>
    </row>
    <row r="1051" spans="1:5" ht="14.25" customHeight="1">
      <c r="A1051" s="93">
        <v>1050</v>
      </c>
      <c r="B1051" s="93" t="s">
        <v>7546</v>
      </c>
      <c r="C1051" s="93" t="s">
        <v>12662</v>
      </c>
      <c r="D1051" s="93">
        <v>1979</v>
      </c>
      <c r="E1051" s="93">
        <v>10.507999999999999</v>
      </c>
    </row>
    <row r="1052" spans="1:5" ht="14.25" customHeight="1">
      <c r="A1052" s="93">
        <v>1051</v>
      </c>
      <c r="B1052" s="93" t="s">
        <v>12661</v>
      </c>
      <c r="C1052" s="93" t="s">
        <v>12660</v>
      </c>
      <c r="D1052" s="93">
        <v>1996</v>
      </c>
      <c r="E1052" s="93">
        <v>10.504</v>
      </c>
    </row>
    <row r="1053" spans="1:5" ht="14.25" customHeight="1">
      <c r="A1053" s="93">
        <v>1052</v>
      </c>
      <c r="B1053" s="93" t="s">
        <v>9532</v>
      </c>
      <c r="C1053" s="93" t="s">
        <v>12659</v>
      </c>
      <c r="D1053" s="93">
        <v>1968</v>
      </c>
      <c r="E1053" s="93">
        <v>10.492000000000001</v>
      </c>
    </row>
    <row r="1054" spans="1:5" ht="14.25" customHeight="1">
      <c r="A1054" s="93">
        <v>1053</v>
      </c>
      <c r="B1054" s="93" t="s">
        <v>7590</v>
      </c>
      <c r="C1054" s="93" t="s">
        <v>12658</v>
      </c>
      <c r="D1054" s="93">
        <v>1994</v>
      </c>
      <c r="E1054" s="93">
        <v>10.487</v>
      </c>
    </row>
    <row r="1055" spans="1:5" ht="14.25" customHeight="1">
      <c r="A1055" s="93">
        <v>1054</v>
      </c>
      <c r="B1055" s="93" t="s">
        <v>12657</v>
      </c>
      <c r="C1055" s="93" t="s">
        <v>12656</v>
      </c>
      <c r="D1055" s="93">
        <v>1987</v>
      </c>
      <c r="E1055" s="93">
        <v>10.481</v>
      </c>
    </row>
    <row r="1056" spans="1:5" ht="14.25" customHeight="1">
      <c r="A1056" s="93">
        <v>1055</v>
      </c>
      <c r="B1056" s="93" t="s">
        <v>12655</v>
      </c>
      <c r="C1056" s="93" t="s">
        <v>12654</v>
      </c>
      <c r="D1056" s="93">
        <v>1990</v>
      </c>
      <c r="E1056" s="93">
        <v>10.481</v>
      </c>
    </row>
    <row r="1057" spans="1:5" ht="14.25" customHeight="1">
      <c r="A1057" s="93">
        <v>1056</v>
      </c>
      <c r="B1057" s="93" t="s">
        <v>7396</v>
      </c>
      <c r="C1057" s="93" t="s">
        <v>12653</v>
      </c>
      <c r="D1057" s="93">
        <v>1988</v>
      </c>
      <c r="E1057" s="93">
        <v>10.476000000000001</v>
      </c>
    </row>
    <row r="1058" spans="1:5" ht="14.25" customHeight="1">
      <c r="A1058" s="93">
        <v>1057</v>
      </c>
      <c r="B1058" s="93" t="s">
        <v>7435</v>
      </c>
      <c r="C1058" s="93" t="s">
        <v>7925</v>
      </c>
      <c r="D1058" s="93">
        <v>2008</v>
      </c>
      <c r="E1058" s="93">
        <v>10.475</v>
      </c>
    </row>
    <row r="1059" spans="1:5" ht="14.25" customHeight="1">
      <c r="A1059" s="93">
        <v>1058</v>
      </c>
      <c r="B1059" s="93" t="s">
        <v>8424</v>
      </c>
      <c r="C1059" s="93" t="s">
        <v>12652</v>
      </c>
      <c r="D1059" s="93">
        <v>1984</v>
      </c>
      <c r="E1059" s="93">
        <v>10.474</v>
      </c>
    </row>
    <row r="1060" spans="1:5" ht="14.25" customHeight="1">
      <c r="A1060" s="93">
        <v>1059</v>
      </c>
      <c r="B1060" s="93" t="s">
        <v>7451</v>
      </c>
      <c r="C1060" s="93" t="s">
        <v>12651</v>
      </c>
      <c r="D1060" s="93">
        <v>1973</v>
      </c>
      <c r="E1060" s="93">
        <v>10.458</v>
      </c>
    </row>
    <row r="1061" spans="1:5" ht="14.25" customHeight="1">
      <c r="A1061" s="93">
        <v>1060</v>
      </c>
      <c r="B1061" s="93" t="s">
        <v>7398</v>
      </c>
      <c r="C1061" s="93" t="s">
        <v>12650</v>
      </c>
      <c r="D1061" s="93">
        <v>1972</v>
      </c>
      <c r="E1061" s="93">
        <v>10.457000000000001</v>
      </c>
    </row>
    <row r="1062" spans="1:5" ht="14.25" customHeight="1">
      <c r="A1062" s="93">
        <v>1061</v>
      </c>
      <c r="B1062" s="93" t="s">
        <v>12649</v>
      </c>
      <c r="C1062" s="93" t="s">
        <v>12648</v>
      </c>
      <c r="D1062" s="93">
        <v>1963</v>
      </c>
      <c r="E1062" s="93">
        <v>10.454000000000001</v>
      </c>
    </row>
    <row r="1063" spans="1:5" ht="14.25" customHeight="1">
      <c r="A1063" s="93">
        <v>1062</v>
      </c>
      <c r="B1063" s="93" t="s">
        <v>9888</v>
      </c>
      <c r="C1063" s="93" t="s">
        <v>12647</v>
      </c>
      <c r="D1063" s="93">
        <v>2001</v>
      </c>
      <c r="E1063" s="93">
        <v>10.438000000000001</v>
      </c>
    </row>
    <row r="1064" spans="1:5" ht="14.25" customHeight="1">
      <c r="A1064" s="93">
        <v>1063</v>
      </c>
      <c r="B1064" s="93" t="s">
        <v>7295</v>
      </c>
      <c r="C1064" s="93" t="s">
        <v>12646</v>
      </c>
      <c r="D1064" s="93">
        <v>1990</v>
      </c>
      <c r="E1064" s="93">
        <v>10.423999999999999</v>
      </c>
    </row>
    <row r="1065" spans="1:5" ht="14.25" customHeight="1">
      <c r="A1065" s="93">
        <v>1064</v>
      </c>
      <c r="B1065" s="93" t="s">
        <v>8458</v>
      </c>
      <c r="C1065" s="93" t="s">
        <v>11202</v>
      </c>
      <c r="D1065" s="93">
        <v>1954</v>
      </c>
      <c r="E1065" s="93">
        <v>10.419</v>
      </c>
    </row>
    <row r="1066" spans="1:5" ht="14.25" customHeight="1">
      <c r="A1066" s="93">
        <v>1065</v>
      </c>
      <c r="B1066" s="93" t="s">
        <v>12645</v>
      </c>
      <c r="C1066" s="93" t="b">
        <v>1</v>
      </c>
      <c r="D1066" s="93">
        <v>1983</v>
      </c>
      <c r="E1066" s="93">
        <v>10.409000000000001</v>
      </c>
    </row>
    <row r="1067" spans="1:5" ht="14.25" customHeight="1">
      <c r="A1067" s="93">
        <v>1066</v>
      </c>
      <c r="B1067" s="93" t="s">
        <v>7015</v>
      </c>
      <c r="C1067" s="93" t="s">
        <v>12644</v>
      </c>
      <c r="D1067" s="93">
        <v>1965</v>
      </c>
      <c r="E1067" s="93">
        <v>10.406000000000001</v>
      </c>
    </row>
    <row r="1068" spans="1:5" ht="14.25" customHeight="1">
      <c r="A1068" s="93">
        <v>1067</v>
      </c>
      <c r="B1068" s="93" t="s">
        <v>7208</v>
      </c>
      <c r="C1068" s="93" t="s">
        <v>12643</v>
      </c>
      <c r="D1068" s="93">
        <v>2007</v>
      </c>
      <c r="E1068" s="93">
        <v>10.404999999999999</v>
      </c>
    </row>
    <row r="1069" spans="1:5" ht="14.25" customHeight="1">
      <c r="A1069" s="93">
        <v>1068</v>
      </c>
      <c r="B1069" s="93" t="s">
        <v>12642</v>
      </c>
      <c r="C1069" s="93" t="s">
        <v>12641</v>
      </c>
      <c r="D1069" s="93">
        <v>1984</v>
      </c>
      <c r="E1069" s="93">
        <v>10.403</v>
      </c>
    </row>
    <row r="1070" spans="1:5" ht="14.25" customHeight="1">
      <c r="A1070" s="93">
        <v>1069</v>
      </c>
      <c r="B1070" s="93" t="s">
        <v>12640</v>
      </c>
      <c r="C1070" s="93" t="s">
        <v>12639</v>
      </c>
      <c r="D1070" s="93">
        <v>1999</v>
      </c>
      <c r="E1070" s="93">
        <v>10.401</v>
      </c>
    </row>
    <row r="1071" spans="1:5" ht="14.25" customHeight="1">
      <c r="A1071" s="93">
        <v>1070</v>
      </c>
      <c r="B1071" s="93" t="s">
        <v>7491</v>
      </c>
      <c r="C1071" s="93" t="s">
        <v>7735</v>
      </c>
      <c r="D1071" s="93">
        <v>2005</v>
      </c>
      <c r="E1071" s="93">
        <v>10.395</v>
      </c>
    </row>
    <row r="1072" spans="1:5" ht="14.25" customHeight="1">
      <c r="A1072" s="93">
        <v>1071</v>
      </c>
      <c r="B1072" s="93" t="s">
        <v>12638</v>
      </c>
      <c r="C1072" s="93" t="s">
        <v>12637</v>
      </c>
      <c r="D1072" s="93">
        <v>1996</v>
      </c>
      <c r="E1072" s="93">
        <v>10.385999999999999</v>
      </c>
    </row>
    <row r="1073" spans="1:5" ht="14.25" customHeight="1">
      <c r="A1073" s="93">
        <v>1072</v>
      </c>
      <c r="B1073" s="93" t="s">
        <v>8845</v>
      </c>
      <c r="C1073" s="93" t="s">
        <v>12636</v>
      </c>
      <c r="D1073" s="93">
        <v>1970</v>
      </c>
      <c r="E1073" s="93">
        <v>10.385</v>
      </c>
    </row>
    <row r="1074" spans="1:5" ht="14.25" customHeight="1">
      <c r="A1074" s="93">
        <v>1073</v>
      </c>
      <c r="B1074" s="93" t="s">
        <v>11475</v>
      </c>
      <c r="C1074" s="93" t="s">
        <v>12635</v>
      </c>
      <c r="D1074" s="93">
        <v>2006</v>
      </c>
      <c r="E1074" s="93">
        <v>10.379</v>
      </c>
    </row>
    <row r="1075" spans="1:5" ht="14.25" customHeight="1">
      <c r="A1075" s="93">
        <v>1074</v>
      </c>
      <c r="B1075" s="93" t="s">
        <v>7641</v>
      </c>
      <c r="C1075" s="93" t="s">
        <v>12634</v>
      </c>
      <c r="D1075" s="93">
        <v>1972</v>
      </c>
      <c r="E1075" s="93">
        <v>10.372</v>
      </c>
    </row>
    <row r="1076" spans="1:5" ht="14.25" customHeight="1">
      <c r="A1076" s="93">
        <v>1075</v>
      </c>
      <c r="B1076" s="93" t="s">
        <v>12633</v>
      </c>
      <c r="C1076" s="93" t="s">
        <v>8329</v>
      </c>
      <c r="D1076" s="93">
        <v>1972</v>
      </c>
      <c r="E1076" s="93">
        <v>10.364000000000001</v>
      </c>
    </row>
    <row r="1077" spans="1:5" ht="14.25" customHeight="1">
      <c r="A1077" s="93">
        <v>1076</v>
      </c>
      <c r="B1077" s="93" t="s">
        <v>12632</v>
      </c>
      <c r="C1077" s="93" t="s">
        <v>12631</v>
      </c>
      <c r="D1077" s="93">
        <v>1959</v>
      </c>
      <c r="E1077" s="93">
        <v>10.361000000000001</v>
      </c>
    </row>
    <row r="1078" spans="1:5" ht="14.25" customHeight="1">
      <c r="A1078" s="93">
        <v>1077</v>
      </c>
      <c r="B1078" s="93" t="s">
        <v>8286</v>
      </c>
      <c r="C1078" s="93" t="s">
        <v>12630</v>
      </c>
      <c r="D1078" s="93">
        <v>1953</v>
      </c>
      <c r="E1078" s="93">
        <v>10.347</v>
      </c>
    </row>
    <row r="1079" spans="1:5" ht="14.25" customHeight="1">
      <c r="A1079" s="93">
        <v>1078</v>
      </c>
      <c r="B1079" s="93" t="s">
        <v>7206</v>
      </c>
      <c r="C1079" s="93" t="s">
        <v>12629</v>
      </c>
      <c r="D1079" s="93">
        <v>1985</v>
      </c>
      <c r="E1079" s="93">
        <v>10.347</v>
      </c>
    </row>
    <row r="1080" spans="1:5" ht="14.25" customHeight="1">
      <c r="A1080" s="93">
        <v>1079</v>
      </c>
      <c r="B1080" s="93" t="s">
        <v>9246</v>
      </c>
      <c r="C1080" s="93" t="s">
        <v>12628</v>
      </c>
      <c r="D1080" s="93">
        <v>1991</v>
      </c>
      <c r="E1080" s="93">
        <v>10.346</v>
      </c>
    </row>
    <row r="1081" spans="1:5" ht="14.25" customHeight="1">
      <c r="A1081" s="93">
        <v>1080</v>
      </c>
      <c r="B1081" s="93" t="s">
        <v>8174</v>
      </c>
      <c r="C1081" s="93" t="s">
        <v>10614</v>
      </c>
      <c r="D1081" s="93">
        <v>1998</v>
      </c>
      <c r="E1081" s="93">
        <v>10.340999999999999</v>
      </c>
    </row>
    <row r="1082" spans="1:5" ht="14.25" customHeight="1">
      <c r="A1082" s="93">
        <v>1081</v>
      </c>
      <c r="B1082" s="93" t="s">
        <v>12627</v>
      </c>
      <c r="C1082" s="93" t="s">
        <v>12626</v>
      </c>
      <c r="D1082" s="93">
        <v>2003</v>
      </c>
      <c r="E1082" s="93">
        <v>10.339</v>
      </c>
    </row>
    <row r="1083" spans="1:5" ht="14.25" customHeight="1">
      <c r="A1083" s="93">
        <v>1082</v>
      </c>
      <c r="B1083" s="93" t="s">
        <v>7041</v>
      </c>
      <c r="C1083" s="93" t="s">
        <v>12625</v>
      </c>
      <c r="D1083" s="93">
        <v>2009</v>
      </c>
      <c r="E1083" s="93">
        <v>10.337</v>
      </c>
    </row>
    <row r="1084" spans="1:5" ht="14.25" customHeight="1">
      <c r="A1084" s="93">
        <v>1083</v>
      </c>
      <c r="B1084" s="93" t="s">
        <v>12624</v>
      </c>
      <c r="C1084" s="93" t="s">
        <v>12623</v>
      </c>
      <c r="D1084" s="93">
        <v>2009</v>
      </c>
      <c r="E1084" s="93">
        <v>10.329000000000001</v>
      </c>
    </row>
    <row r="1085" spans="1:5" ht="14.25" customHeight="1">
      <c r="A1085" s="93">
        <v>1084</v>
      </c>
      <c r="B1085" s="93" t="s">
        <v>12622</v>
      </c>
      <c r="C1085" s="93" t="s">
        <v>12621</v>
      </c>
      <c r="D1085" s="93">
        <v>2010</v>
      </c>
      <c r="E1085" s="93">
        <v>10.32</v>
      </c>
    </row>
    <row r="1086" spans="1:5" ht="14.25" customHeight="1">
      <c r="A1086" s="93">
        <v>1085</v>
      </c>
      <c r="B1086" s="93" t="s">
        <v>9092</v>
      </c>
      <c r="C1086" s="93" t="s">
        <v>12620</v>
      </c>
      <c r="D1086" s="93">
        <v>2009</v>
      </c>
      <c r="E1086" s="93">
        <v>10.318</v>
      </c>
    </row>
    <row r="1087" spans="1:5" ht="14.25" customHeight="1">
      <c r="A1087" s="93">
        <v>1086</v>
      </c>
      <c r="B1087" s="93" t="s">
        <v>12619</v>
      </c>
      <c r="C1087" s="93" t="s">
        <v>12128</v>
      </c>
      <c r="D1087" s="93">
        <v>1985</v>
      </c>
      <c r="E1087" s="93">
        <v>10.31</v>
      </c>
    </row>
    <row r="1088" spans="1:5" ht="14.25" customHeight="1">
      <c r="A1088" s="93">
        <v>1087</v>
      </c>
      <c r="B1088" s="93" t="s">
        <v>7328</v>
      </c>
      <c r="C1088" s="93" t="s">
        <v>12618</v>
      </c>
      <c r="D1088" s="93">
        <v>1965</v>
      </c>
      <c r="E1088" s="93">
        <v>10.303000000000001</v>
      </c>
    </row>
    <row r="1089" spans="1:5" ht="14.25" customHeight="1">
      <c r="A1089" s="93">
        <v>1088</v>
      </c>
      <c r="B1089" s="93" t="s">
        <v>12617</v>
      </c>
      <c r="C1089" s="93" t="s">
        <v>12616</v>
      </c>
      <c r="D1089" s="93">
        <v>1964</v>
      </c>
      <c r="E1089" s="93">
        <v>10.3</v>
      </c>
    </row>
    <row r="1090" spans="1:5" ht="14.25" customHeight="1">
      <c r="A1090" s="93">
        <v>1089</v>
      </c>
      <c r="B1090" s="93" t="s">
        <v>7242</v>
      </c>
      <c r="C1090" s="93" t="s">
        <v>12615</v>
      </c>
      <c r="D1090" s="93">
        <v>1973</v>
      </c>
      <c r="E1090" s="93">
        <v>10.3</v>
      </c>
    </row>
    <row r="1091" spans="1:5" ht="14.25" customHeight="1">
      <c r="A1091" s="93">
        <v>1090</v>
      </c>
      <c r="B1091" s="93" t="s">
        <v>8879</v>
      </c>
      <c r="C1091" s="93" t="s">
        <v>10929</v>
      </c>
      <c r="D1091" s="93">
        <v>1972</v>
      </c>
      <c r="E1091" s="93">
        <v>10.294</v>
      </c>
    </row>
    <row r="1092" spans="1:5" ht="14.25" customHeight="1">
      <c r="A1092" s="93">
        <v>1091</v>
      </c>
      <c r="B1092" s="93" t="s">
        <v>8592</v>
      </c>
      <c r="C1092" s="93" t="s">
        <v>12614</v>
      </c>
      <c r="D1092" s="93">
        <v>1970</v>
      </c>
      <c r="E1092" s="93">
        <v>10.29</v>
      </c>
    </row>
    <row r="1093" spans="1:5" ht="14.25" customHeight="1">
      <c r="A1093" s="93">
        <v>1092</v>
      </c>
      <c r="B1093" s="93" t="s">
        <v>12613</v>
      </c>
      <c r="C1093" s="93" t="s">
        <v>12612</v>
      </c>
      <c r="D1093" s="93">
        <v>1997</v>
      </c>
      <c r="E1093" s="93">
        <v>10.29</v>
      </c>
    </row>
    <row r="1094" spans="1:5" ht="14.25" customHeight="1">
      <c r="A1094" s="93">
        <v>1093</v>
      </c>
      <c r="B1094" s="93" t="s">
        <v>8588</v>
      </c>
      <c r="C1094" s="93" t="s">
        <v>12611</v>
      </c>
      <c r="D1094" s="93">
        <v>1982</v>
      </c>
      <c r="E1094" s="93">
        <v>10.285</v>
      </c>
    </row>
    <row r="1095" spans="1:5" ht="14.25" customHeight="1">
      <c r="A1095" s="93">
        <v>1094</v>
      </c>
      <c r="B1095" s="93" t="s">
        <v>12610</v>
      </c>
      <c r="C1095" s="93" t="s">
        <v>12609</v>
      </c>
      <c r="D1095" s="93">
        <v>2007</v>
      </c>
      <c r="E1095" s="93">
        <v>10.284000000000001</v>
      </c>
    </row>
    <row r="1096" spans="1:5" ht="14.25" customHeight="1">
      <c r="A1096" s="93">
        <v>1095</v>
      </c>
      <c r="B1096" s="93" t="s">
        <v>7320</v>
      </c>
      <c r="C1096" s="93" t="s">
        <v>12608</v>
      </c>
      <c r="D1096" s="93">
        <v>1972</v>
      </c>
      <c r="E1096" s="93">
        <v>10.28</v>
      </c>
    </row>
    <row r="1097" spans="1:5" ht="14.25" customHeight="1">
      <c r="A1097" s="93">
        <v>1096</v>
      </c>
      <c r="B1097" s="93" t="s">
        <v>7320</v>
      </c>
      <c r="C1097" s="93" t="s">
        <v>12607</v>
      </c>
      <c r="D1097" s="93">
        <v>1997</v>
      </c>
      <c r="E1097" s="93">
        <v>10.259</v>
      </c>
    </row>
    <row r="1098" spans="1:5" ht="14.25" customHeight="1">
      <c r="A1098" s="93">
        <v>1097</v>
      </c>
      <c r="B1098" s="93" t="s">
        <v>11932</v>
      </c>
      <c r="C1098" s="93" t="s">
        <v>7652</v>
      </c>
      <c r="D1098" s="93">
        <v>1945</v>
      </c>
      <c r="E1098" s="93">
        <v>10.257999999999999</v>
      </c>
    </row>
    <row r="1099" spans="1:5" ht="14.25" customHeight="1">
      <c r="A1099" s="93">
        <v>1098</v>
      </c>
      <c r="B1099" s="93" t="s">
        <v>7411</v>
      </c>
      <c r="C1099" s="93" t="s">
        <v>12606</v>
      </c>
      <c r="D1099" s="93">
        <v>1984</v>
      </c>
      <c r="E1099" s="93">
        <v>10.254</v>
      </c>
    </row>
    <row r="1100" spans="1:5" ht="14.25" customHeight="1">
      <c r="A1100" s="93">
        <v>1099</v>
      </c>
      <c r="B1100" s="93" t="s">
        <v>8024</v>
      </c>
      <c r="C1100" s="93" t="s">
        <v>12605</v>
      </c>
      <c r="D1100" s="93">
        <v>1976</v>
      </c>
      <c r="E1100" s="93">
        <v>10.252000000000001</v>
      </c>
    </row>
    <row r="1101" spans="1:5" ht="14.25" customHeight="1">
      <c r="A1101" s="93">
        <v>1100</v>
      </c>
      <c r="B1101" s="93" t="s">
        <v>7976</v>
      </c>
      <c r="C1101" s="93" t="s">
        <v>12604</v>
      </c>
      <c r="D1101" s="93">
        <v>1938</v>
      </c>
      <c r="E1101" s="93">
        <v>10.247</v>
      </c>
    </row>
    <row r="1102" spans="1:5" ht="14.25" customHeight="1">
      <c r="A1102" s="93">
        <v>1101</v>
      </c>
      <c r="B1102" s="93" t="s">
        <v>7326</v>
      </c>
      <c r="C1102" s="93" t="s">
        <v>12155</v>
      </c>
      <c r="D1102" s="93">
        <v>2000</v>
      </c>
      <c r="E1102" s="93">
        <v>10.244999999999999</v>
      </c>
    </row>
    <row r="1103" spans="1:5" ht="14.25" customHeight="1">
      <c r="A1103" s="93">
        <v>1102</v>
      </c>
      <c r="B1103" s="93" t="s">
        <v>7328</v>
      </c>
      <c r="C1103" s="93" t="s">
        <v>10469</v>
      </c>
      <c r="D1103" s="93">
        <v>1964</v>
      </c>
      <c r="E1103" s="93">
        <v>10.244</v>
      </c>
    </row>
    <row r="1104" spans="1:5" ht="14.25" customHeight="1">
      <c r="A1104" s="93">
        <v>1103</v>
      </c>
      <c r="B1104" s="93" t="s">
        <v>8697</v>
      </c>
      <c r="C1104" s="93" t="s">
        <v>12603</v>
      </c>
      <c r="D1104" s="93">
        <v>1947</v>
      </c>
      <c r="E1104" s="93">
        <v>10.243</v>
      </c>
    </row>
    <row r="1105" spans="1:5" ht="14.25" customHeight="1">
      <c r="A1105" s="93">
        <v>1104</v>
      </c>
      <c r="B1105" s="93" t="s">
        <v>10455</v>
      </c>
      <c r="C1105" s="93" t="s">
        <v>12602</v>
      </c>
      <c r="D1105" s="93">
        <v>1978</v>
      </c>
      <c r="E1105" s="93">
        <v>10.238</v>
      </c>
    </row>
    <row r="1106" spans="1:5" ht="14.25" customHeight="1">
      <c r="A1106" s="93">
        <v>1105</v>
      </c>
      <c r="B1106" s="93" t="s">
        <v>10624</v>
      </c>
      <c r="C1106" s="93" t="s">
        <v>6540</v>
      </c>
      <c r="D1106" s="93">
        <v>1941</v>
      </c>
      <c r="E1106" s="93">
        <v>10.234</v>
      </c>
    </row>
    <row r="1107" spans="1:5" ht="14.25" customHeight="1">
      <c r="A1107" s="93">
        <v>1106</v>
      </c>
      <c r="B1107" s="93" t="s">
        <v>7334</v>
      </c>
      <c r="C1107" s="93" t="s">
        <v>12601</v>
      </c>
      <c r="D1107" s="93">
        <v>1975</v>
      </c>
      <c r="E1107" s="93">
        <v>10.224</v>
      </c>
    </row>
    <row r="1108" spans="1:5" ht="14.25" customHeight="1">
      <c r="A1108" s="93">
        <v>1107</v>
      </c>
      <c r="B1108" s="93" t="s">
        <v>11239</v>
      </c>
      <c r="C1108" s="93" t="s">
        <v>12600</v>
      </c>
      <c r="D1108" s="93">
        <v>2002</v>
      </c>
      <c r="E1108" s="93">
        <v>10.215999999999999</v>
      </c>
    </row>
    <row r="1109" spans="1:5" ht="14.25" customHeight="1">
      <c r="A1109" s="93">
        <v>1108</v>
      </c>
      <c r="B1109" s="93" t="s">
        <v>10043</v>
      </c>
      <c r="C1109" s="93" t="s">
        <v>12599</v>
      </c>
      <c r="D1109" s="93">
        <v>1974</v>
      </c>
      <c r="E1109" s="93">
        <v>10.212</v>
      </c>
    </row>
    <row r="1110" spans="1:5" ht="14.25" customHeight="1">
      <c r="A1110" s="93">
        <v>1109</v>
      </c>
      <c r="B1110" s="93" t="s">
        <v>12598</v>
      </c>
      <c r="C1110" s="93" t="s">
        <v>12597</v>
      </c>
      <c r="D1110" s="93">
        <v>1987</v>
      </c>
      <c r="E1110" s="93">
        <v>10.202999999999999</v>
      </c>
    </row>
    <row r="1111" spans="1:5" ht="14.25" customHeight="1">
      <c r="A1111" s="93">
        <v>1110</v>
      </c>
      <c r="B1111" s="93" t="s">
        <v>12596</v>
      </c>
      <c r="C1111" s="93" t="s">
        <v>12595</v>
      </c>
      <c r="D1111" s="93">
        <v>2004</v>
      </c>
      <c r="E1111" s="93">
        <v>10.198</v>
      </c>
    </row>
    <row r="1112" spans="1:5" ht="14.25" customHeight="1">
      <c r="A1112" s="93">
        <v>1111</v>
      </c>
      <c r="B1112" s="93" t="s">
        <v>8106</v>
      </c>
      <c r="C1112" s="93" t="s">
        <v>12594</v>
      </c>
      <c r="D1112" s="93">
        <v>1980</v>
      </c>
      <c r="E1112" s="93">
        <v>10.193</v>
      </c>
    </row>
    <row r="1113" spans="1:5" ht="14.25" customHeight="1">
      <c r="A1113" s="93">
        <v>1112</v>
      </c>
      <c r="B1113" s="93" t="s">
        <v>12593</v>
      </c>
      <c r="C1113" s="93" t="s">
        <v>12153</v>
      </c>
      <c r="D1113" s="93">
        <v>1930</v>
      </c>
      <c r="E1113" s="93">
        <v>10.189</v>
      </c>
    </row>
    <row r="1114" spans="1:5" ht="14.25" customHeight="1">
      <c r="A1114" s="93">
        <v>1113</v>
      </c>
      <c r="B1114" s="93" t="s">
        <v>7334</v>
      </c>
      <c r="C1114" s="93" t="s">
        <v>12592</v>
      </c>
      <c r="D1114" s="93">
        <v>1976</v>
      </c>
      <c r="E1114" s="93">
        <v>10.188000000000001</v>
      </c>
    </row>
    <row r="1115" spans="1:5" ht="14.25" customHeight="1">
      <c r="A1115" s="93">
        <v>1114</v>
      </c>
      <c r="B1115" s="93" t="s">
        <v>12591</v>
      </c>
      <c r="C1115" s="93" t="s">
        <v>12590</v>
      </c>
      <c r="D1115" s="93">
        <v>2000</v>
      </c>
      <c r="E1115" s="93">
        <v>10.173999999999999</v>
      </c>
    </row>
    <row r="1116" spans="1:5" ht="14.25" customHeight="1">
      <c r="A1116" s="93">
        <v>1115</v>
      </c>
      <c r="B1116" s="93" t="s">
        <v>11654</v>
      </c>
      <c r="C1116" s="93" t="s">
        <v>12589</v>
      </c>
      <c r="D1116" s="93">
        <v>1926</v>
      </c>
      <c r="E1116" s="93">
        <v>10.173999999999999</v>
      </c>
    </row>
    <row r="1117" spans="1:5" ht="14.25" customHeight="1">
      <c r="A1117" s="93">
        <v>1116</v>
      </c>
      <c r="B1117" s="93" t="s">
        <v>8769</v>
      </c>
      <c r="C1117" s="93">
        <v>1973</v>
      </c>
      <c r="D1117" s="93">
        <v>2007</v>
      </c>
      <c r="E1117" s="93">
        <v>10.173999999999999</v>
      </c>
    </row>
    <row r="1118" spans="1:5" ht="14.25" customHeight="1">
      <c r="A1118" s="93">
        <v>1117</v>
      </c>
      <c r="B1118" s="93" t="s">
        <v>8796</v>
      </c>
      <c r="C1118" s="93" t="s">
        <v>12588</v>
      </c>
      <c r="D1118" s="93">
        <v>1976</v>
      </c>
      <c r="E1118" s="93">
        <v>10.16</v>
      </c>
    </row>
    <row r="1119" spans="1:5" ht="14.25" customHeight="1">
      <c r="A1119" s="93">
        <v>1118</v>
      </c>
      <c r="B1119" s="93" t="s">
        <v>7814</v>
      </c>
      <c r="C1119" s="93" t="s">
        <v>12587</v>
      </c>
      <c r="D1119" s="93">
        <v>1965</v>
      </c>
      <c r="E1119" s="93">
        <v>10.157</v>
      </c>
    </row>
    <row r="1120" spans="1:5" ht="14.25" customHeight="1">
      <c r="A1120" s="93">
        <v>1119</v>
      </c>
      <c r="B1120" s="93" t="s">
        <v>7493</v>
      </c>
      <c r="C1120" s="93" t="s">
        <v>12586</v>
      </c>
      <c r="D1120" s="93">
        <v>1941</v>
      </c>
      <c r="E1120" s="93">
        <v>10.157</v>
      </c>
    </row>
    <row r="1121" spans="1:5" ht="14.25" customHeight="1">
      <c r="A1121" s="93">
        <v>1120</v>
      </c>
      <c r="B1121" s="93" t="s">
        <v>12585</v>
      </c>
      <c r="C1121" s="93" t="s">
        <v>12584</v>
      </c>
      <c r="D1121" s="93">
        <v>2002</v>
      </c>
      <c r="E1121" s="93">
        <v>10.141999999999999</v>
      </c>
    </row>
    <row r="1122" spans="1:5" ht="14.25" customHeight="1">
      <c r="A1122" s="93">
        <v>1121</v>
      </c>
      <c r="B1122" s="93" t="s">
        <v>7278</v>
      </c>
      <c r="C1122" s="93" t="s">
        <v>12583</v>
      </c>
      <c r="D1122" s="93">
        <v>1995</v>
      </c>
      <c r="E1122" s="93">
        <v>10.138999999999999</v>
      </c>
    </row>
    <row r="1123" spans="1:5" ht="14.25" customHeight="1">
      <c r="A1123" s="93">
        <v>1122</v>
      </c>
      <c r="B1123" s="93" t="s">
        <v>9357</v>
      </c>
      <c r="C1123" s="93" t="s">
        <v>12582</v>
      </c>
      <c r="D1123" s="93">
        <v>1976</v>
      </c>
      <c r="E1123" s="93">
        <v>10.138</v>
      </c>
    </row>
    <row r="1124" spans="1:5" ht="14.25" customHeight="1">
      <c r="A1124" s="93">
        <v>1123</v>
      </c>
      <c r="B1124" s="93" t="s">
        <v>9950</v>
      </c>
      <c r="C1124" s="93" t="s">
        <v>12581</v>
      </c>
      <c r="D1124" s="93">
        <v>1970</v>
      </c>
      <c r="E1124" s="93">
        <v>10.137</v>
      </c>
    </row>
    <row r="1125" spans="1:5" ht="14.25" customHeight="1">
      <c r="A1125" s="93">
        <v>1124</v>
      </c>
      <c r="B1125" s="93" t="s">
        <v>12580</v>
      </c>
      <c r="C1125" s="93" t="s">
        <v>12579</v>
      </c>
      <c r="D1125" s="93">
        <v>1986</v>
      </c>
      <c r="E1125" s="93">
        <v>10.132999999999999</v>
      </c>
    </row>
    <row r="1126" spans="1:5" ht="14.25" customHeight="1">
      <c r="A1126" s="93">
        <v>1125</v>
      </c>
      <c r="B1126" s="93" t="s">
        <v>7746</v>
      </c>
      <c r="C1126" s="93" t="s">
        <v>12578</v>
      </c>
      <c r="D1126" s="93">
        <v>1971</v>
      </c>
      <c r="E1126" s="93">
        <v>10.125</v>
      </c>
    </row>
    <row r="1127" spans="1:5" ht="14.25" customHeight="1">
      <c r="A1127" s="93">
        <v>1126</v>
      </c>
      <c r="B1127" s="93" t="s">
        <v>12577</v>
      </c>
      <c r="C1127" s="93" t="s">
        <v>12576</v>
      </c>
      <c r="D1127" s="93">
        <v>1965</v>
      </c>
      <c r="E1127" s="93">
        <v>10.122999999999999</v>
      </c>
    </row>
    <row r="1128" spans="1:5" ht="14.25" customHeight="1">
      <c r="A1128" s="93">
        <v>1127</v>
      </c>
      <c r="B1128" s="93" t="s">
        <v>12575</v>
      </c>
      <c r="C1128" s="93" t="s">
        <v>12574</v>
      </c>
      <c r="D1128" s="93">
        <v>2002</v>
      </c>
      <c r="E1128" s="93">
        <v>10.119999999999999</v>
      </c>
    </row>
    <row r="1129" spans="1:5" ht="14.25" customHeight="1">
      <c r="A1129" s="93">
        <v>1128</v>
      </c>
      <c r="B1129" s="93" t="s">
        <v>8200</v>
      </c>
      <c r="C1129" s="93" t="s">
        <v>12573</v>
      </c>
      <c r="D1129" s="93">
        <v>1962</v>
      </c>
      <c r="E1129" s="93">
        <v>10.119999999999999</v>
      </c>
    </row>
    <row r="1130" spans="1:5" ht="14.25" customHeight="1">
      <c r="A1130" s="93">
        <v>1129</v>
      </c>
      <c r="B1130" s="93" t="s">
        <v>9781</v>
      </c>
      <c r="C1130" s="93" t="s">
        <v>12572</v>
      </c>
      <c r="D1130" s="93">
        <v>1960</v>
      </c>
      <c r="E1130" s="93">
        <v>10.116</v>
      </c>
    </row>
    <row r="1131" spans="1:5" ht="14.25" customHeight="1">
      <c r="A1131" s="93">
        <v>1130</v>
      </c>
      <c r="B1131" s="93" t="s">
        <v>6995</v>
      </c>
      <c r="C1131" s="93" t="s">
        <v>12571</v>
      </c>
      <c r="D1131" s="93">
        <v>1957</v>
      </c>
      <c r="E1131" s="93">
        <v>10.115</v>
      </c>
    </row>
    <row r="1132" spans="1:5" ht="14.25" customHeight="1">
      <c r="A1132" s="93">
        <v>1131</v>
      </c>
      <c r="B1132" s="93" t="s">
        <v>7067</v>
      </c>
      <c r="C1132" s="93" t="s">
        <v>12570</v>
      </c>
      <c r="D1132" s="93">
        <v>1943</v>
      </c>
      <c r="E1132" s="93">
        <v>10.108000000000001</v>
      </c>
    </row>
    <row r="1133" spans="1:5" ht="14.25" customHeight="1">
      <c r="A1133" s="93">
        <v>1132</v>
      </c>
      <c r="B1133" s="93" t="s">
        <v>7326</v>
      </c>
      <c r="C1133" s="93" t="s">
        <v>12569</v>
      </c>
      <c r="D1133" s="93">
        <v>2003</v>
      </c>
      <c r="E1133" s="93">
        <v>10.103999999999999</v>
      </c>
    </row>
    <row r="1134" spans="1:5" ht="14.25" customHeight="1">
      <c r="A1134" s="93">
        <v>1133</v>
      </c>
      <c r="B1134" s="93" t="s">
        <v>8458</v>
      </c>
      <c r="C1134" s="93" t="s">
        <v>12568</v>
      </c>
      <c r="D1134" s="93">
        <v>1954</v>
      </c>
      <c r="E1134" s="93">
        <v>10.101000000000001</v>
      </c>
    </row>
    <row r="1135" spans="1:5" ht="14.25" customHeight="1">
      <c r="A1135" s="93">
        <v>1134</v>
      </c>
      <c r="B1135" s="93" t="s">
        <v>12567</v>
      </c>
      <c r="C1135" s="93" t="s">
        <v>12566</v>
      </c>
      <c r="D1135" s="93">
        <v>1977</v>
      </c>
      <c r="E1135" s="93">
        <v>10.097</v>
      </c>
    </row>
    <row r="1136" spans="1:5" ht="14.25" customHeight="1">
      <c r="A1136" s="93">
        <v>1135</v>
      </c>
      <c r="B1136" s="93" t="s">
        <v>9754</v>
      </c>
      <c r="C1136" s="93" t="s">
        <v>12565</v>
      </c>
      <c r="D1136" s="93">
        <v>1988</v>
      </c>
      <c r="E1136" s="93">
        <v>10.093999999999999</v>
      </c>
    </row>
    <row r="1137" spans="1:5" ht="14.25" customHeight="1">
      <c r="A1137" s="93">
        <v>1136</v>
      </c>
      <c r="B1137" s="93" t="s">
        <v>7942</v>
      </c>
      <c r="C1137" s="93" t="s">
        <v>12564</v>
      </c>
      <c r="D1137" s="93">
        <v>1984</v>
      </c>
      <c r="E1137" s="93">
        <v>10.089</v>
      </c>
    </row>
    <row r="1138" spans="1:5" ht="14.25" customHeight="1">
      <c r="A1138" s="93">
        <v>1137</v>
      </c>
      <c r="B1138" s="93" t="s">
        <v>7278</v>
      </c>
      <c r="C1138" s="93" t="s">
        <v>12563</v>
      </c>
      <c r="D1138" s="93">
        <v>1996</v>
      </c>
      <c r="E1138" s="93">
        <v>10.087999999999999</v>
      </c>
    </row>
    <row r="1139" spans="1:5" ht="14.25" customHeight="1">
      <c r="A1139" s="93">
        <v>1138</v>
      </c>
      <c r="B1139" s="93" t="s">
        <v>12562</v>
      </c>
      <c r="C1139" s="93" t="s">
        <v>12561</v>
      </c>
      <c r="D1139" s="93">
        <v>1980</v>
      </c>
      <c r="E1139" s="93">
        <v>10.079000000000001</v>
      </c>
    </row>
    <row r="1140" spans="1:5" ht="14.25" customHeight="1">
      <c r="A1140" s="93">
        <v>1139</v>
      </c>
      <c r="B1140" s="93" t="s">
        <v>12560</v>
      </c>
      <c r="C1140" s="93" t="s">
        <v>12559</v>
      </c>
      <c r="D1140" s="93">
        <v>1991</v>
      </c>
      <c r="E1140" s="93">
        <v>10.077</v>
      </c>
    </row>
    <row r="1141" spans="1:5" ht="14.25" customHeight="1">
      <c r="A1141" s="93">
        <v>1140</v>
      </c>
      <c r="B1141" s="93" t="s">
        <v>9053</v>
      </c>
      <c r="C1141" s="93" t="s">
        <v>12558</v>
      </c>
      <c r="D1141" s="93">
        <v>1980</v>
      </c>
      <c r="E1141" s="93">
        <v>10.076000000000001</v>
      </c>
    </row>
    <row r="1142" spans="1:5" ht="14.25" customHeight="1">
      <c r="A1142" s="93">
        <v>1141</v>
      </c>
      <c r="B1142" s="93" t="s">
        <v>12557</v>
      </c>
      <c r="C1142" s="93" t="s">
        <v>12556</v>
      </c>
      <c r="D1142" s="93">
        <v>1952</v>
      </c>
      <c r="E1142" s="93">
        <v>10.065</v>
      </c>
    </row>
    <row r="1143" spans="1:5" ht="14.25" customHeight="1">
      <c r="A1143" s="93">
        <v>1142</v>
      </c>
      <c r="B1143" s="93" t="s">
        <v>9341</v>
      </c>
      <c r="C1143" s="93" t="s">
        <v>10803</v>
      </c>
      <c r="D1143" s="93">
        <v>1963</v>
      </c>
      <c r="E1143" s="93">
        <v>10.058</v>
      </c>
    </row>
    <row r="1144" spans="1:5" ht="14.25" customHeight="1">
      <c r="A1144" s="93">
        <v>1143</v>
      </c>
      <c r="B1144" s="93" t="s">
        <v>11163</v>
      </c>
      <c r="C1144" s="93" t="s">
        <v>11392</v>
      </c>
      <c r="D1144" s="93">
        <v>1949</v>
      </c>
      <c r="E1144" s="93">
        <v>10.054</v>
      </c>
    </row>
    <row r="1145" spans="1:5" ht="14.25" customHeight="1">
      <c r="A1145" s="93">
        <v>1144</v>
      </c>
      <c r="B1145" s="93" t="s">
        <v>7218</v>
      </c>
      <c r="C1145" s="93" t="s">
        <v>12555</v>
      </c>
      <c r="D1145" s="93">
        <v>1943</v>
      </c>
      <c r="E1145" s="93">
        <v>10.053000000000001</v>
      </c>
    </row>
    <row r="1146" spans="1:5" ht="14.25" customHeight="1">
      <c r="A1146" s="93">
        <v>1145</v>
      </c>
      <c r="B1146" s="93" t="s">
        <v>12554</v>
      </c>
      <c r="C1146" s="93" t="s">
        <v>10596</v>
      </c>
      <c r="D1146" s="93">
        <v>2005</v>
      </c>
      <c r="E1146" s="93">
        <v>10.051</v>
      </c>
    </row>
    <row r="1147" spans="1:5" ht="14.25" customHeight="1">
      <c r="A1147" s="93">
        <v>1146</v>
      </c>
      <c r="B1147" s="93" t="s">
        <v>12553</v>
      </c>
      <c r="C1147" s="93" t="s">
        <v>8491</v>
      </c>
      <c r="D1147" s="93">
        <v>1956</v>
      </c>
      <c r="E1147" s="93">
        <v>10.048999999999999</v>
      </c>
    </row>
    <row r="1148" spans="1:5" ht="14.25" customHeight="1">
      <c r="A1148" s="93">
        <v>1147</v>
      </c>
      <c r="B1148" s="93" t="s">
        <v>7041</v>
      </c>
      <c r="C1148" s="93" t="s">
        <v>12552</v>
      </c>
      <c r="D1148" s="93">
        <v>2005</v>
      </c>
      <c r="E1148" s="93">
        <v>10.047000000000001</v>
      </c>
    </row>
    <row r="1149" spans="1:5" ht="14.25" customHeight="1">
      <c r="A1149" s="93">
        <v>1148</v>
      </c>
      <c r="B1149" s="93" t="s">
        <v>8594</v>
      </c>
      <c r="C1149" s="93" t="s">
        <v>12551</v>
      </c>
      <c r="D1149" s="93">
        <v>1970</v>
      </c>
      <c r="E1149" s="93">
        <v>10.045</v>
      </c>
    </row>
    <row r="1150" spans="1:5" ht="14.25" customHeight="1">
      <c r="A1150" s="93">
        <v>1149</v>
      </c>
      <c r="B1150" s="93" t="s">
        <v>9764</v>
      </c>
      <c r="C1150" s="93" t="s">
        <v>12550</v>
      </c>
      <c r="D1150" s="93">
        <v>2001</v>
      </c>
      <c r="E1150" s="93">
        <v>10.039</v>
      </c>
    </row>
    <row r="1151" spans="1:5" ht="14.25" customHeight="1">
      <c r="A1151" s="93">
        <v>1150</v>
      </c>
      <c r="B1151" s="93" t="s">
        <v>7318</v>
      </c>
      <c r="C1151" s="93" t="s">
        <v>12549</v>
      </c>
      <c r="D1151" s="93">
        <v>1999</v>
      </c>
      <c r="E1151" s="93">
        <v>10.028</v>
      </c>
    </row>
    <row r="1152" spans="1:5" ht="14.25" customHeight="1">
      <c r="A1152" s="93">
        <v>1151</v>
      </c>
      <c r="B1152" s="93" t="s">
        <v>8106</v>
      </c>
      <c r="C1152" s="93" t="s">
        <v>12548</v>
      </c>
      <c r="D1152" s="93">
        <v>1973</v>
      </c>
      <c r="E1152" s="93">
        <v>10.019</v>
      </c>
    </row>
    <row r="1153" spans="1:5" ht="14.25" customHeight="1">
      <c r="A1153" s="93">
        <v>1152</v>
      </c>
      <c r="B1153" s="93" t="s">
        <v>7523</v>
      </c>
      <c r="C1153" s="93" t="s">
        <v>12547</v>
      </c>
      <c r="D1153" s="93">
        <v>2002</v>
      </c>
      <c r="E1153" s="93">
        <v>10.015000000000001</v>
      </c>
    </row>
    <row r="1154" spans="1:5" ht="14.25" customHeight="1">
      <c r="A1154" s="93">
        <v>1153</v>
      </c>
      <c r="B1154" s="93" t="s">
        <v>12546</v>
      </c>
      <c r="C1154" s="93" t="s">
        <v>12261</v>
      </c>
      <c r="D1154" s="93">
        <v>1987</v>
      </c>
      <c r="E1154" s="93">
        <v>10.013999999999999</v>
      </c>
    </row>
    <row r="1155" spans="1:5" ht="14.25" customHeight="1">
      <c r="A1155" s="93">
        <v>1154</v>
      </c>
      <c r="B1155" s="93" t="s">
        <v>7113</v>
      </c>
      <c r="C1155" s="93" t="s">
        <v>8577</v>
      </c>
      <c r="D1155" s="93">
        <v>1993</v>
      </c>
      <c r="E1155" s="93">
        <v>10.012</v>
      </c>
    </row>
    <row r="1156" spans="1:5" ht="14.25" customHeight="1">
      <c r="A1156" s="93">
        <v>1155</v>
      </c>
      <c r="B1156" s="93" t="s">
        <v>7013</v>
      </c>
      <c r="C1156" s="93" t="s">
        <v>12545</v>
      </c>
      <c r="D1156" s="93">
        <v>1947</v>
      </c>
      <c r="E1156" s="93">
        <v>10.010999999999999</v>
      </c>
    </row>
    <row r="1157" spans="1:5" ht="14.25" customHeight="1">
      <c r="A1157" s="93">
        <v>1156</v>
      </c>
      <c r="B1157" s="93" t="s">
        <v>7165</v>
      </c>
      <c r="C1157" s="93" t="s">
        <v>12544</v>
      </c>
      <c r="D1157" s="93">
        <v>1960</v>
      </c>
      <c r="E1157" s="93">
        <v>10.005000000000001</v>
      </c>
    </row>
    <row r="1158" spans="1:5" ht="14.25" customHeight="1">
      <c r="A1158" s="93">
        <v>1157</v>
      </c>
      <c r="B1158" s="93" t="s">
        <v>12543</v>
      </c>
      <c r="C1158" s="93" t="s">
        <v>12542</v>
      </c>
      <c r="D1158" s="93">
        <v>1974</v>
      </c>
      <c r="E1158" s="93">
        <v>10.004</v>
      </c>
    </row>
    <row r="1159" spans="1:5" ht="14.25" customHeight="1">
      <c r="A1159" s="93">
        <v>1158</v>
      </c>
      <c r="B1159" s="93" t="s">
        <v>9285</v>
      </c>
      <c r="C1159" s="93" t="s">
        <v>12541</v>
      </c>
      <c r="D1159" s="93">
        <v>2003</v>
      </c>
      <c r="E1159" s="93">
        <v>10</v>
      </c>
    </row>
    <row r="1160" spans="1:5" ht="14.25" customHeight="1">
      <c r="A1160" s="93">
        <v>1159</v>
      </c>
      <c r="B1160" s="93" t="s">
        <v>7105</v>
      </c>
      <c r="C1160" s="93" t="s">
        <v>12540</v>
      </c>
      <c r="D1160" s="93">
        <v>1971</v>
      </c>
      <c r="E1160" s="93">
        <v>9.9879999999999995</v>
      </c>
    </row>
    <row r="1161" spans="1:5" ht="14.25" customHeight="1">
      <c r="A1161" s="93">
        <v>1160</v>
      </c>
      <c r="B1161" s="93" t="s">
        <v>8174</v>
      </c>
      <c r="C1161" s="93" t="s">
        <v>12539</v>
      </c>
      <c r="D1161" s="93">
        <v>1997</v>
      </c>
      <c r="E1161" s="93">
        <v>9.9870000000000001</v>
      </c>
    </row>
    <row r="1162" spans="1:5" ht="14.25" customHeight="1">
      <c r="A1162" s="93">
        <v>1161</v>
      </c>
      <c r="B1162" s="93" t="s">
        <v>7057</v>
      </c>
      <c r="C1162" s="93" t="s">
        <v>12538</v>
      </c>
      <c r="D1162" s="93">
        <v>1990</v>
      </c>
      <c r="E1162" s="93">
        <v>9.9860000000000007</v>
      </c>
    </row>
    <row r="1163" spans="1:5" ht="14.25" customHeight="1">
      <c r="A1163" s="93">
        <v>1162</v>
      </c>
      <c r="B1163" s="93" t="s">
        <v>9118</v>
      </c>
      <c r="C1163" s="93" t="s">
        <v>11706</v>
      </c>
      <c r="D1163" s="93">
        <v>1978</v>
      </c>
      <c r="E1163" s="93">
        <v>9.9849999999999994</v>
      </c>
    </row>
    <row r="1164" spans="1:5" ht="14.25" customHeight="1">
      <c r="A1164" s="93">
        <v>1163</v>
      </c>
      <c r="B1164" s="93" t="s">
        <v>7576</v>
      </c>
      <c r="C1164" s="93" t="s">
        <v>12537</v>
      </c>
      <c r="D1164" s="93">
        <v>1991</v>
      </c>
      <c r="E1164" s="93">
        <v>9.9809999999999999</v>
      </c>
    </row>
    <row r="1165" spans="1:5" ht="14.25" customHeight="1">
      <c r="A1165" s="93">
        <v>1164</v>
      </c>
      <c r="B1165" s="93" t="s">
        <v>12536</v>
      </c>
      <c r="C1165" s="93" t="s">
        <v>12535</v>
      </c>
      <c r="D1165" s="93">
        <v>1996</v>
      </c>
      <c r="E1165" s="93">
        <v>9.9770000000000003</v>
      </c>
    </row>
    <row r="1166" spans="1:5" ht="14.25" customHeight="1">
      <c r="A1166" s="93">
        <v>1165</v>
      </c>
      <c r="B1166" s="93" t="s">
        <v>8432</v>
      </c>
      <c r="C1166" s="93" t="s">
        <v>12534</v>
      </c>
      <c r="D1166" s="93">
        <v>2005</v>
      </c>
      <c r="E1166" s="93">
        <v>9.9760000000000009</v>
      </c>
    </row>
    <row r="1167" spans="1:5" ht="14.25" customHeight="1">
      <c r="A1167" s="93">
        <v>1166</v>
      </c>
      <c r="B1167" s="93" t="s">
        <v>7407</v>
      </c>
      <c r="C1167" s="93" t="s">
        <v>12533</v>
      </c>
      <c r="D1167" s="93">
        <v>1996</v>
      </c>
      <c r="E1167" s="93">
        <v>9.9730000000000008</v>
      </c>
    </row>
    <row r="1168" spans="1:5" ht="14.25" customHeight="1">
      <c r="A1168" s="93">
        <v>1167</v>
      </c>
      <c r="B1168" s="93" t="s">
        <v>10119</v>
      </c>
      <c r="C1168" s="93" t="s">
        <v>12532</v>
      </c>
      <c r="D1168" s="93">
        <v>1992</v>
      </c>
      <c r="E1168" s="93">
        <v>9.9619999999999997</v>
      </c>
    </row>
    <row r="1169" spans="1:5" ht="14.25" customHeight="1">
      <c r="A1169" s="93">
        <v>1168</v>
      </c>
      <c r="B1169" s="93" t="s">
        <v>12531</v>
      </c>
      <c r="C1169" s="93" t="s">
        <v>12530</v>
      </c>
      <c r="D1169" s="93">
        <v>1993</v>
      </c>
      <c r="E1169" s="93">
        <v>9.9529999999999994</v>
      </c>
    </row>
    <row r="1170" spans="1:5" ht="14.25" customHeight="1">
      <c r="A1170" s="93">
        <v>1169</v>
      </c>
      <c r="B1170" s="93" t="s">
        <v>7808</v>
      </c>
      <c r="C1170" s="93" t="s">
        <v>12529</v>
      </c>
      <c r="D1170" s="93">
        <v>1995</v>
      </c>
      <c r="E1170" s="93">
        <v>9.952</v>
      </c>
    </row>
    <row r="1171" spans="1:5" ht="14.25" customHeight="1">
      <c r="A1171" s="93">
        <v>1170</v>
      </c>
      <c r="B1171" s="93" t="s">
        <v>12528</v>
      </c>
      <c r="C1171" s="93" t="s">
        <v>9408</v>
      </c>
      <c r="D1171" s="93">
        <v>2010</v>
      </c>
      <c r="E1171" s="93">
        <v>9.9510000000000005</v>
      </c>
    </row>
    <row r="1172" spans="1:5" ht="14.25" customHeight="1">
      <c r="A1172" s="93">
        <v>1171</v>
      </c>
      <c r="B1172" s="93" t="s">
        <v>12527</v>
      </c>
      <c r="C1172" s="93" t="s">
        <v>12526</v>
      </c>
      <c r="D1172" s="93">
        <v>1978</v>
      </c>
      <c r="E1172" s="93">
        <v>9.9309999999999992</v>
      </c>
    </row>
    <row r="1173" spans="1:5" ht="14.25" customHeight="1">
      <c r="A1173" s="93">
        <v>1172</v>
      </c>
      <c r="B1173" s="93" t="s">
        <v>12525</v>
      </c>
      <c r="C1173" s="93" t="s">
        <v>12524</v>
      </c>
      <c r="D1173" s="93">
        <v>2007</v>
      </c>
      <c r="E1173" s="93">
        <v>9.9280000000000008</v>
      </c>
    </row>
    <row r="1174" spans="1:5" ht="14.25" customHeight="1">
      <c r="A1174" s="93">
        <v>1173</v>
      </c>
      <c r="B1174" s="93" t="s">
        <v>7194</v>
      </c>
      <c r="C1174" s="93" t="s">
        <v>12523</v>
      </c>
      <c r="D1174" s="93">
        <v>1997</v>
      </c>
      <c r="E1174" s="93">
        <v>9.9250000000000007</v>
      </c>
    </row>
    <row r="1175" spans="1:5" ht="14.25" customHeight="1">
      <c r="A1175" s="93">
        <v>1174</v>
      </c>
      <c r="B1175" s="93" t="s">
        <v>7013</v>
      </c>
      <c r="C1175" s="93" t="s">
        <v>12522</v>
      </c>
      <c r="D1175" s="93">
        <v>1949</v>
      </c>
      <c r="E1175" s="93">
        <v>9.9239999999999995</v>
      </c>
    </row>
    <row r="1176" spans="1:5" ht="14.25" customHeight="1">
      <c r="A1176" s="93">
        <v>1175</v>
      </c>
      <c r="B1176" s="93" t="s">
        <v>12521</v>
      </c>
      <c r="C1176" s="93" t="s">
        <v>12520</v>
      </c>
      <c r="D1176" s="93">
        <v>1991</v>
      </c>
      <c r="E1176" s="93">
        <v>9.9160000000000004</v>
      </c>
    </row>
    <row r="1177" spans="1:5" ht="14.25" customHeight="1">
      <c r="A1177" s="93">
        <v>1176</v>
      </c>
      <c r="B1177" s="93" t="s">
        <v>12519</v>
      </c>
      <c r="C1177" s="93" t="s">
        <v>9463</v>
      </c>
      <c r="D1177" s="93">
        <v>2007</v>
      </c>
      <c r="E1177" s="93">
        <v>9.9139999999999997</v>
      </c>
    </row>
    <row r="1178" spans="1:5" ht="14.25" customHeight="1">
      <c r="A1178" s="93">
        <v>1177</v>
      </c>
      <c r="B1178" s="93" t="s">
        <v>8034</v>
      </c>
      <c r="C1178" s="93" t="s">
        <v>12518</v>
      </c>
      <c r="D1178" s="93">
        <v>1989</v>
      </c>
      <c r="E1178" s="93">
        <v>9.9079999999999995</v>
      </c>
    </row>
    <row r="1179" spans="1:5" ht="14.25" customHeight="1">
      <c r="A1179" s="93">
        <v>1178</v>
      </c>
      <c r="B1179" s="93" t="s">
        <v>7367</v>
      </c>
      <c r="C1179" s="93" t="s">
        <v>12517</v>
      </c>
      <c r="D1179" s="93">
        <v>1971</v>
      </c>
      <c r="E1179" s="93">
        <v>9.9039999999999999</v>
      </c>
    </row>
    <row r="1180" spans="1:5" ht="14.25" customHeight="1">
      <c r="A1180" s="93">
        <v>1179</v>
      </c>
      <c r="B1180" s="93" t="s">
        <v>7295</v>
      </c>
      <c r="C1180" s="93" t="s">
        <v>12516</v>
      </c>
      <c r="D1180" s="93">
        <v>1986</v>
      </c>
      <c r="E1180" s="93">
        <v>9.9030000000000005</v>
      </c>
    </row>
    <row r="1181" spans="1:5" ht="14.25" customHeight="1">
      <c r="A1181" s="93">
        <v>1180</v>
      </c>
      <c r="B1181" s="93" t="s">
        <v>12515</v>
      </c>
      <c r="C1181" s="93" t="s">
        <v>12514</v>
      </c>
      <c r="D1181" s="93">
        <v>1974</v>
      </c>
      <c r="E1181" s="93">
        <v>9.8859999999999992</v>
      </c>
    </row>
    <row r="1182" spans="1:5" ht="14.25" customHeight="1">
      <c r="A1182" s="93">
        <v>1181</v>
      </c>
      <c r="B1182" s="93" t="s">
        <v>12513</v>
      </c>
      <c r="C1182" s="93" t="s">
        <v>12512</v>
      </c>
      <c r="D1182" s="93">
        <v>1988</v>
      </c>
      <c r="E1182" s="93">
        <v>9.8780000000000001</v>
      </c>
    </row>
    <row r="1183" spans="1:5" ht="14.25" customHeight="1">
      <c r="A1183" s="93">
        <v>1182</v>
      </c>
      <c r="B1183" s="93" t="s">
        <v>10122</v>
      </c>
      <c r="C1183" s="93" t="s">
        <v>10490</v>
      </c>
      <c r="D1183" s="93">
        <v>1987</v>
      </c>
      <c r="E1183" s="93">
        <v>9.8770000000000007</v>
      </c>
    </row>
    <row r="1184" spans="1:5" ht="14.25" customHeight="1">
      <c r="A1184" s="93">
        <v>1183</v>
      </c>
      <c r="B1184" s="93" t="s">
        <v>12511</v>
      </c>
      <c r="C1184" s="93" t="s">
        <v>12510</v>
      </c>
      <c r="D1184" s="93">
        <v>1931</v>
      </c>
      <c r="E1184" s="93">
        <v>9.8759999999999994</v>
      </c>
    </row>
    <row r="1185" spans="1:5" ht="14.25" customHeight="1">
      <c r="A1185" s="93">
        <v>1184</v>
      </c>
      <c r="B1185" s="93" t="s">
        <v>7153</v>
      </c>
      <c r="C1185" s="93" t="s">
        <v>12509</v>
      </c>
      <c r="D1185" s="93">
        <v>2000</v>
      </c>
      <c r="E1185" s="93">
        <v>9.8740000000000006</v>
      </c>
    </row>
    <row r="1186" spans="1:5" ht="14.25" customHeight="1">
      <c r="A1186" s="93">
        <v>1185</v>
      </c>
      <c r="B1186" s="93" t="s">
        <v>12508</v>
      </c>
      <c r="C1186" s="93" t="s">
        <v>12507</v>
      </c>
      <c r="D1186" s="93">
        <v>1957</v>
      </c>
      <c r="E1186" s="93">
        <v>9.8670000000000009</v>
      </c>
    </row>
    <row r="1187" spans="1:5" ht="14.25" customHeight="1">
      <c r="A1187" s="93">
        <v>1186</v>
      </c>
      <c r="B1187" s="93" t="s">
        <v>8132</v>
      </c>
      <c r="C1187" s="93" t="s">
        <v>12506</v>
      </c>
      <c r="D1187" s="93">
        <v>1939</v>
      </c>
      <c r="E1187" s="93">
        <v>9.86</v>
      </c>
    </row>
    <row r="1188" spans="1:5" ht="14.25" customHeight="1">
      <c r="A1188" s="93">
        <v>1187</v>
      </c>
      <c r="B1188" s="93" t="s">
        <v>9307</v>
      </c>
      <c r="C1188" s="93" t="s">
        <v>12505</v>
      </c>
      <c r="D1188" s="93">
        <v>1959</v>
      </c>
      <c r="E1188" s="93">
        <v>9.8539999999999992</v>
      </c>
    </row>
    <row r="1189" spans="1:5" ht="14.25" customHeight="1">
      <c r="A1189" s="93">
        <v>1188</v>
      </c>
      <c r="B1189" s="93" t="s">
        <v>8729</v>
      </c>
      <c r="C1189" s="93" t="s">
        <v>12504</v>
      </c>
      <c r="D1189" s="93">
        <v>1953</v>
      </c>
      <c r="E1189" s="93">
        <v>9.8529999999999998</v>
      </c>
    </row>
    <row r="1190" spans="1:5" ht="14.25" customHeight="1">
      <c r="A1190" s="93">
        <v>1189</v>
      </c>
      <c r="B1190" s="93" t="s">
        <v>10333</v>
      </c>
      <c r="C1190" s="93" t="s">
        <v>12503</v>
      </c>
      <c r="D1190" s="93">
        <v>1999</v>
      </c>
      <c r="E1190" s="93">
        <v>9.8450000000000006</v>
      </c>
    </row>
    <row r="1191" spans="1:5" ht="14.25" customHeight="1">
      <c r="A1191" s="93">
        <v>1190</v>
      </c>
      <c r="B1191" s="93" t="s">
        <v>8154</v>
      </c>
      <c r="C1191" s="93" t="s">
        <v>12502</v>
      </c>
      <c r="D1191" s="93">
        <v>1953</v>
      </c>
      <c r="E1191" s="93">
        <v>9.8420000000000005</v>
      </c>
    </row>
    <row r="1192" spans="1:5" ht="14.25" customHeight="1">
      <c r="A1192" s="93">
        <v>1191</v>
      </c>
      <c r="B1192" s="93" t="s">
        <v>7725</v>
      </c>
      <c r="C1192" s="93" t="s">
        <v>12501</v>
      </c>
      <c r="D1192" s="93">
        <v>1995</v>
      </c>
      <c r="E1192" s="93">
        <v>9.8409999999999993</v>
      </c>
    </row>
    <row r="1193" spans="1:5" ht="14.25" customHeight="1">
      <c r="A1193" s="93">
        <v>1192</v>
      </c>
      <c r="B1193" s="93" t="s">
        <v>7792</v>
      </c>
      <c r="C1193" s="93" t="s">
        <v>12500</v>
      </c>
      <c r="D1193" s="93">
        <v>1964</v>
      </c>
      <c r="E1193" s="93">
        <v>9.84</v>
      </c>
    </row>
    <row r="1194" spans="1:5" ht="14.25" customHeight="1">
      <c r="A1194" s="93">
        <v>1193</v>
      </c>
      <c r="B1194" s="93" t="s">
        <v>12499</v>
      </c>
      <c r="C1194" s="93" t="s">
        <v>12498</v>
      </c>
      <c r="D1194" s="93">
        <v>1982</v>
      </c>
      <c r="E1194" s="93">
        <v>9.8330000000000002</v>
      </c>
    </row>
    <row r="1195" spans="1:5" ht="14.25" customHeight="1">
      <c r="A1195" s="93">
        <v>1194</v>
      </c>
      <c r="B1195" s="93" t="s">
        <v>12497</v>
      </c>
      <c r="C1195" s="93" t="s">
        <v>12496</v>
      </c>
      <c r="D1195" s="93">
        <v>2001</v>
      </c>
      <c r="E1195" s="93">
        <v>9.8320000000000007</v>
      </c>
    </row>
    <row r="1196" spans="1:5" ht="14.25" customHeight="1">
      <c r="A1196" s="93">
        <v>1195</v>
      </c>
      <c r="B1196" s="93" t="s">
        <v>9681</v>
      </c>
      <c r="C1196" s="93" t="s">
        <v>12495</v>
      </c>
      <c r="D1196" s="93">
        <v>1997</v>
      </c>
      <c r="E1196" s="93">
        <v>9.8320000000000007</v>
      </c>
    </row>
    <row r="1197" spans="1:5" ht="14.25" customHeight="1">
      <c r="A1197" s="93">
        <v>1196</v>
      </c>
      <c r="B1197" s="93" t="s">
        <v>12494</v>
      </c>
      <c r="C1197" s="93" t="s">
        <v>12493</v>
      </c>
      <c r="D1197" s="93">
        <v>1964</v>
      </c>
      <c r="E1197" s="93">
        <v>9.83</v>
      </c>
    </row>
    <row r="1198" spans="1:5" ht="14.25" customHeight="1">
      <c r="A1198" s="93">
        <v>1197</v>
      </c>
      <c r="B1198" s="93" t="s">
        <v>12492</v>
      </c>
      <c r="C1198" s="93" t="s">
        <v>12491</v>
      </c>
      <c r="D1198" s="93">
        <v>2008</v>
      </c>
      <c r="E1198" s="93">
        <v>9.8249999999999993</v>
      </c>
    </row>
    <row r="1199" spans="1:5" ht="14.25" customHeight="1">
      <c r="A1199" s="93">
        <v>1198</v>
      </c>
      <c r="B1199" s="93" t="s">
        <v>7579</v>
      </c>
      <c r="C1199" s="93" t="s">
        <v>12490</v>
      </c>
      <c r="D1199" s="93">
        <v>1962</v>
      </c>
      <c r="E1199" s="93">
        <v>9.8170000000000002</v>
      </c>
    </row>
    <row r="1200" spans="1:5" ht="14.25" customHeight="1">
      <c r="A1200" s="93">
        <v>1199</v>
      </c>
      <c r="B1200" s="93" t="s">
        <v>12489</v>
      </c>
      <c r="C1200" s="93" t="s">
        <v>8742</v>
      </c>
      <c r="D1200" s="93">
        <v>1986</v>
      </c>
      <c r="E1200" s="93">
        <v>9.8160000000000007</v>
      </c>
    </row>
    <row r="1201" spans="1:5" ht="14.25" customHeight="1">
      <c r="A1201" s="93">
        <v>1200</v>
      </c>
      <c r="B1201" s="93" t="s">
        <v>7093</v>
      </c>
      <c r="C1201" s="93" t="s">
        <v>12488</v>
      </c>
      <c r="D1201" s="93">
        <v>1975</v>
      </c>
      <c r="E1201" s="93">
        <v>9.8140000000000001</v>
      </c>
    </row>
    <row r="1202" spans="1:5" ht="14.25" customHeight="1">
      <c r="A1202" s="93">
        <v>1201</v>
      </c>
      <c r="B1202" s="93" t="s">
        <v>12487</v>
      </c>
      <c r="C1202" s="93" t="s">
        <v>12486</v>
      </c>
      <c r="D1202" s="93">
        <v>1996</v>
      </c>
      <c r="E1202" s="93">
        <v>9.8119999999999994</v>
      </c>
    </row>
    <row r="1203" spans="1:5" ht="14.25" customHeight="1">
      <c r="A1203" s="93">
        <v>1202</v>
      </c>
      <c r="B1203" s="93" t="s">
        <v>10686</v>
      </c>
      <c r="C1203" s="93" t="s">
        <v>12485</v>
      </c>
      <c r="D1203" s="93">
        <v>1998</v>
      </c>
      <c r="E1203" s="93">
        <v>9.8059999999999992</v>
      </c>
    </row>
    <row r="1204" spans="1:5" ht="14.25" customHeight="1">
      <c r="A1204" s="93">
        <v>1203</v>
      </c>
      <c r="B1204" s="93" t="s">
        <v>8317</v>
      </c>
      <c r="C1204" s="93" t="s">
        <v>12484</v>
      </c>
      <c r="D1204" s="93">
        <v>1989</v>
      </c>
      <c r="E1204" s="93">
        <v>9.8030000000000008</v>
      </c>
    </row>
    <row r="1205" spans="1:5" ht="14.25" customHeight="1">
      <c r="A1205" s="93">
        <v>1204</v>
      </c>
      <c r="B1205" s="93" t="s">
        <v>12483</v>
      </c>
      <c r="C1205" s="93" t="s">
        <v>12482</v>
      </c>
      <c r="D1205" s="93">
        <v>2009</v>
      </c>
      <c r="E1205" s="93">
        <v>9.8010000000000002</v>
      </c>
    </row>
    <row r="1206" spans="1:5" ht="14.25" customHeight="1">
      <c r="A1206" s="93">
        <v>1205</v>
      </c>
      <c r="B1206" s="93" t="s">
        <v>9096</v>
      </c>
      <c r="C1206" s="93" t="s">
        <v>12481</v>
      </c>
      <c r="D1206" s="93">
        <v>1987</v>
      </c>
      <c r="E1206" s="93">
        <v>9.798</v>
      </c>
    </row>
    <row r="1207" spans="1:5" ht="14.25" customHeight="1">
      <c r="A1207" s="93">
        <v>1206</v>
      </c>
      <c r="B1207" s="93" t="s">
        <v>7341</v>
      </c>
      <c r="C1207" s="93" t="s">
        <v>12480</v>
      </c>
      <c r="D1207" s="93">
        <v>1955</v>
      </c>
      <c r="E1207" s="93">
        <v>9.7959999999999994</v>
      </c>
    </row>
    <row r="1208" spans="1:5" ht="14.25" customHeight="1">
      <c r="A1208" s="93">
        <v>1207</v>
      </c>
      <c r="B1208" s="93" t="s">
        <v>7003</v>
      </c>
      <c r="C1208" s="93" t="s">
        <v>12479</v>
      </c>
      <c r="D1208" s="93">
        <v>1955</v>
      </c>
      <c r="E1208" s="93">
        <v>9.7889999999999997</v>
      </c>
    </row>
    <row r="1209" spans="1:5" ht="14.25" customHeight="1">
      <c r="A1209" s="93">
        <v>1208</v>
      </c>
      <c r="B1209" s="93" t="s">
        <v>8182</v>
      </c>
      <c r="C1209" s="93" t="s">
        <v>12478</v>
      </c>
      <c r="D1209" s="93">
        <v>1971</v>
      </c>
      <c r="E1209" s="93">
        <v>9.7850000000000001</v>
      </c>
    </row>
    <row r="1210" spans="1:5" ht="14.25" customHeight="1">
      <c r="A1210" s="93">
        <v>1209</v>
      </c>
      <c r="B1210" s="93" t="s">
        <v>9196</v>
      </c>
      <c r="C1210" s="93" t="s">
        <v>8380</v>
      </c>
      <c r="D1210" s="93">
        <v>1988</v>
      </c>
      <c r="E1210" s="93">
        <v>9.7840000000000007</v>
      </c>
    </row>
    <row r="1211" spans="1:5" ht="14.25" customHeight="1">
      <c r="A1211" s="93">
        <v>1210</v>
      </c>
      <c r="B1211" s="93" t="s">
        <v>8852</v>
      </c>
      <c r="C1211" s="93" t="s">
        <v>10585</v>
      </c>
      <c r="D1211" s="93">
        <v>2006</v>
      </c>
      <c r="E1211" s="93">
        <v>9.7840000000000007</v>
      </c>
    </row>
    <row r="1212" spans="1:5" ht="14.25" customHeight="1">
      <c r="A1212" s="93">
        <v>1211</v>
      </c>
      <c r="B1212" s="93" t="s">
        <v>8156</v>
      </c>
      <c r="C1212" s="93" t="s">
        <v>12477</v>
      </c>
      <c r="D1212" s="93">
        <v>1965</v>
      </c>
      <c r="E1212" s="93">
        <v>9.7840000000000007</v>
      </c>
    </row>
    <row r="1213" spans="1:5" ht="14.25" customHeight="1">
      <c r="A1213" s="93">
        <v>1212</v>
      </c>
      <c r="B1213" s="93" t="s">
        <v>10873</v>
      </c>
      <c r="C1213" s="93" t="s">
        <v>12476</v>
      </c>
      <c r="D1213" s="93">
        <v>2000</v>
      </c>
      <c r="E1213" s="93">
        <v>9.7789999999999999</v>
      </c>
    </row>
    <row r="1214" spans="1:5" ht="14.25" customHeight="1">
      <c r="A1214" s="93">
        <v>1213</v>
      </c>
      <c r="B1214" s="93" t="s">
        <v>12475</v>
      </c>
      <c r="C1214" s="93" t="s">
        <v>12474</v>
      </c>
      <c r="D1214" s="93">
        <v>1970</v>
      </c>
      <c r="E1214" s="93">
        <v>9.7720000000000002</v>
      </c>
    </row>
    <row r="1215" spans="1:5" ht="14.25" customHeight="1">
      <c r="A1215" s="93">
        <v>1214</v>
      </c>
      <c r="B1215" s="93" t="s">
        <v>8012</v>
      </c>
      <c r="C1215" s="93" t="s">
        <v>12473</v>
      </c>
      <c r="D1215" s="93">
        <v>1971</v>
      </c>
      <c r="E1215" s="93">
        <v>9.766</v>
      </c>
    </row>
    <row r="1216" spans="1:5" ht="14.25" customHeight="1">
      <c r="A1216" s="93">
        <v>1215</v>
      </c>
      <c r="B1216" s="93" t="s">
        <v>12472</v>
      </c>
      <c r="C1216" s="93" t="s">
        <v>12471</v>
      </c>
      <c r="D1216" s="93">
        <v>1993</v>
      </c>
      <c r="E1216" s="93">
        <v>9.7639999999999993</v>
      </c>
    </row>
    <row r="1217" spans="1:5" ht="14.25" customHeight="1">
      <c r="A1217" s="93">
        <v>1216</v>
      </c>
      <c r="B1217" s="93" t="s">
        <v>8632</v>
      </c>
      <c r="C1217" s="93" t="s">
        <v>12470</v>
      </c>
      <c r="D1217" s="93">
        <v>2001</v>
      </c>
      <c r="E1217" s="93">
        <v>9.7629999999999999</v>
      </c>
    </row>
    <row r="1218" spans="1:5" ht="14.25" customHeight="1">
      <c r="A1218" s="93">
        <v>1217</v>
      </c>
      <c r="B1218" s="93" t="s">
        <v>12469</v>
      </c>
      <c r="C1218" s="93" t="s">
        <v>7060</v>
      </c>
      <c r="D1218" s="93">
        <v>1968</v>
      </c>
      <c r="E1218" s="93">
        <v>9.7539999999999996</v>
      </c>
    </row>
    <row r="1219" spans="1:5" ht="14.25" customHeight="1">
      <c r="A1219" s="93">
        <v>1218</v>
      </c>
      <c r="B1219" s="93" t="s">
        <v>7764</v>
      </c>
      <c r="C1219" s="93" t="s">
        <v>12468</v>
      </c>
      <c r="D1219" s="93">
        <v>1973</v>
      </c>
      <c r="E1219" s="93">
        <v>9.7490000000000006</v>
      </c>
    </row>
    <row r="1220" spans="1:5" ht="14.25" customHeight="1">
      <c r="A1220" s="93">
        <v>1219</v>
      </c>
      <c r="B1220" s="93" t="s">
        <v>12467</v>
      </c>
      <c r="C1220" s="93" t="s">
        <v>12466</v>
      </c>
      <c r="D1220" s="93">
        <v>2011</v>
      </c>
      <c r="E1220" s="93">
        <v>9.7379999999999995</v>
      </c>
    </row>
    <row r="1221" spans="1:5" ht="14.25" customHeight="1">
      <c r="A1221" s="93">
        <v>1220</v>
      </c>
      <c r="B1221" s="93" t="s">
        <v>7015</v>
      </c>
      <c r="C1221" s="93" t="s">
        <v>12465</v>
      </c>
      <c r="D1221" s="93">
        <v>1967</v>
      </c>
      <c r="E1221" s="93">
        <v>9.7309999999999999</v>
      </c>
    </row>
    <row r="1222" spans="1:5" ht="14.25" customHeight="1">
      <c r="A1222" s="93">
        <v>1221</v>
      </c>
      <c r="B1222" s="93" t="s">
        <v>12464</v>
      </c>
      <c r="C1222" s="93" t="s">
        <v>2508</v>
      </c>
      <c r="D1222" s="93">
        <v>1959</v>
      </c>
      <c r="E1222" s="93">
        <v>9.73</v>
      </c>
    </row>
    <row r="1223" spans="1:5" ht="14.25" customHeight="1">
      <c r="A1223" s="93">
        <v>1222</v>
      </c>
      <c r="B1223" s="93" t="s">
        <v>9731</v>
      </c>
      <c r="C1223" s="93" t="s">
        <v>12463</v>
      </c>
      <c r="D1223" s="93">
        <v>1994</v>
      </c>
      <c r="E1223" s="93">
        <v>9.7270000000000003</v>
      </c>
    </row>
    <row r="1224" spans="1:5" ht="14.25" customHeight="1">
      <c r="A1224" s="93">
        <v>1223</v>
      </c>
      <c r="B1224" s="93" t="s">
        <v>10053</v>
      </c>
      <c r="C1224" s="93" t="s">
        <v>12462</v>
      </c>
      <c r="D1224" s="93">
        <v>1944</v>
      </c>
      <c r="E1224" s="93">
        <v>9.7230000000000008</v>
      </c>
    </row>
    <row r="1225" spans="1:5" ht="14.25" customHeight="1">
      <c r="A1225" s="93">
        <v>1224</v>
      </c>
      <c r="B1225" s="93" t="s">
        <v>12461</v>
      </c>
      <c r="C1225" s="93" t="s">
        <v>12460</v>
      </c>
      <c r="D1225" s="93">
        <v>1971</v>
      </c>
      <c r="E1225" s="93">
        <v>9.718</v>
      </c>
    </row>
    <row r="1226" spans="1:5" ht="14.25" customHeight="1">
      <c r="A1226" s="93">
        <v>1225</v>
      </c>
      <c r="B1226" s="93" t="s">
        <v>7461</v>
      </c>
      <c r="C1226" s="93" t="s">
        <v>12459</v>
      </c>
      <c r="D1226" s="93">
        <v>1983</v>
      </c>
      <c r="E1226" s="93">
        <v>9.7170000000000005</v>
      </c>
    </row>
    <row r="1227" spans="1:5" ht="14.25" customHeight="1">
      <c r="A1227" s="93">
        <v>1226</v>
      </c>
      <c r="B1227" s="93" t="s">
        <v>11590</v>
      </c>
      <c r="C1227" s="93" t="s">
        <v>12458</v>
      </c>
      <c r="D1227" s="93">
        <v>1985</v>
      </c>
      <c r="E1227" s="93">
        <v>9.7119999999999997</v>
      </c>
    </row>
    <row r="1228" spans="1:5" ht="14.25" customHeight="1">
      <c r="A1228" s="93">
        <v>1227</v>
      </c>
      <c r="B1228" s="93" t="s">
        <v>7194</v>
      </c>
      <c r="C1228" s="93" t="s">
        <v>12457</v>
      </c>
      <c r="D1228" s="93">
        <v>2002</v>
      </c>
      <c r="E1228" s="93">
        <v>9.7059999999999995</v>
      </c>
    </row>
    <row r="1229" spans="1:5" ht="14.25" customHeight="1">
      <c r="A1229" s="93">
        <v>1228</v>
      </c>
      <c r="B1229" s="93" t="s">
        <v>9246</v>
      </c>
      <c r="C1229" s="93" t="s">
        <v>12456</v>
      </c>
      <c r="D1229" s="93">
        <v>1998</v>
      </c>
      <c r="E1229" s="93">
        <v>9.7050000000000001</v>
      </c>
    </row>
    <row r="1230" spans="1:5" ht="14.25" customHeight="1">
      <c r="A1230" s="93">
        <v>1229</v>
      </c>
      <c r="B1230" s="93" t="s">
        <v>7320</v>
      </c>
      <c r="C1230" s="93" t="s">
        <v>12455</v>
      </c>
      <c r="D1230" s="93">
        <v>1995</v>
      </c>
      <c r="E1230" s="93">
        <v>9.6869999999999994</v>
      </c>
    </row>
    <row r="1231" spans="1:5" ht="14.25" customHeight="1">
      <c r="A1231" s="93">
        <v>1230</v>
      </c>
      <c r="B1231" s="93" t="s">
        <v>9106</v>
      </c>
      <c r="C1231" s="93" t="s">
        <v>12454</v>
      </c>
      <c r="D1231" s="93">
        <v>2010</v>
      </c>
      <c r="E1231" s="93">
        <v>9.6850000000000005</v>
      </c>
    </row>
    <row r="1232" spans="1:5" ht="14.25" customHeight="1">
      <c r="A1232" s="93">
        <v>1231</v>
      </c>
      <c r="B1232" s="93" t="s">
        <v>7533</v>
      </c>
      <c r="C1232" s="93" t="s">
        <v>12453</v>
      </c>
      <c r="D1232" s="93">
        <v>1942</v>
      </c>
      <c r="E1232" s="93">
        <v>9.6790000000000003</v>
      </c>
    </row>
    <row r="1233" spans="1:5" ht="14.25" customHeight="1">
      <c r="A1233" s="93">
        <v>1232</v>
      </c>
      <c r="B1233" s="93" t="s">
        <v>12452</v>
      </c>
      <c r="C1233" s="93" t="s">
        <v>12451</v>
      </c>
      <c r="D1233" s="93">
        <v>1978</v>
      </c>
      <c r="E1233" s="93">
        <v>9.6780000000000008</v>
      </c>
    </row>
    <row r="1234" spans="1:5" ht="14.25" customHeight="1">
      <c r="A1234" s="93">
        <v>1233</v>
      </c>
      <c r="B1234" s="93" t="s">
        <v>7235</v>
      </c>
      <c r="C1234" s="93" t="s">
        <v>12450</v>
      </c>
      <c r="D1234" s="93">
        <v>1943</v>
      </c>
      <c r="E1234" s="93">
        <v>9.6780000000000008</v>
      </c>
    </row>
    <row r="1235" spans="1:5" ht="14.25" customHeight="1">
      <c r="A1235" s="93">
        <v>1234</v>
      </c>
      <c r="B1235" s="93" t="s">
        <v>8889</v>
      </c>
      <c r="C1235" s="93" t="s">
        <v>10631</v>
      </c>
      <c r="D1235" s="93">
        <v>1979</v>
      </c>
      <c r="E1235" s="93">
        <v>9.6590000000000007</v>
      </c>
    </row>
    <row r="1236" spans="1:5" ht="14.25" customHeight="1">
      <c r="A1236" s="93">
        <v>1235</v>
      </c>
      <c r="B1236" s="93" t="s">
        <v>12449</v>
      </c>
      <c r="C1236" s="93" t="s">
        <v>12448</v>
      </c>
      <c r="D1236" s="93">
        <v>1979</v>
      </c>
      <c r="E1236" s="93">
        <v>9.6539999999999999</v>
      </c>
    </row>
    <row r="1237" spans="1:5" ht="14.25" customHeight="1">
      <c r="A1237" s="93">
        <v>1236</v>
      </c>
      <c r="B1237" s="93" t="s">
        <v>8852</v>
      </c>
      <c r="C1237" s="93" t="s">
        <v>9936</v>
      </c>
      <c r="D1237" s="93">
        <v>1996</v>
      </c>
      <c r="E1237" s="93">
        <v>9.6509999999999998</v>
      </c>
    </row>
    <row r="1238" spans="1:5" ht="14.25" customHeight="1">
      <c r="A1238" s="93">
        <v>1237</v>
      </c>
      <c r="B1238" s="93" t="s">
        <v>9681</v>
      </c>
      <c r="C1238" s="93" t="s">
        <v>12447</v>
      </c>
      <c r="D1238" s="93">
        <v>1992</v>
      </c>
      <c r="E1238" s="93">
        <v>9.65</v>
      </c>
    </row>
    <row r="1239" spans="1:5" ht="14.25" customHeight="1">
      <c r="A1239" s="93">
        <v>1238</v>
      </c>
      <c r="B1239" s="93" t="s">
        <v>9820</v>
      </c>
      <c r="C1239" s="93" t="s">
        <v>12446</v>
      </c>
      <c r="D1239" s="93">
        <v>1960</v>
      </c>
      <c r="E1239" s="93">
        <v>9.6379999999999999</v>
      </c>
    </row>
    <row r="1240" spans="1:5" ht="14.25" customHeight="1">
      <c r="A1240" s="93">
        <v>1239</v>
      </c>
      <c r="B1240" s="93" t="s">
        <v>9921</v>
      </c>
      <c r="C1240" s="93" t="s">
        <v>12445</v>
      </c>
      <c r="D1240" s="93">
        <v>1979</v>
      </c>
      <c r="E1240" s="93">
        <v>9.6359999999999992</v>
      </c>
    </row>
    <row r="1241" spans="1:5" ht="14.25" customHeight="1">
      <c r="A1241" s="93">
        <v>1240</v>
      </c>
      <c r="B1241" s="93" t="s">
        <v>8594</v>
      </c>
      <c r="C1241" s="93" t="s">
        <v>12444</v>
      </c>
      <c r="D1241" s="93">
        <v>1981</v>
      </c>
      <c r="E1241" s="93">
        <v>9.6359999999999992</v>
      </c>
    </row>
    <row r="1242" spans="1:5" ht="14.25" customHeight="1">
      <c r="A1242" s="93">
        <v>1241</v>
      </c>
      <c r="B1242" s="93" t="s">
        <v>8616</v>
      </c>
      <c r="C1242" s="93" t="s">
        <v>12443</v>
      </c>
      <c r="D1242" s="93">
        <v>1945</v>
      </c>
      <c r="E1242" s="93">
        <v>9.6329999999999991</v>
      </c>
    </row>
    <row r="1243" spans="1:5" ht="14.25" customHeight="1">
      <c r="A1243" s="93">
        <v>1242</v>
      </c>
      <c r="B1243" s="93" t="s">
        <v>12442</v>
      </c>
      <c r="C1243" s="93" t="s">
        <v>12196</v>
      </c>
      <c r="D1243" s="93">
        <v>1945</v>
      </c>
      <c r="E1243" s="93">
        <v>9.6319999999999997</v>
      </c>
    </row>
    <row r="1244" spans="1:5" ht="14.25" customHeight="1">
      <c r="A1244" s="93">
        <v>1243</v>
      </c>
      <c r="B1244" s="93" t="s">
        <v>7859</v>
      </c>
      <c r="C1244" s="93" t="s">
        <v>12441</v>
      </c>
      <c r="D1244" s="93">
        <v>2004</v>
      </c>
      <c r="E1244" s="93">
        <v>9.6310000000000002</v>
      </c>
    </row>
    <row r="1245" spans="1:5" ht="14.25" customHeight="1">
      <c r="A1245" s="93">
        <v>1244</v>
      </c>
      <c r="B1245" s="93" t="s">
        <v>8498</v>
      </c>
      <c r="C1245" s="93" t="s">
        <v>12440</v>
      </c>
      <c r="D1245" s="93">
        <v>1979</v>
      </c>
      <c r="E1245" s="93">
        <v>9.6300000000000008</v>
      </c>
    </row>
    <row r="1246" spans="1:5" ht="14.25" customHeight="1">
      <c r="A1246" s="93">
        <v>1245</v>
      </c>
      <c r="B1246" s="93" t="s">
        <v>12439</v>
      </c>
      <c r="C1246" s="93" t="s">
        <v>12438</v>
      </c>
      <c r="D1246" s="93">
        <v>1983</v>
      </c>
      <c r="E1246" s="93">
        <v>9.6229999999999993</v>
      </c>
    </row>
    <row r="1247" spans="1:5" ht="14.25" customHeight="1">
      <c r="A1247" s="93">
        <v>1246</v>
      </c>
      <c r="B1247" s="93" t="s">
        <v>10455</v>
      </c>
      <c r="C1247" s="93" t="s">
        <v>12437</v>
      </c>
      <c r="D1247" s="93">
        <v>1979</v>
      </c>
      <c r="E1247" s="93">
        <v>9.6210000000000004</v>
      </c>
    </row>
    <row r="1248" spans="1:5" ht="14.25" customHeight="1">
      <c r="A1248" s="93">
        <v>1247</v>
      </c>
      <c r="B1248" s="93" t="s">
        <v>9921</v>
      </c>
      <c r="C1248" s="93" t="s">
        <v>12436</v>
      </c>
      <c r="D1248" s="93">
        <v>1981</v>
      </c>
      <c r="E1248" s="93">
        <v>9.6199999999999992</v>
      </c>
    </row>
    <row r="1249" spans="1:5" ht="14.25" customHeight="1">
      <c r="A1249" s="93">
        <v>1248</v>
      </c>
      <c r="B1249" s="93" t="s">
        <v>7780</v>
      </c>
      <c r="C1249" s="93" t="s">
        <v>12435</v>
      </c>
      <c r="D1249" s="93">
        <v>2006</v>
      </c>
      <c r="E1249" s="93">
        <v>9.6170000000000009</v>
      </c>
    </row>
    <row r="1250" spans="1:5" ht="14.25" customHeight="1">
      <c r="A1250" s="93">
        <v>1249</v>
      </c>
      <c r="B1250" s="93" t="s">
        <v>12434</v>
      </c>
      <c r="C1250" s="93" t="s">
        <v>12433</v>
      </c>
      <c r="D1250" s="93">
        <v>1996</v>
      </c>
      <c r="E1250" s="93">
        <v>9.6150000000000002</v>
      </c>
    </row>
    <row r="1251" spans="1:5" ht="14.25" customHeight="1">
      <c r="A1251" s="93">
        <v>1250</v>
      </c>
      <c r="B1251" s="93" t="s">
        <v>12432</v>
      </c>
      <c r="C1251" s="93" t="s">
        <v>12431</v>
      </c>
      <c r="D1251" s="93">
        <v>2003</v>
      </c>
      <c r="E1251" s="93">
        <v>9.6110000000000007</v>
      </c>
    </row>
    <row r="1252" spans="1:5" ht="14.25" customHeight="1">
      <c r="A1252" s="93">
        <v>1251</v>
      </c>
      <c r="B1252" s="93" t="s">
        <v>12430</v>
      </c>
      <c r="C1252" s="93" t="s">
        <v>12429</v>
      </c>
      <c r="D1252" s="93">
        <v>2005</v>
      </c>
      <c r="E1252" s="93">
        <v>9.609</v>
      </c>
    </row>
    <row r="1253" spans="1:5" ht="14.25" customHeight="1">
      <c r="A1253" s="93">
        <v>1252</v>
      </c>
      <c r="B1253" s="93" t="s">
        <v>8188</v>
      </c>
      <c r="C1253" s="93" t="s">
        <v>7200</v>
      </c>
      <c r="D1253" s="93">
        <v>1970</v>
      </c>
      <c r="E1253" s="93">
        <v>9.609</v>
      </c>
    </row>
    <row r="1254" spans="1:5" ht="14.25" customHeight="1">
      <c r="A1254" s="93">
        <v>1253</v>
      </c>
      <c r="B1254" s="93" t="s">
        <v>8729</v>
      </c>
      <c r="C1254" s="93" t="s">
        <v>12428</v>
      </c>
      <c r="D1254" s="93">
        <v>1950</v>
      </c>
      <c r="E1254" s="93">
        <v>9.6050000000000004</v>
      </c>
    </row>
    <row r="1255" spans="1:5" ht="14.25" customHeight="1">
      <c r="A1255" s="93">
        <v>1254</v>
      </c>
      <c r="B1255" s="93" t="s">
        <v>8266</v>
      </c>
      <c r="C1255" s="93" t="s">
        <v>12427</v>
      </c>
      <c r="D1255" s="93">
        <v>1978</v>
      </c>
      <c r="E1255" s="93">
        <v>9.6010000000000009</v>
      </c>
    </row>
    <row r="1256" spans="1:5" ht="14.25" customHeight="1">
      <c r="A1256" s="93">
        <v>1255</v>
      </c>
      <c r="B1256" s="93" t="s">
        <v>8313</v>
      </c>
      <c r="C1256" s="93" t="s">
        <v>7447</v>
      </c>
      <c r="D1256" s="93">
        <v>1996</v>
      </c>
      <c r="E1256" s="93">
        <v>9.5990000000000002</v>
      </c>
    </row>
    <row r="1257" spans="1:5" ht="14.25" customHeight="1">
      <c r="A1257" s="93">
        <v>1256</v>
      </c>
      <c r="B1257" s="93" t="s">
        <v>10686</v>
      </c>
      <c r="C1257" s="93" t="s">
        <v>12426</v>
      </c>
      <c r="D1257" s="93">
        <v>1997</v>
      </c>
      <c r="E1257" s="93">
        <v>9.5960000000000001</v>
      </c>
    </row>
    <row r="1258" spans="1:5" ht="14.25" customHeight="1">
      <c r="A1258" s="93">
        <v>1257</v>
      </c>
      <c r="B1258" s="93" t="s">
        <v>7013</v>
      </c>
      <c r="C1258" s="93" t="s">
        <v>12425</v>
      </c>
      <c r="D1258" s="93">
        <v>1951</v>
      </c>
      <c r="E1258" s="93">
        <v>9.5939999999999994</v>
      </c>
    </row>
    <row r="1259" spans="1:5" ht="14.25" customHeight="1">
      <c r="A1259" s="93">
        <v>1258</v>
      </c>
      <c r="B1259" s="93" t="s">
        <v>8428</v>
      </c>
      <c r="C1259" s="93" t="s">
        <v>12424</v>
      </c>
      <c r="D1259" s="93">
        <v>2008</v>
      </c>
      <c r="E1259" s="93">
        <v>9.593</v>
      </c>
    </row>
    <row r="1260" spans="1:5" ht="14.25" customHeight="1">
      <c r="A1260" s="93">
        <v>1259</v>
      </c>
      <c r="B1260" s="93" t="s">
        <v>7027</v>
      </c>
      <c r="C1260" s="93" t="s">
        <v>12423</v>
      </c>
      <c r="D1260" s="93">
        <v>1994</v>
      </c>
      <c r="E1260" s="93">
        <v>9.593</v>
      </c>
    </row>
    <row r="1261" spans="1:5" ht="14.25" customHeight="1">
      <c r="A1261" s="93">
        <v>1260</v>
      </c>
      <c r="B1261" s="93" t="s">
        <v>7877</v>
      </c>
      <c r="C1261" s="93" t="s">
        <v>12422</v>
      </c>
      <c r="D1261" s="93">
        <v>1963</v>
      </c>
      <c r="E1261" s="93">
        <v>9.5839999999999996</v>
      </c>
    </row>
    <row r="1262" spans="1:5" ht="14.25" customHeight="1">
      <c r="A1262" s="93">
        <v>1261</v>
      </c>
      <c r="B1262" s="93" t="s">
        <v>8387</v>
      </c>
      <c r="C1262" s="93" t="s">
        <v>8972</v>
      </c>
      <c r="D1262" s="93">
        <v>1979</v>
      </c>
      <c r="E1262" s="93">
        <v>9.5839999999999996</v>
      </c>
    </row>
    <row r="1263" spans="1:5" ht="14.25" customHeight="1">
      <c r="A1263" s="93">
        <v>1262</v>
      </c>
      <c r="B1263" s="93" t="s">
        <v>7780</v>
      </c>
      <c r="C1263" s="93" t="s">
        <v>12421</v>
      </c>
      <c r="D1263" s="93">
        <v>2002</v>
      </c>
      <c r="E1263" s="93">
        <v>9.5820000000000007</v>
      </c>
    </row>
    <row r="1264" spans="1:5" ht="14.25" customHeight="1">
      <c r="A1264" s="93">
        <v>1263</v>
      </c>
      <c r="B1264" s="93" t="s">
        <v>12420</v>
      </c>
      <c r="C1264" s="93" t="s">
        <v>12419</v>
      </c>
      <c r="D1264" s="93">
        <v>1985</v>
      </c>
      <c r="E1264" s="93">
        <v>9.5809999999999995</v>
      </c>
    </row>
    <row r="1265" spans="1:5" ht="14.25" customHeight="1">
      <c r="A1265" s="93">
        <v>1264</v>
      </c>
      <c r="B1265" s="93" t="s">
        <v>7259</v>
      </c>
      <c r="C1265" s="93" t="s">
        <v>12418</v>
      </c>
      <c r="D1265" s="93">
        <v>1977</v>
      </c>
      <c r="E1265" s="93">
        <v>9.58</v>
      </c>
    </row>
    <row r="1266" spans="1:5" ht="14.25" customHeight="1">
      <c r="A1266" s="93">
        <v>1265</v>
      </c>
      <c r="B1266" s="93" t="s">
        <v>10909</v>
      </c>
      <c r="C1266" s="93" t="s">
        <v>3642</v>
      </c>
      <c r="D1266" s="93">
        <v>1986</v>
      </c>
      <c r="E1266" s="93">
        <v>9.5779999999999994</v>
      </c>
    </row>
    <row r="1267" spans="1:5" ht="14.25" customHeight="1">
      <c r="A1267" s="93">
        <v>1266</v>
      </c>
      <c r="B1267" s="93" t="s">
        <v>7320</v>
      </c>
      <c r="C1267" s="93" t="s">
        <v>12417</v>
      </c>
      <c r="D1267" s="93">
        <v>1988</v>
      </c>
      <c r="E1267" s="93">
        <v>9.5760000000000005</v>
      </c>
    </row>
    <row r="1268" spans="1:5" ht="14.25" customHeight="1">
      <c r="A1268" s="93">
        <v>1267</v>
      </c>
      <c r="B1268" s="93" t="s">
        <v>12416</v>
      </c>
      <c r="C1268" s="93" t="s">
        <v>12415</v>
      </c>
      <c r="D1268" s="93">
        <v>1983</v>
      </c>
      <c r="E1268" s="93">
        <v>9.5739999999999998</v>
      </c>
    </row>
    <row r="1269" spans="1:5" ht="14.25" customHeight="1">
      <c r="A1269" s="93">
        <v>1268</v>
      </c>
      <c r="B1269" s="93" t="s">
        <v>8154</v>
      </c>
      <c r="C1269" s="93" t="s">
        <v>12414</v>
      </c>
      <c r="D1269" s="93">
        <v>1946</v>
      </c>
      <c r="E1269" s="93">
        <v>9.5719999999999992</v>
      </c>
    </row>
    <row r="1270" spans="1:5" ht="14.25" customHeight="1">
      <c r="A1270" s="93">
        <v>1269</v>
      </c>
      <c r="B1270" s="93" t="s">
        <v>7506</v>
      </c>
      <c r="C1270" s="93" t="s">
        <v>12413</v>
      </c>
      <c r="D1270" s="93">
        <v>1957</v>
      </c>
      <c r="E1270" s="93">
        <v>9.57</v>
      </c>
    </row>
    <row r="1271" spans="1:5" ht="14.25" customHeight="1">
      <c r="A1271" s="93">
        <v>1270</v>
      </c>
      <c r="B1271" s="93" t="s">
        <v>12412</v>
      </c>
      <c r="C1271" s="93" t="s">
        <v>12411</v>
      </c>
      <c r="D1271" s="93">
        <v>1983</v>
      </c>
      <c r="E1271" s="93">
        <v>9.5690000000000008</v>
      </c>
    </row>
    <row r="1272" spans="1:5" ht="14.25" customHeight="1">
      <c r="A1272" s="93">
        <v>1271</v>
      </c>
      <c r="B1272" s="93" t="s">
        <v>12410</v>
      </c>
      <c r="C1272" s="93" t="s">
        <v>8816</v>
      </c>
      <c r="D1272" s="93">
        <v>1957</v>
      </c>
      <c r="E1272" s="93">
        <v>9.5660000000000007</v>
      </c>
    </row>
    <row r="1273" spans="1:5" ht="14.25" customHeight="1">
      <c r="A1273" s="93">
        <v>1272</v>
      </c>
      <c r="B1273" s="93" t="s">
        <v>8106</v>
      </c>
      <c r="C1273" s="93" t="s">
        <v>12409</v>
      </c>
      <c r="D1273" s="93">
        <v>1985</v>
      </c>
      <c r="E1273" s="93">
        <v>9.5660000000000007</v>
      </c>
    </row>
    <row r="1274" spans="1:5" ht="14.25" customHeight="1">
      <c r="A1274" s="93">
        <v>1273</v>
      </c>
      <c r="B1274" s="93" t="s">
        <v>9043</v>
      </c>
      <c r="C1274" s="93" t="s">
        <v>10858</v>
      </c>
      <c r="D1274" s="93">
        <v>1985</v>
      </c>
      <c r="E1274" s="93">
        <v>9.5549999999999997</v>
      </c>
    </row>
    <row r="1275" spans="1:5" ht="14.25" customHeight="1">
      <c r="A1275" s="93">
        <v>1274</v>
      </c>
      <c r="B1275" s="93" t="s">
        <v>9357</v>
      </c>
      <c r="C1275" s="93" t="s">
        <v>12408</v>
      </c>
      <c r="D1275" s="93">
        <v>1975</v>
      </c>
      <c r="E1275" s="93">
        <v>9.5530000000000008</v>
      </c>
    </row>
    <row r="1276" spans="1:5" ht="14.25" customHeight="1">
      <c r="A1276" s="93">
        <v>1275</v>
      </c>
      <c r="B1276" s="93" t="s">
        <v>7019</v>
      </c>
      <c r="C1276" s="93" t="s">
        <v>12407</v>
      </c>
      <c r="D1276" s="93">
        <v>2008</v>
      </c>
      <c r="E1276" s="93">
        <v>9.548</v>
      </c>
    </row>
    <row r="1277" spans="1:5" ht="14.25" customHeight="1">
      <c r="A1277" s="93">
        <v>1276</v>
      </c>
      <c r="B1277" s="93" t="s">
        <v>12406</v>
      </c>
      <c r="C1277" s="93" t="s">
        <v>12405</v>
      </c>
      <c r="D1277" s="93">
        <v>1990</v>
      </c>
      <c r="E1277" s="93">
        <v>9.5449999999999999</v>
      </c>
    </row>
    <row r="1278" spans="1:5" ht="14.25" customHeight="1">
      <c r="A1278" s="93">
        <v>1277</v>
      </c>
      <c r="B1278" s="93" t="s">
        <v>9307</v>
      </c>
      <c r="C1278" s="93" t="s">
        <v>12404</v>
      </c>
      <c r="D1278" s="93">
        <v>1961</v>
      </c>
      <c r="E1278" s="93">
        <v>9.5399999999999991</v>
      </c>
    </row>
    <row r="1279" spans="1:5" ht="14.25" customHeight="1">
      <c r="A1279" s="93">
        <v>1278</v>
      </c>
      <c r="B1279" s="93" t="s">
        <v>7244</v>
      </c>
      <c r="C1279" s="93" t="s">
        <v>12403</v>
      </c>
      <c r="D1279" s="93">
        <v>1972</v>
      </c>
      <c r="E1279" s="93">
        <v>9.5389999999999997</v>
      </c>
    </row>
    <row r="1280" spans="1:5" ht="14.25" customHeight="1">
      <c r="A1280" s="93">
        <v>1279</v>
      </c>
      <c r="B1280" s="93" t="s">
        <v>9839</v>
      </c>
      <c r="C1280" s="93" t="s">
        <v>7157</v>
      </c>
      <c r="D1280" s="93">
        <v>1950</v>
      </c>
      <c r="E1280" s="93">
        <v>9.5380000000000003</v>
      </c>
    </row>
    <row r="1281" spans="1:5" ht="14.25" customHeight="1">
      <c r="A1281" s="93">
        <v>1280</v>
      </c>
      <c r="B1281" s="93" t="s">
        <v>10090</v>
      </c>
      <c r="C1281" s="93" t="s">
        <v>10445</v>
      </c>
      <c r="D1281" s="93">
        <v>1998</v>
      </c>
      <c r="E1281" s="93">
        <v>9.5359999999999996</v>
      </c>
    </row>
    <row r="1282" spans="1:5" ht="14.25" customHeight="1">
      <c r="A1282" s="93">
        <v>1281</v>
      </c>
      <c r="B1282" s="93" t="s">
        <v>8004</v>
      </c>
      <c r="C1282" s="93" t="s">
        <v>12402</v>
      </c>
      <c r="D1282" s="93">
        <v>1952</v>
      </c>
      <c r="E1282" s="93">
        <v>9.5340000000000007</v>
      </c>
    </row>
    <row r="1283" spans="1:5" ht="14.25" customHeight="1">
      <c r="A1283" s="93">
        <v>1282</v>
      </c>
      <c r="B1283" s="93" t="s">
        <v>12401</v>
      </c>
      <c r="C1283" s="93" t="s">
        <v>12400</v>
      </c>
      <c r="D1283" s="93">
        <v>1985</v>
      </c>
      <c r="E1283" s="93">
        <v>9.5310000000000006</v>
      </c>
    </row>
    <row r="1284" spans="1:5" ht="14.25" customHeight="1">
      <c r="A1284" s="93">
        <v>1283</v>
      </c>
      <c r="B1284" s="93" t="s">
        <v>10767</v>
      </c>
      <c r="C1284" s="93" t="s">
        <v>12399</v>
      </c>
      <c r="D1284" s="93">
        <v>1969</v>
      </c>
      <c r="E1284" s="93">
        <v>9.5299999999999994</v>
      </c>
    </row>
    <row r="1285" spans="1:5" ht="14.25" customHeight="1">
      <c r="A1285" s="93">
        <v>1284</v>
      </c>
      <c r="B1285" s="93" t="s">
        <v>11925</v>
      </c>
      <c r="C1285" s="93" t="s">
        <v>12398</v>
      </c>
      <c r="D1285" s="93">
        <v>1937</v>
      </c>
      <c r="E1285" s="93">
        <v>9.5250000000000004</v>
      </c>
    </row>
    <row r="1286" spans="1:5" ht="14.25" customHeight="1">
      <c r="A1286" s="93">
        <v>1285</v>
      </c>
      <c r="B1286" s="93" t="s">
        <v>7958</v>
      </c>
      <c r="C1286" s="93" t="s">
        <v>10526</v>
      </c>
      <c r="D1286" s="93">
        <v>1984</v>
      </c>
      <c r="E1286" s="93">
        <v>9.5239999999999991</v>
      </c>
    </row>
    <row r="1287" spans="1:5" ht="14.25" customHeight="1">
      <c r="A1287" s="93">
        <v>1286</v>
      </c>
      <c r="B1287" s="93" t="s">
        <v>12397</v>
      </c>
      <c r="C1287" s="93" t="s">
        <v>9442</v>
      </c>
      <c r="D1287" s="93">
        <v>2002</v>
      </c>
      <c r="E1287" s="93">
        <v>9.5239999999999991</v>
      </c>
    </row>
    <row r="1288" spans="1:5" ht="14.25" customHeight="1">
      <c r="A1288" s="93">
        <v>1287</v>
      </c>
      <c r="B1288" s="93" t="s">
        <v>7153</v>
      </c>
      <c r="C1288" s="93" t="s">
        <v>12396</v>
      </c>
      <c r="D1288" s="93">
        <v>2002</v>
      </c>
      <c r="E1288" s="93">
        <v>9.5220000000000002</v>
      </c>
    </row>
    <row r="1289" spans="1:5" ht="14.25" customHeight="1">
      <c r="A1289" s="93">
        <v>1288</v>
      </c>
      <c r="B1289" s="93" t="s">
        <v>12395</v>
      </c>
      <c r="C1289" s="93" t="s">
        <v>11474</v>
      </c>
      <c r="D1289" s="93">
        <v>1968</v>
      </c>
      <c r="E1289" s="93">
        <v>9.52</v>
      </c>
    </row>
    <row r="1290" spans="1:5" ht="14.25" customHeight="1">
      <c r="A1290" s="93">
        <v>1289</v>
      </c>
      <c r="B1290" s="93" t="s">
        <v>7776</v>
      </c>
      <c r="C1290" s="93" t="s">
        <v>12024</v>
      </c>
      <c r="D1290" s="93">
        <v>1941</v>
      </c>
      <c r="E1290" s="93">
        <v>9.5180000000000007</v>
      </c>
    </row>
    <row r="1291" spans="1:5" ht="14.25" customHeight="1">
      <c r="A1291" s="93">
        <v>1290</v>
      </c>
      <c r="B1291" s="93" t="s">
        <v>12394</v>
      </c>
      <c r="C1291" s="93" t="s">
        <v>12393</v>
      </c>
      <c r="D1291" s="93">
        <v>1987</v>
      </c>
      <c r="E1291" s="93">
        <v>9.516</v>
      </c>
    </row>
    <row r="1292" spans="1:5" ht="14.25" customHeight="1">
      <c r="A1292" s="93">
        <v>1291</v>
      </c>
      <c r="B1292" s="93" t="s">
        <v>10986</v>
      </c>
      <c r="C1292" s="93" t="s">
        <v>12392</v>
      </c>
      <c r="D1292" s="93">
        <v>1967</v>
      </c>
      <c r="E1292" s="93">
        <v>9.516</v>
      </c>
    </row>
    <row r="1293" spans="1:5" ht="14.25" customHeight="1">
      <c r="A1293" s="93">
        <v>1292</v>
      </c>
      <c r="B1293" s="93" t="s">
        <v>11718</v>
      </c>
      <c r="C1293" s="93" t="s">
        <v>12391</v>
      </c>
      <c r="D1293" s="93">
        <v>1969</v>
      </c>
      <c r="E1293" s="93">
        <v>9.516</v>
      </c>
    </row>
    <row r="1294" spans="1:5" ht="14.25" customHeight="1">
      <c r="A1294" s="93">
        <v>1293</v>
      </c>
      <c r="B1294" s="93" t="s">
        <v>12390</v>
      </c>
      <c r="C1294" s="93" t="s">
        <v>12389</v>
      </c>
      <c r="D1294" s="93">
        <v>1943</v>
      </c>
      <c r="E1294" s="93">
        <v>9.5150000000000006</v>
      </c>
    </row>
    <row r="1295" spans="1:5" ht="14.25" customHeight="1">
      <c r="A1295" s="93">
        <v>1294</v>
      </c>
      <c r="B1295" s="93" t="s">
        <v>12388</v>
      </c>
      <c r="C1295" s="93" t="s">
        <v>12387</v>
      </c>
      <c r="D1295" s="93">
        <v>1994</v>
      </c>
      <c r="E1295" s="93">
        <v>9.5079999999999991</v>
      </c>
    </row>
    <row r="1296" spans="1:5" ht="14.25" customHeight="1">
      <c r="A1296" s="93">
        <v>1295</v>
      </c>
      <c r="B1296" s="93" t="s">
        <v>9754</v>
      </c>
      <c r="C1296" s="93" t="s">
        <v>12386</v>
      </c>
      <c r="D1296" s="93">
        <v>1993</v>
      </c>
      <c r="E1296" s="93">
        <v>9.5069999999999997</v>
      </c>
    </row>
    <row r="1297" spans="1:5" ht="14.25" customHeight="1">
      <c r="A1297" s="93">
        <v>1296</v>
      </c>
      <c r="B1297" s="93" t="s">
        <v>7160</v>
      </c>
      <c r="C1297" s="93" t="s">
        <v>12385</v>
      </c>
      <c r="D1297" s="93">
        <v>1980</v>
      </c>
      <c r="E1297" s="93">
        <v>9.5069999999999997</v>
      </c>
    </row>
    <row r="1298" spans="1:5" ht="14.25" customHeight="1">
      <c r="A1298" s="93">
        <v>1297</v>
      </c>
      <c r="B1298" s="93" t="s">
        <v>7411</v>
      </c>
      <c r="C1298" s="93" t="s">
        <v>12384</v>
      </c>
      <c r="D1298" s="93">
        <v>1978</v>
      </c>
      <c r="E1298" s="93">
        <v>9.4990000000000006</v>
      </c>
    </row>
    <row r="1299" spans="1:5" ht="14.25" customHeight="1">
      <c r="A1299" s="93">
        <v>1298</v>
      </c>
      <c r="B1299" s="93" t="s">
        <v>7334</v>
      </c>
      <c r="C1299" s="93" t="s">
        <v>12383</v>
      </c>
      <c r="D1299" s="93">
        <v>1980</v>
      </c>
      <c r="E1299" s="93">
        <v>9.4979999999999993</v>
      </c>
    </row>
    <row r="1300" spans="1:5" ht="14.25" customHeight="1">
      <c r="A1300" s="93">
        <v>1299</v>
      </c>
      <c r="B1300" s="93" t="s">
        <v>7047</v>
      </c>
      <c r="C1300" s="93" t="s">
        <v>12382</v>
      </c>
      <c r="D1300" s="93">
        <v>1977</v>
      </c>
      <c r="E1300" s="93">
        <v>9.4969999999999999</v>
      </c>
    </row>
    <row r="1301" spans="1:5" ht="14.25" customHeight="1">
      <c r="A1301" s="93">
        <v>1300</v>
      </c>
      <c r="B1301" s="93" t="s">
        <v>8076</v>
      </c>
      <c r="C1301" s="93" t="s">
        <v>12381</v>
      </c>
      <c r="D1301" s="93">
        <v>1985</v>
      </c>
      <c r="E1301" s="93">
        <v>9.4890000000000008</v>
      </c>
    </row>
    <row r="1302" spans="1:5" ht="14.25" customHeight="1">
      <c r="A1302" s="93">
        <v>1301</v>
      </c>
      <c r="B1302" s="93" t="s">
        <v>7764</v>
      </c>
      <c r="C1302" s="93" t="s">
        <v>12380</v>
      </c>
      <c r="D1302" s="93">
        <v>1970</v>
      </c>
      <c r="E1302" s="93">
        <v>9.4879999999999995</v>
      </c>
    </row>
    <row r="1303" spans="1:5" ht="14.25" customHeight="1">
      <c r="A1303" s="93">
        <v>1302</v>
      </c>
      <c r="B1303" s="93" t="s">
        <v>7624</v>
      </c>
      <c r="C1303" s="93" t="s">
        <v>12379</v>
      </c>
      <c r="D1303" s="93">
        <v>1975</v>
      </c>
      <c r="E1303" s="93">
        <v>9.4879999999999995</v>
      </c>
    </row>
    <row r="1304" spans="1:5" ht="14.25" customHeight="1">
      <c r="A1304" s="93">
        <v>1303</v>
      </c>
      <c r="B1304" s="93" t="s">
        <v>8263</v>
      </c>
      <c r="C1304" s="93" t="s">
        <v>12378</v>
      </c>
      <c r="D1304" s="93">
        <v>1992</v>
      </c>
      <c r="E1304" s="93">
        <v>9.4860000000000007</v>
      </c>
    </row>
    <row r="1305" spans="1:5" ht="14.25" customHeight="1">
      <c r="A1305" s="93">
        <v>1304</v>
      </c>
      <c r="B1305" s="93" t="s">
        <v>12377</v>
      </c>
      <c r="C1305" s="93" t="s">
        <v>12376</v>
      </c>
      <c r="D1305" s="93">
        <v>1975</v>
      </c>
      <c r="E1305" s="93">
        <v>9.484</v>
      </c>
    </row>
    <row r="1306" spans="1:5" ht="14.25" customHeight="1">
      <c r="A1306" s="93">
        <v>1305</v>
      </c>
      <c r="B1306" s="93" t="s">
        <v>8436</v>
      </c>
      <c r="C1306" s="93" t="s">
        <v>12375</v>
      </c>
      <c r="D1306" s="93">
        <v>1978</v>
      </c>
      <c r="E1306" s="93">
        <v>9.4789999999999992</v>
      </c>
    </row>
    <row r="1307" spans="1:5" ht="14.25" customHeight="1">
      <c r="A1307" s="93">
        <v>1306</v>
      </c>
      <c r="B1307" s="93" t="s">
        <v>12374</v>
      </c>
      <c r="C1307" s="93" t="s">
        <v>12373</v>
      </c>
      <c r="D1307" s="93">
        <v>2000</v>
      </c>
      <c r="E1307" s="93">
        <v>9.4719999999999995</v>
      </c>
    </row>
    <row r="1308" spans="1:5" ht="14.25" customHeight="1">
      <c r="A1308" s="93">
        <v>1307</v>
      </c>
      <c r="B1308" s="93" t="s">
        <v>9043</v>
      </c>
      <c r="C1308" s="93" t="s">
        <v>11436</v>
      </c>
      <c r="D1308" s="93">
        <v>1983</v>
      </c>
      <c r="E1308" s="93">
        <v>9.4700000000000006</v>
      </c>
    </row>
    <row r="1309" spans="1:5" ht="14.25" customHeight="1">
      <c r="A1309" s="93">
        <v>1308</v>
      </c>
      <c r="B1309" s="93" t="s">
        <v>12372</v>
      </c>
      <c r="C1309" s="93" t="s">
        <v>12371</v>
      </c>
      <c r="D1309" s="93">
        <v>2006</v>
      </c>
      <c r="E1309" s="93">
        <v>9.4570000000000007</v>
      </c>
    </row>
    <row r="1310" spans="1:5" ht="14.25" customHeight="1">
      <c r="A1310" s="93">
        <v>1309</v>
      </c>
      <c r="B1310" s="93" t="s">
        <v>12370</v>
      </c>
      <c r="C1310" s="93" t="s">
        <v>10629</v>
      </c>
      <c r="D1310" s="93">
        <v>1995</v>
      </c>
      <c r="E1310" s="93">
        <v>9.4559999999999995</v>
      </c>
    </row>
    <row r="1311" spans="1:5" ht="14.25" customHeight="1">
      <c r="A1311" s="93">
        <v>1310</v>
      </c>
      <c r="B1311" s="93" t="s">
        <v>10761</v>
      </c>
      <c r="C1311" s="93" t="s">
        <v>12369</v>
      </c>
      <c r="D1311" s="93">
        <v>1982</v>
      </c>
      <c r="E1311" s="93">
        <v>9.4469999999999992</v>
      </c>
    </row>
    <row r="1312" spans="1:5" ht="14.25" customHeight="1">
      <c r="A1312" s="93">
        <v>1311</v>
      </c>
      <c r="B1312" s="93" t="s">
        <v>8531</v>
      </c>
      <c r="C1312" s="93" t="s">
        <v>11692</v>
      </c>
      <c r="D1312" s="93">
        <v>1940</v>
      </c>
      <c r="E1312" s="93">
        <v>9.4450000000000003</v>
      </c>
    </row>
    <row r="1313" spans="1:5" ht="14.25" customHeight="1">
      <c r="A1313" s="93">
        <v>1312</v>
      </c>
      <c r="B1313" s="93" t="s">
        <v>9929</v>
      </c>
      <c r="C1313" s="93" t="s">
        <v>12368</v>
      </c>
      <c r="D1313" s="93">
        <v>1996</v>
      </c>
      <c r="E1313" s="93">
        <v>9.4390000000000001</v>
      </c>
    </row>
    <row r="1314" spans="1:5" ht="14.25" customHeight="1">
      <c r="A1314" s="93">
        <v>1313</v>
      </c>
      <c r="B1314" s="93" t="s">
        <v>8888</v>
      </c>
      <c r="C1314" s="93" t="s">
        <v>12367</v>
      </c>
      <c r="D1314" s="93">
        <v>1998</v>
      </c>
      <c r="E1314" s="93">
        <v>9.4390000000000001</v>
      </c>
    </row>
    <row r="1315" spans="1:5" ht="14.25" customHeight="1">
      <c r="A1315" s="93">
        <v>1314</v>
      </c>
      <c r="B1315" s="93" t="s">
        <v>10873</v>
      </c>
      <c r="C1315" s="93" t="s">
        <v>12366</v>
      </c>
      <c r="D1315" s="93">
        <v>2004</v>
      </c>
      <c r="E1315" s="93">
        <v>9.4369999999999994</v>
      </c>
    </row>
    <row r="1316" spans="1:5" ht="14.25" customHeight="1">
      <c r="A1316" s="93">
        <v>1315</v>
      </c>
      <c r="B1316" s="93" t="s">
        <v>7451</v>
      </c>
      <c r="C1316" s="93" t="s">
        <v>12365</v>
      </c>
      <c r="D1316" s="93">
        <v>1972</v>
      </c>
      <c r="E1316" s="93">
        <v>9.4369999999999994</v>
      </c>
    </row>
    <row r="1317" spans="1:5" ht="14.25" customHeight="1">
      <c r="A1317" s="93">
        <v>1316</v>
      </c>
      <c r="B1317" s="93" t="s">
        <v>7261</v>
      </c>
      <c r="C1317" s="93" t="s">
        <v>12364</v>
      </c>
      <c r="D1317" s="93">
        <v>1960</v>
      </c>
      <c r="E1317" s="93">
        <v>9.4290000000000003</v>
      </c>
    </row>
    <row r="1318" spans="1:5" ht="14.25" customHeight="1">
      <c r="A1318" s="93">
        <v>1317</v>
      </c>
      <c r="B1318" s="93" t="s">
        <v>12363</v>
      </c>
      <c r="C1318" s="93" t="s">
        <v>12362</v>
      </c>
      <c r="D1318" s="93">
        <v>2005</v>
      </c>
      <c r="E1318" s="93">
        <v>9.4269999999999996</v>
      </c>
    </row>
    <row r="1319" spans="1:5" ht="14.25" customHeight="1">
      <c r="A1319" s="93">
        <v>1318</v>
      </c>
      <c r="B1319" s="93" t="s">
        <v>12361</v>
      </c>
      <c r="C1319" s="93" t="s">
        <v>12360</v>
      </c>
      <c r="D1319" s="93">
        <v>1962</v>
      </c>
      <c r="E1319" s="93">
        <v>9.4269999999999996</v>
      </c>
    </row>
    <row r="1320" spans="1:5" ht="14.25" customHeight="1">
      <c r="A1320" s="93">
        <v>1319</v>
      </c>
      <c r="B1320" s="93" t="s">
        <v>12359</v>
      </c>
      <c r="C1320" s="93" t="s">
        <v>12358</v>
      </c>
      <c r="D1320" s="93">
        <v>1960</v>
      </c>
      <c r="E1320" s="93">
        <v>9.4260000000000002</v>
      </c>
    </row>
    <row r="1321" spans="1:5" ht="14.25" customHeight="1">
      <c r="A1321" s="93">
        <v>1320</v>
      </c>
      <c r="B1321" s="93" t="s">
        <v>9754</v>
      </c>
      <c r="C1321" s="93" t="s">
        <v>12357</v>
      </c>
      <c r="D1321" s="93">
        <v>1999</v>
      </c>
      <c r="E1321" s="93">
        <v>9.4250000000000007</v>
      </c>
    </row>
    <row r="1322" spans="1:5" ht="14.25" customHeight="1">
      <c r="A1322" s="93">
        <v>1321</v>
      </c>
      <c r="B1322" s="93" t="s">
        <v>12356</v>
      </c>
      <c r="C1322" s="93" t="s">
        <v>12355</v>
      </c>
      <c r="D1322" s="93">
        <v>1973</v>
      </c>
      <c r="E1322" s="93">
        <v>9.4250000000000007</v>
      </c>
    </row>
    <row r="1323" spans="1:5" ht="14.25" customHeight="1">
      <c r="A1323" s="93">
        <v>1322</v>
      </c>
      <c r="B1323" s="93" t="s">
        <v>12354</v>
      </c>
      <c r="C1323" s="93" t="s">
        <v>12353</v>
      </c>
      <c r="D1323" s="93">
        <v>1947</v>
      </c>
      <c r="E1323" s="93">
        <v>9.4220000000000006</v>
      </c>
    </row>
    <row r="1324" spans="1:5" ht="14.25" customHeight="1">
      <c r="A1324" s="93">
        <v>1323</v>
      </c>
      <c r="B1324" s="93" t="s">
        <v>11967</v>
      </c>
      <c r="C1324" s="93" t="s">
        <v>12352</v>
      </c>
      <c r="D1324" s="93">
        <v>1953</v>
      </c>
      <c r="E1324" s="93">
        <v>9.42</v>
      </c>
    </row>
    <row r="1325" spans="1:5" ht="14.25" customHeight="1">
      <c r="A1325" s="93">
        <v>1324</v>
      </c>
      <c r="B1325" s="93" t="s">
        <v>8823</v>
      </c>
      <c r="C1325" s="93" t="s">
        <v>12351</v>
      </c>
      <c r="D1325" s="93">
        <v>1991</v>
      </c>
      <c r="E1325" s="93">
        <v>9.4139999999999997</v>
      </c>
    </row>
    <row r="1326" spans="1:5" ht="14.25" customHeight="1">
      <c r="A1326" s="93">
        <v>1325</v>
      </c>
      <c r="B1326" s="93" t="s">
        <v>12350</v>
      </c>
      <c r="C1326" s="93" t="s">
        <v>12349</v>
      </c>
      <c r="D1326" s="93">
        <v>1995</v>
      </c>
      <c r="E1326" s="93">
        <v>9.4090000000000007</v>
      </c>
    </row>
    <row r="1327" spans="1:5" ht="14.25" customHeight="1">
      <c r="A1327" s="93">
        <v>1326</v>
      </c>
      <c r="B1327" s="93" t="s">
        <v>12348</v>
      </c>
      <c r="C1327" s="93" t="s">
        <v>12347</v>
      </c>
      <c r="D1327" s="93">
        <v>2005</v>
      </c>
      <c r="E1327" s="93">
        <v>9.407</v>
      </c>
    </row>
    <row r="1328" spans="1:5" ht="14.25" customHeight="1">
      <c r="A1328" s="93">
        <v>1327</v>
      </c>
      <c r="B1328" s="93" t="s">
        <v>12346</v>
      </c>
      <c r="C1328" s="93" t="s">
        <v>8941</v>
      </c>
      <c r="D1328" s="93">
        <v>1976</v>
      </c>
      <c r="E1328" s="93">
        <v>9.4039999999999999</v>
      </c>
    </row>
    <row r="1329" spans="1:5" ht="14.25" customHeight="1">
      <c r="A1329" s="93">
        <v>1328</v>
      </c>
      <c r="B1329" s="93" t="s">
        <v>10761</v>
      </c>
      <c r="C1329" s="93" t="s">
        <v>12345</v>
      </c>
      <c r="D1329" s="93">
        <v>1983</v>
      </c>
      <c r="E1329" s="93">
        <v>9.4009999999999998</v>
      </c>
    </row>
    <row r="1330" spans="1:5" ht="14.25" customHeight="1">
      <c r="A1330" s="93">
        <v>1329</v>
      </c>
      <c r="B1330" s="93" t="s">
        <v>8218</v>
      </c>
      <c r="C1330" s="93" t="s">
        <v>12344</v>
      </c>
      <c r="D1330" s="93">
        <v>1964</v>
      </c>
      <c r="E1330" s="93">
        <v>9.3989999999999991</v>
      </c>
    </row>
    <row r="1331" spans="1:5" ht="14.25" customHeight="1">
      <c r="A1331" s="93">
        <v>1330</v>
      </c>
      <c r="B1331" s="93" t="s">
        <v>12343</v>
      </c>
      <c r="C1331" s="93" t="s">
        <v>12342</v>
      </c>
      <c r="D1331" s="93">
        <v>1963</v>
      </c>
      <c r="E1331" s="93">
        <v>9.3960000000000008</v>
      </c>
    </row>
    <row r="1332" spans="1:5" ht="14.25" customHeight="1">
      <c r="A1332" s="93">
        <v>1331</v>
      </c>
      <c r="B1332" s="93" t="s">
        <v>7493</v>
      </c>
      <c r="C1332" s="93" t="s">
        <v>11643</v>
      </c>
      <c r="D1332" s="93">
        <v>1946</v>
      </c>
      <c r="E1332" s="93">
        <v>9.3949999999999996</v>
      </c>
    </row>
    <row r="1333" spans="1:5" ht="14.25" customHeight="1">
      <c r="A1333" s="93">
        <v>1332</v>
      </c>
      <c r="B1333" s="93" t="s">
        <v>11465</v>
      </c>
      <c r="C1333" s="93" t="s">
        <v>12341</v>
      </c>
      <c r="D1333" s="93">
        <v>2001</v>
      </c>
      <c r="E1333" s="93">
        <v>9.3930000000000007</v>
      </c>
    </row>
    <row r="1334" spans="1:5" ht="14.25" customHeight="1">
      <c r="A1334" s="93">
        <v>1333</v>
      </c>
      <c r="B1334" s="93" t="s">
        <v>7732</v>
      </c>
      <c r="C1334" s="93" t="s">
        <v>12340</v>
      </c>
      <c r="D1334" s="93">
        <v>1993</v>
      </c>
      <c r="E1334" s="93">
        <v>9.3759999999999994</v>
      </c>
    </row>
    <row r="1335" spans="1:5" ht="14.25" customHeight="1">
      <c r="A1335" s="93">
        <v>1334</v>
      </c>
      <c r="B1335" s="93" t="s">
        <v>7229</v>
      </c>
      <c r="C1335" s="93" t="s">
        <v>11230</v>
      </c>
      <c r="D1335" s="93">
        <v>2003</v>
      </c>
      <c r="E1335" s="93">
        <v>9.3670000000000009</v>
      </c>
    </row>
    <row r="1336" spans="1:5" ht="14.25" customHeight="1">
      <c r="A1336" s="93">
        <v>1335</v>
      </c>
      <c r="B1336" s="93" t="s">
        <v>8174</v>
      </c>
      <c r="C1336" s="93" t="s">
        <v>12339</v>
      </c>
      <c r="D1336" s="93">
        <v>1998</v>
      </c>
      <c r="E1336" s="93">
        <v>9.3610000000000007</v>
      </c>
    </row>
    <row r="1337" spans="1:5" ht="14.25" customHeight="1">
      <c r="A1337" s="93">
        <v>1336</v>
      </c>
      <c r="B1337" s="93" t="s">
        <v>9255</v>
      </c>
      <c r="C1337" s="93" t="s">
        <v>12338</v>
      </c>
      <c r="D1337" s="93">
        <v>1953</v>
      </c>
      <c r="E1337" s="93">
        <v>9.3529999999999998</v>
      </c>
    </row>
    <row r="1338" spans="1:5" ht="14.25" customHeight="1">
      <c r="A1338" s="93">
        <v>1337</v>
      </c>
      <c r="B1338" s="93" t="s">
        <v>7320</v>
      </c>
      <c r="C1338" s="93" t="s">
        <v>12337</v>
      </c>
      <c r="D1338" s="93">
        <v>1988</v>
      </c>
      <c r="E1338" s="93">
        <v>9.35</v>
      </c>
    </row>
    <row r="1339" spans="1:5" ht="14.25" customHeight="1">
      <c r="A1339" s="93">
        <v>1338</v>
      </c>
      <c r="B1339" s="93" t="s">
        <v>8697</v>
      </c>
      <c r="C1339" s="93" t="s">
        <v>12336</v>
      </c>
      <c r="D1339" s="93">
        <v>1946</v>
      </c>
      <c r="E1339" s="93">
        <v>9.35</v>
      </c>
    </row>
    <row r="1340" spans="1:5" ht="14.25" customHeight="1">
      <c r="A1340" s="93">
        <v>1339</v>
      </c>
      <c r="B1340" s="93" t="s">
        <v>7220</v>
      </c>
      <c r="C1340" s="93" t="s">
        <v>12335</v>
      </c>
      <c r="D1340" s="93">
        <v>1996</v>
      </c>
      <c r="E1340" s="93">
        <v>9.3409999999999993</v>
      </c>
    </row>
    <row r="1341" spans="1:5" ht="14.25" customHeight="1">
      <c r="A1341" s="93">
        <v>1340</v>
      </c>
      <c r="B1341" s="93" t="s">
        <v>10681</v>
      </c>
      <c r="C1341" s="93" t="s">
        <v>12334</v>
      </c>
      <c r="D1341" s="93">
        <v>1985</v>
      </c>
      <c r="E1341" s="93">
        <v>9.3350000000000009</v>
      </c>
    </row>
    <row r="1342" spans="1:5" ht="14.25" customHeight="1">
      <c r="A1342" s="93">
        <v>1341</v>
      </c>
      <c r="B1342" s="93" t="s">
        <v>12333</v>
      </c>
      <c r="C1342" s="93" t="s">
        <v>12332</v>
      </c>
      <c r="D1342" s="93">
        <v>1925</v>
      </c>
      <c r="E1342" s="93">
        <v>9.3330000000000002</v>
      </c>
    </row>
    <row r="1343" spans="1:5" ht="14.25" customHeight="1">
      <c r="A1343" s="93">
        <v>1342</v>
      </c>
      <c r="B1343" s="93" t="s">
        <v>9198</v>
      </c>
      <c r="C1343" s="93" t="s">
        <v>12331</v>
      </c>
      <c r="D1343" s="93">
        <v>2001</v>
      </c>
      <c r="E1343" s="93">
        <v>9.3309999999999995</v>
      </c>
    </row>
    <row r="1344" spans="1:5" ht="14.25" customHeight="1">
      <c r="A1344" s="93">
        <v>1343</v>
      </c>
      <c r="B1344" s="93" t="s">
        <v>8024</v>
      </c>
      <c r="C1344" s="93" t="s">
        <v>12330</v>
      </c>
      <c r="D1344" s="93">
        <v>1975</v>
      </c>
      <c r="E1344" s="93">
        <v>9.3190000000000008</v>
      </c>
    </row>
    <row r="1345" spans="1:5" ht="14.25" customHeight="1">
      <c r="A1345" s="93">
        <v>1344</v>
      </c>
      <c r="B1345" s="93" t="s">
        <v>12329</v>
      </c>
      <c r="C1345" s="93" t="s">
        <v>12328</v>
      </c>
      <c r="D1345" s="93">
        <v>1925</v>
      </c>
      <c r="E1345" s="93">
        <v>9.3179999999999996</v>
      </c>
    </row>
    <row r="1346" spans="1:5" ht="14.25" customHeight="1">
      <c r="A1346" s="93">
        <v>1345</v>
      </c>
      <c r="B1346" s="93" t="s">
        <v>7242</v>
      </c>
      <c r="C1346" s="93" t="s">
        <v>12327</v>
      </c>
      <c r="D1346" s="93">
        <v>1971</v>
      </c>
      <c r="E1346" s="93">
        <v>9.3089999999999993</v>
      </c>
    </row>
    <row r="1347" spans="1:5" ht="14.25" customHeight="1">
      <c r="A1347" s="93">
        <v>1346</v>
      </c>
      <c r="B1347" s="93" t="s">
        <v>10459</v>
      </c>
      <c r="C1347" s="93" t="s">
        <v>12326</v>
      </c>
      <c r="D1347" s="93">
        <v>1989</v>
      </c>
      <c r="E1347" s="93">
        <v>9.3089999999999993</v>
      </c>
    </row>
    <row r="1348" spans="1:5" ht="14.25" customHeight="1">
      <c r="A1348" s="93">
        <v>1347</v>
      </c>
      <c r="B1348" s="93" t="s">
        <v>7326</v>
      </c>
      <c r="C1348" s="93" t="s">
        <v>12325</v>
      </c>
      <c r="D1348" s="93">
        <v>1985</v>
      </c>
      <c r="E1348" s="93">
        <v>9.3089999999999993</v>
      </c>
    </row>
    <row r="1349" spans="1:5" ht="14.25" customHeight="1">
      <c r="A1349" s="93">
        <v>1348</v>
      </c>
      <c r="B1349" s="93" t="s">
        <v>12324</v>
      </c>
      <c r="C1349" s="93" t="s">
        <v>12323</v>
      </c>
      <c r="D1349" s="93">
        <v>1986</v>
      </c>
      <c r="E1349" s="93">
        <v>9.3049999999999997</v>
      </c>
    </row>
    <row r="1350" spans="1:5" ht="14.25" customHeight="1">
      <c r="A1350" s="93">
        <v>1349</v>
      </c>
      <c r="B1350" s="93" t="s">
        <v>8428</v>
      </c>
      <c r="C1350" s="93" t="s">
        <v>9354</v>
      </c>
      <c r="D1350" s="93">
        <v>1999</v>
      </c>
      <c r="E1350" s="93">
        <v>9.3030000000000008</v>
      </c>
    </row>
    <row r="1351" spans="1:5" ht="14.25" customHeight="1">
      <c r="A1351" s="93">
        <v>1350</v>
      </c>
      <c r="B1351" s="93" t="s">
        <v>7259</v>
      </c>
      <c r="C1351" s="93" t="s">
        <v>12322</v>
      </c>
      <c r="D1351" s="93">
        <v>1991</v>
      </c>
      <c r="E1351" s="93">
        <v>9.3010000000000002</v>
      </c>
    </row>
    <row r="1352" spans="1:5" ht="14.25" customHeight="1">
      <c r="A1352" s="93">
        <v>1351</v>
      </c>
      <c r="B1352" s="93" t="s">
        <v>8877</v>
      </c>
      <c r="C1352" s="93" t="s">
        <v>12321</v>
      </c>
      <c r="D1352" s="93">
        <v>1991</v>
      </c>
      <c r="E1352" s="93">
        <v>9.3000000000000007</v>
      </c>
    </row>
    <row r="1353" spans="1:5" ht="14.25" customHeight="1">
      <c r="A1353" s="93">
        <v>1352</v>
      </c>
      <c r="B1353" s="93" t="s">
        <v>8158</v>
      </c>
      <c r="C1353" s="93" t="s">
        <v>12320</v>
      </c>
      <c r="D1353" s="93">
        <v>1961</v>
      </c>
      <c r="E1353" s="93">
        <v>9.2959999999999994</v>
      </c>
    </row>
    <row r="1354" spans="1:5" ht="14.25" customHeight="1">
      <c r="A1354" s="93">
        <v>1353</v>
      </c>
      <c r="B1354" s="93" t="s">
        <v>7919</v>
      </c>
      <c r="C1354" s="93" t="s">
        <v>12319</v>
      </c>
      <c r="D1354" s="93">
        <v>1946</v>
      </c>
      <c r="E1354" s="93">
        <v>9.2959999999999994</v>
      </c>
    </row>
    <row r="1355" spans="1:5" ht="14.25" customHeight="1">
      <c r="A1355" s="93">
        <v>1354</v>
      </c>
      <c r="B1355" s="93" t="s">
        <v>7320</v>
      </c>
      <c r="C1355" s="93" t="s">
        <v>12318</v>
      </c>
      <c r="D1355" s="93">
        <v>1996</v>
      </c>
      <c r="E1355" s="93">
        <v>9.2940000000000005</v>
      </c>
    </row>
    <row r="1356" spans="1:5" ht="14.25" customHeight="1">
      <c r="A1356" s="93">
        <v>1355</v>
      </c>
      <c r="B1356" s="93" t="s">
        <v>12317</v>
      </c>
      <c r="C1356" s="93" t="s">
        <v>12316</v>
      </c>
      <c r="D1356" s="93">
        <v>1982</v>
      </c>
      <c r="E1356" s="93">
        <v>9.2919999999999998</v>
      </c>
    </row>
    <row r="1357" spans="1:5" ht="14.25" customHeight="1">
      <c r="A1357" s="93">
        <v>1356</v>
      </c>
      <c r="B1357" s="93" t="s">
        <v>9307</v>
      </c>
      <c r="C1357" s="93" t="s">
        <v>12315</v>
      </c>
      <c r="D1357" s="93">
        <v>1960</v>
      </c>
      <c r="E1357" s="93">
        <v>9.2870000000000008</v>
      </c>
    </row>
    <row r="1358" spans="1:5" ht="14.25" customHeight="1">
      <c r="A1358" s="93">
        <v>1357</v>
      </c>
      <c r="B1358" s="93" t="s">
        <v>10557</v>
      </c>
      <c r="C1358" s="93" t="s">
        <v>12314</v>
      </c>
      <c r="D1358" s="93">
        <v>2006</v>
      </c>
      <c r="E1358" s="93">
        <v>9.2829999999999995</v>
      </c>
    </row>
    <row r="1359" spans="1:5" ht="14.25" customHeight="1">
      <c r="A1359" s="93">
        <v>1358</v>
      </c>
      <c r="B1359" s="93" t="s">
        <v>8458</v>
      </c>
      <c r="C1359" s="93" t="s">
        <v>12313</v>
      </c>
      <c r="D1359" s="93">
        <v>1952</v>
      </c>
      <c r="E1359" s="93">
        <v>9.2810000000000006</v>
      </c>
    </row>
    <row r="1360" spans="1:5" ht="14.25" customHeight="1">
      <c r="A1360" s="93">
        <v>1359</v>
      </c>
      <c r="B1360" s="93" t="s">
        <v>12312</v>
      </c>
      <c r="C1360" s="93" t="s">
        <v>12311</v>
      </c>
      <c r="D1360" s="93">
        <v>1993</v>
      </c>
      <c r="E1360" s="93">
        <v>9.2789999999999999</v>
      </c>
    </row>
    <row r="1361" spans="1:5" ht="14.25" customHeight="1">
      <c r="A1361" s="93">
        <v>1360</v>
      </c>
      <c r="B1361" s="93" t="s">
        <v>7328</v>
      </c>
      <c r="C1361" s="93" t="s">
        <v>12310</v>
      </c>
      <c r="D1361" s="93">
        <v>1964</v>
      </c>
      <c r="E1361" s="93">
        <v>9.2780000000000005</v>
      </c>
    </row>
    <row r="1362" spans="1:5" ht="14.25" customHeight="1">
      <c r="A1362" s="93">
        <v>1361</v>
      </c>
      <c r="B1362" s="93" t="s">
        <v>10014</v>
      </c>
      <c r="C1362" s="93" t="s">
        <v>12309</v>
      </c>
      <c r="D1362" s="93">
        <v>1943</v>
      </c>
      <c r="E1362" s="93">
        <v>9.2769999999999992</v>
      </c>
    </row>
    <row r="1363" spans="1:5" ht="14.25" customHeight="1">
      <c r="A1363" s="93">
        <v>1362</v>
      </c>
      <c r="B1363" s="93" t="s">
        <v>8684</v>
      </c>
      <c r="C1363" s="93" t="s">
        <v>11448</v>
      </c>
      <c r="D1363" s="93">
        <v>2003</v>
      </c>
      <c r="E1363" s="93">
        <v>9.2629999999999999</v>
      </c>
    </row>
    <row r="1364" spans="1:5" ht="14.25" customHeight="1">
      <c r="A1364" s="93">
        <v>1363</v>
      </c>
      <c r="B1364" s="93" t="s">
        <v>9380</v>
      </c>
      <c r="C1364" s="93" t="s">
        <v>12308</v>
      </c>
      <c r="D1364" s="93">
        <v>1995</v>
      </c>
      <c r="E1364" s="93">
        <v>9.2530000000000001</v>
      </c>
    </row>
    <row r="1365" spans="1:5" ht="14.25" customHeight="1">
      <c r="A1365" s="93">
        <v>1364</v>
      </c>
      <c r="B1365" s="93" t="s">
        <v>12307</v>
      </c>
      <c r="C1365" s="93" t="s">
        <v>12306</v>
      </c>
      <c r="D1365" s="93">
        <v>1970</v>
      </c>
      <c r="E1365" s="93">
        <v>9.2430000000000003</v>
      </c>
    </row>
    <row r="1366" spans="1:5" ht="14.25" customHeight="1">
      <c r="A1366" s="93">
        <v>1365</v>
      </c>
      <c r="B1366" s="93" t="s">
        <v>12305</v>
      </c>
      <c r="C1366" s="93" t="s">
        <v>10035</v>
      </c>
      <c r="D1366" s="93">
        <v>1959</v>
      </c>
      <c r="E1366" s="93">
        <v>9.24</v>
      </c>
    </row>
    <row r="1367" spans="1:5" ht="14.25" customHeight="1">
      <c r="A1367" s="93">
        <v>1366</v>
      </c>
      <c r="B1367" s="93" t="s">
        <v>10811</v>
      </c>
      <c r="C1367" s="93" t="s">
        <v>12304</v>
      </c>
      <c r="D1367" s="93">
        <v>1971</v>
      </c>
      <c r="E1367" s="93">
        <v>9.2390000000000008</v>
      </c>
    </row>
    <row r="1368" spans="1:5" ht="14.25" customHeight="1">
      <c r="A1368" s="93">
        <v>1367</v>
      </c>
      <c r="B1368" s="93" t="s">
        <v>9451</v>
      </c>
      <c r="C1368" s="93" t="s">
        <v>12303</v>
      </c>
      <c r="D1368" s="93">
        <v>2006</v>
      </c>
      <c r="E1368" s="93">
        <v>9.2360000000000007</v>
      </c>
    </row>
    <row r="1369" spans="1:5" ht="14.25" customHeight="1">
      <c r="A1369" s="93">
        <v>1368</v>
      </c>
      <c r="B1369" s="93" t="s">
        <v>7576</v>
      </c>
      <c r="C1369" s="93" t="s">
        <v>12302</v>
      </c>
      <c r="D1369" s="93">
        <v>1992</v>
      </c>
      <c r="E1369" s="93">
        <v>9.234</v>
      </c>
    </row>
    <row r="1370" spans="1:5" ht="14.25" customHeight="1">
      <c r="A1370" s="93">
        <v>1369</v>
      </c>
      <c r="B1370" s="93" t="s">
        <v>7242</v>
      </c>
      <c r="C1370" s="93" t="s">
        <v>12301</v>
      </c>
      <c r="D1370" s="93">
        <v>1974</v>
      </c>
      <c r="E1370" s="93">
        <v>9.2309999999999999</v>
      </c>
    </row>
    <row r="1371" spans="1:5" ht="14.25" customHeight="1">
      <c r="A1371" s="93">
        <v>1370</v>
      </c>
      <c r="B1371" s="93" t="s">
        <v>11205</v>
      </c>
      <c r="C1371" s="93" t="s">
        <v>11320</v>
      </c>
      <c r="D1371" s="93">
        <v>1998</v>
      </c>
      <c r="E1371" s="93">
        <v>9.2249999999999996</v>
      </c>
    </row>
    <row r="1372" spans="1:5" ht="14.25" customHeight="1">
      <c r="A1372" s="93">
        <v>1371</v>
      </c>
      <c r="B1372" s="93" t="s">
        <v>9460</v>
      </c>
      <c r="C1372" s="93" t="s">
        <v>11596</v>
      </c>
      <c r="D1372" s="93">
        <v>1970</v>
      </c>
      <c r="E1372" s="93">
        <v>9.2119999999999997</v>
      </c>
    </row>
    <row r="1373" spans="1:5" ht="14.25" customHeight="1">
      <c r="A1373" s="93">
        <v>1372</v>
      </c>
      <c r="B1373" s="93" t="s">
        <v>10316</v>
      </c>
      <c r="C1373" s="93" t="s">
        <v>12300</v>
      </c>
      <c r="D1373" s="93">
        <v>2009</v>
      </c>
      <c r="E1373" s="93">
        <v>9.2110000000000003</v>
      </c>
    </row>
    <row r="1374" spans="1:5" ht="14.25" customHeight="1">
      <c r="A1374" s="93">
        <v>1373</v>
      </c>
      <c r="B1374" s="93" t="s">
        <v>12299</v>
      </c>
      <c r="C1374" s="93" t="s">
        <v>12298</v>
      </c>
      <c r="D1374" s="93">
        <v>2010</v>
      </c>
      <c r="E1374" s="93">
        <v>9.2010000000000005</v>
      </c>
    </row>
    <row r="1375" spans="1:5" ht="14.25" customHeight="1">
      <c r="A1375" s="93">
        <v>1374</v>
      </c>
      <c r="B1375" s="93" t="s">
        <v>12297</v>
      </c>
      <c r="C1375" s="93" t="s">
        <v>12296</v>
      </c>
      <c r="D1375" s="93">
        <v>1970</v>
      </c>
      <c r="E1375" s="93">
        <v>9.1940000000000008</v>
      </c>
    </row>
    <row r="1376" spans="1:5" ht="14.25" customHeight="1">
      <c r="A1376" s="93">
        <v>1375</v>
      </c>
      <c r="B1376" s="93" t="s">
        <v>11477</v>
      </c>
      <c r="C1376" s="93" t="s">
        <v>12295</v>
      </c>
      <c r="D1376" s="93">
        <v>1962</v>
      </c>
      <c r="E1376" s="93">
        <v>9.1929999999999996</v>
      </c>
    </row>
    <row r="1377" spans="1:5" ht="14.25" customHeight="1">
      <c r="A1377" s="93">
        <v>1376</v>
      </c>
      <c r="B1377" s="93" t="s">
        <v>7865</v>
      </c>
      <c r="C1377" s="93" t="s">
        <v>12294</v>
      </c>
      <c r="D1377" s="93">
        <v>1944</v>
      </c>
      <c r="E1377" s="93">
        <v>9.1890000000000001</v>
      </c>
    </row>
    <row r="1378" spans="1:5" ht="14.25" customHeight="1">
      <c r="A1378" s="93">
        <v>1377</v>
      </c>
      <c r="B1378" s="93" t="s">
        <v>8154</v>
      </c>
      <c r="C1378" s="93" t="s">
        <v>12293</v>
      </c>
      <c r="D1378" s="93">
        <v>1946</v>
      </c>
      <c r="E1378" s="93">
        <v>9.1790000000000003</v>
      </c>
    </row>
    <row r="1379" spans="1:5" ht="14.25" customHeight="1">
      <c r="A1379" s="93">
        <v>1378</v>
      </c>
      <c r="B1379" s="93" t="s">
        <v>12292</v>
      </c>
      <c r="C1379" s="93" t="s">
        <v>12291</v>
      </c>
      <c r="D1379" s="93">
        <v>1970</v>
      </c>
      <c r="E1379" s="93">
        <v>9.1769999999999996</v>
      </c>
    </row>
    <row r="1380" spans="1:5" ht="14.25" customHeight="1">
      <c r="A1380" s="93">
        <v>1379</v>
      </c>
      <c r="B1380" s="93" t="s">
        <v>8340</v>
      </c>
      <c r="C1380" s="93" t="s">
        <v>12148</v>
      </c>
      <c r="D1380" s="93">
        <v>1993</v>
      </c>
      <c r="E1380" s="93">
        <v>9.1760000000000002</v>
      </c>
    </row>
    <row r="1381" spans="1:5" ht="14.25" customHeight="1">
      <c r="A1381" s="93">
        <v>1380</v>
      </c>
      <c r="B1381" s="93" t="s">
        <v>7660</v>
      </c>
      <c r="C1381" s="93" t="s">
        <v>12290</v>
      </c>
      <c r="D1381" s="93">
        <v>1971</v>
      </c>
      <c r="E1381" s="93">
        <v>9.1750000000000007</v>
      </c>
    </row>
    <row r="1382" spans="1:5" ht="14.25" customHeight="1">
      <c r="A1382" s="93">
        <v>1381</v>
      </c>
      <c r="B1382" s="93" t="s">
        <v>12289</v>
      </c>
      <c r="C1382" s="93" t="s">
        <v>12288</v>
      </c>
      <c r="D1382" s="93">
        <v>2000</v>
      </c>
      <c r="E1382" s="93">
        <v>9.1690000000000005</v>
      </c>
    </row>
    <row r="1383" spans="1:5" ht="14.25" customHeight="1">
      <c r="A1383" s="93">
        <v>1382</v>
      </c>
      <c r="B1383" s="93" t="s">
        <v>12287</v>
      </c>
      <c r="C1383" s="93" t="s">
        <v>12286</v>
      </c>
      <c r="D1383" s="93">
        <v>2009</v>
      </c>
      <c r="E1383" s="93">
        <v>9.1690000000000005</v>
      </c>
    </row>
    <row r="1384" spans="1:5" ht="14.25" customHeight="1">
      <c r="A1384" s="93">
        <v>1383</v>
      </c>
      <c r="B1384" s="93" t="s">
        <v>10358</v>
      </c>
      <c r="C1384" s="93" t="s">
        <v>12285</v>
      </c>
      <c r="D1384" s="93">
        <v>1955</v>
      </c>
      <c r="E1384" s="93">
        <v>9.1590000000000007</v>
      </c>
    </row>
    <row r="1385" spans="1:5" ht="14.25" customHeight="1">
      <c r="A1385" s="93">
        <v>1384</v>
      </c>
      <c r="B1385" s="93" t="s">
        <v>11694</v>
      </c>
      <c r="C1385" s="93" t="s">
        <v>12284</v>
      </c>
      <c r="D1385" s="93">
        <v>1969</v>
      </c>
      <c r="E1385" s="93">
        <v>9.1560000000000006</v>
      </c>
    </row>
    <row r="1386" spans="1:5" ht="14.25" customHeight="1">
      <c r="A1386" s="93">
        <v>1385</v>
      </c>
      <c r="B1386" s="93" t="s">
        <v>7407</v>
      </c>
      <c r="C1386" s="93" t="s">
        <v>12283</v>
      </c>
      <c r="D1386" s="93">
        <v>1991</v>
      </c>
      <c r="E1386" s="93">
        <v>9.1539999999999999</v>
      </c>
    </row>
    <row r="1387" spans="1:5" ht="14.25" customHeight="1">
      <c r="A1387" s="93">
        <v>1386</v>
      </c>
      <c r="B1387" s="93" t="s">
        <v>8643</v>
      </c>
      <c r="C1387" s="93" t="s">
        <v>12282</v>
      </c>
      <c r="D1387" s="93">
        <v>1973</v>
      </c>
      <c r="E1387" s="93">
        <v>9.1430000000000007</v>
      </c>
    </row>
    <row r="1388" spans="1:5" ht="14.25" customHeight="1">
      <c r="A1388" s="93">
        <v>1387</v>
      </c>
      <c r="B1388" s="93" t="s">
        <v>7736</v>
      </c>
      <c r="C1388" s="93" t="s">
        <v>12281</v>
      </c>
      <c r="D1388" s="93">
        <v>2000</v>
      </c>
      <c r="E1388" s="93">
        <v>9.1389999999999993</v>
      </c>
    </row>
    <row r="1389" spans="1:5" ht="14.25" customHeight="1">
      <c r="A1389" s="93">
        <v>1388</v>
      </c>
      <c r="B1389" s="93" t="s">
        <v>7107</v>
      </c>
      <c r="C1389" s="93" t="s">
        <v>12280</v>
      </c>
      <c r="D1389" s="93">
        <v>1976</v>
      </c>
      <c r="E1389" s="93">
        <v>9.1359999999999992</v>
      </c>
    </row>
    <row r="1390" spans="1:5" ht="14.25" customHeight="1">
      <c r="A1390" s="93">
        <v>1389</v>
      </c>
      <c r="B1390" s="93" t="s">
        <v>12279</v>
      </c>
      <c r="C1390" s="93" t="s">
        <v>12278</v>
      </c>
      <c r="D1390" s="93">
        <v>1970</v>
      </c>
      <c r="E1390" s="93">
        <v>9.1349999999999998</v>
      </c>
    </row>
    <row r="1391" spans="1:5" ht="14.25" customHeight="1">
      <c r="A1391" s="93">
        <v>1390</v>
      </c>
      <c r="B1391" s="93" t="s">
        <v>8230</v>
      </c>
      <c r="C1391" s="93" t="s">
        <v>11082</v>
      </c>
      <c r="D1391" s="93">
        <v>1973</v>
      </c>
      <c r="E1391" s="93">
        <v>9.1340000000000003</v>
      </c>
    </row>
    <row r="1392" spans="1:5" ht="14.25" customHeight="1">
      <c r="A1392" s="93">
        <v>1391</v>
      </c>
      <c r="B1392" s="93" t="s">
        <v>12277</v>
      </c>
      <c r="C1392" s="93" t="s">
        <v>9266</v>
      </c>
      <c r="D1392" s="93">
        <v>2004</v>
      </c>
      <c r="E1392" s="93">
        <v>9.1280000000000001</v>
      </c>
    </row>
    <row r="1393" spans="1:5" ht="14.25" customHeight="1">
      <c r="A1393" s="93">
        <v>1392</v>
      </c>
      <c r="B1393" s="93" t="s">
        <v>8356</v>
      </c>
      <c r="C1393" s="93" t="s">
        <v>10122</v>
      </c>
      <c r="D1393" s="93">
        <v>1988</v>
      </c>
      <c r="E1393" s="93">
        <v>9.1270000000000007</v>
      </c>
    </row>
    <row r="1394" spans="1:5" ht="14.25" customHeight="1">
      <c r="A1394" s="93">
        <v>1393</v>
      </c>
      <c r="B1394" s="93" t="s">
        <v>12276</v>
      </c>
      <c r="C1394" s="93" t="s">
        <v>12275</v>
      </c>
      <c r="D1394" s="93">
        <v>1997</v>
      </c>
      <c r="E1394" s="93">
        <v>9.1229999999999993</v>
      </c>
    </row>
    <row r="1395" spans="1:5" ht="14.25" customHeight="1">
      <c r="A1395" s="93">
        <v>1394</v>
      </c>
      <c r="B1395" s="93" t="s">
        <v>8024</v>
      </c>
      <c r="C1395" s="93" t="s">
        <v>12274</v>
      </c>
      <c r="D1395" s="93">
        <v>1971</v>
      </c>
      <c r="E1395" s="93">
        <v>9.1210000000000004</v>
      </c>
    </row>
    <row r="1396" spans="1:5" ht="14.25" customHeight="1">
      <c r="A1396" s="93">
        <v>1395</v>
      </c>
      <c r="B1396" s="93" t="s">
        <v>12086</v>
      </c>
      <c r="C1396" s="93" t="s">
        <v>12273</v>
      </c>
      <c r="D1396" s="93">
        <v>2008</v>
      </c>
      <c r="E1396" s="93">
        <v>9.1199999999999992</v>
      </c>
    </row>
    <row r="1397" spans="1:5" ht="14.25" customHeight="1">
      <c r="A1397" s="93">
        <v>1396</v>
      </c>
      <c r="B1397" s="93" t="s">
        <v>12272</v>
      </c>
      <c r="C1397" s="93" t="s">
        <v>7966</v>
      </c>
      <c r="D1397" s="93">
        <v>1947</v>
      </c>
      <c r="E1397" s="93">
        <v>9.1180000000000003</v>
      </c>
    </row>
    <row r="1398" spans="1:5" ht="14.25" customHeight="1">
      <c r="A1398" s="93">
        <v>1397</v>
      </c>
      <c r="B1398" s="93" t="s">
        <v>12271</v>
      </c>
      <c r="C1398" s="93" t="s">
        <v>10874</v>
      </c>
      <c r="D1398" s="93">
        <v>1977</v>
      </c>
      <c r="E1398" s="93">
        <v>9.1180000000000003</v>
      </c>
    </row>
    <row r="1399" spans="1:5" ht="14.25" customHeight="1">
      <c r="A1399" s="93">
        <v>1398</v>
      </c>
      <c r="B1399" s="93" t="s">
        <v>7053</v>
      </c>
      <c r="C1399" s="93" t="s">
        <v>12270</v>
      </c>
      <c r="D1399" s="93">
        <v>1922</v>
      </c>
      <c r="E1399" s="93">
        <v>9.1170000000000009</v>
      </c>
    </row>
    <row r="1400" spans="1:5" ht="14.25" customHeight="1">
      <c r="A1400" s="93">
        <v>1399</v>
      </c>
      <c r="B1400" s="93" t="s">
        <v>9118</v>
      </c>
      <c r="C1400" s="93" t="s">
        <v>12269</v>
      </c>
      <c r="D1400" s="93">
        <v>1978</v>
      </c>
      <c r="E1400" s="93">
        <v>9.1159999999999997</v>
      </c>
    </row>
    <row r="1401" spans="1:5" ht="14.25" customHeight="1">
      <c r="A1401" s="93">
        <v>1400</v>
      </c>
      <c r="B1401" s="93" t="s">
        <v>8381</v>
      </c>
      <c r="C1401" s="93" t="s">
        <v>12268</v>
      </c>
      <c r="D1401" s="93">
        <v>1957</v>
      </c>
      <c r="E1401" s="93">
        <v>9.1120000000000001</v>
      </c>
    </row>
    <row r="1402" spans="1:5" ht="14.25" customHeight="1">
      <c r="A1402" s="93">
        <v>1401</v>
      </c>
      <c r="B1402" s="93" t="s">
        <v>7738</v>
      </c>
      <c r="C1402" s="93" t="s">
        <v>12267</v>
      </c>
      <c r="D1402" s="93">
        <v>1990</v>
      </c>
      <c r="E1402" s="93">
        <v>9.1110000000000007</v>
      </c>
    </row>
    <row r="1403" spans="1:5" ht="14.25" customHeight="1">
      <c r="A1403" s="93">
        <v>1402</v>
      </c>
      <c r="B1403" s="93" t="s">
        <v>7037</v>
      </c>
      <c r="C1403" s="93" t="s">
        <v>12266</v>
      </c>
      <c r="D1403" s="93">
        <v>1993</v>
      </c>
      <c r="E1403" s="93">
        <v>9.1110000000000007</v>
      </c>
    </row>
    <row r="1404" spans="1:5" ht="14.25" customHeight="1">
      <c r="A1404" s="93">
        <v>1403</v>
      </c>
      <c r="B1404" s="93" t="s">
        <v>10455</v>
      </c>
      <c r="C1404" s="93" t="s">
        <v>12265</v>
      </c>
      <c r="D1404" s="93">
        <v>1989</v>
      </c>
      <c r="E1404" s="93">
        <v>9.1050000000000004</v>
      </c>
    </row>
    <row r="1405" spans="1:5" ht="14.25" customHeight="1">
      <c r="A1405" s="93">
        <v>1404</v>
      </c>
      <c r="B1405" s="93" t="s">
        <v>7849</v>
      </c>
      <c r="C1405" s="93" t="s">
        <v>12264</v>
      </c>
      <c r="D1405" s="93">
        <v>2009</v>
      </c>
      <c r="E1405" s="93">
        <v>9.0950000000000006</v>
      </c>
    </row>
    <row r="1406" spans="1:5" ht="14.25" customHeight="1">
      <c r="A1406" s="93">
        <v>1405</v>
      </c>
      <c r="B1406" s="93" t="s">
        <v>7326</v>
      </c>
      <c r="C1406" s="93" t="s">
        <v>12263</v>
      </c>
      <c r="D1406" s="93">
        <v>1995</v>
      </c>
      <c r="E1406" s="93">
        <v>9.0839999999999996</v>
      </c>
    </row>
    <row r="1407" spans="1:5" ht="14.25" customHeight="1">
      <c r="A1407" s="93">
        <v>1406</v>
      </c>
      <c r="B1407" s="93" t="s">
        <v>9421</v>
      </c>
      <c r="C1407" s="93" t="s">
        <v>12262</v>
      </c>
      <c r="D1407" s="93">
        <v>2012</v>
      </c>
      <c r="E1407" s="93">
        <v>9.0820000000000007</v>
      </c>
    </row>
    <row r="1408" spans="1:5" ht="14.25" customHeight="1">
      <c r="A1408" s="93">
        <v>1407</v>
      </c>
      <c r="B1408" s="93" t="s">
        <v>11648</v>
      </c>
      <c r="C1408" s="93" t="s">
        <v>12261</v>
      </c>
      <c r="D1408" s="93">
        <v>1972</v>
      </c>
      <c r="E1408" s="93">
        <v>9.08</v>
      </c>
    </row>
    <row r="1409" spans="1:5" ht="14.25" customHeight="1">
      <c r="A1409" s="93">
        <v>1408</v>
      </c>
      <c r="B1409" s="93" t="s">
        <v>7426</v>
      </c>
      <c r="C1409" s="93" t="s">
        <v>12260</v>
      </c>
      <c r="D1409" s="93">
        <v>2003</v>
      </c>
      <c r="E1409" s="93">
        <v>9.0760000000000005</v>
      </c>
    </row>
    <row r="1410" spans="1:5" ht="14.25" customHeight="1">
      <c r="A1410" s="93">
        <v>1409</v>
      </c>
      <c r="B1410" s="93" t="s">
        <v>9490</v>
      </c>
      <c r="C1410" s="93" t="s">
        <v>12259</v>
      </c>
      <c r="D1410" s="93">
        <v>1970</v>
      </c>
      <c r="E1410" s="93">
        <v>9.07</v>
      </c>
    </row>
    <row r="1411" spans="1:5" ht="14.25" customHeight="1">
      <c r="A1411" s="93">
        <v>1410</v>
      </c>
      <c r="B1411" s="93" t="s">
        <v>9754</v>
      </c>
      <c r="C1411" s="93" t="s">
        <v>12258</v>
      </c>
      <c r="D1411" s="93">
        <v>1991</v>
      </c>
      <c r="E1411" s="93">
        <v>9.0660000000000007</v>
      </c>
    </row>
    <row r="1412" spans="1:5" ht="14.25" customHeight="1">
      <c r="A1412" s="93">
        <v>1411</v>
      </c>
      <c r="B1412" s="93" t="s">
        <v>7407</v>
      </c>
      <c r="C1412" s="93" t="s">
        <v>11493</v>
      </c>
      <c r="D1412" s="93">
        <v>1991</v>
      </c>
      <c r="E1412" s="93">
        <v>9.0649999999999995</v>
      </c>
    </row>
    <row r="1413" spans="1:5" ht="14.25" customHeight="1">
      <c r="A1413" s="93">
        <v>1412</v>
      </c>
      <c r="B1413" s="93" t="s">
        <v>7810</v>
      </c>
      <c r="C1413" s="93" t="s">
        <v>12257</v>
      </c>
      <c r="D1413" s="93">
        <v>1967</v>
      </c>
      <c r="E1413" s="93">
        <v>9.06</v>
      </c>
    </row>
    <row r="1414" spans="1:5" ht="14.25" customHeight="1">
      <c r="A1414" s="93">
        <v>1413</v>
      </c>
      <c r="B1414" s="93" t="s">
        <v>12256</v>
      </c>
      <c r="C1414" s="93" t="s">
        <v>12255</v>
      </c>
      <c r="D1414" s="93">
        <v>2000</v>
      </c>
      <c r="E1414" s="93">
        <v>9.0589999999999993</v>
      </c>
    </row>
    <row r="1415" spans="1:5" ht="14.25" customHeight="1">
      <c r="A1415" s="93">
        <v>1414</v>
      </c>
      <c r="B1415" s="93" t="s">
        <v>12254</v>
      </c>
      <c r="C1415" s="93" t="s">
        <v>12253</v>
      </c>
      <c r="D1415" s="93">
        <v>1967</v>
      </c>
      <c r="E1415" s="93">
        <v>9.0470000000000006</v>
      </c>
    </row>
    <row r="1416" spans="1:5" ht="14.25" customHeight="1">
      <c r="A1416" s="93">
        <v>1415</v>
      </c>
      <c r="B1416" s="93" t="s">
        <v>7776</v>
      </c>
      <c r="C1416" s="93" t="s">
        <v>12252</v>
      </c>
      <c r="D1416" s="93">
        <v>1941</v>
      </c>
      <c r="E1416" s="93">
        <v>9.0449999999999999</v>
      </c>
    </row>
    <row r="1417" spans="1:5" ht="14.25" customHeight="1">
      <c r="A1417" s="93">
        <v>1416</v>
      </c>
      <c r="B1417" s="93" t="s">
        <v>9731</v>
      </c>
      <c r="C1417" s="93" t="s">
        <v>12251</v>
      </c>
      <c r="D1417" s="93">
        <v>1996</v>
      </c>
      <c r="E1417" s="93">
        <v>9.0399999999999991</v>
      </c>
    </row>
    <row r="1418" spans="1:5" ht="14.25" customHeight="1">
      <c r="A1418" s="93">
        <v>1417</v>
      </c>
      <c r="B1418" s="93" t="s">
        <v>8024</v>
      </c>
      <c r="C1418" s="93" t="s">
        <v>12250</v>
      </c>
      <c r="D1418" s="93">
        <v>1969</v>
      </c>
      <c r="E1418" s="93">
        <v>9.0380000000000003</v>
      </c>
    </row>
    <row r="1419" spans="1:5" ht="14.25" customHeight="1">
      <c r="A1419" s="93">
        <v>1418</v>
      </c>
      <c r="B1419" s="93" t="s">
        <v>12249</v>
      </c>
      <c r="C1419" s="93" t="s">
        <v>12248</v>
      </c>
      <c r="D1419" s="93">
        <v>2003</v>
      </c>
      <c r="E1419" s="93">
        <v>9.0359999999999996</v>
      </c>
    </row>
    <row r="1420" spans="1:5" ht="14.25" customHeight="1">
      <c r="A1420" s="93">
        <v>1419</v>
      </c>
      <c r="B1420" s="93" t="s">
        <v>7491</v>
      </c>
      <c r="C1420" s="93" t="s">
        <v>12247</v>
      </c>
      <c r="D1420" s="93">
        <v>2000</v>
      </c>
      <c r="E1420" s="93">
        <v>9.0229999999999997</v>
      </c>
    </row>
    <row r="1421" spans="1:5" ht="14.25" customHeight="1">
      <c r="A1421" s="93">
        <v>1420</v>
      </c>
      <c r="B1421" s="93" t="s">
        <v>7320</v>
      </c>
      <c r="C1421" s="93" t="s">
        <v>12246</v>
      </c>
      <c r="D1421" s="93">
        <v>2001</v>
      </c>
      <c r="E1421" s="93">
        <v>9.0190000000000001</v>
      </c>
    </row>
    <row r="1422" spans="1:5" ht="14.25" customHeight="1">
      <c r="A1422" s="93">
        <v>1421</v>
      </c>
      <c r="B1422" s="93" t="s">
        <v>10479</v>
      </c>
      <c r="C1422" s="93" t="s">
        <v>12245</v>
      </c>
      <c r="D1422" s="93">
        <v>1981</v>
      </c>
      <c r="E1422" s="93">
        <v>9.0169999999999995</v>
      </c>
    </row>
    <row r="1423" spans="1:5" ht="14.25" customHeight="1">
      <c r="A1423" s="93">
        <v>1422</v>
      </c>
      <c r="B1423" s="93" t="s">
        <v>9789</v>
      </c>
      <c r="C1423" s="93" t="s">
        <v>12244</v>
      </c>
      <c r="D1423" s="93">
        <v>1988</v>
      </c>
      <c r="E1423" s="93">
        <v>9.0150000000000006</v>
      </c>
    </row>
    <row r="1424" spans="1:5" ht="14.25" customHeight="1">
      <c r="A1424" s="93">
        <v>1423</v>
      </c>
      <c r="B1424" s="93" t="s">
        <v>9950</v>
      </c>
      <c r="C1424" s="93" t="s">
        <v>12243</v>
      </c>
      <c r="D1424" s="93">
        <v>1969</v>
      </c>
      <c r="E1424" s="93">
        <v>9.0150000000000006</v>
      </c>
    </row>
    <row r="1425" spans="1:5" ht="14.25" customHeight="1">
      <c r="A1425" s="93">
        <v>1424</v>
      </c>
      <c r="B1425" s="93" t="s">
        <v>8697</v>
      </c>
      <c r="C1425" s="93" t="s">
        <v>8205</v>
      </c>
      <c r="D1425" s="93">
        <v>1945</v>
      </c>
      <c r="E1425" s="93">
        <v>9.0139999999999993</v>
      </c>
    </row>
    <row r="1426" spans="1:5" ht="14.25" customHeight="1">
      <c r="A1426" s="93">
        <v>1425</v>
      </c>
      <c r="B1426" s="93" t="s">
        <v>8939</v>
      </c>
      <c r="C1426" s="93" t="s">
        <v>12242</v>
      </c>
      <c r="D1426" s="93">
        <v>1955</v>
      </c>
      <c r="E1426" s="93">
        <v>9.0120000000000005</v>
      </c>
    </row>
    <row r="1427" spans="1:5" ht="14.25" customHeight="1">
      <c r="A1427" s="93">
        <v>1426</v>
      </c>
      <c r="B1427" s="93" t="s">
        <v>7246</v>
      </c>
      <c r="C1427" s="93" t="s">
        <v>12241</v>
      </c>
      <c r="D1427" s="93">
        <v>2000</v>
      </c>
      <c r="E1427" s="93">
        <v>9.0060000000000002</v>
      </c>
    </row>
    <row r="1428" spans="1:5" ht="14.25" customHeight="1">
      <c r="A1428" s="93">
        <v>1427</v>
      </c>
      <c r="B1428" s="93" t="s">
        <v>8889</v>
      </c>
      <c r="C1428" s="93" t="s">
        <v>12240</v>
      </c>
      <c r="D1428" s="93">
        <v>1982</v>
      </c>
      <c r="E1428" s="93">
        <v>9.0060000000000002</v>
      </c>
    </row>
    <row r="1429" spans="1:5" ht="14.25" customHeight="1">
      <c r="A1429" s="93">
        <v>1428</v>
      </c>
      <c r="B1429" s="93" t="s">
        <v>7295</v>
      </c>
      <c r="C1429" s="93" t="s">
        <v>12239</v>
      </c>
      <c r="D1429" s="93">
        <v>1988</v>
      </c>
      <c r="E1429" s="93">
        <v>9.0039999999999996</v>
      </c>
    </row>
    <row r="1430" spans="1:5" ht="14.25" customHeight="1">
      <c r="A1430" s="93">
        <v>1429</v>
      </c>
      <c r="B1430" s="93" t="s">
        <v>7220</v>
      </c>
      <c r="C1430" s="93" t="s">
        <v>12238</v>
      </c>
      <c r="D1430" s="93">
        <v>1997</v>
      </c>
      <c r="E1430" s="93">
        <v>8.9979999999999993</v>
      </c>
    </row>
    <row r="1431" spans="1:5" ht="14.25" customHeight="1">
      <c r="A1431" s="93">
        <v>1430</v>
      </c>
      <c r="B1431" s="93" t="s">
        <v>7902</v>
      </c>
      <c r="C1431" s="93" t="s">
        <v>12237</v>
      </c>
      <c r="D1431" s="93">
        <v>1999</v>
      </c>
      <c r="E1431" s="93">
        <v>8.9969999999999999</v>
      </c>
    </row>
    <row r="1432" spans="1:5" ht="14.25" customHeight="1">
      <c r="A1432" s="93">
        <v>1431</v>
      </c>
      <c r="B1432" s="93" t="s">
        <v>7113</v>
      </c>
      <c r="C1432" s="93" t="s">
        <v>12236</v>
      </c>
      <c r="D1432" s="93">
        <v>2000</v>
      </c>
      <c r="E1432" s="93">
        <v>8.9949999999999992</v>
      </c>
    </row>
    <row r="1433" spans="1:5" ht="14.25" customHeight="1">
      <c r="A1433" s="93">
        <v>1432</v>
      </c>
      <c r="B1433" s="93" t="s">
        <v>10316</v>
      </c>
      <c r="C1433" s="93" t="s">
        <v>12235</v>
      </c>
      <c r="D1433" s="93">
        <v>2010</v>
      </c>
      <c r="E1433" s="93">
        <v>8.9809999999999999</v>
      </c>
    </row>
    <row r="1434" spans="1:5" ht="14.25" customHeight="1">
      <c r="A1434" s="93">
        <v>1433</v>
      </c>
      <c r="B1434" s="93" t="s">
        <v>12234</v>
      </c>
      <c r="C1434" s="93" t="s">
        <v>12233</v>
      </c>
      <c r="D1434" s="93">
        <v>1974</v>
      </c>
      <c r="E1434" s="93">
        <v>8.9789999999999992</v>
      </c>
    </row>
    <row r="1435" spans="1:5" ht="14.25" customHeight="1">
      <c r="A1435" s="93">
        <v>1434</v>
      </c>
      <c r="B1435" s="93" t="s">
        <v>12232</v>
      </c>
      <c r="C1435" s="93" t="s">
        <v>12231</v>
      </c>
      <c r="D1435" s="93">
        <v>1995</v>
      </c>
      <c r="E1435" s="93">
        <v>8.9779999999999998</v>
      </c>
    </row>
    <row r="1436" spans="1:5" ht="14.25" customHeight="1">
      <c r="A1436" s="93">
        <v>1435</v>
      </c>
      <c r="B1436" s="93" t="s">
        <v>12230</v>
      </c>
      <c r="C1436" s="93" t="s">
        <v>12229</v>
      </c>
      <c r="D1436" s="93">
        <v>1966</v>
      </c>
      <c r="E1436" s="93">
        <v>8.9740000000000002</v>
      </c>
    </row>
    <row r="1437" spans="1:5" ht="14.25" customHeight="1">
      <c r="A1437" s="93">
        <v>1436</v>
      </c>
      <c r="B1437" s="93" t="s">
        <v>12228</v>
      </c>
      <c r="C1437" s="93" t="s">
        <v>10336</v>
      </c>
      <c r="D1437" s="93">
        <v>1978</v>
      </c>
      <c r="E1437" s="93">
        <v>8.9730000000000008</v>
      </c>
    </row>
    <row r="1438" spans="1:5" ht="14.25" customHeight="1">
      <c r="A1438" s="93">
        <v>1437</v>
      </c>
      <c r="B1438" s="93" t="s">
        <v>12227</v>
      </c>
      <c r="C1438" s="93" t="s">
        <v>12226</v>
      </c>
      <c r="D1438" s="93">
        <v>1979</v>
      </c>
      <c r="E1438" s="93">
        <v>8.9719999999999995</v>
      </c>
    </row>
    <row r="1439" spans="1:5" ht="14.25" customHeight="1">
      <c r="A1439" s="93">
        <v>1438</v>
      </c>
      <c r="B1439" s="93" t="s">
        <v>8436</v>
      </c>
      <c r="C1439" s="93" t="s">
        <v>12225</v>
      </c>
      <c r="D1439" s="93">
        <v>1978</v>
      </c>
      <c r="E1439" s="93">
        <v>8.9600000000000009</v>
      </c>
    </row>
    <row r="1440" spans="1:5" ht="14.25" customHeight="1">
      <c r="A1440" s="93">
        <v>1439</v>
      </c>
      <c r="B1440" s="93" t="s">
        <v>8480</v>
      </c>
      <c r="C1440" s="93" t="s">
        <v>12224</v>
      </c>
      <c r="D1440" s="93">
        <v>1994</v>
      </c>
      <c r="E1440" s="93">
        <v>8.9559999999999995</v>
      </c>
    </row>
    <row r="1441" spans="1:5" ht="14.25" customHeight="1">
      <c r="A1441" s="93">
        <v>1440</v>
      </c>
      <c r="B1441" s="93" t="s">
        <v>9929</v>
      </c>
      <c r="C1441" s="93" t="s">
        <v>12223</v>
      </c>
      <c r="D1441" s="93">
        <v>1991</v>
      </c>
      <c r="E1441" s="93">
        <v>8.9540000000000006</v>
      </c>
    </row>
    <row r="1442" spans="1:5" ht="14.25" customHeight="1">
      <c r="A1442" s="93">
        <v>1441</v>
      </c>
      <c r="B1442" s="93" t="s">
        <v>12222</v>
      </c>
      <c r="C1442" s="93" t="s">
        <v>5816</v>
      </c>
      <c r="D1442" s="93">
        <v>1995</v>
      </c>
      <c r="E1442" s="93">
        <v>8.9540000000000006</v>
      </c>
    </row>
    <row r="1443" spans="1:5" ht="14.25" customHeight="1">
      <c r="A1443" s="93">
        <v>1442</v>
      </c>
      <c r="B1443" s="93" t="s">
        <v>9241</v>
      </c>
      <c r="C1443" s="93" t="s">
        <v>12221</v>
      </c>
      <c r="D1443" s="93">
        <v>1980</v>
      </c>
      <c r="E1443" s="93">
        <v>8.9480000000000004</v>
      </c>
    </row>
    <row r="1444" spans="1:5" ht="14.25" customHeight="1">
      <c r="A1444" s="93">
        <v>1443</v>
      </c>
      <c r="B1444" s="93" t="s">
        <v>7493</v>
      </c>
      <c r="C1444" s="93" t="s">
        <v>12220</v>
      </c>
      <c r="D1444" s="93">
        <v>1946</v>
      </c>
      <c r="E1444" s="93">
        <v>8.9480000000000004</v>
      </c>
    </row>
    <row r="1445" spans="1:5" ht="14.25" customHeight="1">
      <c r="A1445" s="93">
        <v>1444</v>
      </c>
      <c r="B1445" s="93" t="s">
        <v>12219</v>
      </c>
      <c r="C1445" s="93" t="s">
        <v>12218</v>
      </c>
      <c r="D1445" s="93">
        <v>1959</v>
      </c>
      <c r="E1445" s="93">
        <v>8.9480000000000004</v>
      </c>
    </row>
    <row r="1446" spans="1:5" ht="14.25" customHeight="1">
      <c r="A1446" s="93">
        <v>1445</v>
      </c>
      <c r="B1446" s="93" t="s">
        <v>7278</v>
      </c>
      <c r="C1446" s="93" t="s">
        <v>12217</v>
      </c>
      <c r="D1446" s="93">
        <v>1999</v>
      </c>
      <c r="E1446" s="93">
        <v>8.9440000000000008</v>
      </c>
    </row>
    <row r="1447" spans="1:5" ht="14.25" customHeight="1">
      <c r="A1447" s="93">
        <v>1446</v>
      </c>
      <c r="B1447" s="93" t="s">
        <v>10119</v>
      </c>
      <c r="C1447" s="93" t="s">
        <v>12216</v>
      </c>
      <c r="D1447" s="93">
        <v>1991</v>
      </c>
      <c r="E1447" s="93">
        <v>8.9429999999999996</v>
      </c>
    </row>
    <row r="1448" spans="1:5" ht="14.25" customHeight="1">
      <c r="A1448" s="93">
        <v>1447</v>
      </c>
      <c r="B1448" s="93" t="s">
        <v>12215</v>
      </c>
      <c r="C1448" s="93" t="s">
        <v>12214</v>
      </c>
      <c r="D1448" s="93">
        <v>1992</v>
      </c>
      <c r="E1448" s="93">
        <v>8.9390000000000001</v>
      </c>
    </row>
    <row r="1449" spans="1:5" ht="14.25" customHeight="1">
      <c r="A1449" s="93">
        <v>1448</v>
      </c>
      <c r="B1449" s="93" t="s">
        <v>12213</v>
      </c>
      <c r="C1449" s="93" t="s">
        <v>12212</v>
      </c>
      <c r="D1449" s="93">
        <v>2004</v>
      </c>
      <c r="E1449" s="93">
        <v>8.9390000000000001</v>
      </c>
    </row>
    <row r="1450" spans="1:5" ht="14.25" customHeight="1">
      <c r="A1450" s="93">
        <v>1449</v>
      </c>
      <c r="B1450" s="93" t="s">
        <v>7293</v>
      </c>
      <c r="C1450" s="93" t="s">
        <v>12211</v>
      </c>
      <c r="D1450" s="93">
        <v>1966</v>
      </c>
      <c r="E1450" s="93">
        <v>8.9380000000000006</v>
      </c>
    </row>
    <row r="1451" spans="1:5" ht="14.25" customHeight="1">
      <c r="A1451" s="93">
        <v>1450</v>
      </c>
      <c r="B1451" s="93" t="s">
        <v>12210</v>
      </c>
      <c r="C1451" s="93" t="s">
        <v>12209</v>
      </c>
      <c r="D1451" s="93">
        <v>1983</v>
      </c>
      <c r="E1451" s="93">
        <v>8.9280000000000008</v>
      </c>
    </row>
    <row r="1452" spans="1:5" ht="14.25" customHeight="1">
      <c r="A1452" s="93">
        <v>1451</v>
      </c>
      <c r="B1452" s="93" t="s">
        <v>7017</v>
      </c>
      <c r="C1452" s="93" t="s">
        <v>7465</v>
      </c>
      <c r="D1452" s="93">
        <v>1980</v>
      </c>
      <c r="E1452" s="93">
        <v>8.9250000000000007</v>
      </c>
    </row>
    <row r="1453" spans="1:5" ht="14.25" customHeight="1">
      <c r="A1453" s="93">
        <v>1452</v>
      </c>
      <c r="B1453" s="93" t="s">
        <v>6995</v>
      </c>
      <c r="C1453" s="93" t="s">
        <v>12208</v>
      </c>
      <c r="D1453" s="93">
        <v>1957</v>
      </c>
      <c r="E1453" s="93">
        <v>8.9239999999999995</v>
      </c>
    </row>
    <row r="1454" spans="1:5" ht="14.25" customHeight="1">
      <c r="A1454" s="93">
        <v>1453</v>
      </c>
      <c r="B1454" s="93" t="s">
        <v>8428</v>
      </c>
      <c r="C1454" s="93" t="s">
        <v>12207</v>
      </c>
      <c r="D1454" s="93">
        <v>2000</v>
      </c>
      <c r="E1454" s="93">
        <v>8.9220000000000006</v>
      </c>
    </row>
    <row r="1455" spans="1:5" ht="14.25" customHeight="1">
      <c r="A1455" s="93">
        <v>1454</v>
      </c>
      <c r="B1455" s="93" t="s">
        <v>11193</v>
      </c>
      <c r="C1455" s="93" t="s">
        <v>12206</v>
      </c>
      <c r="D1455" s="93">
        <v>1966</v>
      </c>
      <c r="E1455" s="93">
        <v>8.9209999999999994</v>
      </c>
    </row>
    <row r="1456" spans="1:5" ht="14.25" customHeight="1">
      <c r="A1456" s="93">
        <v>1455</v>
      </c>
      <c r="B1456" s="93" t="s">
        <v>12205</v>
      </c>
      <c r="C1456" s="93" t="s">
        <v>11119</v>
      </c>
      <c r="D1456" s="93">
        <v>1954</v>
      </c>
      <c r="E1456" s="93">
        <v>8.9209999999999994</v>
      </c>
    </row>
    <row r="1457" spans="1:5" ht="14.25" customHeight="1">
      <c r="A1457" s="93">
        <v>1456</v>
      </c>
      <c r="B1457" s="93" t="s">
        <v>12204</v>
      </c>
      <c r="C1457" s="93" t="s">
        <v>12203</v>
      </c>
      <c r="D1457" s="93">
        <v>1976</v>
      </c>
      <c r="E1457" s="93">
        <v>8.92</v>
      </c>
    </row>
    <row r="1458" spans="1:5" ht="14.25" customHeight="1">
      <c r="A1458" s="93">
        <v>1457</v>
      </c>
      <c r="B1458" s="93" t="s">
        <v>12202</v>
      </c>
      <c r="C1458" s="93" t="s">
        <v>12201</v>
      </c>
      <c r="D1458" s="93">
        <v>1991</v>
      </c>
      <c r="E1458" s="93">
        <v>8.9139999999999997</v>
      </c>
    </row>
    <row r="1459" spans="1:5" ht="14.25" customHeight="1">
      <c r="A1459" s="93">
        <v>1458</v>
      </c>
      <c r="B1459" s="93" t="s">
        <v>12200</v>
      </c>
      <c r="C1459" s="93" t="s">
        <v>12199</v>
      </c>
      <c r="D1459" s="93">
        <v>1965</v>
      </c>
      <c r="E1459" s="93">
        <v>8.9109999999999996</v>
      </c>
    </row>
    <row r="1460" spans="1:5" ht="14.25" customHeight="1">
      <c r="A1460" s="93">
        <v>1459</v>
      </c>
      <c r="B1460" s="93" t="s">
        <v>12198</v>
      </c>
      <c r="C1460" s="93" t="s">
        <v>11151</v>
      </c>
      <c r="D1460" s="93">
        <v>1941</v>
      </c>
      <c r="E1460" s="93">
        <v>8.91</v>
      </c>
    </row>
    <row r="1461" spans="1:5" ht="14.25" customHeight="1">
      <c r="A1461" s="93">
        <v>1460</v>
      </c>
      <c r="B1461" s="93" t="s">
        <v>7242</v>
      </c>
      <c r="C1461" s="93" t="s">
        <v>12197</v>
      </c>
      <c r="D1461" s="93">
        <v>1992</v>
      </c>
      <c r="E1461" s="93">
        <v>8.907</v>
      </c>
    </row>
    <row r="1462" spans="1:5" ht="14.25" customHeight="1">
      <c r="A1462" s="93">
        <v>1461</v>
      </c>
      <c r="B1462" s="93" t="s">
        <v>7235</v>
      </c>
      <c r="C1462" s="93" t="s">
        <v>12196</v>
      </c>
      <c r="D1462" s="93">
        <v>1945</v>
      </c>
      <c r="E1462" s="93">
        <v>8.9039999999999999</v>
      </c>
    </row>
    <row r="1463" spans="1:5" ht="14.25" customHeight="1">
      <c r="A1463" s="93">
        <v>1462</v>
      </c>
      <c r="B1463" s="93" t="s">
        <v>7123</v>
      </c>
      <c r="C1463" s="93" t="s">
        <v>12195</v>
      </c>
      <c r="D1463" s="93">
        <v>1993</v>
      </c>
      <c r="E1463" s="93">
        <v>8.9019999999999992</v>
      </c>
    </row>
    <row r="1464" spans="1:5" ht="14.25" customHeight="1">
      <c r="A1464" s="93">
        <v>1463</v>
      </c>
      <c r="B1464" s="93" t="s">
        <v>10518</v>
      </c>
      <c r="C1464" s="93" t="s">
        <v>12194</v>
      </c>
      <c r="D1464" s="93">
        <v>1962</v>
      </c>
      <c r="E1464" s="93">
        <v>8.9009999999999998</v>
      </c>
    </row>
    <row r="1465" spans="1:5" ht="14.25" customHeight="1">
      <c r="A1465" s="93">
        <v>1464</v>
      </c>
      <c r="B1465" s="93" t="s">
        <v>12193</v>
      </c>
      <c r="C1465" s="93" t="s">
        <v>12192</v>
      </c>
      <c r="D1465" s="93">
        <v>1986</v>
      </c>
      <c r="E1465" s="93">
        <v>8.8979999999999997</v>
      </c>
    </row>
    <row r="1466" spans="1:5" ht="14.25" customHeight="1">
      <c r="A1466" s="93">
        <v>1465</v>
      </c>
      <c r="B1466" s="93" t="s">
        <v>12191</v>
      </c>
      <c r="C1466" s="93" t="s">
        <v>12190</v>
      </c>
      <c r="D1466" s="93">
        <v>1988</v>
      </c>
      <c r="E1466" s="93">
        <v>8.8970000000000002</v>
      </c>
    </row>
    <row r="1467" spans="1:5" ht="14.25" customHeight="1">
      <c r="A1467" s="93">
        <v>1466</v>
      </c>
      <c r="B1467" s="93" t="s">
        <v>7367</v>
      </c>
      <c r="C1467" s="93" t="s">
        <v>9535</v>
      </c>
      <c r="D1467" s="93">
        <v>1974</v>
      </c>
      <c r="E1467" s="93">
        <v>8.8949999999999996</v>
      </c>
    </row>
    <row r="1468" spans="1:5" ht="14.25" customHeight="1">
      <c r="A1468" s="93">
        <v>1467</v>
      </c>
      <c r="B1468" s="93" t="s">
        <v>12189</v>
      </c>
      <c r="C1468" s="93" t="s">
        <v>12188</v>
      </c>
      <c r="D1468" s="93">
        <v>1976</v>
      </c>
      <c r="E1468" s="93">
        <v>8.891</v>
      </c>
    </row>
    <row r="1469" spans="1:5" ht="14.25" customHeight="1">
      <c r="A1469" s="93">
        <v>1468</v>
      </c>
      <c r="B1469" s="93" t="s">
        <v>12187</v>
      </c>
      <c r="C1469" s="93" t="s">
        <v>12186</v>
      </c>
      <c r="D1469" s="93">
        <v>1977</v>
      </c>
      <c r="E1469" s="93">
        <v>8.8889999999999993</v>
      </c>
    </row>
    <row r="1470" spans="1:5" ht="14.25" customHeight="1">
      <c r="A1470" s="93">
        <v>1469</v>
      </c>
      <c r="B1470" s="93" t="s">
        <v>12185</v>
      </c>
      <c r="C1470" s="93" t="s">
        <v>12184</v>
      </c>
      <c r="D1470" s="93">
        <v>1983</v>
      </c>
      <c r="E1470" s="93">
        <v>8.8859999999999992</v>
      </c>
    </row>
    <row r="1471" spans="1:5" ht="14.25" customHeight="1">
      <c r="A1471" s="93">
        <v>1470</v>
      </c>
      <c r="B1471" s="93" t="s">
        <v>12183</v>
      </c>
      <c r="C1471" s="93" t="s">
        <v>12182</v>
      </c>
      <c r="D1471" s="93">
        <v>1962</v>
      </c>
      <c r="E1471" s="93">
        <v>8.8849999999999998</v>
      </c>
    </row>
    <row r="1472" spans="1:5" ht="14.25" customHeight="1">
      <c r="A1472" s="93">
        <v>1471</v>
      </c>
      <c r="B1472" s="93" t="s">
        <v>8688</v>
      </c>
      <c r="C1472" s="93" t="s">
        <v>12117</v>
      </c>
      <c r="D1472" s="93">
        <v>1998</v>
      </c>
      <c r="E1472" s="93">
        <v>8.8840000000000003</v>
      </c>
    </row>
    <row r="1473" spans="1:5" ht="14.25" customHeight="1">
      <c r="A1473" s="93">
        <v>1472</v>
      </c>
      <c r="B1473" s="93" t="s">
        <v>11218</v>
      </c>
      <c r="C1473" s="93" t="s">
        <v>12181</v>
      </c>
      <c r="D1473" s="93">
        <v>1967</v>
      </c>
      <c r="E1473" s="93">
        <v>8.875</v>
      </c>
    </row>
    <row r="1474" spans="1:5" ht="14.25" customHeight="1">
      <c r="A1474" s="93">
        <v>1473</v>
      </c>
      <c r="B1474" s="93" t="s">
        <v>8436</v>
      </c>
      <c r="C1474" s="93" t="s">
        <v>10268</v>
      </c>
      <c r="D1474" s="93">
        <v>1977</v>
      </c>
      <c r="E1474" s="93">
        <v>8.875</v>
      </c>
    </row>
    <row r="1475" spans="1:5" ht="14.25" customHeight="1">
      <c r="A1475" s="93">
        <v>1474</v>
      </c>
      <c r="B1475" s="93" t="s">
        <v>12180</v>
      </c>
      <c r="C1475" s="93" t="s">
        <v>12179</v>
      </c>
      <c r="D1475" s="93">
        <v>2009</v>
      </c>
      <c r="E1475" s="93">
        <v>8.8699999999999992</v>
      </c>
    </row>
    <row r="1476" spans="1:5" ht="14.25" customHeight="1">
      <c r="A1476" s="93">
        <v>1475</v>
      </c>
      <c r="B1476" s="93" t="s">
        <v>8596</v>
      </c>
      <c r="C1476" s="93">
        <v>1979</v>
      </c>
      <c r="D1476" s="93">
        <v>1996</v>
      </c>
      <c r="E1476" s="93">
        <v>8.8659999999999997</v>
      </c>
    </row>
    <row r="1477" spans="1:5" ht="14.25" customHeight="1">
      <c r="A1477" s="93">
        <v>1476</v>
      </c>
      <c r="B1477" s="93" t="s">
        <v>12178</v>
      </c>
      <c r="C1477" s="93" t="s">
        <v>10047</v>
      </c>
      <c r="D1477" s="93">
        <v>1975</v>
      </c>
      <c r="E1477" s="93">
        <v>8.8610000000000007</v>
      </c>
    </row>
    <row r="1478" spans="1:5" ht="14.25" customHeight="1">
      <c r="A1478" s="93">
        <v>1477</v>
      </c>
      <c r="B1478" s="93" t="s">
        <v>9746</v>
      </c>
      <c r="C1478" s="93" t="s">
        <v>12177</v>
      </c>
      <c r="D1478" s="93">
        <v>1978</v>
      </c>
      <c r="E1478" s="93">
        <v>8.859</v>
      </c>
    </row>
    <row r="1479" spans="1:5" ht="14.25" customHeight="1">
      <c r="A1479" s="93">
        <v>1478</v>
      </c>
      <c r="B1479" s="93" t="s">
        <v>12176</v>
      </c>
      <c r="C1479" s="93" t="s">
        <v>12175</v>
      </c>
      <c r="D1479" s="93">
        <v>1994</v>
      </c>
      <c r="E1479" s="93">
        <v>8.859</v>
      </c>
    </row>
    <row r="1480" spans="1:5" ht="14.25" customHeight="1">
      <c r="A1480" s="93">
        <v>1479</v>
      </c>
      <c r="B1480" s="93" t="s">
        <v>11932</v>
      </c>
      <c r="C1480" s="93" t="s">
        <v>10021</v>
      </c>
      <c r="D1480" s="93">
        <v>1945</v>
      </c>
      <c r="E1480" s="93">
        <v>8.8469999999999995</v>
      </c>
    </row>
    <row r="1481" spans="1:5" ht="14.25" customHeight="1">
      <c r="A1481" s="93">
        <v>1480</v>
      </c>
      <c r="B1481" s="93" t="s">
        <v>8989</v>
      </c>
      <c r="C1481" s="93" t="s">
        <v>12174</v>
      </c>
      <c r="D1481" s="93">
        <v>1968</v>
      </c>
      <c r="E1481" s="93">
        <v>8.8439999999999994</v>
      </c>
    </row>
    <row r="1482" spans="1:5" ht="14.25" customHeight="1">
      <c r="A1482" s="93">
        <v>1481</v>
      </c>
      <c r="B1482" s="93" t="s">
        <v>7067</v>
      </c>
      <c r="C1482" s="93" t="s">
        <v>10972</v>
      </c>
      <c r="D1482" s="93">
        <v>1948</v>
      </c>
      <c r="E1482" s="93">
        <v>8.8369999999999997</v>
      </c>
    </row>
    <row r="1483" spans="1:5" ht="14.25" customHeight="1">
      <c r="A1483" s="93">
        <v>1482</v>
      </c>
      <c r="B1483" s="93" t="s">
        <v>8158</v>
      </c>
      <c r="C1483" s="93" t="s">
        <v>9117</v>
      </c>
      <c r="D1483" s="93">
        <v>1962</v>
      </c>
      <c r="E1483" s="93">
        <v>8.8320000000000007</v>
      </c>
    </row>
    <row r="1484" spans="1:5" ht="14.25" customHeight="1">
      <c r="A1484" s="93">
        <v>1483</v>
      </c>
      <c r="B1484" s="93" t="s">
        <v>11397</v>
      </c>
      <c r="C1484" s="93" t="s">
        <v>12173</v>
      </c>
      <c r="D1484" s="93">
        <v>1999</v>
      </c>
      <c r="E1484" s="93">
        <v>8.827</v>
      </c>
    </row>
    <row r="1485" spans="1:5" ht="14.25" customHeight="1">
      <c r="A1485" s="93">
        <v>1484</v>
      </c>
      <c r="B1485" s="93" t="s">
        <v>12172</v>
      </c>
      <c r="C1485" s="93" t="s">
        <v>12171</v>
      </c>
      <c r="D1485" s="93">
        <v>1958</v>
      </c>
      <c r="E1485" s="93">
        <v>8.8230000000000004</v>
      </c>
    </row>
    <row r="1486" spans="1:5" ht="14.25" customHeight="1">
      <c r="A1486" s="93">
        <v>1485</v>
      </c>
      <c r="B1486" s="93" t="s">
        <v>7734</v>
      </c>
      <c r="C1486" s="93" t="s">
        <v>12170</v>
      </c>
      <c r="D1486" s="93">
        <v>1986</v>
      </c>
      <c r="E1486" s="93">
        <v>8.8230000000000004</v>
      </c>
    </row>
    <row r="1487" spans="1:5" ht="14.25" customHeight="1">
      <c r="A1487" s="93">
        <v>1486</v>
      </c>
      <c r="B1487" s="93" t="s">
        <v>7806</v>
      </c>
      <c r="C1487" s="93" t="s">
        <v>12169</v>
      </c>
      <c r="D1487" s="93">
        <v>1929</v>
      </c>
      <c r="E1487" s="93">
        <v>8.8160000000000007</v>
      </c>
    </row>
    <row r="1488" spans="1:5" ht="14.25" customHeight="1">
      <c r="A1488" s="93">
        <v>1487</v>
      </c>
      <c r="B1488" s="93" t="s">
        <v>9051</v>
      </c>
      <c r="C1488" s="93" t="s">
        <v>12168</v>
      </c>
      <c r="D1488" s="93">
        <v>1968</v>
      </c>
      <c r="E1488" s="93">
        <v>8.8149999999999995</v>
      </c>
    </row>
    <row r="1489" spans="1:5" ht="14.25" customHeight="1">
      <c r="A1489" s="93">
        <v>1488</v>
      </c>
      <c r="B1489" s="93" t="s">
        <v>10022</v>
      </c>
      <c r="C1489" s="93" t="s">
        <v>12167</v>
      </c>
      <c r="D1489" s="93">
        <v>1943</v>
      </c>
      <c r="E1489" s="93">
        <v>8.81</v>
      </c>
    </row>
    <row r="1490" spans="1:5" ht="14.25" customHeight="1">
      <c r="A1490" s="93">
        <v>1489</v>
      </c>
      <c r="B1490" s="93" t="s">
        <v>9246</v>
      </c>
      <c r="C1490" s="93" t="s">
        <v>12166</v>
      </c>
      <c r="D1490" s="93">
        <v>1991</v>
      </c>
      <c r="E1490" s="93">
        <v>8.81</v>
      </c>
    </row>
    <row r="1491" spans="1:5" ht="14.25" customHeight="1">
      <c r="A1491" s="93">
        <v>1490</v>
      </c>
      <c r="B1491" s="93" t="s">
        <v>8024</v>
      </c>
      <c r="C1491" s="93" t="s">
        <v>10089</v>
      </c>
      <c r="D1491" s="93">
        <v>1968</v>
      </c>
      <c r="E1491" s="93">
        <v>8.8089999999999993</v>
      </c>
    </row>
    <row r="1492" spans="1:5" ht="14.25" customHeight="1">
      <c r="A1492" s="93">
        <v>1491</v>
      </c>
      <c r="B1492" s="93" t="s">
        <v>7328</v>
      </c>
      <c r="C1492" s="93" t="s">
        <v>12165</v>
      </c>
      <c r="D1492" s="93">
        <v>1968</v>
      </c>
      <c r="E1492" s="93">
        <v>8.8079999999999998</v>
      </c>
    </row>
    <row r="1493" spans="1:5" ht="14.25" customHeight="1">
      <c r="A1493" s="93">
        <v>1492</v>
      </c>
      <c r="B1493" s="93" t="s">
        <v>12164</v>
      </c>
      <c r="C1493" s="93" t="s">
        <v>12163</v>
      </c>
      <c r="D1493" s="93">
        <v>1997</v>
      </c>
      <c r="E1493" s="93">
        <v>8.8070000000000004</v>
      </c>
    </row>
    <row r="1494" spans="1:5" ht="14.25" customHeight="1">
      <c r="A1494" s="93">
        <v>1493</v>
      </c>
      <c r="B1494" s="93" t="s">
        <v>12162</v>
      </c>
      <c r="C1494" s="93" t="s">
        <v>12161</v>
      </c>
      <c r="D1494" s="93">
        <v>2012</v>
      </c>
      <c r="E1494" s="93">
        <v>8.8040000000000003</v>
      </c>
    </row>
    <row r="1495" spans="1:5" ht="14.25" customHeight="1">
      <c r="A1495" s="93">
        <v>1494</v>
      </c>
      <c r="B1495" s="93" t="s">
        <v>8468</v>
      </c>
      <c r="C1495" s="93" t="s">
        <v>12160</v>
      </c>
      <c r="D1495" s="93">
        <v>2000</v>
      </c>
      <c r="E1495" s="93">
        <v>8.8030000000000008</v>
      </c>
    </row>
    <row r="1496" spans="1:5" ht="14.25" customHeight="1">
      <c r="A1496" s="93">
        <v>1495</v>
      </c>
      <c r="B1496" s="93" t="s">
        <v>7259</v>
      </c>
      <c r="C1496" s="93" t="s">
        <v>12159</v>
      </c>
      <c r="D1496" s="93">
        <v>1993</v>
      </c>
      <c r="E1496" s="93">
        <v>8.7959999999999994</v>
      </c>
    </row>
    <row r="1497" spans="1:5" ht="14.25" customHeight="1">
      <c r="A1497" s="93">
        <v>1496</v>
      </c>
      <c r="B1497" s="93" t="s">
        <v>8910</v>
      </c>
      <c r="C1497" s="93" t="s">
        <v>12158</v>
      </c>
      <c r="D1497" s="93">
        <v>1962</v>
      </c>
      <c r="E1497" s="93">
        <v>8.7870000000000008</v>
      </c>
    </row>
    <row r="1498" spans="1:5" ht="14.25" customHeight="1">
      <c r="A1498" s="93">
        <v>1497</v>
      </c>
      <c r="B1498" s="93" t="s">
        <v>9689</v>
      </c>
      <c r="C1498" s="93" t="s">
        <v>12157</v>
      </c>
      <c r="D1498" s="93">
        <v>1938</v>
      </c>
      <c r="E1498" s="93">
        <v>8.7850000000000001</v>
      </c>
    </row>
    <row r="1499" spans="1:5" ht="14.25" customHeight="1">
      <c r="A1499" s="93">
        <v>1498</v>
      </c>
      <c r="B1499" s="93" t="s">
        <v>7426</v>
      </c>
      <c r="C1499" s="93" t="s">
        <v>12156</v>
      </c>
      <c r="D1499" s="93">
        <v>2004</v>
      </c>
      <c r="E1499" s="93">
        <v>8.7850000000000001</v>
      </c>
    </row>
    <row r="1500" spans="1:5" ht="14.25" customHeight="1">
      <c r="A1500" s="93">
        <v>1499</v>
      </c>
      <c r="B1500" s="93" t="s">
        <v>7426</v>
      </c>
      <c r="C1500" s="93" t="s">
        <v>12155</v>
      </c>
      <c r="D1500" s="93">
        <v>2004</v>
      </c>
      <c r="E1500" s="93">
        <v>8.7829999999999995</v>
      </c>
    </row>
    <row r="1501" spans="1:5" ht="14.25" customHeight="1">
      <c r="A1501" s="93">
        <v>1500</v>
      </c>
      <c r="B1501" s="93" t="s">
        <v>12154</v>
      </c>
      <c r="C1501" s="93" t="s">
        <v>12153</v>
      </c>
      <c r="D1501" s="93">
        <v>1983</v>
      </c>
      <c r="E1501" s="93">
        <v>8.7810000000000006</v>
      </c>
    </row>
    <row r="1502" spans="1:5" ht="14.25" customHeight="1">
      <c r="A1502" s="93">
        <v>1501</v>
      </c>
      <c r="B1502" s="93" t="s">
        <v>11683</v>
      </c>
      <c r="C1502" s="93" t="s">
        <v>12152</v>
      </c>
      <c r="D1502" s="93">
        <v>1959</v>
      </c>
      <c r="E1502" s="93">
        <v>8.7750000000000004</v>
      </c>
    </row>
    <row r="1503" spans="1:5" ht="14.25" customHeight="1">
      <c r="A1503" s="93">
        <v>1502</v>
      </c>
      <c r="B1503" s="93" t="s">
        <v>12151</v>
      </c>
      <c r="C1503" s="93" t="s">
        <v>10037</v>
      </c>
      <c r="D1503" s="93">
        <v>1978</v>
      </c>
      <c r="E1503" s="93">
        <v>8.7739999999999991</v>
      </c>
    </row>
    <row r="1504" spans="1:5" ht="14.25" customHeight="1">
      <c r="A1504" s="93">
        <v>1503</v>
      </c>
      <c r="B1504" s="93" t="s">
        <v>8286</v>
      </c>
      <c r="C1504" s="93" t="s">
        <v>12150</v>
      </c>
      <c r="D1504" s="93">
        <v>1951</v>
      </c>
      <c r="E1504" s="93">
        <v>8.7710000000000008</v>
      </c>
    </row>
    <row r="1505" spans="1:5" ht="14.25" customHeight="1">
      <c r="A1505" s="93">
        <v>1504</v>
      </c>
      <c r="B1505" s="93" t="s">
        <v>9651</v>
      </c>
      <c r="C1505" s="93" t="s">
        <v>12149</v>
      </c>
      <c r="D1505" s="93">
        <v>1964</v>
      </c>
      <c r="E1505" s="93">
        <v>8.766</v>
      </c>
    </row>
    <row r="1506" spans="1:5" ht="14.25" customHeight="1">
      <c r="A1506" s="93">
        <v>1505</v>
      </c>
      <c r="B1506" s="93" t="s">
        <v>11025</v>
      </c>
      <c r="C1506" s="93" t="s">
        <v>12148</v>
      </c>
      <c r="D1506" s="93">
        <v>1981</v>
      </c>
      <c r="E1506" s="93">
        <v>8.766</v>
      </c>
    </row>
    <row r="1507" spans="1:5" ht="14.25" customHeight="1">
      <c r="A1507" s="93">
        <v>1506</v>
      </c>
      <c r="B1507" s="93" t="s">
        <v>12147</v>
      </c>
      <c r="C1507" s="93" t="s">
        <v>12146</v>
      </c>
      <c r="D1507" s="93">
        <v>1998</v>
      </c>
      <c r="E1507" s="93">
        <v>8.7609999999999992</v>
      </c>
    </row>
    <row r="1508" spans="1:5" ht="14.25" customHeight="1">
      <c r="A1508" s="93">
        <v>1507</v>
      </c>
      <c r="B1508" s="93" t="s">
        <v>12145</v>
      </c>
      <c r="C1508" s="93" t="s">
        <v>12144</v>
      </c>
      <c r="D1508" s="93">
        <v>1997</v>
      </c>
      <c r="E1508" s="93">
        <v>8.7590000000000003</v>
      </c>
    </row>
    <row r="1509" spans="1:5" ht="14.25" customHeight="1">
      <c r="A1509" s="93">
        <v>1508</v>
      </c>
      <c r="B1509" s="93" t="s">
        <v>7776</v>
      </c>
      <c r="C1509" s="93" t="s">
        <v>12143</v>
      </c>
      <c r="D1509" s="93">
        <v>1941</v>
      </c>
      <c r="E1509" s="93">
        <v>8.7590000000000003</v>
      </c>
    </row>
    <row r="1510" spans="1:5" ht="14.25" customHeight="1">
      <c r="A1510" s="93">
        <v>1509</v>
      </c>
      <c r="B1510" s="93" t="s">
        <v>9313</v>
      </c>
      <c r="C1510" s="93" t="s">
        <v>12142</v>
      </c>
      <c r="D1510" s="93">
        <v>1976</v>
      </c>
      <c r="E1510" s="93">
        <v>8.7550000000000008</v>
      </c>
    </row>
    <row r="1511" spans="1:5" ht="14.25" customHeight="1">
      <c r="A1511" s="93">
        <v>1510</v>
      </c>
      <c r="B1511" s="93" t="s">
        <v>8428</v>
      </c>
      <c r="C1511" s="93" t="s">
        <v>9135</v>
      </c>
      <c r="D1511" s="93">
        <v>1999</v>
      </c>
      <c r="E1511" s="93">
        <v>8.7520000000000007</v>
      </c>
    </row>
    <row r="1512" spans="1:5" ht="14.25" customHeight="1">
      <c r="A1512" s="93">
        <v>1511</v>
      </c>
      <c r="B1512" s="93" t="s">
        <v>7252</v>
      </c>
      <c r="C1512" s="93" t="s">
        <v>9028</v>
      </c>
      <c r="D1512" s="93">
        <v>1989</v>
      </c>
      <c r="E1512" s="93">
        <v>8.7490000000000006</v>
      </c>
    </row>
    <row r="1513" spans="1:5" ht="14.25" customHeight="1">
      <c r="A1513" s="93">
        <v>1512</v>
      </c>
      <c r="B1513" s="93" t="s">
        <v>11590</v>
      </c>
      <c r="C1513" s="93" t="s">
        <v>12141</v>
      </c>
      <c r="D1513" s="93">
        <v>1984</v>
      </c>
      <c r="E1513" s="93">
        <v>8.7479999999999993</v>
      </c>
    </row>
    <row r="1514" spans="1:5" ht="14.25" customHeight="1">
      <c r="A1514" s="93">
        <v>1513</v>
      </c>
      <c r="B1514" s="93" t="s">
        <v>8424</v>
      </c>
      <c r="C1514" s="93" t="s">
        <v>12140</v>
      </c>
      <c r="D1514" s="93">
        <v>1986</v>
      </c>
      <c r="E1514" s="93">
        <v>8.7460000000000004</v>
      </c>
    </row>
    <row r="1515" spans="1:5" ht="14.25" customHeight="1">
      <c r="A1515" s="93">
        <v>1514</v>
      </c>
      <c r="B1515" s="93" t="s">
        <v>10557</v>
      </c>
      <c r="C1515" s="93" t="s">
        <v>12139</v>
      </c>
      <c r="D1515" s="93">
        <v>2004</v>
      </c>
      <c r="E1515" s="93">
        <v>8.7449999999999992</v>
      </c>
    </row>
    <row r="1516" spans="1:5" ht="14.25" customHeight="1">
      <c r="A1516" s="93">
        <v>1515</v>
      </c>
      <c r="B1516" s="93" t="s">
        <v>7924</v>
      </c>
      <c r="C1516" s="93" t="s">
        <v>12138</v>
      </c>
      <c r="D1516" s="93">
        <v>1980</v>
      </c>
      <c r="E1516" s="93">
        <v>8.7420000000000009</v>
      </c>
    </row>
    <row r="1517" spans="1:5" ht="14.25" customHeight="1">
      <c r="A1517" s="93">
        <v>1516</v>
      </c>
      <c r="B1517" s="93" t="s">
        <v>8102</v>
      </c>
      <c r="C1517" s="93" t="s">
        <v>8219</v>
      </c>
      <c r="D1517" s="93">
        <v>1950</v>
      </c>
      <c r="E1517" s="93">
        <v>8.7289999999999992</v>
      </c>
    </row>
    <row r="1518" spans="1:5" ht="14.25" customHeight="1">
      <c r="A1518" s="93">
        <v>1517</v>
      </c>
      <c r="B1518" s="93" t="s">
        <v>7910</v>
      </c>
      <c r="C1518" s="93" t="s">
        <v>12137</v>
      </c>
      <c r="D1518" s="93">
        <v>1959</v>
      </c>
      <c r="E1518" s="93">
        <v>8.7249999999999996</v>
      </c>
    </row>
    <row r="1519" spans="1:5" ht="14.25" customHeight="1">
      <c r="A1519" s="93">
        <v>1518</v>
      </c>
      <c r="B1519" s="93" t="s">
        <v>12136</v>
      </c>
      <c r="C1519" s="93" t="s">
        <v>12135</v>
      </c>
      <c r="D1519" s="93">
        <v>1986</v>
      </c>
      <c r="E1519" s="93">
        <v>8.7230000000000008</v>
      </c>
    </row>
    <row r="1520" spans="1:5" ht="14.25" customHeight="1">
      <c r="A1520" s="93">
        <v>1519</v>
      </c>
      <c r="B1520" s="93" t="s">
        <v>7153</v>
      </c>
      <c r="C1520" s="93" t="s">
        <v>12134</v>
      </c>
      <c r="D1520" s="93">
        <v>1998</v>
      </c>
      <c r="E1520" s="93">
        <v>8.7230000000000008</v>
      </c>
    </row>
    <row r="1521" spans="1:5" ht="14.25" customHeight="1">
      <c r="A1521" s="93">
        <v>1520</v>
      </c>
      <c r="B1521" s="93" t="s">
        <v>10459</v>
      </c>
      <c r="C1521" s="93" t="s">
        <v>12133</v>
      </c>
      <c r="D1521" s="93">
        <v>1991</v>
      </c>
      <c r="E1521" s="93">
        <v>8.7170000000000005</v>
      </c>
    </row>
    <row r="1522" spans="1:5" ht="14.25" customHeight="1">
      <c r="A1522" s="93">
        <v>1521</v>
      </c>
      <c r="B1522" s="93" t="s">
        <v>9989</v>
      </c>
      <c r="C1522" s="93" t="s">
        <v>12132</v>
      </c>
      <c r="D1522" s="93">
        <v>1954</v>
      </c>
      <c r="E1522" s="93">
        <v>8.7159999999999993</v>
      </c>
    </row>
    <row r="1523" spans="1:5" ht="14.25" customHeight="1">
      <c r="A1523" s="93">
        <v>1522</v>
      </c>
      <c r="B1523" s="93" t="s">
        <v>8632</v>
      </c>
      <c r="C1523" s="93" t="s">
        <v>12131</v>
      </c>
      <c r="D1523" s="93">
        <v>2001</v>
      </c>
      <c r="E1523" s="93">
        <v>8.7100000000000009</v>
      </c>
    </row>
    <row r="1524" spans="1:5" ht="14.25" customHeight="1">
      <c r="A1524" s="93">
        <v>1523</v>
      </c>
      <c r="B1524" s="93" t="s">
        <v>8877</v>
      </c>
      <c r="C1524" s="93" t="s">
        <v>8185</v>
      </c>
      <c r="D1524" s="93">
        <v>1985</v>
      </c>
      <c r="E1524" s="93">
        <v>8.7029999999999994</v>
      </c>
    </row>
    <row r="1525" spans="1:5" ht="14.25" customHeight="1">
      <c r="A1525" s="93">
        <v>1524</v>
      </c>
      <c r="B1525" s="93" t="s">
        <v>7326</v>
      </c>
      <c r="C1525" s="93" t="s">
        <v>12130</v>
      </c>
      <c r="D1525" s="93">
        <v>1987</v>
      </c>
      <c r="E1525" s="93">
        <v>8.7029999999999994</v>
      </c>
    </row>
    <row r="1526" spans="1:5" ht="14.25" customHeight="1">
      <c r="A1526" s="93">
        <v>1525</v>
      </c>
      <c r="B1526" s="93" t="s">
        <v>10577</v>
      </c>
      <c r="C1526" s="93" t="s">
        <v>10726</v>
      </c>
      <c r="D1526" s="93">
        <v>1933</v>
      </c>
      <c r="E1526" s="93">
        <v>8.702</v>
      </c>
    </row>
    <row r="1527" spans="1:5" ht="14.25" customHeight="1">
      <c r="A1527" s="93">
        <v>1526</v>
      </c>
      <c r="B1527" s="93" t="s">
        <v>11718</v>
      </c>
      <c r="C1527" s="93" t="s">
        <v>12129</v>
      </c>
      <c r="D1527" s="93">
        <v>1966</v>
      </c>
      <c r="E1527" s="93">
        <v>8.6999999999999993</v>
      </c>
    </row>
    <row r="1528" spans="1:5" ht="14.25" customHeight="1">
      <c r="A1528" s="93">
        <v>1527</v>
      </c>
      <c r="B1528" s="93" t="s">
        <v>9825</v>
      </c>
      <c r="C1528" s="93" t="s">
        <v>12128</v>
      </c>
      <c r="D1528" s="93">
        <v>1964</v>
      </c>
      <c r="E1528" s="93">
        <v>8.6999999999999993</v>
      </c>
    </row>
    <row r="1529" spans="1:5" ht="14.25" customHeight="1">
      <c r="A1529" s="93">
        <v>1528</v>
      </c>
      <c r="B1529" s="93" t="s">
        <v>7093</v>
      </c>
      <c r="C1529" s="93" t="s">
        <v>12127</v>
      </c>
      <c r="D1529" s="93">
        <v>1973</v>
      </c>
      <c r="E1529" s="93">
        <v>8.6950000000000003</v>
      </c>
    </row>
    <row r="1530" spans="1:5" ht="14.25" customHeight="1">
      <c r="A1530" s="93">
        <v>1529</v>
      </c>
      <c r="B1530" s="93" t="s">
        <v>12126</v>
      </c>
      <c r="C1530" s="93" t="s">
        <v>12125</v>
      </c>
      <c r="D1530" s="93">
        <v>2005</v>
      </c>
      <c r="E1530" s="93">
        <v>8.6929999999999996</v>
      </c>
    </row>
    <row r="1531" spans="1:5" ht="14.25" customHeight="1">
      <c r="A1531" s="93">
        <v>1530</v>
      </c>
      <c r="B1531" s="93" t="s">
        <v>7780</v>
      </c>
      <c r="C1531" s="93" t="s">
        <v>12124</v>
      </c>
      <c r="D1531" s="93">
        <v>2006</v>
      </c>
      <c r="E1531" s="93">
        <v>8.6929999999999996</v>
      </c>
    </row>
    <row r="1532" spans="1:5" ht="14.25" customHeight="1">
      <c r="A1532" s="93">
        <v>1531</v>
      </c>
      <c r="B1532" s="93" t="s">
        <v>10053</v>
      </c>
      <c r="C1532" s="93" t="s">
        <v>12123</v>
      </c>
      <c r="D1532" s="93">
        <v>1952</v>
      </c>
      <c r="E1532" s="93">
        <v>8.6850000000000005</v>
      </c>
    </row>
    <row r="1533" spans="1:5" ht="14.25" customHeight="1">
      <c r="A1533" s="93">
        <v>1532</v>
      </c>
      <c r="B1533" s="93" t="s">
        <v>7607</v>
      </c>
      <c r="C1533" s="93" t="s">
        <v>12122</v>
      </c>
      <c r="D1533" s="93">
        <v>1967</v>
      </c>
      <c r="E1533" s="93">
        <v>8.6829999999999998</v>
      </c>
    </row>
    <row r="1534" spans="1:5" ht="14.25" customHeight="1">
      <c r="A1534" s="93">
        <v>1533</v>
      </c>
      <c r="B1534" s="93" t="s">
        <v>12121</v>
      </c>
      <c r="C1534" s="93" t="s">
        <v>9126</v>
      </c>
      <c r="D1534" s="93">
        <v>1973</v>
      </c>
      <c r="E1534" s="93">
        <v>8.68</v>
      </c>
    </row>
    <row r="1535" spans="1:5" ht="14.25" customHeight="1">
      <c r="A1535" s="93">
        <v>1534</v>
      </c>
      <c r="B1535" s="93" t="s">
        <v>12120</v>
      </c>
      <c r="C1535" s="93" t="s">
        <v>12119</v>
      </c>
      <c r="D1535" s="93">
        <v>1986</v>
      </c>
      <c r="E1535" s="93">
        <v>8.68</v>
      </c>
    </row>
    <row r="1536" spans="1:5" ht="14.25" customHeight="1">
      <c r="A1536" s="93">
        <v>1535</v>
      </c>
      <c r="B1536" s="93" t="s">
        <v>12118</v>
      </c>
      <c r="C1536" s="93" t="s">
        <v>12117</v>
      </c>
      <c r="D1536" s="93">
        <v>1987</v>
      </c>
      <c r="E1536" s="93">
        <v>8.68</v>
      </c>
    </row>
    <row r="1537" spans="1:5" ht="14.25" customHeight="1">
      <c r="A1537" s="93">
        <v>1536</v>
      </c>
      <c r="B1537" s="93" t="s">
        <v>8012</v>
      </c>
      <c r="C1537" s="93" t="s">
        <v>12116</v>
      </c>
      <c r="D1537" s="93">
        <v>1970</v>
      </c>
      <c r="E1537" s="93">
        <v>8.6769999999999996</v>
      </c>
    </row>
    <row r="1538" spans="1:5" ht="14.25" customHeight="1">
      <c r="A1538" s="93">
        <v>1537</v>
      </c>
      <c r="B1538" s="93" t="s">
        <v>12115</v>
      </c>
      <c r="C1538" s="93" t="s">
        <v>12114</v>
      </c>
      <c r="D1538" s="93">
        <v>1959</v>
      </c>
      <c r="E1538" s="93">
        <v>8.6720000000000006</v>
      </c>
    </row>
    <row r="1539" spans="1:5" ht="14.25" customHeight="1">
      <c r="A1539" s="93">
        <v>1538</v>
      </c>
      <c r="B1539" s="93" t="s">
        <v>12113</v>
      </c>
      <c r="C1539" s="93" t="s">
        <v>12112</v>
      </c>
      <c r="D1539" s="93">
        <v>1998</v>
      </c>
      <c r="E1539" s="93">
        <v>8.6620000000000008</v>
      </c>
    </row>
    <row r="1540" spans="1:5" ht="14.25" customHeight="1">
      <c r="A1540" s="93">
        <v>1539</v>
      </c>
      <c r="B1540" s="93" t="s">
        <v>9647</v>
      </c>
      <c r="C1540" s="93" t="s">
        <v>12111</v>
      </c>
      <c r="D1540" s="93">
        <v>1961</v>
      </c>
      <c r="E1540" s="93">
        <v>8.66</v>
      </c>
    </row>
    <row r="1541" spans="1:5" ht="14.25" customHeight="1">
      <c r="A1541" s="93">
        <v>1540</v>
      </c>
      <c r="B1541" s="93" t="s">
        <v>12110</v>
      </c>
      <c r="C1541" s="93" t="s">
        <v>12109</v>
      </c>
      <c r="D1541" s="93">
        <v>1988</v>
      </c>
      <c r="E1541" s="93">
        <v>8.6590000000000007</v>
      </c>
    </row>
    <row r="1542" spans="1:5" ht="14.25" customHeight="1">
      <c r="A1542" s="93">
        <v>1541</v>
      </c>
      <c r="B1542" s="93" t="s">
        <v>10479</v>
      </c>
      <c r="C1542" s="93" t="s">
        <v>11273</v>
      </c>
      <c r="D1542" s="93">
        <v>1987</v>
      </c>
      <c r="E1542" s="93">
        <v>8.6560000000000006</v>
      </c>
    </row>
    <row r="1543" spans="1:5" ht="14.25" customHeight="1">
      <c r="A1543" s="93">
        <v>1542</v>
      </c>
      <c r="B1543" s="93" t="s">
        <v>12108</v>
      </c>
      <c r="C1543" s="93" t="s">
        <v>12107</v>
      </c>
      <c r="D1543" s="93">
        <v>1991</v>
      </c>
      <c r="E1543" s="93">
        <v>8.6530000000000005</v>
      </c>
    </row>
    <row r="1544" spans="1:5" ht="14.25" customHeight="1">
      <c r="A1544" s="93">
        <v>1543</v>
      </c>
      <c r="B1544" s="93" t="s">
        <v>12106</v>
      </c>
      <c r="C1544" s="93" t="s">
        <v>12105</v>
      </c>
      <c r="D1544" s="93">
        <v>1976</v>
      </c>
      <c r="E1544" s="93">
        <v>8.6489999999999991</v>
      </c>
    </row>
    <row r="1545" spans="1:5" ht="14.25" customHeight="1">
      <c r="A1545" s="93">
        <v>1544</v>
      </c>
      <c r="B1545" s="93" t="s">
        <v>10376</v>
      </c>
      <c r="C1545" s="93" t="s">
        <v>12104</v>
      </c>
      <c r="D1545" s="93">
        <v>1974</v>
      </c>
      <c r="E1545" s="93">
        <v>8.6470000000000002</v>
      </c>
    </row>
    <row r="1546" spans="1:5" ht="14.25" customHeight="1">
      <c r="A1546" s="93">
        <v>1545</v>
      </c>
      <c r="B1546" s="93" t="s">
        <v>9532</v>
      </c>
      <c r="C1546" s="93" t="s">
        <v>10764</v>
      </c>
      <c r="D1546" s="93">
        <v>1966</v>
      </c>
      <c r="E1546" s="93">
        <v>8.6449999999999996</v>
      </c>
    </row>
    <row r="1547" spans="1:5" ht="14.25" customHeight="1">
      <c r="A1547" s="93">
        <v>1546</v>
      </c>
      <c r="B1547" s="93" t="s">
        <v>10423</v>
      </c>
      <c r="C1547" s="93" t="s">
        <v>12103</v>
      </c>
      <c r="D1547" s="93">
        <v>1967</v>
      </c>
      <c r="E1547" s="93">
        <v>8.6419999999999995</v>
      </c>
    </row>
    <row r="1548" spans="1:5" ht="14.25" customHeight="1">
      <c r="A1548" s="93">
        <v>1547</v>
      </c>
      <c r="B1548" s="93" t="s">
        <v>12102</v>
      </c>
      <c r="C1548" s="93" t="s">
        <v>12101</v>
      </c>
      <c r="D1548" s="93">
        <v>1978</v>
      </c>
      <c r="E1548" s="93">
        <v>8.641</v>
      </c>
    </row>
    <row r="1549" spans="1:5" ht="14.25" customHeight="1">
      <c r="A1549" s="93">
        <v>1548</v>
      </c>
      <c r="B1549" s="93" t="s">
        <v>7407</v>
      </c>
      <c r="C1549" s="93" t="s">
        <v>12100</v>
      </c>
      <c r="D1549" s="93">
        <v>2005</v>
      </c>
      <c r="E1549" s="93">
        <v>8.6370000000000005</v>
      </c>
    </row>
    <row r="1550" spans="1:5" ht="14.25" customHeight="1">
      <c r="A1550" s="93">
        <v>1549</v>
      </c>
      <c r="B1550" s="93" t="s">
        <v>12099</v>
      </c>
      <c r="C1550" s="93" t="s">
        <v>12098</v>
      </c>
      <c r="D1550" s="93">
        <v>2013</v>
      </c>
      <c r="E1550" s="93">
        <v>8.6349999999999998</v>
      </c>
    </row>
    <row r="1551" spans="1:5" ht="14.25" customHeight="1">
      <c r="A1551" s="93">
        <v>1550</v>
      </c>
      <c r="B1551" s="93" t="s">
        <v>12097</v>
      </c>
      <c r="C1551" s="93" t="s">
        <v>12096</v>
      </c>
      <c r="D1551" s="93">
        <v>2000</v>
      </c>
      <c r="E1551" s="93">
        <v>8.6329999999999991</v>
      </c>
    </row>
    <row r="1552" spans="1:5" ht="14.25" customHeight="1">
      <c r="A1552" s="93">
        <v>1551</v>
      </c>
      <c r="B1552" s="93" t="s">
        <v>7113</v>
      </c>
      <c r="C1552" s="93" t="s">
        <v>12095</v>
      </c>
      <c r="D1552" s="93">
        <v>1989</v>
      </c>
      <c r="E1552" s="93">
        <v>8.6300000000000008</v>
      </c>
    </row>
    <row r="1553" spans="1:5" ht="14.25" customHeight="1">
      <c r="A1553" s="93">
        <v>1552</v>
      </c>
      <c r="B1553" s="93" t="s">
        <v>9246</v>
      </c>
      <c r="C1553" s="93" t="s">
        <v>12094</v>
      </c>
      <c r="D1553" s="93">
        <v>1987</v>
      </c>
      <c r="E1553" s="93">
        <v>8.6300000000000008</v>
      </c>
    </row>
    <row r="1554" spans="1:5" ht="14.25" customHeight="1">
      <c r="A1554" s="93">
        <v>1553</v>
      </c>
      <c r="B1554" s="93" t="s">
        <v>9270</v>
      </c>
      <c r="C1554" s="93" t="s">
        <v>12093</v>
      </c>
      <c r="D1554" s="93">
        <v>1988</v>
      </c>
      <c r="E1554" s="93">
        <v>8.6280000000000001</v>
      </c>
    </row>
    <row r="1555" spans="1:5" ht="14.25" customHeight="1">
      <c r="A1555" s="93">
        <v>1554</v>
      </c>
      <c r="B1555" s="93" t="s">
        <v>12092</v>
      </c>
      <c r="C1555" s="93" t="s">
        <v>12091</v>
      </c>
      <c r="D1555" s="93">
        <v>1993</v>
      </c>
      <c r="E1555" s="93">
        <v>8.6280000000000001</v>
      </c>
    </row>
    <row r="1556" spans="1:5" ht="14.25" customHeight="1">
      <c r="A1556" s="93">
        <v>1555</v>
      </c>
      <c r="B1556" s="93" t="s">
        <v>12090</v>
      </c>
      <c r="C1556" s="93" t="s">
        <v>12089</v>
      </c>
      <c r="D1556" s="93">
        <v>1960</v>
      </c>
      <c r="E1556" s="93">
        <v>8.6240000000000006</v>
      </c>
    </row>
    <row r="1557" spans="1:5" ht="14.25" customHeight="1">
      <c r="A1557" s="93">
        <v>1556</v>
      </c>
      <c r="B1557" s="93" t="s">
        <v>9367</v>
      </c>
      <c r="C1557" s="93" t="s">
        <v>12088</v>
      </c>
      <c r="D1557" s="93">
        <v>1966</v>
      </c>
      <c r="E1557" s="93">
        <v>8.6170000000000009</v>
      </c>
    </row>
    <row r="1558" spans="1:5" ht="14.25" customHeight="1">
      <c r="A1558" s="93">
        <v>1557</v>
      </c>
      <c r="B1558" s="93" t="s">
        <v>7009</v>
      </c>
      <c r="C1558" s="93" t="s">
        <v>12087</v>
      </c>
      <c r="D1558" s="93">
        <v>2002</v>
      </c>
      <c r="E1558" s="93">
        <v>8.6170000000000009</v>
      </c>
    </row>
    <row r="1559" spans="1:5" ht="14.25" customHeight="1">
      <c r="A1559" s="93">
        <v>1558</v>
      </c>
      <c r="B1559" s="93" t="s">
        <v>12086</v>
      </c>
      <c r="C1559" s="93" t="s">
        <v>12085</v>
      </c>
      <c r="D1559" s="93">
        <v>2009</v>
      </c>
      <c r="E1559" s="93">
        <v>8.6170000000000009</v>
      </c>
    </row>
    <row r="1560" spans="1:5" ht="14.25" customHeight="1">
      <c r="A1560" s="93">
        <v>1559</v>
      </c>
      <c r="B1560" s="93" t="s">
        <v>12084</v>
      </c>
      <c r="C1560" s="93" t="s">
        <v>12083</v>
      </c>
      <c r="D1560" s="93">
        <v>1964</v>
      </c>
      <c r="E1560" s="93">
        <v>8.6140000000000008</v>
      </c>
    </row>
    <row r="1561" spans="1:5" ht="14.25" customHeight="1">
      <c r="A1561" s="93">
        <v>1560</v>
      </c>
      <c r="B1561" s="93" t="s">
        <v>8200</v>
      </c>
      <c r="C1561" s="93" t="s">
        <v>12082</v>
      </c>
      <c r="D1561" s="93">
        <v>1977</v>
      </c>
      <c r="E1561" s="93">
        <v>8.6050000000000004</v>
      </c>
    </row>
    <row r="1562" spans="1:5" ht="14.25" customHeight="1">
      <c r="A1562" s="93">
        <v>1561</v>
      </c>
      <c r="B1562" s="93" t="s">
        <v>12081</v>
      </c>
      <c r="C1562" s="93" t="s">
        <v>12080</v>
      </c>
      <c r="D1562" s="93">
        <v>1977</v>
      </c>
      <c r="E1562" s="93">
        <v>8.5990000000000002</v>
      </c>
    </row>
    <row r="1563" spans="1:5" ht="14.25" customHeight="1">
      <c r="A1563" s="93">
        <v>1562</v>
      </c>
      <c r="B1563" s="93" t="s">
        <v>12079</v>
      </c>
      <c r="C1563" s="93" t="s">
        <v>12078</v>
      </c>
      <c r="D1563" s="93">
        <v>1996</v>
      </c>
      <c r="E1563" s="93">
        <v>8.5980000000000008</v>
      </c>
    </row>
    <row r="1564" spans="1:5" ht="14.25" customHeight="1">
      <c r="A1564" s="93">
        <v>1563</v>
      </c>
      <c r="B1564" s="93" t="s">
        <v>12077</v>
      </c>
      <c r="C1564" s="93" t="s">
        <v>12076</v>
      </c>
      <c r="D1564" s="93">
        <v>1985</v>
      </c>
      <c r="E1564" s="93">
        <v>8.5969999999999995</v>
      </c>
    </row>
    <row r="1565" spans="1:5" ht="14.25" customHeight="1">
      <c r="A1565" s="93">
        <v>1564</v>
      </c>
      <c r="B1565" s="93" t="s">
        <v>11249</v>
      </c>
      <c r="C1565" s="93" t="s">
        <v>12075</v>
      </c>
      <c r="D1565" s="93">
        <v>2006</v>
      </c>
      <c r="E1565" s="93">
        <v>8.5920000000000005</v>
      </c>
    </row>
    <row r="1566" spans="1:5" ht="14.25" customHeight="1">
      <c r="A1566" s="93">
        <v>1565</v>
      </c>
      <c r="B1566" s="93" t="s">
        <v>8500</v>
      </c>
      <c r="C1566" s="93" t="s">
        <v>12074</v>
      </c>
      <c r="D1566" s="93">
        <v>1930</v>
      </c>
      <c r="E1566" s="93">
        <v>8.5869999999999997</v>
      </c>
    </row>
    <row r="1567" spans="1:5" ht="14.25" customHeight="1">
      <c r="A1567" s="93">
        <v>1566</v>
      </c>
      <c r="B1567" s="93" t="s">
        <v>12073</v>
      </c>
      <c r="C1567" s="93" t="s">
        <v>12072</v>
      </c>
      <c r="D1567" s="93">
        <v>1961</v>
      </c>
      <c r="E1567" s="93">
        <v>8.5790000000000006</v>
      </c>
    </row>
    <row r="1568" spans="1:5" ht="14.25" customHeight="1">
      <c r="A1568" s="93">
        <v>1567</v>
      </c>
      <c r="B1568" s="93" t="s">
        <v>10016</v>
      </c>
      <c r="C1568" s="93" t="s">
        <v>12071</v>
      </c>
      <c r="D1568" s="93">
        <v>1989</v>
      </c>
      <c r="E1568" s="93">
        <v>8.5749999999999993</v>
      </c>
    </row>
    <row r="1569" spans="1:5" ht="14.25" customHeight="1">
      <c r="A1569" s="93">
        <v>1568</v>
      </c>
      <c r="B1569" s="93" t="s">
        <v>7067</v>
      </c>
      <c r="C1569" s="93" t="s">
        <v>12070</v>
      </c>
      <c r="D1569" s="93">
        <v>1940</v>
      </c>
      <c r="E1569" s="93">
        <v>8.5749999999999993</v>
      </c>
    </row>
    <row r="1570" spans="1:5" ht="14.25" customHeight="1">
      <c r="A1570" s="93">
        <v>1569</v>
      </c>
      <c r="B1570" s="93" t="s">
        <v>9921</v>
      </c>
      <c r="C1570" s="93" t="s">
        <v>9148</v>
      </c>
      <c r="D1570" s="93">
        <v>1979</v>
      </c>
      <c r="E1570" s="93">
        <v>8.5730000000000004</v>
      </c>
    </row>
    <row r="1571" spans="1:5" ht="14.25" customHeight="1">
      <c r="A1571" s="93">
        <v>1570</v>
      </c>
      <c r="B1571" s="93" t="s">
        <v>12069</v>
      </c>
      <c r="C1571" s="93" t="s">
        <v>12068</v>
      </c>
      <c r="D1571" s="93">
        <v>1985</v>
      </c>
      <c r="E1571" s="93">
        <v>8.5730000000000004</v>
      </c>
    </row>
    <row r="1572" spans="1:5" ht="14.25" customHeight="1">
      <c r="A1572" s="93">
        <v>1571</v>
      </c>
      <c r="B1572" s="93" t="s">
        <v>12067</v>
      </c>
      <c r="C1572" s="93" t="s">
        <v>12066</v>
      </c>
      <c r="D1572" s="93">
        <v>1980</v>
      </c>
      <c r="E1572" s="93">
        <v>8.5730000000000004</v>
      </c>
    </row>
    <row r="1573" spans="1:5" ht="14.25" customHeight="1">
      <c r="A1573" s="93">
        <v>1572</v>
      </c>
      <c r="B1573" s="93" t="s">
        <v>12065</v>
      </c>
      <c r="C1573" s="93" t="s">
        <v>12064</v>
      </c>
      <c r="D1573" s="93">
        <v>1960</v>
      </c>
      <c r="E1573" s="93">
        <v>8.5709999999999997</v>
      </c>
    </row>
    <row r="1574" spans="1:5" ht="14.25" customHeight="1">
      <c r="A1574" s="93">
        <v>1573</v>
      </c>
      <c r="B1574" s="93" t="s">
        <v>12063</v>
      </c>
      <c r="C1574" s="93" t="s">
        <v>12062</v>
      </c>
      <c r="D1574" s="93">
        <v>1967</v>
      </c>
      <c r="E1574" s="93">
        <v>8.5690000000000008</v>
      </c>
    </row>
    <row r="1575" spans="1:5" ht="14.25" customHeight="1">
      <c r="A1575" s="93">
        <v>1574</v>
      </c>
      <c r="B1575" s="93" t="s">
        <v>11929</v>
      </c>
      <c r="C1575" s="93" t="s">
        <v>12061</v>
      </c>
      <c r="D1575" s="93">
        <v>1949</v>
      </c>
      <c r="E1575" s="93">
        <v>8.5690000000000008</v>
      </c>
    </row>
    <row r="1576" spans="1:5" ht="14.25" customHeight="1">
      <c r="A1576" s="93">
        <v>1575</v>
      </c>
      <c r="B1576" s="93" t="s">
        <v>12060</v>
      </c>
      <c r="C1576" s="93" t="s">
        <v>12059</v>
      </c>
      <c r="D1576" s="93">
        <v>1973</v>
      </c>
      <c r="E1576" s="93">
        <v>8.5679999999999996</v>
      </c>
    </row>
    <row r="1577" spans="1:5" ht="14.25" customHeight="1">
      <c r="A1577" s="93">
        <v>1576</v>
      </c>
      <c r="B1577" s="93" t="s">
        <v>7797</v>
      </c>
      <c r="C1577" s="93" t="s">
        <v>12058</v>
      </c>
      <c r="D1577" s="93">
        <v>1999</v>
      </c>
      <c r="E1577" s="93">
        <v>8.5649999999999995</v>
      </c>
    </row>
    <row r="1578" spans="1:5" ht="14.25" customHeight="1">
      <c r="A1578" s="93">
        <v>1577</v>
      </c>
      <c r="B1578" s="93" t="s">
        <v>7790</v>
      </c>
      <c r="C1578" s="93" t="s">
        <v>12057</v>
      </c>
      <c r="D1578" s="93">
        <v>1963</v>
      </c>
      <c r="E1578" s="93">
        <v>8.5609999999999999</v>
      </c>
    </row>
    <row r="1579" spans="1:5" ht="14.25" customHeight="1">
      <c r="A1579" s="93">
        <v>1578</v>
      </c>
      <c r="B1579" s="93" t="s">
        <v>7047</v>
      </c>
      <c r="C1579" s="93" t="s">
        <v>11634</v>
      </c>
      <c r="D1579" s="93">
        <v>1977</v>
      </c>
      <c r="E1579" s="93">
        <v>8.5519999999999996</v>
      </c>
    </row>
    <row r="1580" spans="1:5" ht="14.25" customHeight="1">
      <c r="A1580" s="93">
        <v>1579</v>
      </c>
      <c r="B1580" s="93" t="s">
        <v>9731</v>
      </c>
      <c r="C1580" s="93" t="s">
        <v>12056</v>
      </c>
      <c r="D1580" s="93">
        <v>2000</v>
      </c>
      <c r="E1580" s="93">
        <v>8.5519999999999996</v>
      </c>
    </row>
    <row r="1581" spans="1:5" ht="14.25" customHeight="1">
      <c r="A1581" s="93">
        <v>1580</v>
      </c>
      <c r="B1581" s="93" t="s">
        <v>12055</v>
      </c>
      <c r="C1581" s="93" t="s">
        <v>12054</v>
      </c>
      <c r="D1581" s="93">
        <v>1964</v>
      </c>
      <c r="E1581" s="93">
        <v>8.5500000000000007</v>
      </c>
    </row>
    <row r="1582" spans="1:5" ht="14.25" customHeight="1">
      <c r="A1582" s="93">
        <v>1581</v>
      </c>
      <c r="B1582" s="93" t="s">
        <v>12053</v>
      </c>
      <c r="C1582" s="93" t="s">
        <v>12052</v>
      </c>
      <c r="D1582" s="93">
        <v>1975</v>
      </c>
      <c r="E1582" s="93">
        <v>8.5470000000000006</v>
      </c>
    </row>
    <row r="1583" spans="1:5" ht="14.25" customHeight="1">
      <c r="A1583" s="93">
        <v>1582</v>
      </c>
      <c r="B1583" s="93" t="s">
        <v>7495</v>
      </c>
      <c r="C1583" s="93" t="s">
        <v>10217</v>
      </c>
      <c r="D1583" s="93">
        <v>1993</v>
      </c>
      <c r="E1583" s="93">
        <v>8.5459999999999994</v>
      </c>
    </row>
    <row r="1584" spans="1:5" ht="14.25" customHeight="1">
      <c r="A1584" s="93">
        <v>1583</v>
      </c>
      <c r="B1584" s="93" t="s">
        <v>7113</v>
      </c>
      <c r="C1584" s="93" t="s">
        <v>12051</v>
      </c>
      <c r="D1584" s="93">
        <v>1995</v>
      </c>
      <c r="E1584" s="93">
        <v>8.5389999999999997</v>
      </c>
    </row>
    <row r="1585" spans="1:5" ht="14.25" customHeight="1">
      <c r="A1585" s="93">
        <v>1584</v>
      </c>
      <c r="B1585" s="93" t="s">
        <v>8977</v>
      </c>
      <c r="C1585" s="93" t="s">
        <v>12050</v>
      </c>
      <c r="D1585" s="93">
        <v>1974</v>
      </c>
      <c r="E1585" s="93">
        <v>8.532</v>
      </c>
    </row>
    <row r="1586" spans="1:5" ht="14.25" customHeight="1">
      <c r="A1586" s="93">
        <v>1585</v>
      </c>
      <c r="B1586" s="93" t="s">
        <v>9514</v>
      </c>
      <c r="C1586" s="93" t="s">
        <v>12049</v>
      </c>
      <c r="D1586" s="93">
        <v>1986</v>
      </c>
      <c r="E1586" s="93">
        <v>8.5259999999999998</v>
      </c>
    </row>
    <row r="1587" spans="1:5" ht="14.25" customHeight="1">
      <c r="A1587" s="93">
        <v>1586</v>
      </c>
      <c r="B1587" s="93" t="s">
        <v>7087</v>
      </c>
      <c r="C1587" s="93" t="s">
        <v>12048</v>
      </c>
      <c r="D1587" s="93">
        <v>2005</v>
      </c>
      <c r="E1587" s="93">
        <v>8.5259999999999998</v>
      </c>
    </row>
    <row r="1588" spans="1:5" ht="14.25" customHeight="1">
      <c r="A1588" s="93">
        <v>1587</v>
      </c>
      <c r="B1588" s="93" t="s">
        <v>7660</v>
      </c>
      <c r="C1588" s="93" t="s">
        <v>12047</v>
      </c>
      <c r="D1588" s="93">
        <v>1972</v>
      </c>
      <c r="E1588" s="93">
        <v>8.5239999999999991</v>
      </c>
    </row>
    <row r="1589" spans="1:5" ht="14.25" customHeight="1">
      <c r="A1589" s="93">
        <v>1588</v>
      </c>
      <c r="B1589" s="93" t="s">
        <v>12046</v>
      </c>
      <c r="C1589" s="93" t="s">
        <v>12045</v>
      </c>
      <c r="D1589" s="93">
        <v>1974</v>
      </c>
      <c r="E1589" s="93">
        <v>8.52</v>
      </c>
    </row>
    <row r="1590" spans="1:5" ht="14.25" customHeight="1">
      <c r="A1590" s="93">
        <v>1589</v>
      </c>
      <c r="B1590" s="93" t="s">
        <v>12044</v>
      </c>
      <c r="C1590" s="93" t="s">
        <v>12043</v>
      </c>
      <c r="D1590" s="93">
        <v>1982</v>
      </c>
      <c r="E1590" s="93">
        <v>8.5180000000000007</v>
      </c>
    </row>
    <row r="1591" spans="1:5" ht="14.25" customHeight="1">
      <c r="A1591" s="93">
        <v>1590</v>
      </c>
      <c r="B1591" s="93" t="s">
        <v>12042</v>
      </c>
      <c r="C1591" s="93" t="s">
        <v>12041</v>
      </c>
      <c r="D1591" s="93">
        <v>1978</v>
      </c>
      <c r="E1591" s="93">
        <v>8.5120000000000005</v>
      </c>
    </row>
    <row r="1592" spans="1:5" ht="14.25" customHeight="1">
      <c r="A1592" s="93">
        <v>1591</v>
      </c>
      <c r="B1592" s="93" t="s">
        <v>12040</v>
      </c>
      <c r="C1592" s="93" t="s">
        <v>8081</v>
      </c>
      <c r="D1592" s="93">
        <v>1986</v>
      </c>
      <c r="E1592" s="93">
        <v>8.51</v>
      </c>
    </row>
    <row r="1593" spans="1:5" ht="14.25" customHeight="1">
      <c r="A1593" s="93">
        <v>1592</v>
      </c>
      <c r="B1593" s="93" t="s">
        <v>12039</v>
      </c>
      <c r="C1593" s="93" t="s">
        <v>12038</v>
      </c>
      <c r="D1593" s="93">
        <v>2007</v>
      </c>
      <c r="E1593" s="93">
        <v>8.5039999999999996</v>
      </c>
    </row>
    <row r="1594" spans="1:5" ht="14.25" customHeight="1">
      <c r="A1594" s="93">
        <v>1593</v>
      </c>
      <c r="B1594" s="93" t="s">
        <v>11694</v>
      </c>
      <c r="C1594" s="93" t="s">
        <v>12037</v>
      </c>
      <c r="D1594" s="93">
        <v>1971</v>
      </c>
      <c r="E1594" s="93">
        <v>8.5020000000000007</v>
      </c>
    </row>
    <row r="1595" spans="1:5" ht="14.25" customHeight="1">
      <c r="A1595" s="93">
        <v>1594</v>
      </c>
      <c r="B1595" s="93" t="s">
        <v>9754</v>
      </c>
      <c r="C1595" s="93" t="s">
        <v>12036</v>
      </c>
      <c r="D1595" s="93">
        <v>1993</v>
      </c>
      <c r="E1595" s="93">
        <v>8.5009999999999994</v>
      </c>
    </row>
    <row r="1596" spans="1:5" ht="14.25" customHeight="1">
      <c r="A1596" s="93">
        <v>1595</v>
      </c>
      <c r="B1596" s="93" t="s">
        <v>7286</v>
      </c>
      <c r="C1596" s="93" t="s">
        <v>12035</v>
      </c>
      <c r="D1596" s="93">
        <v>1995</v>
      </c>
      <c r="E1596" s="93">
        <v>8.4990000000000006</v>
      </c>
    </row>
    <row r="1597" spans="1:5" ht="14.25" customHeight="1">
      <c r="A1597" s="93">
        <v>1596</v>
      </c>
      <c r="B1597" s="93" t="s">
        <v>12034</v>
      </c>
      <c r="C1597" s="93" t="s">
        <v>10457</v>
      </c>
      <c r="D1597" s="93">
        <v>1993</v>
      </c>
      <c r="E1597" s="93">
        <v>8.4969999999999999</v>
      </c>
    </row>
    <row r="1598" spans="1:5" ht="14.25" customHeight="1">
      <c r="A1598" s="93">
        <v>1597</v>
      </c>
      <c r="B1598" s="93" t="s">
        <v>7295</v>
      </c>
      <c r="C1598" s="93" t="s">
        <v>11589</v>
      </c>
      <c r="D1598" s="93">
        <v>1990</v>
      </c>
      <c r="E1598" s="93">
        <v>8.4960000000000004</v>
      </c>
    </row>
    <row r="1599" spans="1:5" ht="14.25" customHeight="1">
      <c r="A1599" s="93">
        <v>1598</v>
      </c>
      <c r="B1599" s="93" t="s">
        <v>7198</v>
      </c>
      <c r="C1599" s="93" t="s">
        <v>12033</v>
      </c>
      <c r="D1599" s="93">
        <v>1982</v>
      </c>
      <c r="E1599" s="93">
        <v>8.4949999999999992</v>
      </c>
    </row>
    <row r="1600" spans="1:5" ht="14.25" customHeight="1">
      <c r="A1600" s="93">
        <v>1599</v>
      </c>
      <c r="B1600" s="93" t="s">
        <v>7871</v>
      </c>
      <c r="C1600" s="93" t="s">
        <v>12032</v>
      </c>
      <c r="D1600" s="93">
        <v>2006</v>
      </c>
      <c r="E1600" s="93">
        <v>8.4949999999999992</v>
      </c>
    </row>
    <row r="1601" spans="1:5" ht="14.25" customHeight="1">
      <c r="A1601" s="93">
        <v>1600</v>
      </c>
      <c r="B1601" s="93" t="s">
        <v>191</v>
      </c>
      <c r="C1601" s="93" t="s">
        <v>12031</v>
      </c>
      <c r="D1601" s="93">
        <v>1976</v>
      </c>
      <c r="E1601" s="93">
        <v>8.4879999999999995</v>
      </c>
    </row>
    <row r="1602" spans="1:5" ht="14.25" customHeight="1">
      <c r="A1602" s="93">
        <v>1601</v>
      </c>
      <c r="B1602" s="93" t="s">
        <v>12030</v>
      </c>
      <c r="C1602" s="93" t="s">
        <v>12029</v>
      </c>
      <c r="D1602" s="93">
        <v>1952</v>
      </c>
      <c r="E1602" s="93">
        <v>8.484</v>
      </c>
    </row>
    <row r="1603" spans="1:5" ht="14.25" customHeight="1">
      <c r="A1603" s="93">
        <v>1602</v>
      </c>
      <c r="B1603" s="93" t="s">
        <v>7218</v>
      </c>
      <c r="C1603" s="93" t="s">
        <v>12028</v>
      </c>
      <c r="D1603" s="93">
        <v>1942</v>
      </c>
      <c r="E1603" s="93">
        <v>8.4770000000000003</v>
      </c>
    </row>
    <row r="1604" spans="1:5" ht="14.25" customHeight="1">
      <c r="A1604" s="93">
        <v>1603</v>
      </c>
      <c r="B1604" s="93" t="s">
        <v>12027</v>
      </c>
      <c r="C1604" s="93" t="s">
        <v>12026</v>
      </c>
      <c r="D1604" s="93">
        <v>1981</v>
      </c>
      <c r="E1604" s="93">
        <v>8.4760000000000009</v>
      </c>
    </row>
    <row r="1605" spans="1:5" ht="14.25" customHeight="1">
      <c r="A1605" s="93">
        <v>1604</v>
      </c>
      <c r="B1605" s="93" t="s">
        <v>12025</v>
      </c>
      <c r="C1605" s="93" t="s">
        <v>12024</v>
      </c>
      <c r="D1605" s="93">
        <v>1963</v>
      </c>
      <c r="E1605" s="93">
        <v>8.4740000000000002</v>
      </c>
    </row>
    <row r="1606" spans="1:5" ht="14.25" customHeight="1">
      <c r="A1606" s="93">
        <v>1605</v>
      </c>
      <c r="B1606" s="93" t="s">
        <v>11477</v>
      </c>
      <c r="C1606" s="93" t="s">
        <v>12023</v>
      </c>
      <c r="D1606" s="93">
        <v>1964</v>
      </c>
      <c r="E1606" s="93">
        <v>8.4700000000000006</v>
      </c>
    </row>
    <row r="1607" spans="1:5" ht="14.25" customHeight="1">
      <c r="A1607" s="93">
        <v>1606</v>
      </c>
      <c r="B1607" s="93" t="s">
        <v>10119</v>
      </c>
      <c r="C1607" s="93" t="s">
        <v>12022</v>
      </c>
      <c r="D1607" s="93">
        <v>1991</v>
      </c>
      <c r="E1607" s="93">
        <v>8.4670000000000005</v>
      </c>
    </row>
    <row r="1608" spans="1:5" ht="14.25" customHeight="1">
      <c r="A1608" s="93">
        <v>1607</v>
      </c>
      <c r="B1608" s="93" t="s">
        <v>12021</v>
      </c>
      <c r="C1608" s="93" t="s">
        <v>12020</v>
      </c>
      <c r="D1608" s="93">
        <v>1988</v>
      </c>
      <c r="E1608" s="93">
        <v>8.4640000000000004</v>
      </c>
    </row>
    <row r="1609" spans="1:5" ht="14.25" customHeight="1">
      <c r="A1609" s="93">
        <v>1608</v>
      </c>
      <c r="B1609" s="93" t="s">
        <v>11465</v>
      </c>
      <c r="C1609" s="93" t="s">
        <v>12019</v>
      </c>
      <c r="D1609" s="93">
        <v>2006</v>
      </c>
      <c r="E1609" s="93">
        <v>8.4600000000000009</v>
      </c>
    </row>
    <row r="1610" spans="1:5" ht="14.25" customHeight="1">
      <c r="A1610" s="93">
        <v>1609</v>
      </c>
      <c r="B1610" s="93" t="s">
        <v>7246</v>
      </c>
      <c r="C1610" s="93" t="s">
        <v>12018</v>
      </c>
      <c r="D1610" s="93">
        <v>2002</v>
      </c>
      <c r="E1610" s="93">
        <v>8.4589999999999996</v>
      </c>
    </row>
    <row r="1611" spans="1:5" ht="14.25" customHeight="1">
      <c r="A1611" s="93">
        <v>1610</v>
      </c>
      <c r="B1611" s="93" t="s">
        <v>7849</v>
      </c>
      <c r="C1611" s="93" t="s">
        <v>12017</v>
      </c>
      <c r="D1611" s="93">
        <v>2010</v>
      </c>
      <c r="E1611" s="93">
        <v>8.4559999999999995</v>
      </c>
    </row>
    <row r="1612" spans="1:5" ht="14.25" customHeight="1">
      <c r="A1612" s="93">
        <v>1611</v>
      </c>
      <c r="B1612" s="93" t="s">
        <v>12016</v>
      </c>
      <c r="C1612" s="93" t="s">
        <v>12015</v>
      </c>
      <c r="D1612" s="93">
        <v>1963</v>
      </c>
      <c r="E1612" s="93">
        <v>8.4540000000000006</v>
      </c>
    </row>
    <row r="1613" spans="1:5" ht="14.25" customHeight="1">
      <c r="A1613" s="93">
        <v>1612</v>
      </c>
      <c r="B1613" s="93" t="s">
        <v>8255</v>
      </c>
      <c r="C1613" s="93" t="s">
        <v>11462</v>
      </c>
      <c r="D1613" s="93">
        <v>1986</v>
      </c>
      <c r="E1613" s="93">
        <v>8.4480000000000004</v>
      </c>
    </row>
    <row r="1614" spans="1:5" ht="14.25" customHeight="1">
      <c r="A1614" s="93">
        <v>1613</v>
      </c>
      <c r="B1614" s="93" t="s">
        <v>9145</v>
      </c>
      <c r="C1614" s="93" t="s">
        <v>12014</v>
      </c>
      <c r="D1614" s="93">
        <v>1982</v>
      </c>
      <c r="E1614" s="93">
        <v>8.4469999999999992</v>
      </c>
    </row>
    <row r="1615" spans="1:5" ht="14.25" customHeight="1">
      <c r="A1615" s="93">
        <v>1614</v>
      </c>
      <c r="B1615" s="93" t="s">
        <v>7398</v>
      </c>
      <c r="C1615" s="93" t="s">
        <v>12013</v>
      </c>
      <c r="D1615" s="93">
        <v>1966</v>
      </c>
      <c r="E1615" s="93">
        <v>8.4450000000000003</v>
      </c>
    </row>
    <row r="1616" spans="1:5" ht="14.25" customHeight="1">
      <c r="A1616" s="93">
        <v>1615</v>
      </c>
      <c r="B1616" s="93" t="s">
        <v>8132</v>
      </c>
      <c r="C1616" s="93" t="s">
        <v>12012</v>
      </c>
      <c r="D1616" s="93">
        <v>1941</v>
      </c>
      <c r="E1616" s="93">
        <v>8.4390000000000001</v>
      </c>
    </row>
    <row r="1617" spans="1:5" ht="14.25" customHeight="1">
      <c r="A1617" s="93">
        <v>1616</v>
      </c>
      <c r="B1617" s="93" t="s">
        <v>12011</v>
      </c>
      <c r="C1617" s="93" t="s">
        <v>12010</v>
      </c>
      <c r="D1617" s="93">
        <v>1997</v>
      </c>
      <c r="E1617" s="93">
        <v>8.4380000000000006</v>
      </c>
    </row>
    <row r="1618" spans="1:5" ht="14.25" customHeight="1">
      <c r="A1618" s="93">
        <v>1617</v>
      </c>
      <c r="B1618" s="93" t="s">
        <v>7660</v>
      </c>
      <c r="C1618" s="93" t="s">
        <v>12009</v>
      </c>
      <c r="D1618" s="93">
        <v>1971</v>
      </c>
      <c r="E1618" s="93">
        <v>8.4369999999999994</v>
      </c>
    </row>
    <row r="1619" spans="1:5" ht="14.25" customHeight="1">
      <c r="A1619" s="93">
        <v>1618</v>
      </c>
      <c r="B1619" s="93" t="s">
        <v>12008</v>
      </c>
      <c r="C1619" s="93" t="s">
        <v>12007</v>
      </c>
      <c r="D1619" s="93">
        <v>1948</v>
      </c>
      <c r="E1619" s="93">
        <v>8.4369999999999994</v>
      </c>
    </row>
    <row r="1620" spans="1:5" ht="14.25" customHeight="1">
      <c r="A1620" s="93">
        <v>1619</v>
      </c>
      <c r="B1620" s="93" t="s">
        <v>8598</v>
      </c>
      <c r="C1620" s="93" t="s">
        <v>7060</v>
      </c>
      <c r="D1620" s="93">
        <v>1979</v>
      </c>
      <c r="E1620" s="93">
        <v>8.4350000000000005</v>
      </c>
    </row>
    <row r="1621" spans="1:5" ht="14.25" customHeight="1">
      <c r="A1621" s="93">
        <v>1620</v>
      </c>
      <c r="B1621" s="93" t="s">
        <v>12006</v>
      </c>
      <c r="C1621" s="93" t="s">
        <v>12005</v>
      </c>
      <c r="D1621" s="93">
        <v>1967</v>
      </c>
      <c r="E1621" s="93">
        <v>8.43</v>
      </c>
    </row>
    <row r="1622" spans="1:5" ht="14.25" customHeight="1">
      <c r="A1622" s="93">
        <v>1621</v>
      </c>
      <c r="B1622" s="93" t="s">
        <v>8622</v>
      </c>
      <c r="C1622" s="93" t="s">
        <v>12004</v>
      </c>
      <c r="D1622" s="93">
        <v>1972</v>
      </c>
      <c r="E1622" s="93">
        <v>8.43</v>
      </c>
    </row>
    <row r="1623" spans="1:5" ht="14.25" customHeight="1">
      <c r="A1623" s="93">
        <v>1622</v>
      </c>
      <c r="B1623" s="93" t="s">
        <v>9285</v>
      </c>
      <c r="C1623" s="93" t="s">
        <v>12003</v>
      </c>
      <c r="D1623" s="93">
        <v>2009</v>
      </c>
      <c r="E1623" s="93">
        <v>8.4260000000000002</v>
      </c>
    </row>
    <row r="1624" spans="1:5" ht="14.25" customHeight="1">
      <c r="A1624" s="93">
        <v>1623</v>
      </c>
      <c r="B1624" s="93" t="s">
        <v>7334</v>
      </c>
      <c r="C1624" s="93" t="s">
        <v>12002</v>
      </c>
      <c r="D1624" s="93">
        <v>1977</v>
      </c>
      <c r="E1624" s="93">
        <v>8.4250000000000007</v>
      </c>
    </row>
    <row r="1625" spans="1:5" ht="14.25" customHeight="1">
      <c r="A1625" s="93">
        <v>1624</v>
      </c>
      <c r="B1625" s="93" t="s">
        <v>8428</v>
      </c>
      <c r="C1625" s="93" t="s">
        <v>12001</v>
      </c>
      <c r="D1625" s="93">
        <v>2011</v>
      </c>
      <c r="E1625" s="93">
        <v>8.4239999999999995</v>
      </c>
    </row>
    <row r="1626" spans="1:5" ht="14.25" customHeight="1">
      <c r="A1626" s="93">
        <v>1625</v>
      </c>
      <c r="B1626" s="93" t="s">
        <v>12000</v>
      </c>
      <c r="C1626" s="93" t="s">
        <v>11999</v>
      </c>
      <c r="D1626" s="93">
        <v>2006</v>
      </c>
      <c r="E1626" s="93">
        <v>8.4130000000000003</v>
      </c>
    </row>
    <row r="1627" spans="1:5" ht="14.25" customHeight="1">
      <c r="A1627" s="93">
        <v>1626</v>
      </c>
      <c r="B1627" s="93" t="s">
        <v>11998</v>
      </c>
      <c r="C1627" s="93" t="s">
        <v>11997</v>
      </c>
      <c r="D1627" s="93">
        <v>1979</v>
      </c>
      <c r="E1627" s="93">
        <v>8.4120000000000008</v>
      </c>
    </row>
    <row r="1628" spans="1:5" ht="14.25" customHeight="1">
      <c r="A1628" s="93">
        <v>1627</v>
      </c>
      <c r="B1628" s="93" t="s">
        <v>7768</v>
      </c>
      <c r="C1628" s="93" t="s">
        <v>11996</v>
      </c>
      <c r="D1628" s="93">
        <v>1983</v>
      </c>
      <c r="E1628" s="93">
        <v>8.41</v>
      </c>
    </row>
    <row r="1629" spans="1:5" ht="14.25" customHeight="1">
      <c r="A1629" s="93">
        <v>1628</v>
      </c>
      <c r="B1629" s="93" t="s">
        <v>8230</v>
      </c>
      <c r="C1629" s="93" t="s">
        <v>10118</v>
      </c>
      <c r="D1629" s="93">
        <v>1973</v>
      </c>
      <c r="E1629" s="93">
        <v>8.4079999999999995</v>
      </c>
    </row>
    <row r="1630" spans="1:5" ht="14.25" customHeight="1">
      <c r="A1630" s="93">
        <v>1629</v>
      </c>
      <c r="B1630" s="93" t="s">
        <v>11590</v>
      </c>
      <c r="C1630" s="93" t="s">
        <v>11995</v>
      </c>
      <c r="D1630" s="93">
        <v>1985</v>
      </c>
      <c r="E1630" s="93">
        <v>8.4019999999999992</v>
      </c>
    </row>
    <row r="1631" spans="1:5" ht="14.25" customHeight="1">
      <c r="A1631" s="93">
        <v>1630</v>
      </c>
      <c r="B1631" s="93" t="s">
        <v>8428</v>
      </c>
      <c r="C1631" s="93">
        <v>3</v>
      </c>
      <c r="D1631" s="93">
        <v>2009</v>
      </c>
      <c r="E1631" s="93">
        <v>8.4009999999999998</v>
      </c>
    </row>
    <row r="1632" spans="1:5" ht="14.25" customHeight="1">
      <c r="A1632" s="93">
        <v>1631</v>
      </c>
      <c r="B1632" s="93" t="s">
        <v>7015</v>
      </c>
      <c r="C1632" s="93" t="s">
        <v>11994</v>
      </c>
      <c r="D1632" s="93">
        <v>1967</v>
      </c>
      <c r="E1632" s="93">
        <v>8.4</v>
      </c>
    </row>
    <row r="1633" spans="1:5" ht="14.25" customHeight="1">
      <c r="A1633" s="93">
        <v>1632</v>
      </c>
      <c r="B1633" s="93" t="s">
        <v>11993</v>
      </c>
      <c r="C1633" s="93" t="s">
        <v>11992</v>
      </c>
      <c r="D1633" s="93">
        <v>1996</v>
      </c>
      <c r="E1633" s="93">
        <v>8.3949999999999996</v>
      </c>
    </row>
    <row r="1634" spans="1:5" ht="14.25" customHeight="1">
      <c r="A1634" s="93">
        <v>1633</v>
      </c>
      <c r="B1634" s="93" t="s">
        <v>9859</v>
      </c>
      <c r="C1634" s="93" t="s">
        <v>11991</v>
      </c>
      <c r="D1634" s="93">
        <v>1967</v>
      </c>
      <c r="E1634" s="93">
        <v>8.3940000000000001</v>
      </c>
    </row>
    <row r="1635" spans="1:5" ht="14.25" customHeight="1">
      <c r="A1635" s="93">
        <v>1634</v>
      </c>
      <c r="B1635" s="93" t="s">
        <v>8221</v>
      </c>
      <c r="C1635" s="93" t="s">
        <v>11990</v>
      </c>
      <c r="D1635" s="93">
        <v>1966</v>
      </c>
      <c r="E1635" s="93">
        <v>8.3919999999999995</v>
      </c>
    </row>
    <row r="1636" spans="1:5" ht="14.25" customHeight="1">
      <c r="A1636" s="93">
        <v>1635</v>
      </c>
      <c r="B1636" s="93" t="s">
        <v>7013</v>
      </c>
      <c r="C1636" s="93" t="s">
        <v>11989</v>
      </c>
      <c r="D1636" s="93">
        <v>1954</v>
      </c>
      <c r="E1636" s="93">
        <v>8.3919999999999995</v>
      </c>
    </row>
    <row r="1637" spans="1:5" ht="14.25" customHeight="1">
      <c r="A1637" s="93">
        <v>1636</v>
      </c>
      <c r="B1637" s="93" t="s">
        <v>11988</v>
      </c>
      <c r="C1637" s="93" t="s">
        <v>11987</v>
      </c>
      <c r="D1637" s="93">
        <v>1953</v>
      </c>
      <c r="E1637" s="93">
        <v>8.3919999999999995</v>
      </c>
    </row>
    <row r="1638" spans="1:5" ht="14.25" customHeight="1">
      <c r="A1638" s="93">
        <v>1637</v>
      </c>
      <c r="B1638" s="93" t="s">
        <v>9292</v>
      </c>
      <c r="C1638" s="93" t="s">
        <v>11986</v>
      </c>
      <c r="D1638" s="93">
        <v>1999</v>
      </c>
      <c r="E1638" s="93">
        <v>8.3870000000000005</v>
      </c>
    </row>
    <row r="1639" spans="1:5" ht="14.25" customHeight="1">
      <c r="A1639" s="93">
        <v>1638</v>
      </c>
      <c r="B1639" s="93" t="s">
        <v>9476</v>
      </c>
      <c r="C1639" s="93" t="s">
        <v>11985</v>
      </c>
      <c r="D1639" s="93">
        <v>2009</v>
      </c>
      <c r="E1639" s="93">
        <v>8.3840000000000003</v>
      </c>
    </row>
    <row r="1640" spans="1:5" ht="14.25" customHeight="1">
      <c r="A1640" s="93">
        <v>1639</v>
      </c>
      <c r="B1640" s="93" t="s">
        <v>9718</v>
      </c>
      <c r="C1640" s="93" t="s">
        <v>11984</v>
      </c>
      <c r="D1640" s="93">
        <v>2004</v>
      </c>
      <c r="E1640" s="93">
        <v>8.3800000000000008</v>
      </c>
    </row>
    <row r="1641" spans="1:5" ht="14.25" customHeight="1">
      <c r="A1641" s="93">
        <v>1640</v>
      </c>
      <c r="B1641" s="93" t="s">
        <v>8684</v>
      </c>
      <c r="C1641" s="93" t="s">
        <v>11307</v>
      </c>
      <c r="D1641" s="93">
        <v>2002</v>
      </c>
      <c r="E1641" s="93">
        <v>8.3800000000000008</v>
      </c>
    </row>
    <row r="1642" spans="1:5" ht="14.25" customHeight="1">
      <c r="A1642" s="93">
        <v>1641</v>
      </c>
      <c r="B1642" s="93" t="s">
        <v>11983</v>
      </c>
      <c r="C1642" s="93" t="s">
        <v>11982</v>
      </c>
      <c r="D1642" s="93">
        <v>1985</v>
      </c>
      <c r="E1642" s="93">
        <v>8.3789999999999996</v>
      </c>
    </row>
    <row r="1643" spans="1:5" ht="14.25" customHeight="1">
      <c r="A1643" s="93">
        <v>1642</v>
      </c>
      <c r="B1643" s="93" t="s">
        <v>7709</v>
      </c>
      <c r="C1643" s="93" t="s">
        <v>11981</v>
      </c>
      <c r="D1643" s="93">
        <v>1951</v>
      </c>
      <c r="E1643" s="93">
        <v>8.3740000000000006</v>
      </c>
    </row>
    <row r="1644" spans="1:5" ht="14.25" customHeight="1">
      <c r="A1644" s="93">
        <v>1643</v>
      </c>
      <c r="B1644" s="93" t="s">
        <v>11980</v>
      </c>
      <c r="C1644" s="93" t="s">
        <v>11979</v>
      </c>
      <c r="D1644" s="93">
        <v>1993</v>
      </c>
      <c r="E1644" s="93">
        <v>8.3710000000000004</v>
      </c>
    </row>
    <row r="1645" spans="1:5" ht="14.25" customHeight="1">
      <c r="A1645" s="93">
        <v>1644</v>
      </c>
      <c r="B1645" s="93" t="s">
        <v>7762</v>
      </c>
      <c r="C1645" s="93" t="s">
        <v>11978</v>
      </c>
      <c r="D1645" s="93">
        <v>2012</v>
      </c>
      <c r="E1645" s="93">
        <v>8.3710000000000004</v>
      </c>
    </row>
    <row r="1646" spans="1:5" ht="14.25" customHeight="1">
      <c r="A1646" s="93">
        <v>1645</v>
      </c>
      <c r="B1646" s="93" t="s">
        <v>7326</v>
      </c>
      <c r="C1646" s="93" t="s">
        <v>11977</v>
      </c>
      <c r="D1646" s="93">
        <v>1992</v>
      </c>
      <c r="E1646" s="93">
        <v>8.3670000000000009</v>
      </c>
    </row>
    <row r="1647" spans="1:5" ht="14.25" customHeight="1">
      <c r="A1647" s="93">
        <v>1646</v>
      </c>
      <c r="B1647" s="93" t="s">
        <v>11976</v>
      </c>
      <c r="C1647" s="93" t="s">
        <v>11975</v>
      </c>
      <c r="D1647" s="93">
        <v>1961</v>
      </c>
      <c r="E1647" s="93">
        <v>8.3670000000000009</v>
      </c>
    </row>
    <row r="1648" spans="1:5" ht="14.25" customHeight="1">
      <c r="A1648" s="93">
        <v>1647</v>
      </c>
      <c r="B1648" s="93" t="s">
        <v>11974</v>
      </c>
      <c r="C1648" s="93" t="s">
        <v>11973</v>
      </c>
      <c r="D1648" s="93">
        <v>1996</v>
      </c>
      <c r="E1648" s="93">
        <v>8.3659999999999997</v>
      </c>
    </row>
    <row r="1649" spans="1:5" ht="14.25" customHeight="1">
      <c r="A1649" s="93">
        <v>1648</v>
      </c>
      <c r="B1649" s="93" t="s">
        <v>9878</v>
      </c>
      <c r="C1649" s="93" t="s">
        <v>11972</v>
      </c>
      <c r="D1649" s="93">
        <v>1948</v>
      </c>
      <c r="E1649" s="93">
        <v>8.3650000000000002</v>
      </c>
    </row>
    <row r="1650" spans="1:5" ht="14.25" customHeight="1">
      <c r="A1650" s="93">
        <v>1649</v>
      </c>
      <c r="B1650" s="93" t="s">
        <v>10479</v>
      </c>
      <c r="C1650" s="93" t="s">
        <v>11971</v>
      </c>
      <c r="D1650" s="93">
        <v>1982</v>
      </c>
      <c r="E1650" s="93">
        <v>8.3640000000000008</v>
      </c>
    </row>
    <row r="1651" spans="1:5" ht="14.25" customHeight="1">
      <c r="A1651" s="93">
        <v>1650</v>
      </c>
      <c r="B1651" s="93" t="s">
        <v>8182</v>
      </c>
      <c r="C1651" s="93" t="s">
        <v>11970</v>
      </c>
      <c r="D1651" s="93">
        <v>1969</v>
      </c>
      <c r="E1651" s="93">
        <v>8.3620000000000001</v>
      </c>
    </row>
    <row r="1652" spans="1:5" ht="14.25" customHeight="1">
      <c r="A1652" s="93">
        <v>1651</v>
      </c>
      <c r="B1652" s="93" t="s">
        <v>11969</v>
      </c>
      <c r="C1652" s="93" t="s">
        <v>11968</v>
      </c>
      <c r="D1652" s="93">
        <v>1968</v>
      </c>
      <c r="E1652" s="93">
        <v>8.3569999999999993</v>
      </c>
    </row>
    <row r="1653" spans="1:5" ht="14.25" customHeight="1">
      <c r="A1653" s="93">
        <v>1652</v>
      </c>
      <c r="B1653" s="93" t="s">
        <v>11967</v>
      </c>
      <c r="C1653" s="93" t="s">
        <v>11966</v>
      </c>
      <c r="D1653" s="93">
        <v>1953</v>
      </c>
      <c r="E1653" s="93">
        <v>8.3520000000000003</v>
      </c>
    </row>
    <row r="1654" spans="1:5" ht="14.25" customHeight="1">
      <c r="A1654" s="93">
        <v>1653</v>
      </c>
      <c r="B1654" s="93" t="s">
        <v>7320</v>
      </c>
      <c r="C1654" s="93" t="s">
        <v>11965</v>
      </c>
      <c r="D1654" s="93">
        <v>1988</v>
      </c>
      <c r="E1654" s="93">
        <v>8.3490000000000002</v>
      </c>
    </row>
    <row r="1655" spans="1:5" ht="14.25" customHeight="1">
      <c r="A1655" s="93">
        <v>1654</v>
      </c>
      <c r="B1655" s="93" t="s">
        <v>8182</v>
      </c>
      <c r="C1655" s="93" t="s">
        <v>11964</v>
      </c>
      <c r="D1655" s="93">
        <v>1969</v>
      </c>
      <c r="E1655" s="93">
        <v>8.3490000000000002</v>
      </c>
    </row>
    <row r="1656" spans="1:5" ht="14.25" customHeight="1">
      <c r="A1656" s="93">
        <v>1655</v>
      </c>
      <c r="B1656" s="93" t="s">
        <v>11963</v>
      </c>
      <c r="C1656" s="93" t="s">
        <v>11962</v>
      </c>
      <c r="D1656" s="93">
        <v>1992</v>
      </c>
      <c r="E1656" s="93">
        <v>8.3469999999999995</v>
      </c>
    </row>
    <row r="1657" spans="1:5" ht="14.25" customHeight="1">
      <c r="A1657" s="93">
        <v>1656</v>
      </c>
      <c r="B1657" s="93" t="s">
        <v>7774</v>
      </c>
      <c r="C1657" s="93" t="s">
        <v>11961</v>
      </c>
      <c r="D1657" s="93">
        <v>1974</v>
      </c>
      <c r="E1657" s="93">
        <v>8.3420000000000005</v>
      </c>
    </row>
    <row r="1658" spans="1:5" ht="14.25" customHeight="1">
      <c r="A1658" s="93">
        <v>1657</v>
      </c>
      <c r="B1658" s="93" t="s">
        <v>10452</v>
      </c>
      <c r="C1658" s="93" t="s">
        <v>11960</v>
      </c>
      <c r="D1658" s="93">
        <v>2004</v>
      </c>
      <c r="E1658" s="93">
        <v>8.34</v>
      </c>
    </row>
    <row r="1659" spans="1:5" ht="14.25" customHeight="1">
      <c r="A1659" s="93">
        <v>1658</v>
      </c>
      <c r="B1659" s="93" t="s">
        <v>11959</v>
      </c>
      <c r="C1659" s="93" t="s">
        <v>11958</v>
      </c>
      <c r="D1659" s="93">
        <v>2006</v>
      </c>
      <c r="E1659" s="93">
        <v>8.3309999999999995</v>
      </c>
    </row>
    <row r="1660" spans="1:5" ht="14.25" customHeight="1">
      <c r="A1660" s="93">
        <v>1659</v>
      </c>
      <c r="B1660" s="93" t="s">
        <v>8200</v>
      </c>
      <c r="C1660" s="93" t="s">
        <v>11957</v>
      </c>
      <c r="D1660" s="93">
        <v>1961</v>
      </c>
      <c r="E1660" s="93">
        <v>8.3279999999999994</v>
      </c>
    </row>
    <row r="1661" spans="1:5" ht="14.25" customHeight="1">
      <c r="A1661" s="93">
        <v>1660</v>
      </c>
      <c r="B1661" s="93" t="s">
        <v>8032</v>
      </c>
      <c r="C1661" s="93" t="s">
        <v>11956</v>
      </c>
      <c r="D1661" s="93">
        <v>1948</v>
      </c>
      <c r="E1661" s="93">
        <v>8.3209999999999997</v>
      </c>
    </row>
    <row r="1662" spans="1:5" ht="14.25" customHeight="1">
      <c r="A1662" s="93">
        <v>1661</v>
      </c>
      <c r="B1662" s="93" t="s">
        <v>10444</v>
      </c>
      <c r="C1662" s="93" t="s">
        <v>11955</v>
      </c>
      <c r="D1662" s="93">
        <v>1924</v>
      </c>
      <c r="E1662" s="93">
        <v>8.3190000000000008</v>
      </c>
    </row>
    <row r="1663" spans="1:5" ht="14.25" customHeight="1">
      <c r="A1663" s="93">
        <v>1662</v>
      </c>
      <c r="B1663" s="93" t="s">
        <v>8517</v>
      </c>
      <c r="C1663" s="93" t="s">
        <v>11954</v>
      </c>
      <c r="D1663" s="93">
        <v>2003</v>
      </c>
      <c r="E1663" s="93">
        <v>8.3149999999999995</v>
      </c>
    </row>
    <row r="1664" spans="1:5" ht="14.25" customHeight="1">
      <c r="A1664" s="93">
        <v>1663</v>
      </c>
      <c r="B1664" s="93" t="s">
        <v>8063</v>
      </c>
      <c r="C1664" s="93" t="s">
        <v>11953</v>
      </c>
      <c r="D1664" s="93">
        <v>1957</v>
      </c>
      <c r="E1664" s="93">
        <v>8.3149999999999995</v>
      </c>
    </row>
    <row r="1665" spans="1:5" ht="14.25" customHeight="1">
      <c r="A1665" s="93">
        <v>1664</v>
      </c>
      <c r="B1665" s="93" t="s">
        <v>7709</v>
      </c>
      <c r="C1665" s="93" t="s">
        <v>11952</v>
      </c>
      <c r="D1665" s="93">
        <v>1952</v>
      </c>
      <c r="E1665" s="93">
        <v>8.3149999999999995</v>
      </c>
    </row>
    <row r="1666" spans="1:5" ht="14.25" customHeight="1">
      <c r="A1666" s="93">
        <v>1665</v>
      </c>
      <c r="B1666" s="93" t="s">
        <v>11951</v>
      </c>
      <c r="C1666" s="93" t="s">
        <v>11950</v>
      </c>
      <c r="D1666" s="93">
        <v>1998</v>
      </c>
      <c r="E1666" s="93">
        <v>8.3119999999999994</v>
      </c>
    </row>
    <row r="1667" spans="1:5" ht="14.25" customHeight="1">
      <c r="A1667" s="93">
        <v>1666</v>
      </c>
      <c r="B1667" s="93" t="s">
        <v>7055</v>
      </c>
      <c r="C1667" s="93" t="s">
        <v>11949</v>
      </c>
      <c r="D1667" s="93">
        <v>1989</v>
      </c>
      <c r="E1667" s="93">
        <v>8.3089999999999993</v>
      </c>
    </row>
    <row r="1668" spans="1:5" ht="14.25" customHeight="1">
      <c r="A1668" s="93">
        <v>1667</v>
      </c>
      <c r="B1668" s="93" t="s">
        <v>7451</v>
      </c>
      <c r="C1668" s="93" t="s">
        <v>11948</v>
      </c>
      <c r="D1668" s="93">
        <v>1971</v>
      </c>
      <c r="E1668" s="93">
        <v>8.3079999999999998</v>
      </c>
    </row>
    <row r="1669" spans="1:5" ht="14.25" customHeight="1">
      <c r="A1669" s="93">
        <v>1668</v>
      </c>
      <c r="B1669" s="93" t="s">
        <v>7125</v>
      </c>
      <c r="C1669" s="93" t="s">
        <v>11947</v>
      </c>
      <c r="D1669" s="93">
        <v>1992</v>
      </c>
      <c r="E1669" s="93">
        <v>8.3070000000000004</v>
      </c>
    </row>
    <row r="1670" spans="1:5" ht="14.25" customHeight="1">
      <c r="A1670" s="93">
        <v>1669</v>
      </c>
      <c r="B1670" s="93" t="s">
        <v>9357</v>
      </c>
      <c r="C1670" s="93" t="s">
        <v>11946</v>
      </c>
      <c r="D1670" s="93">
        <v>1977</v>
      </c>
      <c r="E1670" s="93">
        <v>8.3070000000000004</v>
      </c>
    </row>
    <row r="1671" spans="1:5" ht="14.25" customHeight="1">
      <c r="A1671" s="93">
        <v>1670</v>
      </c>
      <c r="B1671" s="93" t="s">
        <v>7899</v>
      </c>
      <c r="C1671" s="93" t="s">
        <v>11945</v>
      </c>
      <c r="D1671" s="93">
        <v>1971</v>
      </c>
      <c r="E1671" s="93">
        <v>8.3030000000000008</v>
      </c>
    </row>
    <row r="1672" spans="1:5" ht="14.25" customHeight="1">
      <c r="A1672" s="93">
        <v>1671</v>
      </c>
      <c r="B1672" s="93" t="s">
        <v>11944</v>
      </c>
      <c r="C1672" s="93" t="s">
        <v>11943</v>
      </c>
      <c r="D1672" s="93">
        <v>1977</v>
      </c>
      <c r="E1672" s="93">
        <v>8.2949999999999999</v>
      </c>
    </row>
    <row r="1673" spans="1:5" ht="14.25" customHeight="1">
      <c r="A1673" s="93">
        <v>1672</v>
      </c>
      <c r="B1673" s="93" t="s">
        <v>11942</v>
      </c>
      <c r="C1673" s="93" t="s">
        <v>11941</v>
      </c>
      <c r="D1673" s="93">
        <v>1969</v>
      </c>
      <c r="E1673" s="93">
        <v>8.2929999999999993</v>
      </c>
    </row>
    <row r="1674" spans="1:5" ht="14.25" customHeight="1">
      <c r="A1674" s="93">
        <v>1673</v>
      </c>
      <c r="B1674" s="93" t="s">
        <v>11940</v>
      </c>
      <c r="C1674" s="93" t="s">
        <v>11939</v>
      </c>
      <c r="D1674" s="93">
        <v>2011</v>
      </c>
      <c r="E1674" s="93">
        <v>8.2910000000000004</v>
      </c>
    </row>
    <row r="1675" spans="1:5" ht="14.25" customHeight="1">
      <c r="A1675" s="93">
        <v>1674</v>
      </c>
      <c r="B1675" s="93" t="s">
        <v>11938</v>
      </c>
      <c r="C1675" s="93" t="s">
        <v>11937</v>
      </c>
      <c r="D1675" s="93">
        <v>1987</v>
      </c>
      <c r="E1675" s="93">
        <v>8.2899999999999991</v>
      </c>
    </row>
    <row r="1676" spans="1:5" ht="14.25" customHeight="1">
      <c r="A1676" s="93">
        <v>1675</v>
      </c>
      <c r="B1676" s="93" t="s">
        <v>11936</v>
      </c>
      <c r="C1676" s="93" t="s">
        <v>11935</v>
      </c>
      <c r="D1676" s="93">
        <v>1973</v>
      </c>
      <c r="E1676" s="93">
        <v>8.2899999999999991</v>
      </c>
    </row>
    <row r="1677" spans="1:5" ht="14.25" customHeight="1">
      <c r="A1677" s="93">
        <v>1676</v>
      </c>
      <c r="B1677" s="93" t="s">
        <v>11934</v>
      </c>
      <c r="C1677" s="93" t="s">
        <v>11933</v>
      </c>
      <c r="D1677" s="93">
        <v>1981</v>
      </c>
      <c r="E1677" s="93">
        <v>8.2899999999999991</v>
      </c>
    </row>
    <row r="1678" spans="1:5" ht="14.25" customHeight="1">
      <c r="A1678" s="93">
        <v>1677</v>
      </c>
      <c r="B1678" s="93" t="s">
        <v>11932</v>
      </c>
      <c r="C1678" s="93" t="s">
        <v>11931</v>
      </c>
      <c r="D1678" s="93">
        <v>1946</v>
      </c>
      <c r="E1678" s="93">
        <v>8.2880000000000003</v>
      </c>
    </row>
    <row r="1679" spans="1:5" ht="14.25" customHeight="1">
      <c r="A1679" s="93">
        <v>1678</v>
      </c>
      <c r="B1679" s="93" t="s">
        <v>10861</v>
      </c>
      <c r="C1679" s="93" t="s">
        <v>11930</v>
      </c>
      <c r="D1679" s="93">
        <v>2004</v>
      </c>
      <c r="E1679" s="93">
        <v>8.2859999999999996</v>
      </c>
    </row>
    <row r="1680" spans="1:5" ht="14.25" customHeight="1">
      <c r="A1680" s="93">
        <v>1679</v>
      </c>
      <c r="B1680" s="93" t="s">
        <v>11929</v>
      </c>
      <c r="C1680" s="93" t="s">
        <v>11928</v>
      </c>
      <c r="D1680" s="93">
        <v>1960</v>
      </c>
      <c r="E1680" s="93">
        <v>8.2850000000000001</v>
      </c>
    </row>
    <row r="1681" spans="1:5" ht="14.25" customHeight="1">
      <c r="A1681" s="93">
        <v>1680</v>
      </c>
      <c r="B1681" s="93" t="s">
        <v>7229</v>
      </c>
      <c r="C1681" s="93" t="s">
        <v>11927</v>
      </c>
      <c r="D1681" s="93">
        <v>2002</v>
      </c>
      <c r="E1681" s="93">
        <v>8.2840000000000007</v>
      </c>
    </row>
    <row r="1682" spans="1:5" ht="14.25" customHeight="1">
      <c r="A1682" s="93">
        <v>1681</v>
      </c>
      <c r="B1682" s="93" t="s">
        <v>7208</v>
      </c>
      <c r="C1682" s="93" t="s">
        <v>11926</v>
      </c>
      <c r="D1682" s="93">
        <v>2003</v>
      </c>
      <c r="E1682" s="93">
        <v>8.2840000000000007</v>
      </c>
    </row>
    <row r="1683" spans="1:5" ht="14.25" customHeight="1">
      <c r="A1683" s="93">
        <v>1682</v>
      </c>
      <c r="B1683" s="93" t="s">
        <v>11925</v>
      </c>
      <c r="C1683" s="93" t="s">
        <v>8811</v>
      </c>
      <c r="D1683" s="93">
        <v>1947</v>
      </c>
      <c r="E1683" s="93">
        <v>8.2840000000000007</v>
      </c>
    </row>
    <row r="1684" spans="1:5" ht="14.25" customHeight="1">
      <c r="A1684" s="93">
        <v>1683</v>
      </c>
      <c r="B1684" s="93" t="s">
        <v>7320</v>
      </c>
      <c r="C1684" s="93" t="s">
        <v>11924</v>
      </c>
      <c r="D1684" s="93">
        <v>1980</v>
      </c>
      <c r="E1684" s="93">
        <v>8.282</v>
      </c>
    </row>
    <row r="1685" spans="1:5" ht="14.25" customHeight="1">
      <c r="A1685" s="93">
        <v>1684</v>
      </c>
      <c r="B1685" s="93" t="s">
        <v>7980</v>
      </c>
      <c r="C1685" s="93" t="s">
        <v>11923</v>
      </c>
      <c r="D1685" s="93">
        <v>1976</v>
      </c>
      <c r="E1685" s="93">
        <v>8.2799999999999994</v>
      </c>
    </row>
    <row r="1686" spans="1:5" ht="14.25" customHeight="1">
      <c r="A1686" s="93">
        <v>1685</v>
      </c>
      <c r="B1686" s="93" t="s">
        <v>7328</v>
      </c>
      <c r="C1686" s="93" t="s">
        <v>11922</v>
      </c>
      <c r="D1686" s="93">
        <v>1964</v>
      </c>
      <c r="E1686" s="93">
        <v>8.2799999999999994</v>
      </c>
    </row>
    <row r="1687" spans="1:5" ht="14.25" customHeight="1">
      <c r="A1687" s="93">
        <v>1686</v>
      </c>
      <c r="B1687" s="93" t="s">
        <v>11921</v>
      </c>
      <c r="C1687" s="93" t="s">
        <v>11920</v>
      </c>
      <c r="D1687" s="93">
        <v>1947</v>
      </c>
      <c r="E1687" s="93">
        <v>8.2739999999999991</v>
      </c>
    </row>
    <row r="1688" spans="1:5" ht="14.25" customHeight="1">
      <c r="A1688" s="93">
        <v>1687</v>
      </c>
      <c r="B1688" s="93" t="s">
        <v>7015</v>
      </c>
      <c r="C1688" s="93" t="s">
        <v>11919</v>
      </c>
      <c r="D1688" s="93">
        <v>1980</v>
      </c>
      <c r="E1688" s="93">
        <v>8.2720000000000002</v>
      </c>
    </row>
    <row r="1689" spans="1:5" ht="14.25" customHeight="1">
      <c r="A1689" s="93">
        <v>1688</v>
      </c>
      <c r="B1689" s="93" t="s">
        <v>7286</v>
      </c>
      <c r="C1689" s="93" t="s">
        <v>11918</v>
      </c>
      <c r="D1689" s="93">
        <v>1993</v>
      </c>
      <c r="E1689" s="93">
        <v>8.2710000000000008</v>
      </c>
    </row>
    <row r="1690" spans="1:5" ht="14.25" customHeight="1">
      <c r="A1690" s="93">
        <v>1689</v>
      </c>
      <c r="B1690" s="93" t="s">
        <v>11917</v>
      </c>
      <c r="C1690" s="93" t="s">
        <v>11916</v>
      </c>
      <c r="D1690" s="93">
        <v>1982</v>
      </c>
      <c r="E1690" s="93">
        <v>8.2690000000000001</v>
      </c>
    </row>
    <row r="1691" spans="1:5" ht="14.25" customHeight="1">
      <c r="A1691" s="93">
        <v>1690</v>
      </c>
      <c r="B1691" s="93" t="s">
        <v>11915</v>
      </c>
      <c r="C1691" s="93" t="s">
        <v>11914</v>
      </c>
      <c r="D1691" s="93">
        <v>1981</v>
      </c>
      <c r="E1691" s="93">
        <v>8.2680000000000007</v>
      </c>
    </row>
    <row r="1692" spans="1:5" ht="14.25" customHeight="1">
      <c r="A1692" s="93">
        <v>1691</v>
      </c>
      <c r="B1692" s="93" t="s">
        <v>11913</v>
      </c>
      <c r="C1692" s="93" t="s">
        <v>9785</v>
      </c>
      <c r="D1692" s="93">
        <v>1939</v>
      </c>
      <c r="E1692" s="93">
        <v>8.266</v>
      </c>
    </row>
    <row r="1693" spans="1:5" ht="14.25" customHeight="1">
      <c r="A1693" s="93">
        <v>1692</v>
      </c>
      <c r="B1693" s="93" t="s">
        <v>8305</v>
      </c>
      <c r="C1693" s="93" t="s">
        <v>11912</v>
      </c>
      <c r="D1693" s="93">
        <v>2006</v>
      </c>
      <c r="E1693" s="93">
        <v>8.2560000000000002</v>
      </c>
    </row>
    <row r="1694" spans="1:5" ht="14.25" customHeight="1">
      <c r="A1694" s="93">
        <v>1693</v>
      </c>
      <c r="B1694" s="93" t="s">
        <v>11846</v>
      </c>
      <c r="C1694" s="93" t="s">
        <v>11911</v>
      </c>
      <c r="D1694" s="93">
        <v>1968</v>
      </c>
      <c r="E1694" s="93">
        <v>8.2550000000000008</v>
      </c>
    </row>
    <row r="1695" spans="1:5" ht="14.25" customHeight="1">
      <c r="A1695" s="93">
        <v>1694</v>
      </c>
      <c r="B1695" s="93" t="s">
        <v>8307</v>
      </c>
      <c r="C1695" s="93" t="s">
        <v>11910</v>
      </c>
      <c r="D1695" s="93">
        <v>1958</v>
      </c>
      <c r="E1695" s="93">
        <v>8.2539999999999996</v>
      </c>
    </row>
    <row r="1696" spans="1:5" ht="14.25" customHeight="1">
      <c r="A1696" s="93">
        <v>1695</v>
      </c>
      <c r="B1696" s="93" t="s">
        <v>11909</v>
      </c>
      <c r="C1696" s="93" t="s">
        <v>11908</v>
      </c>
      <c r="D1696" s="93">
        <v>1987</v>
      </c>
      <c r="E1696" s="93">
        <v>8.2509999999999994</v>
      </c>
    </row>
    <row r="1697" spans="1:5" ht="14.25" customHeight="1">
      <c r="A1697" s="93">
        <v>1696</v>
      </c>
      <c r="B1697" s="93" t="s">
        <v>9839</v>
      </c>
      <c r="C1697" s="93" t="s">
        <v>11907</v>
      </c>
      <c r="D1697" s="93">
        <v>1948</v>
      </c>
      <c r="E1697" s="93">
        <v>8.25</v>
      </c>
    </row>
    <row r="1698" spans="1:5" ht="14.25" customHeight="1">
      <c r="A1698" s="93">
        <v>1697</v>
      </c>
      <c r="B1698" s="93" t="s">
        <v>10557</v>
      </c>
      <c r="C1698" s="93" t="s">
        <v>10722</v>
      </c>
      <c r="D1698" s="93">
        <v>2005</v>
      </c>
      <c r="E1698" s="93">
        <v>8.2469999999999999</v>
      </c>
    </row>
    <row r="1699" spans="1:5" ht="14.25" customHeight="1">
      <c r="A1699" s="93">
        <v>1698</v>
      </c>
      <c r="B1699" s="93" t="s">
        <v>7386</v>
      </c>
      <c r="C1699" s="93" t="s">
        <v>11906</v>
      </c>
      <c r="D1699" s="93">
        <v>1995</v>
      </c>
      <c r="E1699" s="93">
        <v>8.2460000000000004</v>
      </c>
    </row>
    <row r="1700" spans="1:5" ht="14.25" customHeight="1">
      <c r="A1700" s="93">
        <v>1699</v>
      </c>
      <c r="B1700" s="93" t="s">
        <v>8004</v>
      </c>
      <c r="C1700" s="93" t="s">
        <v>11905</v>
      </c>
      <c r="D1700" s="93">
        <v>1950</v>
      </c>
      <c r="E1700" s="93">
        <v>8.2420000000000009</v>
      </c>
    </row>
    <row r="1701" spans="1:5" ht="14.25" customHeight="1">
      <c r="A1701" s="93">
        <v>1700</v>
      </c>
      <c r="B1701" s="93" t="s">
        <v>9246</v>
      </c>
      <c r="C1701" s="93" t="s">
        <v>11904</v>
      </c>
      <c r="D1701" s="93">
        <v>1984</v>
      </c>
      <c r="E1701" s="93">
        <v>8.2420000000000009</v>
      </c>
    </row>
    <row r="1702" spans="1:5" ht="14.25" customHeight="1">
      <c r="A1702" s="93">
        <v>1701</v>
      </c>
      <c r="B1702" s="93" t="s">
        <v>9670</v>
      </c>
      <c r="C1702" s="93" t="s">
        <v>11903</v>
      </c>
      <c r="D1702" s="93">
        <v>1989</v>
      </c>
      <c r="E1702" s="93">
        <v>8.2420000000000009</v>
      </c>
    </row>
    <row r="1703" spans="1:5" ht="14.25" customHeight="1">
      <c r="A1703" s="93">
        <v>1702</v>
      </c>
      <c r="B1703" s="93" t="s">
        <v>11902</v>
      </c>
      <c r="C1703" s="93" t="s">
        <v>11901</v>
      </c>
      <c r="D1703" s="93">
        <v>1949</v>
      </c>
      <c r="E1703" s="93">
        <v>8.2409999999999997</v>
      </c>
    </row>
    <row r="1704" spans="1:5" ht="14.25" customHeight="1">
      <c r="A1704" s="93">
        <v>1703</v>
      </c>
      <c r="B1704" s="93" t="s">
        <v>7067</v>
      </c>
      <c r="C1704" s="93" t="s">
        <v>10504</v>
      </c>
      <c r="D1704" s="93">
        <v>1932</v>
      </c>
      <c r="E1704" s="93">
        <v>8.2230000000000008</v>
      </c>
    </row>
    <row r="1705" spans="1:5" ht="14.25" customHeight="1">
      <c r="A1705" s="93">
        <v>1704</v>
      </c>
      <c r="B1705" s="93" t="s">
        <v>7147</v>
      </c>
      <c r="C1705" s="93" t="s">
        <v>11900</v>
      </c>
      <c r="D1705" s="93">
        <v>1989</v>
      </c>
      <c r="E1705" s="93">
        <v>8.2219999999999995</v>
      </c>
    </row>
    <row r="1706" spans="1:5" ht="14.25" customHeight="1">
      <c r="A1706" s="93">
        <v>1705</v>
      </c>
      <c r="B1706" s="93" t="s">
        <v>8200</v>
      </c>
      <c r="C1706" s="93" t="s">
        <v>11899</v>
      </c>
      <c r="D1706" s="93">
        <v>1961</v>
      </c>
      <c r="E1706" s="93">
        <v>8.218</v>
      </c>
    </row>
    <row r="1707" spans="1:5" ht="14.25" customHeight="1">
      <c r="A1707" s="93">
        <v>1706</v>
      </c>
      <c r="B1707" s="93" t="s">
        <v>11898</v>
      </c>
      <c r="C1707" s="93" t="s">
        <v>7674</v>
      </c>
      <c r="D1707" s="93">
        <v>1971</v>
      </c>
      <c r="E1707" s="93">
        <v>8.2149999999999999</v>
      </c>
    </row>
    <row r="1708" spans="1:5" ht="14.25" customHeight="1">
      <c r="A1708" s="93">
        <v>1707</v>
      </c>
      <c r="B1708" s="93" t="s">
        <v>7780</v>
      </c>
      <c r="C1708" s="93" t="s">
        <v>11897</v>
      </c>
      <c r="D1708" s="93">
        <v>2010</v>
      </c>
      <c r="E1708" s="93">
        <v>8.2089999999999996</v>
      </c>
    </row>
    <row r="1709" spans="1:5" ht="14.25" customHeight="1">
      <c r="A1709" s="93">
        <v>1708</v>
      </c>
      <c r="B1709" s="93" t="s">
        <v>8200</v>
      </c>
      <c r="C1709" s="93" t="s">
        <v>11896</v>
      </c>
      <c r="D1709" s="93">
        <v>1959</v>
      </c>
      <c r="E1709" s="93">
        <v>8.2070000000000007</v>
      </c>
    </row>
    <row r="1710" spans="1:5" ht="14.25" customHeight="1">
      <c r="A1710" s="93">
        <v>1709</v>
      </c>
      <c r="B1710" s="93" t="s">
        <v>8200</v>
      </c>
      <c r="C1710" s="93" t="s">
        <v>11895</v>
      </c>
      <c r="D1710" s="93">
        <v>1959</v>
      </c>
      <c r="E1710" s="93">
        <v>8.2029999999999994</v>
      </c>
    </row>
    <row r="1711" spans="1:5" ht="14.25" customHeight="1">
      <c r="A1711" s="93">
        <v>1710</v>
      </c>
      <c r="B1711" s="93" t="s">
        <v>9053</v>
      </c>
      <c r="C1711" s="93" t="s">
        <v>11894</v>
      </c>
      <c r="D1711" s="93">
        <v>1981</v>
      </c>
      <c r="E1711" s="93">
        <v>8.2029999999999994</v>
      </c>
    </row>
    <row r="1712" spans="1:5" ht="14.25" customHeight="1">
      <c r="A1712" s="93">
        <v>1711</v>
      </c>
      <c r="B1712" s="93" t="s">
        <v>11893</v>
      </c>
      <c r="C1712" s="93" t="s">
        <v>11892</v>
      </c>
      <c r="D1712" s="93">
        <v>1977</v>
      </c>
      <c r="E1712" s="93">
        <v>8.1959999999999997</v>
      </c>
    </row>
    <row r="1713" spans="1:5" ht="14.25" customHeight="1">
      <c r="A1713" s="93">
        <v>1712</v>
      </c>
      <c r="B1713" s="93" t="s">
        <v>8611</v>
      </c>
      <c r="C1713" s="93" t="s">
        <v>11891</v>
      </c>
      <c r="D1713" s="93">
        <v>1980</v>
      </c>
      <c r="E1713" s="93">
        <v>8.1950000000000003</v>
      </c>
    </row>
    <row r="1714" spans="1:5" ht="14.25" customHeight="1">
      <c r="A1714" s="93">
        <v>1713</v>
      </c>
      <c r="B1714" s="93" t="s">
        <v>11890</v>
      </c>
      <c r="C1714" s="93" t="s">
        <v>11889</v>
      </c>
      <c r="D1714" s="93">
        <v>1961</v>
      </c>
      <c r="E1714" s="93">
        <v>8.1940000000000008</v>
      </c>
    </row>
    <row r="1715" spans="1:5" ht="14.25" customHeight="1">
      <c r="A1715" s="93">
        <v>1714</v>
      </c>
      <c r="B1715" s="93" t="s">
        <v>7242</v>
      </c>
      <c r="C1715" s="93" t="s">
        <v>11888</v>
      </c>
      <c r="D1715" s="93">
        <v>1972</v>
      </c>
      <c r="E1715" s="93">
        <v>8.1890000000000001</v>
      </c>
    </row>
    <row r="1716" spans="1:5" ht="14.25" customHeight="1">
      <c r="A1716" s="93">
        <v>1715</v>
      </c>
      <c r="B1716" s="93" t="s">
        <v>7584</v>
      </c>
      <c r="C1716" s="93" t="s">
        <v>11887</v>
      </c>
      <c r="D1716" s="93">
        <v>1968</v>
      </c>
      <c r="E1716" s="93">
        <v>8.1809999999999992</v>
      </c>
    </row>
    <row r="1717" spans="1:5" ht="14.25" customHeight="1">
      <c r="A1717" s="93">
        <v>1716</v>
      </c>
      <c r="B1717" s="93" t="s">
        <v>11886</v>
      </c>
      <c r="C1717" s="93" t="s">
        <v>11885</v>
      </c>
      <c r="D1717" s="93">
        <v>1991</v>
      </c>
      <c r="E1717" s="93">
        <v>8.1739999999999995</v>
      </c>
    </row>
    <row r="1718" spans="1:5" ht="14.25" customHeight="1">
      <c r="A1718" s="93">
        <v>1717</v>
      </c>
      <c r="B1718" s="93" t="s">
        <v>8918</v>
      </c>
      <c r="C1718" s="93" t="s">
        <v>11884</v>
      </c>
      <c r="D1718" s="93">
        <v>1967</v>
      </c>
      <c r="E1718" s="93">
        <v>8.17</v>
      </c>
    </row>
    <row r="1719" spans="1:5" ht="14.25" customHeight="1">
      <c r="A1719" s="93">
        <v>1718</v>
      </c>
      <c r="B1719" s="93" t="s">
        <v>8356</v>
      </c>
      <c r="C1719" s="93" t="s">
        <v>11883</v>
      </c>
      <c r="D1719" s="93">
        <v>1988</v>
      </c>
      <c r="E1719" s="93">
        <v>8.1690000000000005</v>
      </c>
    </row>
    <row r="1720" spans="1:5" ht="14.25" customHeight="1">
      <c r="A1720" s="93">
        <v>1719</v>
      </c>
      <c r="B1720" s="93" t="s">
        <v>11882</v>
      </c>
      <c r="C1720" s="93" t="s">
        <v>11881</v>
      </c>
      <c r="D1720" s="93">
        <v>1952</v>
      </c>
      <c r="E1720" s="93">
        <v>8.1669999999999998</v>
      </c>
    </row>
    <row r="1721" spans="1:5" ht="14.25" customHeight="1">
      <c r="A1721" s="93">
        <v>1720</v>
      </c>
      <c r="B1721" s="93" t="s">
        <v>7919</v>
      </c>
      <c r="C1721" s="93" t="s">
        <v>11643</v>
      </c>
      <c r="D1721" s="93">
        <v>1946</v>
      </c>
      <c r="E1721" s="93">
        <v>8.1660000000000004</v>
      </c>
    </row>
    <row r="1722" spans="1:5" ht="14.25" customHeight="1">
      <c r="A1722" s="93">
        <v>1721</v>
      </c>
      <c r="B1722" s="93" t="s">
        <v>7129</v>
      </c>
      <c r="C1722" s="93" t="s">
        <v>11880</v>
      </c>
      <c r="D1722" s="93">
        <v>1986</v>
      </c>
      <c r="E1722" s="93">
        <v>8.1620000000000008</v>
      </c>
    </row>
    <row r="1723" spans="1:5" ht="14.25" customHeight="1">
      <c r="A1723" s="93">
        <v>1722</v>
      </c>
      <c r="B1723" s="93" t="s">
        <v>11879</v>
      </c>
      <c r="C1723" s="93" t="s">
        <v>11089</v>
      </c>
      <c r="D1723" s="93">
        <v>1968</v>
      </c>
      <c r="E1723" s="93">
        <v>8.1620000000000008</v>
      </c>
    </row>
    <row r="1724" spans="1:5" ht="14.25" customHeight="1">
      <c r="A1724" s="93">
        <v>1723</v>
      </c>
      <c r="B1724" s="93" t="s">
        <v>8136</v>
      </c>
      <c r="C1724" s="93" t="s">
        <v>11878</v>
      </c>
      <c r="D1724" s="93">
        <v>1944</v>
      </c>
      <c r="E1724" s="93">
        <v>8.1609999999999996</v>
      </c>
    </row>
    <row r="1725" spans="1:5" ht="14.25" customHeight="1">
      <c r="A1725" s="93">
        <v>1724</v>
      </c>
      <c r="B1725" s="93" t="s">
        <v>11877</v>
      </c>
      <c r="C1725" s="93" t="s">
        <v>11876</v>
      </c>
      <c r="D1725" s="93">
        <v>1911</v>
      </c>
      <c r="E1725" s="93">
        <v>8.16</v>
      </c>
    </row>
    <row r="1726" spans="1:5" ht="14.25" customHeight="1">
      <c r="A1726" s="93">
        <v>1725</v>
      </c>
      <c r="B1726" s="93" t="s">
        <v>11875</v>
      </c>
      <c r="C1726" s="93" t="s">
        <v>11874</v>
      </c>
      <c r="D1726" s="93">
        <v>1959</v>
      </c>
      <c r="E1726" s="93">
        <v>8.1539999999999999</v>
      </c>
    </row>
    <row r="1727" spans="1:5" ht="14.25" customHeight="1">
      <c r="A1727" s="93">
        <v>1726</v>
      </c>
      <c r="B1727" s="93" t="s">
        <v>7924</v>
      </c>
      <c r="C1727" s="93" t="s">
        <v>7002</v>
      </c>
      <c r="D1727" s="93">
        <v>1977</v>
      </c>
      <c r="E1727" s="93">
        <v>8.1530000000000005</v>
      </c>
    </row>
    <row r="1728" spans="1:5" ht="14.25" customHeight="1">
      <c r="A1728" s="93">
        <v>1727</v>
      </c>
      <c r="B1728" s="93" t="s">
        <v>7355</v>
      </c>
      <c r="C1728" s="93" t="s">
        <v>11873</v>
      </c>
      <c r="D1728" s="93">
        <v>1976</v>
      </c>
      <c r="E1728" s="93">
        <v>8.1509999999999998</v>
      </c>
    </row>
    <row r="1729" spans="1:5" ht="14.25" customHeight="1">
      <c r="A1729" s="93">
        <v>1728</v>
      </c>
      <c r="B1729" s="93" t="s">
        <v>8460</v>
      </c>
      <c r="C1729" s="93" t="s">
        <v>7024</v>
      </c>
      <c r="D1729" s="93">
        <v>2001</v>
      </c>
      <c r="E1729" s="93">
        <v>8.1489999999999991</v>
      </c>
    </row>
    <row r="1730" spans="1:5" ht="14.25" customHeight="1">
      <c r="A1730" s="93">
        <v>1729</v>
      </c>
      <c r="B1730" s="93" t="s">
        <v>11872</v>
      </c>
      <c r="C1730" s="93" t="s">
        <v>11871</v>
      </c>
      <c r="D1730" s="93">
        <v>1997</v>
      </c>
      <c r="E1730" s="93">
        <v>8.1479999999999997</v>
      </c>
    </row>
    <row r="1731" spans="1:5" ht="14.25" customHeight="1">
      <c r="A1731" s="93">
        <v>1730</v>
      </c>
      <c r="B1731" s="93" t="s">
        <v>11870</v>
      </c>
      <c r="C1731" s="93" t="s">
        <v>11869</v>
      </c>
      <c r="D1731" s="93">
        <v>2001</v>
      </c>
      <c r="E1731" s="93">
        <v>8.1470000000000002</v>
      </c>
    </row>
    <row r="1732" spans="1:5" ht="14.25" customHeight="1">
      <c r="A1732" s="93">
        <v>1731</v>
      </c>
      <c r="B1732" s="93" t="s">
        <v>8901</v>
      </c>
      <c r="C1732" s="93" t="s">
        <v>11868</v>
      </c>
      <c r="D1732" s="93">
        <v>1968</v>
      </c>
      <c r="E1732" s="93">
        <v>8.1430000000000007</v>
      </c>
    </row>
    <row r="1733" spans="1:5" ht="14.25" customHeight="1">
      <c r="A1733" s="93">
        <v>1732</v>
      </c>
      <c r="B1733" s="93" t="s">
        <v>10624</v>
      </c>
      <c r="C1733" s="93" t="s">
        <v>11867</v>
      </c>
      <c r="D1733" s="93">
        <v>1950</v>
      </c>
      <c r="E1733" s="93">
        <v>8.1359999999999992</v>
      </c>
    </row>
    <row r="1734" spans="1:5" ht="14.25" customHeight="1">
      <c r="A1734" s="93">
        <v>1733</v>
      </c>
      <c r="B1734" s="93" t="s">
        <v>11590</v>
      </c>
      <c r="C1734" s="93" t="s">
        <v>11866</v>
      </c>
      <c r="D1734" s="93">
        <v>1986</v>
      </c>
      <c r="E1734" s="93">
        <v>8.1359999999999992</v>
      </c>
    </row>
    <row r="1735" spans="1:5" ht="14.25" customHeight="1">
      <c r="A1735" s="93">
        <v>1734</v>
      </c>
      <c r="B1735" s="93" t="s">
        <v>9327</v>
      </c>
      <c r="C1735" s="93" t="s">
        <v>11865</v>
      </c>
      <c r="D1735" s="93">
        <v>1984</v>
      </c>
      <c r="E1735" s="93">
        <v>8.1319999999999997</v>
      </c>
    </row>
    <row r="1736" spans="1:5" ht="14.25" customHeight="1">
      <c r="A1736" s="93">
        <v>1735</v>
      </c>
      <c r="B1736" s="93" t="s">
        <v>11864</v>
      </c>
      <c r="C1736" s="93" t="s">
        <v>11863</v>
      </c>
      <c r="D1736" s="93">
        <v>1989</v>
      </c>
      <c r="E1736" s="93">
        <v>8.1240000000000006</v>
      </c>
    </row>
    <row r="1737" spans="1:5" ht="14.25" customHeight="1">
      <c r="A1737" s="93">
        <v>1736</v>
      </c>
      <c r="B1737" s="93" t="s">
        <v>11862</v>
      </c>
      <c r="C1737" s="93" t="s">
        <v>11861</v>
      </c>
      <c r="D1737" s="93">
        <v>2001</v>
      </c>
      <c r="E1737" s="93">
        <v>8.1240000000000006</v>
      </c>
    </row>
    <row r="1738" spans="1:5" ht="14.25" customHeight="1">
      <c r="A1738" s="93">
        <v>1737</v>
      </c>
      <c r="B1738" s="93" t="s">
        <v>8207</v>
      </c>
      <c r="C1738" s="93" t="s">
        <v>11860</v>
      </c>
      <c r="D1738" s="93">
        <v>1975</v>
      </c>
      <c r="E1738" s="93">
        <v>8.1189999999999998</v>
      </c>
    </row>
    <row r="1739" spans="1:5" ht="14.25" customHeight="1">
      <c r="A1739" s="93">
        <v>1738</v>
      </c>
      <c r="B1739" s="93" t="s">
        <v>11859</v>
      </c>
      <c r="C1739" s="93" t="s">
        <v>11858</v>
      </c>
      <c r="D1739" s="93">
        <v>1945</v>
      </c>
      <c r="E1739" s="93">
        <v>8.1159999999999997</v>
      </c>
    </row>
    <row r="1740" spans="1:5" ht="14.25" customHeight="1">
      <c r="A1740" s="93">
        <v>1739</v>
      </c>
      <c r="B1740" s="93" t="s">
        <v>11857</v>
      </c>
      <c r="C1740" s="93" t="s">
        <v>11856</v>
      </c>
      <c r="D1740" s="93">
        <v>1982</v>
      </c>
      <c r="E1740" s="93">
        <v>8.1150000000000002</v>
      </c>
    </row>
    <row r="1741" spans="1:5" ht="14.25" customHeight="1">
      <c r="A1741" s="93">
        <v>1740</v>
      </c>
      <c r="B1741" s="93" t="s">
        <v>7827</v>
      </c>
      <c r="C1741" s="93" t="s">
        <v>11855</v>
      </c>
      <c r="D1741" s="93">
        <v>1965</v>
      </c>
      <c r="E1741" s="93">
        <v>8.1140000000000008</v>
      </c>
    </row>
    <row r="1742" spans="1:5" ht="14.25" customHeight="1">
      <c r="A1742" s="93">
        <v>1741</v>
      </c>
      <c r="B1742" s="93" t="s">
        <v>11846</v>
      </c>
      <c r="C1742" s="93" t="s">
        <v>11854</v>
      </c>
      <c r="D1742" s="93">
        <v>1968</v>
      </c>
      <c r="E1742" s="93">
        <v>8.1080000000000005</v>
      </c>
    </row>
    <row r="1743" spans="1:5" ht="14.25" customHeight="1">
      <c r="A1743" s="93">
        <v>1742</v>
      </c>
      <c r="B1743" s="93" t="s">
        <v>9572</v>
      </c>
      <c r="C1743" s="93" t="s">
        <v>11853</v>
      </c>
      <c r="D1743" s="93">
        <v>1990</v>
      </c>
      <c r="E1743" s="93">
        <v>8.1050000000000004</v>
      </c>
    </row>
    <row r="1744" spans="1:5" ht="14.25" customHeight="1">
      <c r="A1744" s="93">
        <v>1743</v>
      </c>
      <c r="B1744" s="93" t="s">
        <v>11852</v>
      </c>
      <c r="C1744" s="93" t="s">
        <v>11851</v>
      </c>
      <c r="D1744" s="93">
        <v>1973</v>
      </c>
      <c r="E1744" s="93">
        <v>8.1050000000000004</v>
      </c>
    </row>
    <row r="1745" spans="1:5" ht="14.25" customHeight="1">
      <c r="A1745" s="93">
        <v>1744</v>
      </c>
      <c r="B1745" s="93" t="s">
        <v>11850</v>
      </c>
      <c r="C1745" s="93" t="s">
        <v>11849</v>
      </c>
      <c r="D1745" s="93">
        <v>1944</v>
      </c>
      <c r="E1745" s="93">
        <v>8.1029999999999998</v>
      </c>
    </row>
    <row r="1746" spans="1:5" ht="14.25" customHeight="1">
      <c r="A1746" s="93">
        <v>1745</v>
      </c>
      <c r="B1746" s="93" t="s">
        <v>11848</v>
      </c>
      <c r="C1746" s="93" t="s">
        <v>11847</v>
      </c>
      <c r="D1746" s="93">
        <v>1977</v>
      </c>
      <c r="E1746" s="93">
        <v>8.1020000000000003</v>
      </c>
    </row>
    <row r="1747" spans="1:5" ht="14.25" customHeight="1">
      <c r="A1747" s="93">
        <v>1746</v>
      </c>
      <c r="B1747" s="93" t="s">
        <v>7371</v>
      </c>
      <c r="C1747" s="93" t="s">
        <v>11846</v>
      </c>
      <c r="D1747" s="93">
        <v>1991</v>
      </c>
      <c r="E1747" s="93">
        <v>8.0990000000000002</v>
      </c>
    </row>
    <row r="1748" spans="1:5" ht="14.25" customHeight="1">
      <c r="A1748" s="93">
        <v>1747</v>
      </c>
      <c r="B1748" s="93" t="s">
        <v>11845</v>
      </c>
      <c r="C1748" s="93" t="s">
        <v>11844</v>
      </c>
      <c r="D1748" s="93">
        <v>1985</v>
      </c>
      <c r="E1748" s="93">
        <v>8.0969999999999995</v>
      </c>
    </row>
    <row r="1749" spans="1:5" ht="14.25" customHeight="1">
      <c r="A1749" s="93">
        <v>1748</v>
      </c>
      <c r="B1749" s="93" t="s">
        <v>7206</v>
      </c>
      <c r="C1749" s="93" t="s">
        <v>11843</v>
      </c>
      <c r="D1749" s="93">
        <v>1975</v>
      </c>
      <c r="E1749" s="93">
        <v>8.0960000000000001</v>
      </c>
    </row>
    <row r="1750" spans="1:5" ht="14.25" customHeight="1">
      <c r="A1750" s="93">
        <v>1749</v>
      </c>
      <c r="B1750" s="93" t="s">
        <v>7980</v>
      </c>
      <c r="C1750" s="93" t="s">
        <v>11842</v>
      </c>
      <c r="D1750" s="93">
        <v>1981</v>
      </c>
      <c r="E1750" s="93">
        <v>8.0960000000000001</v>
      </c>
    </row>
    <row r="1751" spans="1:5" ht="14.25" customHeight="1">
      <c r="A1751" s="93">
        <v>1750</v>
      </c>
      <c r="B1751" s="93" t="s">
        <v>7242</v>
      </c>
      <c r="C1751" s="93" t="s">
        <v>11841</v>
      </c>
      <c r="D1751" s="93">
        <v>1995</v>
      </c>
      <c r="E1751" s="93">
        <v>8.0939999999999994</v>
      </c>
    </row>
    <row r="1752" spans="1:5" ht="14.25" customHeight="1">
      <c r="A1752" s="93">
        <v>1751</v>
      </c>
      <c r="B1752" s="93" t="s">
        <v>7906</v>
      </c>
      <c r="C1752" s="93" t="s">
        <v>11840</v>
      </c>
      <c r="D1752" s="93">
        <v>1974</v>
      </c>
      <c r="E1752" s="93">
        <v>8.09</v>
      </c>
    </row>
    <row r="1753" spans="1:5" ht="14.25" customHeight="1">
      <c r="A1753" s="93">
        <v>1752</v>
      </c>
      <c r="B1753" s="93" t="s">
        <v>9718</v>
      </c>
      <c r="C1753" s="93" t="s">
        <v>11839</v>
      </c>
      <c r="D1753" s="93">
        <v>2005</v>
      </c>
      <c r="E1753" s="93">
        <v>8.09</v>
      </c>
    </row>
    <row r="1754" spans="1:5" ht="14.25" customHeight="1">
      <c r="A1754" s="93">
        <v>1753</v>
      </c>
      <c r="B1754" s="93" t="s">
        <v>8213</v>
      </c>
      <c r="C1754" s="93" t="s">
        <v>11838</v>
      </c>
      <c r="D1754" s="93">
        <v>2004</v>
      </c>
      <c r="E1754" s="93">
        <v>8.0869999999999997</v>
      </c>
    </row>
    <row r="1755" spans="1:5" ht="14.25" customHeight="1">
      <c r="A1755" s="93">
        <v>1754</v>
      </c>
      <c r="B1755" s="93" t="s">
        <v>11837</v>
      </c>
      <c r="C1755" s="93" t="s">
        <v>11836</v>
      </c>
      <c r="D1755" s="93">
        <v>1976</v>
      </c>
      <c r="E1755" s="93">
        <v>8.0860000000000003</v>
      </c>
    </row>
    <row r="1756" spans="1:5" ht="14.25" customHeight="1">
      <c r="A1756" s="93">
        <v>1755</v>
      </c>
      <c r="B1756" s="93" t="s">
        <v>7103</v>
      </c>
      <c r="C1756" s="93" t="s">
        <v>11835</v>
      </c>
      <c r="D1756" s="93">
        <v>1963</v>
      </c>
      <c r="E1756" s="93">
        <v>8.0820000000000007</v>
      </c>
    </row>
    <row r="1757" spans="1:5" ht="14.25" customHeight="1">
      <c r="A1757" s="93">
        <v>1756</v>
      </c>
      <c r="B1757" s="93" t="s">
        <v>11834</v>
      </c>
      <c r="C1757" s="93" t="s">
        <v>11833</v>
      </c>
      <c r="D1757" s="93">
        <v>2002</v>
      </c>
      <c r="E1757" s="93">
        <v>8.0820000000000007</v>
      </c>
    </row>
    <row r="1758" spans="1:5" ht="14.25" customHeight="1">
      <c r="A1758" s="93">
        <v>1757</v>
      </c>
      <c r="B1758" s="93" t="s">
        <v>8024</v>
      </c>
      <c r="C1758" s="93" t="s">
        <v>11832</v>
      </c>
      <c r="D1758" s="93">
        <v>1968</v>
      </c>
      <c r="E1758" s="93">
        <v>8.0820000000000007</v>
      </c>
    </row>
    <row r="1759" spans="1:5" ht="14.25" customHeight="1">
      <c r="A1759" s="93">
        <v>1758</v>
      </c>
      <c r="B1759" s="93" t="s">
        <v>7113</v>
      </c>
      <c r="C1759" s="93" t="s">
        <v>11831</v>
      </c>
      <c r="D1759" s="93">
        <v>1991</v>
      </c>
      <c r="E1759" s="93">
        <v>8.0749999999999993</v>
      </c>
    </row>
    <row r="1760" spans="1:5" ht="14.25" customHeight="1">
      <c r="A1760" s="93">
        <v>1759</v>
      </c>
      <c r="B1760" s="93" t="s">
        <v>11718</v>
      </c>
      <c r="C1760" s="93" t="s">
        <v>11830</v>
      </c>
      <c r="D1760" s="93">
        <v>1966</v>
      </c>
      <c r="E1760" s="93">
        <v>8.0739999999999998</v>
      </c>
    </row>
    <row r="1761" spans="1:5" ht="14.25" customHeight="1">
      <c r="A1761" s="93">
        <v>1760</v>
      </c>
      <c r="B1761" s="93" t="s">
        <v>7709</v>
      </c>
      <c r="C1761" s="93" t="s">
        <v>11829</v>
      </c>
      <c r="D1761" s="93">
        <v>1947</v>
      </c>
      <c r="E1761" s="93">
        <v>8.07</v>
      </c>
    </row>
    <row r="1762" spans="1:5" ht="14.25" customHeight="1">
      <c r="A1762" s="93">
        <v>1761</v>
      </c>
      <c r="B1762" s="93" t="s">
        <v>7095</v>
      </c>
      <c r="C1762" s="93" t="s">
        <v>11828</v>
      </c>
      <c r="D1762" s="93">
        <v>1995</v>
      </c>
      <c r="E1762" s="93">
        <v>8.0649999999999995</v>
      </c>
    </row>
    <row r="1763" spans="1:5" ht="14.25" customHeight="1">
      <c r="A1763" s="93">
        <v>1762</v>
      </c>
      <c r="B1763" s="93" t="s">
        <v>11827</v>
      </c>
      <c r="C1763" s="93" t="s">
        <v>11826</v>
      </c>
      <c r="D1763" s="93">
        <v>1968</v>
      </c>
      <c r="E1763" s="93">
        <v>8.0640000000000001</v>
      </c>
    </row>
    <row r="1764" spans="1:5" ht="14.25" customHeight="1">
      <c r="A1764" s="93">
        <v>1763</v>
      </c>
      <c r="B1764" s="93" t="s">
        <v>7525</v>
      </c>
      <c r="C1764" s="93" t="s">
        <v>11825</v>
      </c>
      <c r="D1764" s="93">
        <v>1991</v>
      </c>
      <c r="E1764" s="93">
        <v>8.0640000000000001</v>
      </c>
    </row>
    <row r="1765" spans="1:5" ht="14.25" customHeight="1">
      <c r="A1765" s="93">
        <v>1764</v>
      </c>
      <c r="B1765" s="93" t="s">
        <v>11824</v>
      </c>
      <c r="C1765" s="93" t="s">
        <v>11823</v>
      </c>
      <c r="D1765" s="93">
        <v>1971</v>
      </c>
      <c r="E1765" s="93">
        <v>8.0579999999999998</v>
      </c>
    </row>
    <row r="1766" spans="1:5" ht="14.25" customHeight="1">
      <c r="A1766" s="93">
        <v>1765</v>
      </c>
      <c r="B1766" s="93" t="s">
        <v>9601</v>
      </c>
      <c r="C1766" s="93" t="s">
        <v>11822</v>
      </c>
      <c r="D1766" s="93">
        <v>1973</v>
      </c>
      <c r="E1766" s="93">
        <v>8.0510000000000002</v>
      </c>
    </row>
    <row r="1767" spans="1:5" ht="14.25" customHeight="1">
      <c r="A1767" s="93">
        <v>1766</v>
      </c>
      <c r="B1767" s="93" t="s">
        <v>195</v>
      </c>
      <c r="C1767" s="93" t="s">
        <v>11821</v>
      </c>
      <c r="D1767" s="93">
        <v>1989</v>
      </c>
      <c r="E1767" s="93">
        <v>8.0510000000000002</v>
      </c>
    </row>
    <row r="1768" spans="1:5" ht="14.25" customHeight="1">
      <c r="A1768" s="93">
        <v>1767</v>
      </c>
      <c r="B1768" s="93" t="s">
        <v>7017</v>
      </c>
      <c r="C1768" s="93" t="s">
        <v>11820</v>
      </c>
      <c r="D1768" s="93">
        <v>1974</v>
      </c>
      <c r="E1768" s="93">
        <v>8.0500000000000007</v>
      </c>
    </row>
    <row r="1769" spans="1:5" ht="14.25" customHeight="1">
      <c r="A1769" s="93">
        <v>1768</v>
      </c>
      <c r="B1769" s="93" t="s">
        <v>11819</v>
      </c>
      <c r="C1769" s="93" t="s">
        <v>11818</v>
      </c>
      <c r="D1769" s="93">
        <v>1994</v>
      </c>
      <c r="E1769" s="93">
        <v>8.048</v>
      </c>
    </row>
    <row r="1770" spans="1:5" ht="14.25" customHeight="1">
      <c r="A1770" s="93">
        <v>1769</v>
      </c>
      <c r="B1770" s="93" t="s">
        <v>7510</v>
      </c>
      <c r="C1770" s="93" t="s">
        <v>11817</v>
      </c>
      <c r="D1770" s="93">
        <v>2005</v>
      </c>
      <c r="E1770" s="93">
        <v>8.0419999999999998</v>
      </c>
    </row>
    <row r="1771" spans="1:5" ht="14.25" customHeight="1">
      <c r="A1771" s="93">
        <v>1770</v>
      </c>
      <c r="B1771" s="93" t="s">
        <v>8088</v>
      </c>
      <c r="C1771" s="93" t="s">
        <v>11816</v>
      </c>
      <c r="D1771" s="93">
        <v>1924</v>
      </c>
      <c r="E1771" s="93">
        <v>8.0389999999999997</v>
      </c>
    </row>
    <row r="1772" spans="1:5" ht="14.25" customHeight="1">
      <c r="A1772" s="93">
        <v>1771</v>
      </c>
      <c r="B1772" s="93" t="s">
        <v>11815</v>
      </c>
      <c r="C1772" s="93" t="s">
        <v>11814</v>
      </c>
      <c r="D1772" s="93">
        <v>2010</v>
      </c>
      <c r="E1772" s="93">
        <v>8.0389999999999997</v>
      </c>
    </row>
    <row r="1773" spans="1:5" ht="14.25" customHeight="1">
      <c r="A1773" s="93">
        <v>1772</v>
      </c>
      <c r="B1773" s="93" t="s">
        <v>9053</v>
      </c>
      <c r="C1773" s="93" t="s">
        <v>11813</v>
      </c>
      <c r="D1773" s="93">
        <v>1979</v>
      </c>
      <c r="E1773" s="93">
        <v>8.0370000000000008</v>
      </c>
    </row>
    <row r="1774" spans="1:5" ht="14.25" customHeight="1">
      <c r="A1774" s="93">
        <v>1773</v>
      </c>
      <c r="B1774" s="93" t="s">
        <v>10459</v>
      </c>
      <c r="C1774" s="93" t="s">
        <v>11812</v>
      </c>
      <c r="D1774" s="93">
        <v>1966</v>
      </c>
      <c r="E1774" s="93">
        <v>8.0359999999999996</v>
      </c>
    </row>
    <row r="1775" spans="1:5" ht="14.25" customHeight="1">
      <c r="A1775" s="93">
        <v>1774</v>
      </c>
      <c r="B1775" s="93" t="s">
        <v>11811</v>
      </c>
      <c r="C1775" s="93" t="s">
        <v>11810</v>
      </c>
      <c r="D1775" s="93">
        <v>1965</v>
      </c>
      <c r="E1775" s="93">
        <v>8.0340000000000007</v>
      </c>
    </row>
    <row r="1776" spans="1:5" ht="14.25" customHeight="1">
      <c r="A1776" s="93">
        <v>1775</v>
      </c>
      <c r="B1776" s="93" t="s">
        <v>7783</v>
      </c>
      <c r="C1776" s="93" t="s">
        <v>11809</v>
      </c>
      <c r="D1776" s="93">
        <v>1999</v>
      </c>
      <c r="E1776" s="93">
        <v>8.032</v>
      </c>
    </row>
    <row r="1777" spans="1:5" ht="14.25" customHeight="1">
      <c r="A1777" s="93">
        <v>1776</v>
      </c>
      <c r="B1777" s="93" t="s">
        <v>11808</v>
      </c>
      <c r="C1777" s="93" t="s">
        <v>11807</v>
      </c>
      <c r="D1777" s="93">
        <v>1960</v>
      </c>
      <c r="E1777" s="93">
        <v>8.0289999999999999</v>
      </c>
    </row>
    <row r="1778" spans="1:5" ht="14.25" customHeight="1">
      <c r="A1778" s="93">
        <v>1777</v>
      </c>
      <c r="B1778" s="93" t="s">
        <v>7259</v>
      </c>
      <c r="C1778" s="93" t="s">
        <v>11806</v>
      </c>
      <c r="D1778" s="93">
        <v>1981</v>
      </c>
      <c r="E1778" s="93">
        <v>8.0229999999999997</v>
      </c>
    </row>
    <row r="1779" spans="1:5" ht="14.25" customHeight="1">
      <c r="A1779" s="93">
        <v>1778</v>
      </c>
      <c r="B1779" s="93" t="s">
        <v>7569</v>
      </c>
      <c r="C1779" s="93" t="s">
        <v>11805</v>
      </c>
      <c r="D1779" s="93">
        <v>1980</v>
      </c>
      <c r="E1779" s="93">
        <v>8.0180000000000007</v>
      </c>
    </row>
    <row r="1780" spans="1:5" ht="14.25" customHeight="1">
      <c r="A1780" s="93">
        <v>1779</v>
      </c>
      <c r="B1780" s="93" t="s">
        <v>8311</v>
      </c>
      <c r="C1780" s="93" t="s">
        <v>11804</v>
      </c>
      <c r="D1780" s="93">
        <v>1942</v>
      </c>
      <c r="E1780" s="93">
        <v>8.016</v>
      </c>
    </row>
    <row r="1781" spans="1:5" ht="14.25" customHeight="1">
      <c r="A1781" s="93">
        <v>1780</v>
      </c>
      <c r="B1781" s="93" t="s">
        <v>11803</v>
      </c>
      <c r="C1781" s="93" t="s">
        <v>11802</v>
      </c>
      <c r="D1781" s="93">
        <v>2001</v>
      </c>
      <c r="E1781" s="93">
        <v>8.0150000000000006</v>
      </c>
    </row>
    <row r="1782" spans="1:5" ht="14.25" customHeight="1">
      <c r="A1782" s="93">
        <v>1781</v>
      </c>
      <c r="B1782" s="93" t="s">
        <v>7336</v>
      </c>
      <c r="C1782" s="93" t="s">
        <v>11801</v>
      </c>
      <c r="D1782" s="93">
        <v>1978</v>
      </c>
      <c r="E1782" s="93">
        <v>8.0139999999999993</v>
      </c>
    </row>
    <row r="1783" spans="1:5" ht="14.25" customHeight="1">
      <c r="A1783" s="93">
        <v>1782</v>
      </c>
      <c r="B1783" s="93" t="s">
        <v>11800</v>
      </c>
      <c r="C1783" s="93" t="s">
        <v>11799</v>
      </c>
      <c r="D1783" s="93">
        <v>1998</v>
      </c>
      <c r="E1783" s="93">
        <v>8.0139999999999993</v>
      </c>
    </row>
    <row r="1784" spans="1:5" ht="14.25" customHeight="1">
      <c r="A1784" s="93">
        <v>1783</v>
      </c>
      <c r="B1784" s="93" t="s">
        <v>10318</v>
      </c>
      <c r="C1784" s="93" t="s">
        <v>11798</v>
      </c>
      <c r="D1784" s="93">
        <v>1971</v>
      </c>
      <c r="E1784" s="93">
        <v>8.01</v>
      </c>
    </row>
    <row r="1785" spans="1:5" ht="14.25" customHeight="1">
      <c r="A1785" s="93">
        <v>1784</v>
      </c>
      <c r="B1785" s="93" t="s">
        <v>10688</v>
      </c>
      <c r="C1785" s="93" t="s">
        <v>11797</v>
      </c>
      <c r="D1785" s="93">
        <v>1981</v>
      </c>
      <c r="E1785" s="93">
        <v>8.0060000000000002</v>
      </c>
    </row>
    <row r="1786" spans="1:5" ht="14.25" customHeight="1">
      <c r="A1786" s="93">
        <v>1785</v>
      </c>
      <c r="B1786" s="93" t="s">
        <v>7407</v>
      </c>
      <c r="C1786" s="93" t="s">
        <v>11796</v>
      </c>
      <c r="D1786" s="93">
        <v>2008</v>
      </c>
      <c r="E1786" s="93">
        <v>8.0050000000000008</v>
      </c>
    </row>
    <row r="1787" spans="1:5" ht="14.25" customHeight="1">
      <c r="A1787" s="93">
        <v>1786</v>
      </c>
      <c r="B1787" s="93" t="s">
        <v>8493</v>
      </c>
      <c r="C1787" s="93" t="s">
        <v>11151</v>
      </c>
      <c r="D1787" s="93">
        <v>1927</v>
      </c>
      <c r="E1787" s="93">
        <v>7.9989999999999997</v>
      </c>
    </row>
    <row r="1788" spans="1:5" ht="14.25" customHeight="1">
      <c r="A1788" s="93">
        <v>1787</v>
      </c>
      <c r="B1788" s="93" t="s">
        <v>8200</v>
      </c>
      <c r="C1788" s="93" t="s">
        <v>11795</v>
      </c>
      <c r="D1788" s="93">
        <v>1958</v>
      </c>
      <c r="E1788" s="93">
        <v>7.9980000000000002</v>
      </c>
    </row>
    <row r="1789" spans="1:5" ht="14.25" customHeight="1">
      <c r="A1789" s="93">
        <v>1788</v>
      </c>
      <c r="B1789" s="93" t="s">
        <v>11794</v>
      </c>
      <c r="C1789" s="93" t="s">
        <v>11684</v>
      </c>
      <c r="D1789" s="93">
        <v>1994</v>
      </c>
      <c r="E1789" s="93">
        <v>7.9969999999999999</v>
      </c>
    </row>
    <row r="1790" spans="1:5" ht="14.25" customHeight="1">
      <c r="A1790" s="93">
        <v>1789</v>
      </c>
      <c r="B1790" s="93" t="s">
        <v>9772</v>
      </c>
      <c r="C1790" s="93" t="s">
        <v>11793</v>
      </c>
      <c r="D1790" s="93">
        <v>1989</v>
      </c>
      <c r="E1790" s="93">
        <v>7.992</v>
      </c>
    </row>
    <row r="1791" spans="1:5" ht="14.25" customHeight="1">
      <c r="A1791" s="93">
        <v>1790</v>
      </c>
      <c r="B1791" s="93" t="s">
        <v>9106</v>
      </c>
      <c r="C1791" s="93" t="s">
        <v>11792</v>
      </c>
      <c r="D1791" s="93">
        <v>2009</v>
      </c>
      <c r="E1791" s="93">
        <v>7.99</v>
      </c>
    </row>
    <row r="1792" spans="1:5" ht="14.25" customHeight="1">
      <c r="A1792" s="93">
        <v>1791</v>
      </c>
      <c r="B1792" s="93" t="s">
        <v>8755</v>
      </c>
      <c r="C1792" s="93" t="s">
        <v>11791</v>
      </c>
      <c r="D1792" s="93">
        <v>2000</v>
      </c>
      <c r="E1792" s="93">
        <v>7.9859999999999998</v>
      </c>
    </row>
    <row r="1793" spans="1:5" ht="14.25" customHeight="1">
      <c r="A1793" s="93">
        <v>1792</v>
      </c>
      <c r="B1793" s="93" t="s">
        <v>11790</v>
      </c>
      <c r="C1793" s="93" t="s">
        <v>11789</v>
      </c>
      <c r="D1793" s="93">
        <v>1995</v>
      </c>
      <c r="E1793" s="93">
        <v>7.984</v>
      </c>
    </row>
    <row r="1794" spans="1:5" ht="14.25" customHeight="1">
      <c r="A1794" s="93">
        <v>1793</v>
      </c>
      <c r="B1794" s="93" t="s">
        <v>8202</v>
      </c>
      <c r="C1794" s="93" t="s">
        <v>11788</v>
      </c>
      <c r="D1794" s="93">
        <v>1983</v>
      </c>
      <c r="E1794" s="93">
        <v>7.984</v>
      </c>
    </row>
    <row r="1795" spans="1:5" ht="14.25" customHeight="1">
      <c r="A1795" s="93">
        <v>1794</v>
      </c>
      <c r="B1795" s="93" t="s">
        <v>11787</v>
      </c>
      <c r="C1795" s="93" t="s">
        <v>11786</v>
      </c>
      <c r="D1795" s="93">
        <v>2000</v>
      </c>
      <c r="E1795" s="93">
        <v>7.9829999999999997</v>
      </c>
    </row>
    <row r="1796" spans="1:5" ht="14.25" customHeight="1">
      <c r="A1796" s="93">
        <v>1795</v>
      </c>
      <c r="B1796" s="93" t="s">
        <v>9043</v>
      </c>
      <c r="C1796" s="93" t="s">
        <v>11785</v>
      </c>
      <c r="D1796" s="93">
        <v>1990</v>
      </c>
      <c r="E1796" s="93">
        <v>7.9790000000000001</v>
      </c>
    </row>
    <row r="1797" spans="1:5" ht="14.25" customHeight="1">
      <c r="A1797" s="93">
        <v>1796</v>
      </c>
      <c r="B1797" s="93" t="s">
        <v>11784</v>
      </c>
      <c r="C1797" s="93" t="s">
        <v>11783</v>
      </c>
      <c r="D1797" s="93">
        <v>1966</v>
      </c>
      <c r="E1797" s="93">
        <v>7.9790000000000001</v>
      </c>
    </row>
    <row r="1798" spans="1:5" ht="14.25" customHeight="1">
      <c r="A1798" s="93">
        <v>1797</v>
      </c>
      <c r="B1798" s="93" t="s">
        <v>9090</v>
      </c>
      <c r="C1798" s="93" t="s">
        <v>9019</v>
      </c>
      <c r="D1798" s="93">
        <v>1987</v>
      </c>
      <c r="E1798" s="93">
        <v>7.9779999999999998</v>
      </c>
    </row>
    <row r="1799" spans="1:5" ht="14.25" customHeight="1">
      <c r="A1799" s="93">
        <v>1798</v>
      </c>
      <c r="B1799" s="93" t="s">
        <v>11782</v>
      </c>
      <c r="C1799" s="93" t="s">
        <v>11781</v>
      </c>
      <c r="D1799" s="93">
        <v>2003</v>
      </c>
      <c r="E1799" s="93">
        <v>7.9740000000000002</v>
      </c>
    </row>
    <row r="1800" spans="1:5" ht="14.25" customHeight="1">
      <c r="A1800" s="93">
        <v>1799</v>
      </c>
      <c r="B1800" s="93" t="s">
        <v>11780</v>
      </c>
      <c r="C1800" s="93" t="s">
        <v>8351</v>
      </c>
      <c r="D1800" s="93">
        <v>1961</v>
      </c>
      <c r="E1800" s="93">
        <v>7.9720000000000004</v>
      </c>
    </row>
    <row r="1801" spans="1:5" ht="14.25" customHeight="1">
      <c r="A1801" s="93">
        <v>1800</v>
      </c>
      <c r="B1801" s="93" t="s">
        <v>9198</v>
      </c>
      <c r="C1801" s="93" t="s">
        <v>11779</v>
      </c>
      <c r="D1801" s="93">
        <v>2002</v>
      </c>
      <c r="E1801" s="93">
        <v>7.9720000000000004</v>
      </c>
    </row>
    <row r="1802" spans="1:5" ht="14.25" customHeight="1">
      <c r="A1802" s="93">
        <v>1801</v>
      </c>
      <c r="B1802" s="93" t="s">
        <v>11778</v>
      </c>
      <c r="C1802" s="93" t="s">
        <v>11777</v>
      </c>
      <c r="D1802" s="93">
        <v>2008</v>
      </c>
      <c r="E1802" s="93">
        <v>7.9589999999999996</v>
      </c>
    </row>
    <row r="1803" spans="1:5" ht="14.25" customHeight="1">
      <c r="A1803" s="93">
        <v>1802</v>
      </c>
      <c r="B1803" s="93" t="s">
        <v>7871</v>
      </c>
      <c r="C1803" s="93" t="s">
        <v>11776</v>
      </c>
      <c r="D1803" s="93">
        <v>2012</v>
      </c>
      <c r="E1803" s="93">
        <v>7.9589999999999996</v>
      </c>
    </row>
    <row r="1804" spans="1:5" ht="14.25" customHeight="1">
      <c r="A1804" s="93">
        <v>1803</v>
      </c>
      <c r="B1804" s="93" t="s">
        <v>11775</v>
      </c>
      <c r="C1804" s="93" t="s">
        <v>9653</v>
      </c>
      <c r="D1804" s="93">
        <v>1994</v>
      </c>
      <c r="E1804" s="93">
        <v>7.9530000000000003</v>
      </c>
    </row>
    <row r="1805" spans="1:5" ht="14.25" customHeight="1">
      <c r="A1805" s="93">
        <v>1804</v>
      </c>
      <c r="B1805" s="93" t="s">
        <v>11774</v>
      </c>
      <c r="C1805" s="93" t="s">
        <v>9761</v>
      </c>
      <c r="D1805" s="93">
        <v>2008</v>
      </c>
      <c r="E1805" s="93">
        <v>7.9429999999999996</v>
      </c>
    </row>
    <row r="1806" spans="1:5" ht="14.25" customHeight="1">
      <c r="A1806" s="93">
        <v>1805</v>
      </c>
      <c r="B1806" s="93" t="s">
        <v>7594</v>
      </c>
      <c r="C1806" s="93" t="s">
        <v>11594</v>
      </c>
      <c r="D1806" s="93">
        <v>1976</v>
      </c>
      <c r="E1806" s="93">
        <v>7.9420000000000002</v>
      </c>
    </row>
    <row r="1807" spans="1:5" ht="14.25" customHeight="1">
      <c r="A1807" s="93">
        <v>1806</v>
      </c>
      <c r="B1807" s="93" t="s">
        <v>11773</v>
      </c>
      <c r="C1807" s="93" t="s">
        <v>8185</v>
      </c>
      <c r="D1807" s="93">
        <v>2002</v>
      </c>
      <c r="E1807" s="93">
        <v>7.9409999999999998</v>
      </c>
    </row>
    <row r="1808" spans="1:5" ht="14.25" customHeight="1">
      <c r="A1808" s="93">
        <v>1807</v>
      </c>
      <c r="B1808" s="93" t="s">
        <v>7341</v>
      </c>
      <c r="C1808" s="93" t="s">
        <v>11772</v>
      </c>
      <c r="D1808" s="93">
        <v>1955</v>
      </c>
      <c r="E1808" s="93">
        <v>7.9370000000000003</v>
      </c>
    </row>
    <row r="1809" spans="1:5" ht="14.25" customHeight="1">
      <c r="A1809" s="93">
        <v>1808</v>
      </c>
      <c r="B1809" s="93" t="s">
        <v>11771</v>
      </c>
      <c r="C1809" s="93" t="s">
        <v>11770</v>
      </c>
      <c r="D1809" s="93">
        <v>1993</v>
      </c>
      <c r="E1809" s="93">
        <v>7.9370000000000003</v>
      </c>
    </row>
    <row r="1810" spans="1:5" ht="14.25" customHeight="1">
      <c r="A1810" s="93">
        <v>1809</v>
      </c>
      <c r="B1810" s="93" t="s">
        <v>11769</v>
      </c>
      <c r="C1810" s="93" t="s">
        <v>11768</v>
      </c>
      <c r="D1810" s="93">
        <v>1976</v>
      </c>
      <c r="E1810" s="93">
        <v>7.9349999999999996</v>
      </c>
    </row>
    <row r="1811" spans="1:5" ht="14.25" customHeight="1">
      <c r="A1811" s="93">
        <v>1810</v>
      </c>
      <c r="B1811" s="93" t="s">
        <v>7607</v>
      </c>
      <c r="C1811" s="93" t="s">
        <v>11767</v>
      </c>
      <c r="D1811" s="93">
        <v>1968</v>
      </c>
      <c r="E1811" s="93">
        <v>7.9329999999999998</v>
      </c>
    </row>
    <row r="1812" spans="1:5" ht="14.25" customHeight="1">
      <c r="A1812" s="93">
        <v>1811</v>
      </c>
      <c r="B1812" s="93" t="s">
        <v>9577</v>
      </c>
      <c r="C1812" s="93" t="s">
        <v>11766</v>
      </c>
      <c r="D1812" s="93">
        <v>2012</v>
      </c>
      <c r="E1812" s="93">
        <v>7.9329999999999998</v>
      </c>
    </row>
    <row r="1813" spans="1:5" ht="14.25" customHeight="1">
      <c r="A1813" s="93">
        <v>1812</v>
      </c>
      <c r="B1813" s="93" t="s">
        <v>11765</v>
      </c>
      <c r="C1813" s="93" t="s">
        <v>11764</v>
      </c>
      <c r="D1813" s="93">
        <v>1967</v>
      </c>
      <c r="E1813" s="93">
        <v>7.93</v>
      </c>
    </row>
    <row r="1814" spans="1:5" ht="14.25" customHeight="1">
      <c r="A1814" s="93">
        <v>1813</v>
      </c>
      <c r="B1814" s="93" t="s">
        <v>11763</v>
      </c>
      <c r="C1814" s="93" t="s">
        <v>11762</v>
      </c>
      <c r="D1814" s="93">
        <v>1984</v>
      </c>
      <c r="E1814" s="93">
        <v>7.9249999999999998</v>
      </c>
    </row>
    <row r="1815" spans="1:5" ht="14.25" customHeight="1">
      <c r="A1815" s="93">
        <v>1814</v>
      </c>
      <c r="B1815" s="93" t="s">
        <v>11761</v>
      </c>
      <c r="C1815" s="93" t="s">
        <v>11760</v>
      </c>
      <c r="D1815" s="93">
        <v>1962</v>
      </c>
      <c r="E1815" s="93">
        <v>7.9240000000000004</v>
      </c>
    </row>
    <row r="1816" spans="1:5" ht="14.25" customHeight="1">
      <c r="A1816" s="93">
        <v>1815</v>
      </c>
      <c r="B1816" s="93" t="s">
        <v>7099</v>
      </c>
      <c r="C1816" s="93" t="s">
        <v>11759</v>
      </c>
      <c r="D1816" s="93">
        <v>1968</v>
      </c>
      <c r="E1816" s="93">
        <v>7.9210000000000003</v>
      </c>
    </row>
    <row r="1817" spans="1:5" ht="14.25" customHeight="1">
      <c r="A1817" s="93">
        <v>1816</v>
      </c>
      <c r="B1817" s="93" t="s">
        <v>11758</v>
      </c>
      <c r="C1817" s="93" t="s">
        <v>11757</v>
      </c>
      <c r="D1817" s="93">
        <v>1976</v>
      </c>
      <c r="E1817" s="93">
        <v>7.9139999999999997</v>
      </c>
    </row>
    <row r="1818" spans="1:5" ht="14.25" customHeight="1">
      <c r="A1818" s="93">
        <v>1817</v>
      </c>
      <c r="B1818" s="93" t="s">
        <v>11756</v>
      </c>
      <c r="C1818" s="93" t="s">
        <v>11755</v>
      </c>
      <c r="D1818" s="93">
        <v>1993</v>
      </c>
      <c r="E1818" s="93">
        <v>7.9089999999999998</v>
      </c>
    </row>
    <row r="1819" spans="1:5" ht="14.25" customHeight="1">
      <c r="A1819" s="93">
        <v>1818</v>
      </c>
      <c r="B1819" s="93" t="s">
        <v>11754</v>
      </c>
      <c r="C1819" s="93" t="s">
        <v>11753</v>
      </c>
      <c r="D1819" s="93">
        <v>1925</v>
      </c>
      <c r="E1819" s="93">
        <v>7.9080000000000004</v>
      </c>
    </row>
    <row r="1820" spans="1:5" ht="14.25" customHeight="1">
      <c r="A1820" s="93">
        <v>1819</v>
      </c>
      <c r="B1820" s="93" t="s">
        <v>9106</v>
      </c>
      <c r="C1820" s="93" t="s">
        <v>11752</v>
      </c>
      <c r="D1820" s="93">
        <v>2006</v>
      </c>
      <c r="E1820" s="93">
        <v>7.907</v>
      </c>
    </row>
    <row r="1821" spans="1:5" ht="14.25" customHeight="1">
      <c r="A1821" s="93">
        <v>1820</v>
      </c>
      <c r="B1821" s="93" t="s">
        <v>7328</v>
      </c>
      <c r="C1821" s="93" t="s">
        <v>11751</v>
      </c>
      <c r="D1821" s="93">
        <v>1964</v>
      </c>
      <c r="E1821" s="93">
        <v>7.907</v>
      </c>
    </row>
    <row r="1822" spans="1:5" ht="14.25" customHeight="1">
      <c r="A1822" s="93">
        <v>1821</v>
      </c>
      <c r="B1822" s="93" t="s">
        <v>7407</v>
      </c>
      <c r="C1822" s="93" t="s">
        <v>11750</v>
      </c>
      <c r="D1822" s="93">
        <v>2006</v>
      </c>
      <c r="E1822" s="93">
        <v>7.9029999999999996</v>
      </c>
    </row>
    <row r="1823" spans="1:5" ht="14.25" customHeight="1">
      <c r="A1823" s="93">
        <v>1822</v>
      </c>
      <c r="B1823" s="93" t="s">
        <v>7013</v>
      </c>
      <c r="C1823" s="93" t="s">
        <v>11749</v>
      </c>
      <c r="D1823" s="93">
        <v>1958</v>
      </c>
      <c r="E1823" s="93">
        <v>7.9020000000000001</v>
      </c>
    </row>
    <row r="1824" spans="1:5" ht="14.25" customHeight="1">
      <c r="A1824" s="93">
        <v>1823</v>
      </c>
      <c r="B1824" s="93" t="s">
        <v>11748</v>
      </c>
      <c r="C1824" s="93" t="s">
        <v>11747</v>
      </c>
      <c r="D1824" s="93">
        <v>1918</v>
      </c>
      <c r="E1824" s="93">
        <v>7.8970000000000002</v>
      </c>
    </row>
    <row r="1825" spans="1:5" ht="14.25" customHeight="1">
      <c r="A1825" s="93">
        <v>1824</v>
      </c>
      <c r="B1825" s="93" t="s">
        <v>11746</v>
      </c>
      <c r="C1825" s="93" t="s">
        <v>11745</v>
      </c>
      <c r="D1825" s="93">
        <v>2011</v>
      </c>
      <c r="E1825" s="93">
        <v>7.8970000000000002</v>
      </c>
    </row>
    <row r="1826" spans="1:5" ht="14.25" customHeight="1">
      <c r="A1826" s="93">
        <v>1825</v>
      </c>
      <c r="B1826" s="93" t="s">
        <v>11744</v>
      </c>
      <c r="C1826" s="93" t="s">
        <v>11743</v>
      </c>
      <c r="D1826" s="93">
        <v>2004</v>
      </c>
      <c r="E1826" s="93">
        <v>7.8920000000000003</v>
      </c>
    </row>
    <row r="1827" spans="1:5" ht="14.25" customHeight="1">
      <c r="A1827" s="93">
        <v>1826</v>
      </c>
      <c r="B1827" s="93" t="s">
        <v>11473</v>
      </c>
      <c r="C1827" s="93" t="s">
        <v>11742</v>
      </c>
      <c r="D1827" s="93">
        <v>2006</v>
      </c>
      <c r="E1827" s="93">
        <v>7.8890000000000002</v>
      </c>
    </row>
    <row r="1828" spans="1:5" ht="14.25" customHeight="1">
      <c r="A1828" s="93">
        <v>1827</v>
      </c>
      <c r="B1828" s="93" t="s">
        <v>7877</v>
      </c>
      <c r="C1828" s="93" t="s">
        <v>11741</v>
      </c>
      <c r="D1828" s="93">
        <v>1963</v>
      </c>
      <c r="E1828" s="93">
        <v>7.8869999999999996</v>
      </c>
    </row>
    <row r="1829" spans="1:5" ht="14.25" customHeight="1">
      <c r="A1829" s="93">
        <v>1828</v>
      </c>
      <c r="B1829" s="93" t="s">
        <v>8967</v>
      </c>
      <c r="C1829" s="93" t="s">
        <v>11740</v>
      </c>
      <c r="D1829" s="93">
        <v>1976</v>
      </c>
      <c r="E1829" s="93">
        <v>7.8819999999999997</v>
      </c>
    </row>
    <row r="1830" spans="1:5" ht="14.25" customHeight="1">
      <c r="A1830" s="93">
        <v>1829</v>
      </c>
      <c r="B1830" s="93" t="s">
        <v>10349</v>
      </c>
      <c r="C1830" s="93" t="s">
        <v>11739</v>
      </c>
      <c r="D1830" s="93">
        <v>2004</v>
      </c>
      <c r="E1830" s="93">
        <v>7.8810000000000002</v>
      </c>
    </row>
    <row r="1831" spans="1:5" ht="14.25" customHeight="1">
      <c r="A1831" s="93">
        <v>1830</v>
      </c>
      <c r="B1831" s="93" t="s">
        <v>11738</v>
      </c>
      <c r="C1831" s="93" t="s">
        <v>11737</v>
      </c>
      <c r="D1831" s="93">
        <v>1996</v>
      </c>
      <c r="E1831" s="93">
        <v>7.8789999999999996</v>
      </c>
    </row>
    <row r="1832" spans="1:5" ht="14.25" customHeight="1">
      <c r="A1832" s="93">
        <v>1831</v>
      </c>
      <c r="B1832" s="93" t="s">
        <v>11736</v>
      </c>
      <c r="C1832" s="93" t="s">
        <v>11735</v>
      </c>
      <c r="D1832" s="93">
        <v>1996</v>
      </c>
      <c r="E1832" s="93">
        <v>7.875</v>
      </c>
    </row>
    <row r="1833" spans="1:5" ht="14.25" customHeight="1">
      <c r="A1833" s="93">
        <v>1832</v>
      </c>
      <c r="B1833" s="93" t="s">
        <v>8160</v>
      </c>
      <c r="C1833" s="93" t="s">
        <v>8779</v>
      </c>
      <c r="D1833" s="93">
        <v>1958</v>
      </c>
      <c r="E1833" s="93">
        <v>7.875</v>
      </c>
    </row>
    <row r="1834" spans="1:5" ht="14.25" customHeight="1">
      <c r="A1834" s="93">
        <v>1833</v>
      </c>
      <c r="B1834" s="93" t="s">
        <v>11165</v>
      </c>
      <c r="C1834" s="93" t="s">
        <v>7447</v>
      </c>
      <c r="D1834" s="93">
        <v>2000</v>
      </c>
      <c r="E1834" s="93">
        <v>7.8739999999999997</v>
      </c>
    </row>
    <row r="1835" spans="1:5" ht="14.25" customHeight="1">
      <c r="A1835" s="93">
        <v>1834</v>
      </c>
      <c r="B1835" s="93" t="s">
        <v>11734</v>
      </c>
      <c r="C1835" s="93" t="s">
        <v>11733</v>
      </c>
      <c r="D1835" s="93">
        <v>1988</v>
      </c>
      <c r="E1835" s="93">
        <v>7.8730000000000002</v>
      </c>
    </row>
    <row r="1836" spans="1:5" ht="14.25" customHeight="1">
      <c r="A1836" s="93">
        <v>1835</v>
      </c>
      <c r="B1836" s="93" t="s">
        <v>11732</v>
      </c>
      <c r="C1836" s="93" t="s">
        <v>8931</v>
      </c>
      <c r="D1836" s="93">
        <v>1959</v>
      </c>
      <c r="E1836" s="93">
        <v>7.8680000000000003</v>
      </c>
    </row>
    <row r="1837" spans="1:5" ht="14.25" customHeight="1">
      <c r="A1837" s="93">
        <v>1836</v>
      </c>
      <c r="B1837" s="93" t="s">
        <v>7242</v>
      </c>
      <c r="C1837" s="93" t="s">
        <v>11731</v>
      </c>
      <c r="D1837" s="93">
        <v>1980</v>
      </c>
      <c r="E1837" s="93">
        <v>7.867</v>
      </c>
    </row>
    <row r="1838" spans="1:5" ht="14.25" customHeight="1">
      <c r="A1838" s="93">
        <v>1837</v>
      </c>
      <c r="B1838" s="93" t="s">
        <v>7194</v>
      </c>
      <c r="C1838" s="93" t="s">
        <v>11730</v>
      </c>
      <c r="D1838" s="93">
        <v>2001</v>
      </c>
      <c r="E1838" s="93">
        <v>7.8630000000000004</v>
      </c>
    </row>
    <row r="1839" spans="1:5" ht="14.25" customHeight="1">
      <c r="A1839" s="93">
        <v>1838</v>
      </c>
      <c r="B1839" s="93" t="s">
        <v>9754</v>
      </c>
      <c r="C1839" s="93" t="s">
        <v>11729</v>
      </c>
      <c r="D1839" s="93">
        <v>1986</v>
      </c>
      <c r="E1839" s="93">
        <v>7.8630000000000004</v>
      </c>
    </row>
    <row r="1840" spans="1:5" ht="14.25" customHeight="1">
      <c r="A1840" s="93">
        <v>1839</v>
      </c>
      <c r="B1840" s="93" t="s">
        <v>8364</v>
      </c>
      <c r="C1840" s="93" t="s">
        <v>11728</v>
      </c>
      <c r="D1840" s="93">
        <v>1961</v>
      </c>
      <c r="E1840" s="93">
        <v>7.8630000000000004</v>
      </c>
    </row>
    <row r="1841" spans="1:5" ht="14.25" customHeight="1">
      <c r="A1841" s="93">
        <v>1840</v>
      </c>
      <c r="B1841" s="93" t="s">
        <v>11727</v>
      </c>
      <c r="C1841" s="93" t="s">
        <v>11726</v>
      </c>
      <c r="D1841" s="93">
        <v>2010</v>
      </c>
      <c r="E1841" s="93">
        <v>7.859</v>
      </c>
    </row>
    <row r="1842" spans="1:5" ht="14.25" customHeight="1">
      <c r="A1842" s="93">
        <v>1841</v>
      </c>
      <c r="B1842" s="93" t="s">
        <v>8207</v>
      </c>
      <c r="C1842" s="93" t="s">
        <v>11725</v>
      </c>
      <c r="D1842" s="93">
        <v>1977</v>
      </c>
      <c r="E1842" s="93">
        <v>7.8490000000000002</v>
      </c>
    </row>
    <row r="1843" spans="1:5" ht="14.25" customHeight="1">
      <c r="A1843" s="93">
        <v>1842</v>
      </c>
      <c r="B1843" s="93" t="s">
        <v>10222</v>
      </c>
      <c r="C1843" s="93" t="s">
        <v>11724</v>
      </c>
      <c r="D1843" s="93">
        <v>1997</v>
      </c>
      <c r="E1843" s="93">
        <v>7.8460000000000001</v>
      </c>
    </row>
    <row r="1844" spans="1:5" ht="14.25" customHeight="1">
      <c r="A1844" s="93">
        <v>1843</v>
      </c>
      <c r="B1844" s="93" t="s">
        <v>11723</v>
      </c>
      <c r="C1844" s="93" t="s">
        <v>11722</v>
      </c>
      <c r="D1844" s="93">
        <v>1961</v>
      </c>
      <c r="E1844" s="93">
        <v>7.8449999999999998</v>
      </c>
    </row>
    <row r="1845" spans="1:5" ht="14.25" customHeight="1">
      <c r="A1845" s="93">
        <v>1844</v>
      </c>
      <c r="B1845" s="93" t="s">
        <v>8154</v>
      </c>
      <c r="C1845" s="93" t="s">
        <v>11721</v>
      </c>
      <c r="D1845" s="93">
        <v>1962</v>
      </c>
      <c r="E1845" s="93">
        <v>7.8440000000000003</v>
      </c>
    </row>
    <row r="1846" spans="1:5" ht="14.25" customHeight="1">
      <c r="A1846" s="93">
        <v>1845</v>
      </c>
      <c r="B1846" s="93" t="s">
        <v>7371</v>
      </c>
      <c r="C1846" s="93">
        <v>1999</v>
      </c>
      <c r="D1846" s="93">
        <v>1983</v>
      </c>
      <c r="E1846" s="93">
        <v>7.8419999999999996</v>
      </c>
    </row>
    <row r="1847" spans="1:5" ht="14.25" customHeight="1">
      <c r="A1847" s="93">
        <v>1846</v>
      </c>
      <c r="B1847" s="93" t="s">
        <v>11720</v>
      </c>
      <c r="C1847" s="93" t="s">
        <v>11719</v>
      </c>
      <c r="D1847" s="93">
        <v>1991</v>
      </c>
      <c r="E1847" s="93">
        <v>7.8360000000000003</v>
      </c>
    </row>
    <row r="1848" spans="1:5" ht="14.25" customHeight="1">
      <c r="A1848" s="93">
        <v>1847</v>
      </c>
      <c r="B1848" s="93" t="s">
        <v>11718</v>
      </c>
      <c r="C1848" s="93" t="s">
        <v>11717</v>
      </c>
      <c r="D1848" s="93">
        <v>1968</v>
      </c>
      <c r="E1848" s="93">
        <v>7.835</v>
      </c>
    </row>
    <row r="1849" spans="1:5" ht="14.25" customHeight="1">
      <c r="A1849" s="93">
        <v>1848</v>
      </c>
      <c r="B1849" s="93" t="s">
        <v>7603</v>
      </c>
      <c r="C1849" s="93" t="s">
        <v>11716</v>
      </c>
      <c r="D1849" s="93">
        <v>1986</v>
      </c>
      <c r="E1849" s="93">
        <v>7.8310000000000004</v>
      </c>
    </row>
    <row r="1850" spans="1:5" ht="14.25" customHeight="1">
      <c r="A1850" s="93">
        <v>1849</v>
      </c>
      <c r="B1850" s="93" t="s">
        <v>11715</v>
      </c>
      <c r="C1850" s="93" t="s">
        <v>11714</v>
      </c>
      <c r="D1850" s="93">
        <v>2008</v>
      </c>
      <c r="E1850" s="93">
        <v>7.83</v>
      </c>
    </row>
    <row r="1851" spans="1:5" ht="14.25" customHeight="1">
      <c r="A1851" s="93">
        <v>1850</v>
      </c>
      <c r="B1851" s="93" t="s">
        <v>9812</v>
      </c>
      <c r="C1851" s="93" t="s">
        <v>11713</v>
      </c>
      <c r="D1851" s="93">
        <v>2005</v>
      </c>
      <c r="E1851" s="93">
        <v>7.83</v>
      </c>
    </row>
    <row r="1852" spans="1:5" ht="14.25" customHeight="1">
      <c r="A1852" s="93">
        <v>1851</v>
      </c>
      <c r="B1852" s="93" t="s">
        <v>11712</v>
      </c>
      <c r="C1852" s="93" t="s">
        <v>11711</v>
      </c>
      <c r="D1852" s="93">
        <v>1978</v>
      </c>
      <c r="E1852" s="93">
        <v>7.83</v>
      </c>
    </row>
    <row r="1853" spans="1:5" ht="14.25" customHeight="1">
      <c r="A1853" s="93">
        <v>1852</v>
      </c>
      <c r="B1853" s="93" t="s">
        <v>8848</v>
      </c>
      <c r="C1853" s="93" t="s">
        <v>11710</v>
      </c>
      <c r="D1853" s="93">
        <v>2008</v>
      </c>
      <c r="E1853" s="93">
        <v>7.8280000000000003</v>
      </c>
    </row>
    <row r="1854" spans="1:5" ht="14.25" customHeight="1">
      <c r="A1854" s="93">
        <v>1853</v>
      </c>
      <c r="B1854" s="93" t="s">
        <v>11019</v>
      </c>
      <c r="C1854" s="93" t="s">
        <v>11709</v>
      </c>
      <c r="D1854" s="93">
        <v>1991</v>
      </c>
      <c r="E1854" s="93">
        <v>7.827</v>
      </c>
    </row>
    <row r="1855" spans="1:5" ht="14.25" customHeight="1">
      <c r="A1855" s="93">
        <v>1854</v>
      </c>
      <c r="B1855" s="93" t="s">
        <v>7242</v>
      </c>
      <c r="C1855" s="93" t="s">
        <v>6210</v>
      </c>
      <c r="D1855" s="93">
        <v>1990</v>
      </c>
      <c r="E1855" s="93">
        <v>7.8209999999999997</v>
      </c>
    </row>
    <row r="1856" spans="1:5" ht="14.25" customHeight="1">
      <c r="A1856" s="93">
        <v>1855</v>
      </c>
      <c r="B1856" s="93" t="s">
        <v>11385</v>
      </c>
      <c r="C1856" s="93" t="s">
        <v>11708</v>
      </c>
      <c r="D1856" s="93">
        <v>1988</v>
      </c>
      <c r="E1856" s="93">
        <v>7.8179999999999996</v>
      </c>
    </row>
    <row r="1857" spans="1:5" ht="14.25" customHeight="1">
      <c r="A1857" s="93">
        <v>1856</v>
      </c>
      <c r="B1857" s="93" t="s">
        <v>11707</v>
      </c>
      <c r="C1857" s="93" t="s">
        <v>11706</v>
      </c>
      <c r="D1857" s="93">
        <v>1968</v>
      </c>
      <c r="E1857" s="93">
        <v>7.8170000000000002</v>
      </c>
    </row>
    <row r="1858" spans="1:5" ht="14.25" customHeight="1">
      <c r="A1858" s="93">
        <v>1857</v>
      </c>
      <c r="B1858" s="93" t="s">
        <v>7865</v>
      </c>
      <c r="C1858" s="93" t="s">
        <v>11705</v>
      </c>
      <c r="D1858" s="93">
        <v>1950</v>
      </c>
      <c r="E1858" s="93">
        <v>7.8170000000000002</v>
      </c>
    </row>
    <row r="1859" spans="1:5" ht="14.25" customHeight="1">
      <c r="A1859" s="93">
        <v>1858</v>
      </c>
      <c r="B1859" s="93" t="s">
        <v>7596</v>
      </c>
      <c r="C1859" s="93" t="s">
        <v>7846</v>
      </c>
      <c r="D1859" s="93">
        <v>1955</v>
      </c>
      <c r="E1859" s="93">
        <v>7.8159999999999998</v>
      </c>
    </row>
    <row r="1860" spans="1:5" ht="14.25" customHeight="1">
      <c r="A1860" s="93">
        <v>1859</v>
      </c>
      <c r="B1860" s="93" t="s">
        <v>11704</v>
      </c>
      <c r="C1860" s="93" t="s">
        <v>11703</v>
      </c>
      <c r="D1860" s="93">
        <v>2004</v>
      </c>
      <c r="E1860" s="93">
        <v>7.8159999999999998</v>
      </c>
    </row>
    <row r="1861" spans="1:5" ht="14.25" customHeight="1">
      <c r="A1861" s="93">
        <v>1860</v>
      </c>
      <c r="B1861" s="93" t="s">
        <v>11702</v>
      </c>
      <c r="C1861" s="93" t="s">
        <v>11701</v>
      </c>
      <c r="D1861" s="93">
        <v>2005</v>
      </c>
      <c r="E1861" s="93">
        <v>7.8140000000000001</v>
      </c>
    </row>
    <row r="1862" spans="1:5" ht="14.25" customHeight="1">
      <c r="A1862" s="93">
        <v>1861</v>
      </c>
      <c r="B1862" s="93" t="s">
        <v>8340</v>
      </c>
      <c r="C1862" s="93" t="s">
        <v>11700</v>
      </c>
      <c r="D1862" s="93">
        <v>2001</v>
      </c>
      <c r="E1862" s="93">
        <v>7.8120000000000003</v>
      </c>
    </row>
    <row r="1863" spans="1:5" ht="14.25" customHeight="1">
      <c r="A1863" s="93">
        <v>1862</v>
      </c>
      <c r="B1863" s="93" t="s">
        <v>11699</v>
      </c>
      <c r="C1863" s="93" t="s">
        <v>11698</v>
      </c>
      <c r="D1863" s="93">
        <v>2002</v>
      </c>
      <c r="E1863" s="93">
        <v>7.8090000000000002</v>
      </c>
    </row>
    <row r="1864" spans="1:5" ht="14.25" customHeight="1">
      <c r="A1864" s="93">
        <v>1863</v>
      </c>
      <c r="B1864" s="93" t="s">
        <v>8835</v>
      </c>
      <c r="C1864" s="93" t="s">
        <v>11697</v>
      </c>
      <c r="D1864" s="93">
        <v>1999</v>
      </c>
      <c r="E1864" s="93">
        <v>7.8070000000000004</v>
      </c>
    </row>
    <row r="1865" spans="1:5" ht="14.25" customHeight="1">
      <c r="A1865" s="93">
        <v>1864</v>
      </c>
      <c r="B1865" s="93" t="s">
        <v>7288</v>
      </c>
      <c r="C1865" s="93" t="s">
        <v>11696</v>
      </c>
      <c r="D1865" s="93">
        <v>1989</v>
      </c>
      <c r="E1865" s="93">
        <v>7.8070000000000004</v>
      </c>
    </row>
    <row r="1866" spans="1:5" ht="14.25" customHeight="1">
      <c r="A1866" s="93">
        <v>1865</v>
      </c>
      <c r="B1866" s="93" t="s">
        <v>8458</v>
      </c>
      <c r="C1866" s="93" t="s">
        <v>11695</v>
      </c>
      <c r="D1866" s="93">
        <v>1951</v>
      </c>
      <c r="E1866" s="93">
        <v>7.806</v>
      </c>
    </row>
    <row r="1867" spans="1:5" ht="14.25" customHeight="1">
      <c r="A1867" s="93">
        <v>1866</v>
      </c>
      <c r="B1867" s="93" t="s">
        <v>11694</v>
      </c>
      <c r="C1867" s="93" t="s">
        <v>11693</v>
      </c>
      <c r="D1867" s="93">
        <v>1968</v>
      </c>
      <c r="E1867" s="93">
        <v>7.8029999999999999</v>
      </c>
    </row>
    <row r="1868" spans="1:5" ht="14.25" customHeight="1">
      <c r="A1868" s="93">
        <v>1867</v>
      </c>
      <c r="B1868" s="93" t="s">
        <v>7218</v>
      </c>
      <c r="C1868" s="93" t="s">
        <v>11692</v>
      </c>
      <c r="D1868" s="93">
        <v>1940</v>
      </c>
      <c r="E1868" s="93">
        <v>7.8019999999999996</v>
      </c>
    </row>
    <row r="1869" spans="1:5" ht="14.25" customHeight="1">
      <c r="A1869" s="93">
        <v>1868</v>
      </c>
      <c r="B1869" s="93" t="s">
        <v>8428</v>
      </c>
      <c r="C1869" s="93" t="s">
        <v>11691</v>
      </c>
      <c r="D1869" s="93">
        <v>2009</v>
      </c>
      <c r="E1869" s="93">
        <v>7.8</v>
      </c>
    </row>
    <row r="1870" spans="1:5" ht="14.25" customHeight="1">
      <c r="A1870" s="93">
        <v>1869</v>
      </c>
      <c r="B1870" s="93" t="s">
        <v>11690</v>
      </c>
      <c r="C1870" s="93" t="s">
        <v>11689</v>
      </c>
      <c r="D1870" s="93">
        <v>1992</v>
      </c>
      <c r="E1870" s="93">
        <v>7.7990000000000004</v>
      </c>
    </row>
    <row r="1871" spans="1:5" ht="14.25" customHeight="1">
      <c r="A1871" s="93">
        <v>1870</v>
      </c>
      <c r="B1871" s="93" t="s">
        <v>11688</v>
      </c>
      <c r="C1871" s="93" t="s">
        <v>11687</v>
      </c>
      <c r="D1871" s="93">
        <v>1996</v>
      </c>
      <c r="E1871" s="93">
        <v>7.7990000000000004</v>
      </c>
    </row>
    <row r="1872" spans="1:5" ht="14.25" customHeight="1">
      <c r="A1872" s="93">
        <v>1871</v>
      </c>
      <c r="B1872" s="93" t="s">
        <v>11686</v>
      </c>
      <c r="C1872" s="93" t="s">
        <v>11685</v>
      </c>
      <c r="D1872" s="93">
        <v>1973</v>
      </c>
      <c r="E1872" s="93">
        <v>7.7939999999999996</v>
      </c>
    </row>
    <row r="1873" spans="1:5" ht="14.25" customHeight="1">
      <c r="A1873" s="93">
        <v>1872</v>
      </c>
      <c r="B1873" s="93" t="s">
        <v>8794</v>
      </c>
      <c r="C1873" s="93" t="s">
        <v>8896</v>
      </c>
      <c r="D1873" s="93">
        <v>1975</v>
      </c>
      <c r="E1873" s="93">
        <v>7.7939999999999996</v>
      </c>
    </row>
    <row r="1874" spans="1:5" ht="14.25" customHeight="1">
      <c r="A1874" s="93">
        <v>1873</v>
      </c>
      <c r="B1874" s="93" t="s">
        <v>9124</v>
      </c>
      <c r="C1874" s="93" t="s">
        <v>11684</v>
      </c>
      <c r="D1874" s="93">
        <v>1976</v>
      </c>
      <c r="E1874" s="93">
        <v>7.7939999999999996</v>
      </c>
    </row>
    <row r="1875" spans="1:5" ht="14.25" customHeight="1">
      <c r="A1875" s="93">
        <v>1874</v>
      </c>
      <c r="B1875" s="93" t="s">
        <v>11683</v>
      </c>
      <c r="C1875" s="93" t="s">
        <v>11682</v>
      </c>
      <c r="D1875" s="93">
        <v>1958</v>
      </c>
      <c r="E1875" s="93">
        <v>7.79</v>
      </c>
    </row>
    <row r="1876" spans="1:5" ht="14.25" customHeight="1">
      <c r="A1876" s="93">
        <v>1875</v>
      </c>
      <c r="B1876" s="93" t="s">
        <v>9053</v>
      </c>
      <c r="C1876" s="93" t="s">
        <v>11681</v>
      </c>
      <c r="D1876" s="93">
        <v>1979</v>
      </c>
      <c r="E1876" s="93">
        <v>7.79</v>
      </c>
    </row>
    <row r="1877" spans="1:5" ht="14.25" customHeight="1">
      <c r="A1877" s="93">
        <v>1876</v>
      </c>
      <c r="B1877" s="93" t="s">
        <v>8424</v>
      </c>
      <c r="C1877" s="93" t="s">
        <v>11680</v>
      </c>
      <c r="D1877" s="93">
        <v>1982</v>
      </c>
      <c r="E1877" s="93">
        <v>7.79</v>
      </c>
    </row>
    <row r="1878" spans="1:5" ht="14.25" customHeight="1">
      <c r="A1878" s="93">
        <v>1877</v>
      </c>
      <c r="B1878" s="93" t="s">
        <v>7242</v>
      </c>
      <c r="C1878" s="93" t="s">
        <v>11679</v>
      </c>
      <c r="D1878" s="93">
        <v>1975</v>
      </c>
      <c r="E1878" s="93">
        <v>7.79</v>
      </c>
    </row>
    <row r="1879" spans="1:5" ht="14.25" customHeight="1">
      <c r="A1879" s="93">
        <v>1878</v>
      </c>
      <c r="B1879" s="93" t="s">
        <v>10643</v>
      </c>
      <c r="C1879" s="93" t="s">
        <v>11678</v>
      </c>
      <c r="D1879" s="93">
        <v>2008</v>
      </c>
      <c r="E1879" s="93">
        <v>7.7869999999999999</v>
      </c>
    </row>
    <row r="1880" spans="1:5" ht="14.25" customHeight="1">
      <c r="A1880" s="93">
        <v>1879</v>
      </c>
      <c r="B1880" s="93" t="s">
        <v>11677</v>
      </c>
      <c r="C1880" s="93" t="s">
        <v>11676</v>
      </c>
      <c r="D1880" s="93">
        <v>1995</v>
      </c>
      <c r="E1880" s="93">
        <v>7.7850000000000001</v>
      </c>
    </row>
    <row r="1881" spans="1:5" ht="14.25" customHeight="1">
      <c r="A1881" s="93">
        <v>1880</v>
      </c>
      <c r="B1881" s="93" t="s">
        <v>7762</v>
      </c>
      <c r="C1881" s="93" t="s">
        <v>11675</v>
      </c>
      <c r="D1881" s="93">
        <v>2012</v>
      </c>
      <c r="E1881" s="93">
        <v>7.7839999999999998</v>
      </c>
    </row>
    <row r="1882" spans="1:5" ht="14.25" customHeight="1">
      <c r="A1882" s="93">
        <v>1881</v>
      </c>
      <c r="B1882" s="93" t="s">
        <v>10427</v>
      </c>
      <c r="C1882" s="93" t="s">
        <v>11674</v>
      </c>
      <c r="D1882" s="93">
        <v>1946</v>
      </c>
      <c r="E1882" s="93">
        <v>7.7830000000000004</v>
      </c>
    </row>
    <row r="1883" spans="1:5" ht="14.25" customHeight="1">
      <c r="A1883" s="93">
        <v>1882</v>
      </c>
      <c r="B1883" s="93" t="s">
        <v>8320</v>
      </c>
      <c r="C1883" s="93" t="s">
        <v>11673</v>
      </c>
      <c r="D1883" s="93">
        <v>1984</v>
      </c>
      <c r="E1883" s="93">
        <v>7.782</v>
      </c>
    </row>
    <row r="1884" spans="1:5" ht="14.25" customHeight="1">
      <c r="A1884" s="93">
        <v>1883</v>
      </c>
      <c r="B1884" s="93" t="s">
        <v>9497</v>
      </c>
      <c r="C1884" s="93" t="s">
        <v>11672</v>
      </c>
      <c r="D1884" s="93">
        <v>2000</v>
      </c>
      <c r="E1884" s="93">
        <v>7.7750000000000004</v>
      </c>
    </row>
    <row r="1885" spans="1:5" ht="14.25" customHeight="1">
      <c r="A1885" s="93">
        <v>1884</v>
      </c>
      <c r="B1885" s="93" t="s">
        <v>7859</v>
      </c>
      <c r="C1885" s="93" t="s">
        <v>11671</v>
      </c>
      <c r="D1885" s="93">
        <v>2005</v>
      </c>
      <c r="E1885" s="93">
        <v>7.774</v>
      </c>
    </row>
    <row r="1886" spans="1:5" ht="14.25" customHeight="1">
      <c r="A1886" s="93">
        <v>1885</v>
      </c>
      <c r="B1886" s="93" t="s">
        <v>9118</v>
      </c>
      <c r="C1886" s="93" t="s">
        <v>11670</v>
      </c>
      <c r="D1886" s="93">
        <v>1983</v>
      </c>
      <c r="E1886" s="93">
        <v>7.7709999999999999</v>
      </c>
    </row>
    <row r="1887" spans="1:5" ht="14.25" customHeight="1">
      <c r="A1887" s="93">
        <v>1886</v>
      </c>
      <c r="B1887" s="93" t="s">
        <v>11669</v>
      </c>
      <c r="C1887" s="93" t="s">
        <v>7484</v>
      </c>
      <c r="D1887" s="93">
        <v>1961</v>
      </c>
      <c r="E1887" s="93">
        <v>7.7709999999999999</v>
      </c>
    </row>
    <row r="1888" spans="1:5" ht="14.25" customHeight="1">
      <c r="A1888" s="93">
        <v>1887</v>
      </c>
      <c r="B1888" s="93" t="s">
        <v>7083</v>
      </c>
      <c r="C1888" s="93" t="s">
        <v>11668</v>
      </c>
      <c r="D1888" s="93">
        <v>1964</v>
      </c>
      <c r="E1888" s="93">
        <v>7.7649999999999997</v>
      </c>
    </row>
    <row r="1889" spans="1:5" ht="14.25" customHeight="1">
      <c r="A1889" s="93">
        <v>1888</v>
      </c>
      <c r="B1889" s="93" t="s">
        <v>11667</v>
      </c>
      <c r="C1889" s="93" t="s">
        <v>11666</v>
      </c>
      <c r="D1889" s="93">
        <v>1962</v>
      </c>
      <c r="E1889" s="93">
        <v>7.7640000000000002</v>
      </c>
    </row>
    <row r="1890" spans="1:5" ht="14.25" customHeight="1">
      <c r="A1890" s="93">
        <v>1889</v>
      </c>
      <c r="B1890" s="93" t="s">
        <v>7341</v>
      </c>
      <c r="C1890" s="93" t="s">
        <v>11665</v>
      </c>
      <c r="D1890" s="93">
        <v>1954</v>
      </c>
      <c r="E1890" s="93">
        <v>7.7629999999999999</v>
      </c>
    </row>
    <row r="1891" spans="1:5" ht="14.25" customHeight="1">
      <c r="A1891" s="93">
        <v>1890</v>
      </c>
      <c r="B1891" s="93" t="s">
        <v>9419</v>
      </c>
      <c r="C1891" s="93" t="s">
        <v>11664</v>
      </c>
      <c r="D1891" s="93">
        <v>1999</v>
      </c>
      <c r="E1891" s="93">
        <v>7.7619999999999996</v>
      </c>
    </row>
    <row r="1892" spans="1:5" ht="14.25" customHeight="1">
      <c r="A1892" s="93">
        <v>1891</v>
      </c>
      <c r="B1892" s="93" t="s">
        <v>10146</v>
      </c>
      <c r="C1892" s="93" t="s">
        <v>11663</v>
      </c>
      <c r="D1892" s="93">
        <v>1964</v>
      </c>
      <c r="E1892" s="93">
        <v>7.7510000000000003</v>
      </c>
    </row>
    <row r="1893" spans="1:5" ht="14.25" customHeight="1">
      <c r="A1893" s="93">
        <v>1892</v>
      </c>
      <c r="B1893" s="93" t="s">
        <v>11662</v>
      </c>
      <c r="C1893" s="93" t="s">
        <v>11661</v>
      </c>
      <c r="D1893" s="93">
        <v>1976</v>
      </c>
      <c r="E1893" s="93">
        <v>7.7469999999999999</v>
      </c>
    </row>
    <row r="1894" spans="1:5" ht="14.25" customHeight="1">
      <c r="A1894" s="93">
        <v>1893</v>
      </c>
      <c r="B1894" s="93" t="s">
        <v>10342</v>
      </c>
      <c r="C1894" s="93" t="s">
        <v>11660</v>
      </c>
      <c r="D1894" s="93">
        <v>1954</v>
      </c>
      <c r="E1894" s="93">
        <v>7.7460000000000004</v>
      </c>
    </row>
    <row r="1895" spans="1:5" ht="14.25" customHeight="1">
      <c r="A1895" s="93">
        <v>1894</v>
      </c>
      <c r="B1895" s="93" t="s">
        <v>11659</v>
      </c>
      <c r="C1895" s="93" t="s">
        <v>11658</v>
      </c>
      <c r="D1895" s="93">
        <v>2009</v>
      </c>
      <c r="E1895" s="93">
        <v>7.7439999999999998</v>
      </c>
    </row>
    <row r="1896" spans="1:5" ht="14.25" customHeight="1">
      <c r="A1896" s="93">
        <v>1895</v>
      </c>
      <c r="B1896" s="93" t="s">
        <v>11657</v>
      </c>
      <c r="C1896" s="93" t="s">
        <v>11656</v>
      </c>
      <c r="D1896" s="93">
        <v>2009</v>
      </c>
      <c r="E1896" s="93">
        <v>7.7439999999999998</v>
      </c>
    </row>
    <row r="1897" spans="1:5" ht="14.25" customHeight="1">
      <c r="A1897" s="93">
        <v>1896</v>
      </c>
      <c r="B1897" s="93" t="s">
        <v>8487</v>
      </c>
      <c r="C1897" s="93" t="s">
        <v>11655</v>
      </c>
      <c r="D1897" s="93">
        <v>1981</v>
      </c>
      <c r="E1897" s="93">
        <v>7.7409999999999997</v>
      </c>
    </row>
    <row r="1898" spans="1:5" ht="14.25" customHeight="1">
      <c r="A1898" s="93">
        <v>1897</v>
      </c>
      <c r="B1898" s="93" t="s">
        <v>11654</v>
      </c>
      <c r="C1898" s="93" t="s">
        <v>11653</v>
      </c>
      <c r="D1898" s="93">
        <v>1927</v>
      </c>
      <c r="E1898" s="93">
        <v>7.7380000000000004</v>
      </c>
    </row>
    <row r="1899" spans="1:5" ht="14.25" customHeight="1">
      <c r="A1899" s="93">
        <v>1898</v>
      </c>
      <c r="B1899" s="93" t="s">
        <v>7788</v>
      </c>
      <c r="C1899" s="93" t="s">
        <v>10067</v>
      </c>
      <c r="D1899" s="93">
        <v>1988</v>
      </c>
      <c r="E1899" s="93">
        <v>7.7329999999999997</v>
      </c>
    </row>
    <row r="1900" spans="1:5" ht="14.25" customHeight="1">
      <c r="A1900" s="93">
        <v>1899</v>
      </c>
      <c r="B1900" s="93" t="s">
        <v>8833</v>
      </c>
      <c r="C1900" s="93" t="s">
        <v>11652</v>
      </c>
      <c r="D1900" s="93">
        <v>1980</v>
      </c>
      <c r="E1900" s="93">
        <v>7.7329999999999997</v>
      </c>
    </row>
    <row r="1901" spans="1:5" ht="14.25" customHeight="1">
      <c r="A1901" s="93">
        <v>1900</v>
      </c>
      <c r="B1901" s="93" t="s">
        <v>9458</v>
      </c>
      <c r="C1901" s="93" t="s">
        <v>11651</v>
      </c>
      <c r="D1901" s="93">
        <v>1996</v>
      </c>
      <c r="E1901" s="93">
        <v>7.73</v>
      </c>
    </row>
    <row r="1902" spans="1:5" ht="14.25" customHeight="1">
      <c r="A1902" s="93">
        <v>1901</v>
      </c>
      <c r="B1902" s="93" t="s">
        <v>10119</v>
      </c>
      <c r="C1902" s="93" t="s">
        <v>11650</v>
      </c>
      <c r="D1902" s="93">
        <v>1989</v>
      </c>
      <c r="E1902" s="93">
        <v>7.73</v>
      </c>
    </row>
    <row r="1903" spans="1:5" ht="14.25" customHeight="1">
      <c r="A1903" s="93">
        <v>1902</v>
      </c>
      <c r="B1903" s="93" t="s">
        <v>7334</v>
      </c>
      <c r="C1903" s="93" t="s">
        <v>11649</v>
      </c>
      <c r="D1903" s="93">
        <v>1981</v>
      </c>
      <c r="E1903" s="93">
        <v>7.726</v>
      </c>
    </row>
    <row r="1904" spans="1:5" ht="14.25" customHeight="1">
      <c r="A1904" s="93">
        <v>1903</v>
      </c>
      <c r="B1904" s="93" t="s">
        <v>8130</v>
      </c>
      <c r="C1904" s="93" t="s">
        <v>10889</v>
      </c>
      <c r="D1904" s="93">
        <v>1995</v>
      </c>
      <c r="E1904" s="93">
        <v>7.726</v>
      </c>
    </row>
    <row r="1905" spans="1:5" ht="14.25" customHeight="1">
      <c r="A1905" s="93">
        <v>1904</v>
      </c>
      <c r="B1905" s="93" t="s">
        <v>11648</v>
      </c>
      <c r="C1905" s="93" t="s">
        <v>11647</v>
      </c>
      <c r="D1905" s="93">
        <v>1971</v>
      </c>
      <c r="E1905" s="93">
        <v>7.726</v>
      </c>
    </row>
    <row r="1906" spans="1:5" ht="14.25" customHeight="1">
      <c r="A1906" s="93">
        <v>1905</v>
      </c>
      <c r="B1906" s="93" t="s">
        <v>11103</v>
      </c>
      <c r="C1906" s="93" t="s">
        <v>11646</v>
      </c>
      <c r="D1906" s="93">
        <v>1963</v>
      </c>
      <c r="E1906" s="93">
        <v>7.7229999999999999</v>
      </c>
    </row>
    <row r="1907" spans="1:5" ht="14.25" customHeight="1">
      <c r="A1907" s="93">
        <v>1906</v>
      </c>
      <c r="B1907" s="93" t="s">
        <v>8540</v>
      </c>
      <c r="C1907" s="93" t="s">
        <v>11645</v>
      </c>
      <c r="D1907" s="93">
        <v>1999</v>
      </c>
      <c r="E1907" s="93">
        <v>7.7210000000000001</v>
      </c>
    </row>
    <row r="1908" spans="1:5" ht="14.25" customHeight="1">
      <c r="A1908" s="93">
        <v>1907</v>
      </c>
      <c r="B1908" s="93" t="s">
        <v>7278</v>
      </c>
      <c r="C1908" s="93" t="s">
        <v>11644</v>
      </c>
      <c r="D1908" s="93">
        <v>2002</v>
      </c>
      <c r="E1908" s="93">
        <v>7.7160000000000002</v>
      </c>
    </row>
    <row r="1909" spans="1:5" ht="14.25" customHeight="1">
      <c r="A1909" s="93">
        <v>1908</v>
      </c>
      <c r="B1909" s="93" t="s">
        <v>11388</v>
      </c>
      <c r="C1909" s="93" t="s">
        <v>11643</v>
      </c>
      <c r="D1909" s="93">
        <v>1946</v>
      </c>
      <c r="E1909" s="93">
        <v>7.7119999999999997</v>
      </c>
    </row>
    <row r="1910" spans="1:5" ht="14.25" customHeight="1">
      <c r="A1910" s="93">
        <v>1909</v>
      </c>
      <c r="B1910" s="93" t="s">
        <v>7345</v>
      </c>
      <c r="C1910" s="93" t="s">
        <v>11642</v>
      </c>
      <c r="D1910" s="93">
        <v>1981</v>
      </c>
      <c r="E1910" s="93">
        <v>7.7080000000000002</v>
      </c>
    </row>
    <row r="1911" spans="1:5" ht="14.25" customHeight="1">
      <c r="A1911" s="93">
        <v>1910</v>
      </c>
      <c r="B1911" s="93" t="s">
        <v>10986</v>
      </c>
      <c r="C1911" s="93" t="s">
        <v>11641</v>
      </c>
      <c r="D1911" s="93">
        <v>1965</v>
      </c>
      <c r="E1911" s="93">
        <v>7.7050000000000001</v>
      </c>
    </row>
    <row r="1912" spans="1:5" ht="14.25" customHeight="1">
      <c r="A1912" s="93">
        <v>1911</v>
      </c>
      <c r="B1912" s="93" t="s">
        <v>11640</v>
      </c>
      <c r="C1912" s="93" t="s">
        <v>11639</v>
      </c>
      <c r="D1912" s="93">
        <v>1992</v>
      </c>
      <c r="E1912" s="93">
        <v>7.7</v>
      </c>
    </row>
    <row r="1913" spans="1:5" ht="14.25" customHeight="1">
      <c r="A1913" s="93">
        <v>1912</v>
      </c>
      <c r="B1913" s="93" t="s">
        <v>7242</v>
      </c>
      <c r="C1913" s="93" t="s">
        <v>11638</v>
      </c>
      <c r="D1913" s="93">
        <v>1974</v>
      </c>
      <c r="E1913" s="93">
        <v>7.694</v>
      </c>
    </row>
    <row r="1914" spans="1:5" ht="14.25" customHeight="1">
      <c r="A1914" s="93">
        <v>1913</v>
      </c>
      <c r="B1914" s="93" t="s">
        <v>11637</v>
      </c>
      <c r="C1914" s="93" t="s">
        <v>11636</v>
      </c>
      <c r="D1914" s="93">
        <v>1968</v>
      </c>
      <c r="E1914" s="93">
        <v>7.6879999999999997</v>
      </c>
    </row>
    <row r="1915" spans="1:5" ht="14.25" customHeight="1">
      <c r="A1915" s="93">
        <v>1914</v>
      </c>
      <c r="B1915" s="93" t="s">
        <v>11635</v>
      </c>
      <c r="C1915" s="93" t="s">
        <v>11634</v>
      </c>
      <c r="D1915" s="93">
        <v>1993</v>
      </c>
      <c r="E1915" s="93">
        <v>7.6870000000000003</v>
      </c>
    </row>
    <row r="1916" spans="1:5" ht="14.25" customHeight="1">
      <c r="A1916" s="93">
        <v>1915</v>
      </c>
      <c r="B1916" s="93" t="s">
        <v>11633</v>
      </c>
      <c r="C1916" s="93" t="s">
        <v>11632</v>
      </c>
      <c r="D1916" s="93">
        <v>2000</v>
      </c>
      <c r="E1916" s="93">
        <v>7.6840000000000002</v>
      </c>
    </row>
    <row r="1917" spans="1:5" ht="14.25" customHeight="1">
      <c r="A1917" s="93">
        <v>1916</v>
      </c>
      <c r="B1917" s="93" t="s">
        <v>11631</v>
      </c>
      <c r="C1917" s="93" t="s">
        <v>11630</v>
      </c>
      <c r="D1917" s="93">
        <v>2000</v>
      </c>
      <c r="E1917" s="93">
        <v>7.68</v>
      </c>
    </row>
    <row r="1918" spans="1:5" ht="14.25" customHeight="1">
      <c r="A1918" s="93">
        <v>1917</v>
      </c>
      <c r="B1918" s="93" t="s">
        <v>11629</v>
      </c>
      <c r="C1918" s="93" t="s">
        <v>11628</v>
      </c>
      <c r="D1918" s="93">
        <v>1956</v>
      </c>
      <c r="E1918" s="93">
        <v>7.6790000000000003</v>
      </c>
    </row>
    <row r="1919" spans="1:5" ht="14.25" customHeight="1">
      <c r="A1919" s="93">
        <v>1918</v>
      </c>
      <c r="B1919" s="93" t="s">
        <v>7252</v>
      </c>
      <c r="C1919" s="93" t="s">
        <v>11627</v>
      </c>
      <c r="D1919" s="93">
        <v>1991</v>
      </c>
      <c r="E1919" s="93">
        <v>7.6760000000000002</v>
      </c>
    </row>
    <row r="1920" spans="1:5" ht="14.25" customHeight="1">
      <c r="A1920" s="93">
        <v>1919</v>
      </c>
      <c r="B1920" s="93" t="s">
        <v>11626</v>
      </c>
      <c r="C1920" s="93" t="s">
        <v>11625</v>
      </c>
      <c r="D1920" s="93">
        <v>1996</v>
      </c>
      <c r="E1920" s="93">
        <v>7.6760000000000002</v>
      </c>
    </row>
    <row r="1921" spans="1:5" ht="14.25" customHeight="1">
      <c r="A1921" s="93">
        <v>1920</v>
      </c>
      <c r="B1921" s="93" t="s">
        <v>10016</v>
      </c>
      <c r="C1921" s="93" t="s">
        <v>11624</v>
      </c>
      <c r="D1921" s="93">
        <v>1990</v>
      </c>
      <c r="E1921" s="93">
        <v>7.673</v>
      </c>
    </row>
    <row r="1922" spans="1:5" ht="14.25" customHeight="1">
      <c r="A1922" s="93">
        <v>1921</v>
      </c>
      <c r="B1922" s="93" t="s">
        <v>10459</v>
      </c>
      <c r="C1922" s="93" t="s">
        <v>11623</v>
      </c>
      <c r="D1922" s="93">
        <v>1971</v>
      </c>
      <c r="E1922" s="93">
        <v>7.6689999999999996</v>
      </c>
    </row>
    <row r="1923" spans="1:5" ht="14.25" customHeight="1">
      <c r="A1923" s="93">
        <v>1922</v>
      </c>
      <c r="B1923" s="93" t="s">
        <v>11174</v>
      </c>
      <c r="C1923" s="93" t="s">
        <v>11622</v>
      </c>
      <c r="D1923" s="93">
        <v>2003</v>
      </c>
      <c r="E1923" s="93">
        <v>7.6609999999999996</v>
      </c>
    </row>
    <row r="1924" spans="1:5" ht="14.25" customHeight="1">
      <c r="A1924" s="93">
        <v>1923</v>
      </c>
      <c r="B1924" s="93" t="s">
        <v>7398</v>
      </c>
      <c r="C1924" s="93" t="s">
        <v>11621</v>
      </c>
      <c r="D1924" s="93">
        <v>1969</v>
      </c>
      <c r="E1924" s="93">
        <v>7.6609999999999996</v>
      </c>
    </row>
    <row r="1925" spans="1:5" ht="14.25" customHeight="1">
      <c r="A1925" s="93">
        <v>1924</v>
      </c>
      <c r="B1925" s="93" t="s">
        <v>7439</v>
      </c>
      <c r="C1925" s="93" t="s">
        <v>11620</v>
      </c>
      <c r="D1925" s="93">
        <v>1999</v>
      </c>
      <c r="E1925" s="93">
        <v>7.66</v>
      </c>
    </row>
    <row r="1926" spans="1:5" ht="14.25" customHeight="1">
      <c r="A1926" s="93">
        <v>1925</v>
      </c>
      <c r="B1926" s="93" t="s">
        <v>8230</v>
      </c>
      <c r="C1926" s="93" t="s">
        <v>11619</v>
      </c>
      <c r="D1926" s="93">
        <v>1975</v>
      </c>
      <c r="E1926" s="93">
        <v>7.66</v>
      </c>
    </row>
    <row r="1927" spans="1:5" ht="14.25" customHeight="1">
      <c r="A1927" s="93">
        <v>1926</v>
      </c>
      <c r="B1927" s="93" t="s">
        <v>7618</v>
      </c>
      <c r="C1927" s="93" t="s">
        <v>11618</v>
      </c>
      <c r="D1927" s="93">
        <v>1955</v>
      </c>
      <c r="E1927" s="93">
        <v>7.6559999999999997</v>
      </c>
    </row>
    <row r="1928" spans="1:5" ht="14.25" customHeight="1">
      <c r="A1928" s="93">
        <v>1927</v>
      </c>
      <c r="B1928" s="93" t="s">
        <v>8200</v>
      </c>
      <c r="C1928" s="93" t="s">
        <v>11617</v>
      </c>
      <c r="D1928" s="93">
        <v>1972</v>
      </c>
      <c r="E1928" s="93">
        <v>7.6539999999999999</v>
      </c>
    </row>
    <row r="1929" spans="1:5" ht="14.25" customHeight="1">
      <c r="A1929" s="93">
        <v>1928</v>
      </c>
      <c r="B1929" s="93" t="s">
        <v>10756</v>
      </c>
      <c r="C1929" s="93" t="s">
        <v>9894</v>
      </c>
      <c r="D1929" s="93">
        <v>1961</v>
      </c>
      <c r="E1929" s="93">
        <v>7.65</v>
      </c>
    </row>
    <row r="1930" spans="1:5" ht="14.25" customHeight="1">
      <c r="A1930" s="93">
        <v>1929</v>
      </c>
      <c r="B1930" s="93" t="s">
        <v>9132</v>
      </c>
      <c r="C1930" s="93" t="s">
        <v>11616</v>
      </c>
      <c r="D1930" s="93">
        <v>1963</v>
      </c>
      <c r="E1930" s="93">
        <v>7.6479999999999997</v>
      </c>
    </row>
    <row r="1931" spans="1:5" ht="14.25" customHeight="1">
      <c r="A1931" s="93">
        <v>1930</v>
      </c>
      <c r="B1931" s="93" t="s">
        <v>8699</v>
      </c>
      <c r="C1931" s="93" t="s">
        <v>11615</v>
      </c>
      <c r="D1931" s="93">
        <v>1974</v>
      </c>
      <c r="E1931" s="93">
        <v>7.6470000000000002</v>
      </c>
    </row>
    <row r="1932" spans="1:5" ht="14.25" customHeight="1">
      <c r="A1932" s="93">
        <v>1931</v>
      </c>
      <c r="B1932" s="93" t="s">
        <v>9873</v>
      </c>
      <c r="C1932" s="93" t="s">
        <v>11614</v>
      </c>
      <c r="D1932" s="93">
        <v>1969</v>
      </c>
      <c r="E1932" s="93">
        <v>7.6459999999999999</v>
      </c>
    </row>
    <row r="1933" spans="1:5" ht="14.25" customHeight="1">
      <c r="A1933" s="93">
        <v>1932</v>
      </c>
      <c r="B1933" s="93" t="s">
        <v>8436</v>
      </c>
      <c r="C1933" s="93" t="s">
        <v>11613</v>
      </c>
      <c r="D1933" s="93">
        <v>1977</v>
      </c>
      <c r="E1933" s="93">
        <v>7.6449999999999996</v>
      </c>
    </row>
    <row r="1934" spans="1:5" ht="14.25" customHeight="1">
      <c r="A1934" s="93">
        <v>1933</v>
      </c>
      <c r="B1934" s="93" t="s">
        <v>11612</v>
      </c>
      <c r="C1934" s="93" t="s">
        <v>11611</v>
      </c>
      <c r="D1934" s="93">
        <v>1962</v>
      </c>
      <c r="E1934" s="93">
        <v>7.641</v>
      </c>
    </row>
    <row r="1935" spans="1:5" ht="14.25" customHeight="1">
      <c r="A1935" s="93">
        <v>1934</v>
      </c>
      <c r="B1935" s="93" t="s">
        <v>11610</v>
      </c>
      <c r="C1935" s="93" t="s">
        <v>11609</v>
      </c>
      <c r="D1935" s="93">
        <v>1970</v>
      </c>
      <c r="E1935" s="93">
        <v>7.6379999999999999</v>
      </c>
    </row>
    <row r="1936" spans="1:5" ht="14.25" customHeight="1">
      <c r="A1936" s="93">
        <v>1935</v>
      </c>
      <c r="B1936" s="93" t="s">
        <v>11608</v>
      </c>
      <c r="C1936" s="93" t="s">
        <v>11607</v>
      </c>
      <c r="D1936" s="93">
        <v>2004</v>
      </c>
      <c r="E1936" s="93">
        <v>7.6369999999999996</v>
      </c>
    </row>
    <row r="1937" spans="1:5" ht="14.25" customHeight="1">
      <c r="A1937" s="93">
        <v>1936</v>
      </c>
      <c r="B1937" s="93" t="s">
        <v>11606</v>
      </c>
      <c r="C1937" s="93" t="s">
        <v>11605</v>
      </c>
      <c r="D1937" s="93">
        <v>1976</v>
      </c>
      <c r="E1937" s="93">
        <v>7.6340000000000003</v>
      </c>
    </row>
    <row r="1938" spans="1:5" ht="14.25" customHeight="1">
      <c r="A1938" s="93">
        <v>1937</v>
      </c>
      <c r="B1938" s="93" t="s">
        <v>7910</v>
      </c>
      <c r="C1938" s="93" t="s">
        <v>11604</v>
      </c>
      <c r="D1938" s="93">
        <v>1974</v>
      </c>
      <c r="E1938" s="93">
        <v>7.633</v>
      </c>
    </row>
    <row r="1939" spans="1:5" ht="14.25" customHeight="1">
      <c r="A1939" s="93">
        <v>1938</v>
      </c>
      <c r="B1939" s="93" t="s">
        <v>10681</v>
      </c>
      <c r="C1939" s="93" t="s">
        <v>11603</v>
      </c>
      <c r="D1939" s="93">
        <v>1983</v>
      </c>
      <c r="E1939" s="93">
        <v>7.6280000000000001</v>
      </c>
    </row>
    <row r="1940" spans="1:5" ht="14.25" customHeight="1">
      <c r="A1940" s="93">
        <v>1939</v>
      </c>
      <c r="B1940" s="93" t="s">
        <v>8221</v>
      </c>
      <c r="C1940" s="93" t="s">
        <v>11602</v>
      </c>
      <c r="D1940" s="93">
        <v>1965</v>
      </c>
      <c r="E1940" s="93">
        <v>7.6239999999999997</v>
      </c>
    </row>
    <row r="1941" spans="1:5" ht="14.25" customHeight="1">
      <c r="A1941" s="93">
        <v>1940</v>
      </c>
      <c r="B1941" s="93" t="s">
        <v>7980</v>
      </c>
      <c r="C1941" s="93" t="s">
        <v>11601</v>
      </c>
      <c r="D1941" s="93">
        <v>1979</v>
      </c>
      <c r="E1941" s="93">
        <v>7.6230000000000002</v>
      </c>
    </row>
    <row r="1942" spans="1:5" ht="14.25" customHeight="1">
      <c r="A1942" s="93">
        <v>1941</v>
      </c>
      <c r="B1942" s="93" t="s">
        <v>11600</v>
      </c>
      <c r="C1942" s="93" t="s">
        <v>11599</v>
      </c>
      <c r="D1942" s="93">
        <v>1990</v>
      </c>
      <c r="E1942" s="93">
        <v>7.6219999999999999</v>
      </c>
    </row>
    <row r="1943" spans="1:5" ht="14.25" customHeight="1">
      <c r="A1943" s="93">
        <v>1942</v>
      </c>
      <c r="B1943" s="93" t="s">
        <v>11598</v>
      </c>
      <c r="C1943" s="93" t="s">
        <v>11597</v>
      </c>
      <c r="D1943" s="93">
        <v>1963</v>
      </c>
      <c r="E1943" s="93">
        <v>7.6189999999999998</v>
      </c>
    </row>
    <row r="1944" spans="1:5" ht="14.25" customHeight="1">
      <c r="A1944" s="93">
        <v>1943</v>
      </c>
      <c r="B1944" s="93" t="s">
        <v>11596</v>
      </c>
      <c r="C1944" s="93" t="s">
        <v>11595</v>
      </c>
      <c r="D1944" s="93">
        <v>1982</v>
      </c>
      <c r="E1944" s="93">
        <v>7.6189999999999998</v>
      </c>
    </row>
    <row r="1945" spans="1:5" ht="14.25" customHeight="1">
      <c r="A1945" s="93">
        <v>1944</v>
      </c>
      <c r="B1945" s="93" t="s">
        <v>7278</v>
      </c>
      <c r="C1945" s="93" t="s">
        <v>11594</v>
      </c>
      <c r="D1945" s="93">
        <v>1997</v>
      </c>
      <c r="E1945" s="93">
        <v>7.6150000000000002</v>
      </c>
    </row>
    <row r="1946" spans="1:5" ht="14.25" customHeight="1">
      <c r="A1946" s="93">
        <v>1945</v>
      </c>
      <c r="B1946" s="93" t="s">
        <v>7635</v>
      </c>
      <c r="C1946" s="93" t="s">
        <v>11593</v>
      </c>
      <c r="D1946" s="93">
        <v>1945</v>
      </c>
      <c r="E1946" s="93">
        <v>7.6139999999999999</v>
      </c>
    </row>
    <row r="1947" spans="1:5" ht="14.25" customHeight="1">
      <c r="A1947" s="93">
        <v>1946</v>
      </c>
      <c r="B1947" s="93" t="s">
        <v>7328</v>
      </c>
      <c r="C1947" s="93" t="s">
        <v>7617</v>
      </c>
      <c r="D1947" s="93">
        <v>1965</v>
      </c>
      <c r="E1947" s="93">
        <v>7.6120000000000001</v>
      </c>
    </row>
    <row r="1948" spans="1:5" ht="14.25" customHeight="1">
      <c r="A1948" s="93">
        <v>1947</v>
      </c>
      <c r="B1948" s="93" t="s">
        <v>8932</v>
      </c>
      <c r="C1948" s="93" t="s">
        <v>11592</v>
      </c>
      <c r="D1948" s="93">
        <v>1979</v>
      </c>
      <c r="E1948" s="93">
        <v>7.6079999999999997</v>
      </c>
    </row>
    <row r="1949" spans="1:5" ht="14.25" customHeight="1">
      <c r="A1949" s="93">
        <v>1948</v>
      </c>
      <c r="B1949" s="93" t="s">
        <v>7218</v>
      </c>
      <c r="C1949" s="93" t="s">
        <v>11591</v>
      </c>
      <c r="D1949" s="93">
        <v>1941</v>
      </c>
      <c r="E1949" s="93">
        <v>7.6070000000000002</v>
      </c>
    </row>
    <row r="1950" spans="1:5" ht="14.25" customHeight="1">
      <c r="A1950" s="93">
        <v>1949</v>
      </c>
      <c r="B1950" s="93" t="s">
        <v>7764</v>
      </c>
      <c r="C1950" s="93" t="s">
        <v>9266</v>
      </c>
      <c r="D1950" s="93">
        <v>1971</v>
      </c>
      <c r="E1950" s="93">
        <v>7.6029999999999998</v>
      </c>
    </row>
    <row r="1951" spans="1:5" ht="14.25" customHeight="1">
      <c r="A1951" s="93">
        <v>1950</v>
      </c>
      <c r="B1951" s="93" t="s">
        <v>11590</v>
      </c>
      <c r="C1951" s="93" t="s">
        <v>11589</v>
      </c>
      <c r="D1951" s="93">
        <v>1984</v>
      </c>
      <c r="E1951" s="93">
        <v>7.601</v>
      </c>
    </row>
    <row r="1952" spans="1:5" ht="14.25" customHeight="1">
      <c r="A1952" s="93">
        <v>1951</v>
      </c>
      <c r="B1952" s="93" t="s">
        <v>11588</v>
      </c>
      <c r="C1952" s="93" t="s">
        <v>11587</v>
      </c>
      <c r="D1952" s="93">
        <v>1996</v>
      </c>
      <c r="E1952" s="93">
        <v>7.6</v>
      </c>
    </row>
    <row r="1953" spans="1:5" ht="14.25" customHeight="1">
      <c r="A1953" s="93">
        <v>1952</v>
      </c>
      <c r="B1953" s="93" t="s">
        <v>8888</v>
      </c>
      <c r="C1953" s="93" t="s">
        <v>11586</v>
      </c>
      <c r="D1953" s="93">
        <v>1996</v>
      </c>
      <c r="E1953" s="93">
        <v>7.5910000000000002</v>
      </c>
    </row>
    <row r="1954" spans="1:5" ht="14.25" customHeight="1">
      <c r="A1954" s="93">
        <v>1953</v>
      </c>
      <c r="B1954" s="93" t="s">
        <v>7546</v>
      </c>
      <c r="C1954" s="93" t="s">
        <v>11585</v>
      </c>
      <c r="D1954" s="93">
        <v>1986</v>
      </c>
      <c r="E1954" s="93">
        <v>7.5880000000000001</v>
      </c>
    </row>
    <row r="1955" spans="1:5" ht="14.25" customHeight="1">
      <c r="A1955" s="93">
        <v>1954</v>
      </c>
      <c r="B1955" s="93" t="s">
        <v>11584</v>
      </c>
      <c r="C1955" s="93" t="s">
        <v>11583</v>
      </c>
      <c r="D1955" s="93">
        <v>1976</v>
      </c>
      <c r="E1955" s="93">
        <v>7.5869999999999997</v>
      </c>
    </row>
    <row r="1956" spans="1:5" ht="14.25" customHeight="1">
      <c r="A1956" s="93">
        <v>1955</v>
      </c>
      <c r="B1956" s="93" t="s">
        <v>11019</v>
      </c>
      <c r="C1956" s="93" t="s">
        <v>11582</v>
      </c>
      <c r="D1956" s="93">
        <v>1988</v>
      </c>
      <c r="E1956" s="93">
        <v>7.5860000000000003</v>
      </c>
    </row>
    <row r="1957" spans="1:5" ht="14.25" customHeight="1">
      <c r="A1957" s="93">
        <v>1956</v>
      </c>
      <c r="B1957" s="93" t="s">
        <v>8106</v>
      </c>
      <c r="C1957" s="93" t="s">
        <v>11581</v>
      </c>
      <c r="D1957" s="93">
        <v>1977</v>
      </c>
      <c r="E1957" s="93">
        <v>7.585</v>
      </c>
    </row>
    <row r="1958" spans="1:5" ht="14.25" customHeight="1">
      <c r="A1958" s="93">
        <v>1957</v>
      </c>
      <c r="B1958" s="93" t="s">
        <v>7433</v>
      </c>
      <c r="C1958" s="93" t="s">
        <v>11580</v>
      </c>
      <c r="D1958" s="93">
        <v>1974</v>
      </c>
      <c r="E1958" s="93">
        <v>7.585</v>
      </c>
    </row>
    <row r="1959" spans="1:5" ht="14.25" customHeight="1">
      <c r="A1959" s="93">
        <v>1958</v>
      </c>
      <c r="B1959" s="93" t="s">
        <v>8221</v>
      </c>
      <c r="C1959" s="93" t="s">
        <v>11579</v>
      </c>
      <c r="D1959" s="93">
        <v>1964</v>
      </c>
      <c r="E1959" s="93">
        <v>7.585</v>
      </c>
    </row>
    <row r="1960" spans="1:5" ht="14.25" customHeight="1">
      <c r="A1960" s="93">
        <v>1959</v>
      </c>
      <c r="B1960" s="93" t="s">
        <v>7167</v>
      </c>
      <c r="C1960" s="93" t="s">
        <v>8583</v>
      </c>
      <c r="D1960" s="93">
        <v>1943</v>
      </c>
      <c r="E1960" s="93">
        <v>7.5830000000000002</v>
      </c>
    </row>
    <row r="1961" spans="1:5" ht="14.25" customHeight="1">
      <c r="A1961" s="93">
        <v>1960</v>
      </c>
      <c r="B1961" s="93" t="s">
        <v>7989</v>
      </c>
      <c r="C1961" s="93" t="s">
        <v>11578</v>
      </c>
      <c r="D1961" s="93">
        <v>1970</v>
      </c>
      <c r="E1961" s="93">
        <v>7.58</v>
      </c>
    </row>
    <row r="1962" spans="1:5" ht="14.25" customHeight="1">
      <c r="A1962" s="93">
        <v>1961</v>
      </c>
      <c r="B1962" s="93" t="s">
        <v>8180</v>
      </c>
      <c r="C1962" s="93" t="s">
        <v>11577</v>
      </c>
      <c r="D1962" s="93">
        <v>1958</v>
      </c>
      <c r="E1962" s="93">
        <v>7.577</v>
      </c>
    </row>
    <row r="1963" spans="1:5" ht="14.25" customHeight="1">
      <c r="A1963" s="93">
        <v>1962</v>
      </c>
      <c r="B1963" s="93" t="s">
        <v>7407</v>
      </c>
      <c r="C1963" s="93" t="s">
        <v>11576</v>
      </c>
      <c r="D1963" s="93">
        <v>1998</v>
      </c>
      <c r="E1963" s="93">
        <v>7.577</v>
      </c>
    </row>
    <row r="1964" spans="1:5" ht="14.25" customHeight="1">
      <c r="A1964" s="93">
        <v>1963</v>
      </c>
      <c r="B1964" s="93" t="s">
        <v>10370</v>
      </c>
      <c r="C1964" s="93" t="s">
        <v>11575</v>
      </c>
      <c r="D1964" s="93">
        <v>1972</v>
      </c>
      <c r="E1964" s="93">
        <v>7.569</v>
      </c>
    </row>
    <row r="1965" spans="1:5" ht="14.25" customHeight="1">
      <c r="A1965" s="93">
        <v>1964</v>
      </c>
      <c r="B1965" s="93" t="s">
        <v>10660</v>
      </c>
      <c r="C1965" s="93" t="s">
        <v>11574</v>
      </c>
      <c r="D1965" s="93">
        <v>1953</v>
      </c>
      <c r="E1965" s="93">
        <v>7.5679999999999996</v>
      </c>
    </row>
    <row r="1966" spans="1:5" ht="14.25" customHeight="1">
      <c r="A1966" s="93">
        <v>1965</v>
      </c>
      <c r="B1966" s="93" t="s">
        <v>8169</v>
      </c>
      <c r="C1966" s="93" t="s">
        <v>11573</v>
      </c>
      <c r="D1966" s="93">
        <v>2011</v>
      </c>
      <c r="E1966" s="93">
        <v>7.5670000000000002</v>
      </c>
    </row>
    <row r="1967" spans="1:5" ht="14.25" customHeight="1">
      <c r="A1967" s="93">
        <v>1966</v>
      </c>
      <c r="B1967" s="93" t="s">
        <v>11572</v>
      </c>
      <c r="C1967" s="93" t="s">
        <v>11571</v>
      </c>
      <c r="D1967" s="93">
        <v>2008</v>
      </c>
      <c r="E1967" s="93">
        <v>7.5640000000000001</v>
      </c>
    </row>
    <row r="1968" spans="1:5" ht="14.25" customHeight="1">
      <c r="A1968" s="93">
        <v>1967</v>
      </c>
      <c r="B1968" s="93" t="s">
        <v>11570</v>
      </c>
      <c r="C1968" s="93" t="s">
        <v>11569</v>
      </c>
      <c r="D1968" s="93">
        <v>1999</v>
      </c>
      <c r="E1968" s="93">
        <v>7.5620000000000003</v>
      </c>
    </row>
    <row r="1969" spans="1:5" ht="14.25" customHeight="1">
      <c r="A1969" s="93">
        <v>1968</v>
      </c>
      <c r="B1969" s="93" t="s">
        <v>8410</v>
      </c>
      <c r="C1969" s="93" t="s">
        <v>11568</v>
      </c>
      <c r="D1969" s="93">
        <v>1982</v>
      </c>
      <c r="E1969" s="93">
        <v>7.5609999999999999</v>
      </c>
    </row>
    <row r="1970" spans="1:5" ht="14.25" customHeight="1">
      <c r="A1970" s="93">
        <v>1969</v>
      </c>
      <c r="B1970" s="93" t="s">
        <v>10624</v>
      </c>
      <c r="C1970" s="93" t="s">
        <v>11567</v>
      </c>
      <c r="D1970" s="93">
        <v>1945</v>
      </c>
      <c r="E1970" s="93">
        <v>7.56</v>
      </c>
    </row>
    <row r="1971" spans="1:5" ht="14.25" customHeight="1">
      <c r="A1971" s="93">
        <v>1970</v>
      </c>
      <c r="B1971" s="93" t="s">
        <v>8136</v>
      </c>
      <c r="C1971" s="93" t="s">
        <v>11566</v>
      </c>
      <c r="D1971" s="93">
        <v>1944</v>
      </c>
      <c r="E1971" s="93">
        <v>7.5590000000000002</v>
      </c>
    </row>
    <row r="1972" spans="1:5" ht="14.25" customHeight="1">
      <c r="A1972" s="93">
        <v>1971</v>
      </c>
      <c r="B1972" s="93" t="s">
        <v>8313</v>
      </c>
      <c r="C1972" s="93" t="s">
        <v>11565</v>
      </c>
      <c r="D1972" s="93">
        <v>1996</v>
      </c>
      <c r="E1972" s="93">
        <v>7.5529999999999999</v>
      </c>
    </row>
    <row r="1973" spans="1:5" ht="14.25" customHeight="1">
      <c r="A1973" s="93">
        <v>1972</v>
      </c>
      <c r="B1973" s="93" t="s">
        <v>11564</v>
      </c>
      <c r="C1973" s="93" t="s">
        <v>11563</v>
      </c>
      <c r="D1973" s="93">
        <v>1989</v>
      </c>
      <c r="E1973" s="93">
        <v>7.5490000000000004</v>
      </c>
    </row>
    <row r="1974" spans="1:5" ht="14.25" customHeight="1">
      <c r="A1974" s="93">
        <v>1973</v>
      </c>
      <c r="B1974" s="93" t="s">
        <v>9950</v>
      </c>
      <c r="C1974" s="93" t="s">
        <v>11562</v>
      </c>
      <c r="D1974" s="93">
        <v>1970</v>
      </c>
      <c r="E1974" s="93">
        <v>7.5439999999999996</v>
      </c>
    </row>
    <row r="1975" spans="1:5" ht="14.25" customHeight="1">
      <c r="A1975" s="93">
        <v>1974</v>
      </c>
      <c r="B1975" s="93" t="s">
        <v>8614</v>
      </c>
      <c r="C1975" s="93" t="s">
        <v>11561</v>
      </c>
      <c r="D1975" s="93">
        <v>1965</v>
      </c>
      <c r="E1975" s="93">
        <v>7.5410000000000004</v>
      </c>
    </row>
    <row r="1976" spans="1:5" ht="14.25" customHeight="1">
      <c r="A1976" s="93">
        <v>1975</v>
      </c>
      <c r="B1976" s="93" t="s">
        <v>9748</v>
      </c>
      <c r="C1976" s="93" t="s">
        <v>11560</v>
      </c>
      <c r="D1976" s="93">
        <v>1958</v>
      </c>
      <c r="E1976" s="93">
        <v>7.5350000000000001</v>
      </c>
    </row>
    <row r="1977" spans="1:5" ht="14.25" customHeight="1">
      <c r="A1977" s="93">
        <v>1976</v>
      </c>
      <c r="B1977" s="93" t="s">
        <v>11559</v>
      </c>
      <c r="C1977" s="93" t="s">
        <v>11558</v>
      </c>
      <c r="D1977" s="93">
        <v>1982</v>
      </c>
      <c r="E1977" s="93">
        <v>7.5339999999999998</v>
      </c>
    </row>
    <row r="1978" spans="1:5" ht="14.25" customHeight="1">
      <c r="A1978" s="93">
        <v>1977</v>
      </c>
      <c r="B1978" s="93" t="s">
        <v>11193</v>
      </c>
      <c r="C1978" s="93" t="s">
        <v>11557</v>
      </c>
      <c r="D1978" s="93">
        <v>1967</v>
      </c>
      <c r="E1978" s="93">
        <v>7.5339999999999998</v>
      </c>
    </row>
    <row r="1979" spans="1:5" ht="14.25" customHeight="1">
      <c r="A1979" s="93">
        <v>1978</v>
      </c>
      <c r="B1979" s="93" t="s">
        <v>7041</v>
      </c>
      <c r="C1979" s="93" t="s">
        <v>11556</v>
      </c>
      <c r="D1979" s="93">
        <v>2002</v>
      </c>
      <c r="E1979" s="93">
        <v>7.5330000000000004</v>
      </c>
    </row>
    <row r="1980" spans="1:5" ht="14.25" customHeight="1">
      <c r="A1980" s="93">
        <v>1979</v>
      </c>
      <c r="B1980" s="93" t="s">
        <v>7067</v>
      </c>
      <c r="C1980" s="93" t="s">
        <v>11555</v>
      </c>
      <c r="D1980" s="93">
        <v>1937</v>
      </c>
      <c r="E1980" s="93">
        <v>7.5330000000000004</v>
      </c>
    </row>
    <row r="1981" spans="1:5" ht="14.25" customHeight="1">
      <c r="A1981" s="93">
        <v>1980</v>
      </c>
      <c r="B1981" s="93" t="s">
        <v>8230</v>
      </c>
      <c r="C1981" s="93" t="s">
        <v>11554</v>
      </c>
      <c r="D1981" s="93">
        <v>1978</v>
      </c>
      <c r="E1981" s="93">
        <v>7.53</v>
      </c>
    </row>
    <row r="1982" spans="1:5" ht="14.25" customHeight="1">
      <c r="A1982" s="93">
        <v>1981</v>
      </c>
      <c r="B1982" s="93" t="s">
        <v>10988</v>
      </c>
      <c r="C1982" s="93" t="s">
        <v>11553</v>
      </c>
      <c r="D1982" s="93">
        <v>1994</v>
      </c>
      <c r="E1982" s="93">
        <v>7.5279999999999996</v>
      </c>
    </row>
    <row r="1983" spans="1:5" ht="14.25" customHeight="1">
      <c r="A1983" s="93">
        <v>1982</v>
      </c>
      <c r="B1983" s="93" t="s">
        <v>11552</v>
      </c>
      <c r="C1983" s="93" t="s">
        <v>11551</v>
      </c>
      <c r="D1983" s="93">
        <v>1992</v>
      </c>
      <c r="E1983" s="93">
        <v>7.5250000000000004</v>
      </c>
    </row>
    <row r="1984" spans="1:5" ht="14.25" customHeight="1">
      <c r="A1984" s="93">
        <v>1983</v>
      </c>
      <c r="B1984" s="93" t="s">
        <v>8939</v>
      </c>
      <c r="C1984" s="93" t="s">
        <v>9247</v>
      </c>
      <c r="D1984" s="93">
        <v>1955</v>
      </c>
      <c r="E1984" s="93">
        <v>7.524</v>
      </c>
    </row>
    <row r="1985" spans="1:5" ht="14.25" customHeight="1">
      <c r="A1985" s="93">
        <v>1984</v>
      </c>
      <c r="B1985" s="93" t="s">
        <v>7113</v>
      </c>
      <c r="C1985" s="93" t="s">
        <v>8772</v>
      </c>
      <c r="D1985" s="93">
        <v>1993</v>
      </c>
      <c r="E1985" s="93">
        <v>7.524</v>
      </c>
    </row>
    <row r="1986" spans="1:5" ht="14.25" customHeight="1">
      <c r="A1986" s="93">
        <v>1985</v>
      </c>
      <c r="B1986" s="93" t="s">
        <v>11550</v>
      </c>
      <c r="C1986" s="93" t="s">
        <v>11549</v>
      </c>
      <c r="D1986" s="93">
        <v>1977</v>
      </c>
      <c r="E1986" s="93">
        <v>7.52</v>
      </c>
    </row>
    <row r="1987" spans="1:5" ht="14.25" customHeight="1">
      <c r="A1987" s="93">
        <v>1986</v>
      </c>
      <c r="B1987" s="93" t="s">
        <v>11548</v>
      </c>
      <c r="C1987" s="93" t="s">
        <v>11547</v>
      </c>
      <c r="D1987" s="93">
        <v>1961</v>
      </c>
      <c r="E1987" s="93">
        <v>7.5170000000000003</v>
      </c>
    </row>
    <row r="1988" spans="1:5" ht="14.25" customHeight="1">
      <c r="A1988" s="93">
        <v>1987</v>
      </c>
      <c r="B1988" s="93" t="s">
        <v>11546</v>
      </c>
      <c r="C1988" s="93" t="s">
        <v>11545</v>
      </c>
      <c r="D1988" s="93">
        <v>1990</v>
      </c>
      <c r="E1988" s="93">
        <v>7.516</v>
      </c>
    </row>
    <row r="1989" spans="1:5" ht="14.25" customHeight="1">
      <c r="A1989" s="93">
        <v>1988</v>
      </c>
      <c r="B1989" s="93" t="s">
        <v>11544</v>
      </c>
      <c r="C1989" s="93" t="s">
        <v>11543</v>
      </c>
      <c r="D1989" s="93">
        <v>1980</v>
      </c>
      <c r="E1989" s="93">
        <v>7.5129999999999999</v>
      </c>
    </row>
    <row r="1990" spans="1:5" ht="14.25" customHeight="1">
      <c r="A1990" s="93">
        <v>1989</v>
      </c>
      <c r="B1990" s="93" t="s">
        <v>11542</v>
      </c>
      <c r="C1990" s="93" t="s">
        <v>11541</v>
      </c>
      <c r="D1990" s="93">
        <v>1981</v>
      </c>
      <c r="E1990" s="93">
        <v>7.51</v>
      </c>
    </row>
    <row r="1991" spans="1:5" ht="14.25" customHeight="1">
      <c r="A1991" s="93">
        <v>1990</v>
      </c>
      <c r="B1991" s="93" t="s">
        <v>9718</v>
      </c>
      <c r="C1991" s="93" t="s">
        <v>11540</v>
      </c>
      <c r="D1991" s="93">
        <v>2006</v>
      </c>
      <c r="E1991" s="93">
        <v>7.5030000000000001</v>
      </c>
    </row>
    <row r="1992" spans="1:5" ht="14.25" customHeight="1">
      <c r="A1992" s="93">
        <v>1991</v>
      </c>
      <c r="B1992" s="93" t="s">
        <v>8787</v>
      </c>
      <c r="C1992" s="93" t="s">
        <v>11539</v>
      </c>
      <c r="D1992" s="93">
        <v>1989</v>
      </c>
      <c r="E1992" s="93">
        <v>7.5</v>
      </c>
    </row>
    <row r="1993" spans="1:5" ht="14.25" customHeight="1">
      <c r="A1993" s="93">
        <v>1992</v>
      </c>
      <c r="B1993" s="93" t="s">
        <v>8515</v>
      </c>
      <c r="C1993" s="93" t="s">
        <v>11538</v>
      </c>
      <c r="D1993" s="93">
        <v>2003</v>
      </c>
      <c r="E1993" s="93">
        <v>7.4960000000000004</v>
      </c>
    </row>
    <row r="1994" spans="1:5" ht="14.25" customHeight="1">
      <c r="A1994" s="93">
        <v>1993</v>
      </c>
      <c r="B1994" s="93" t="s">
        <v>7725</v>
      </c>
      <c r="C1994" s="93" t="s">
        <v>11537</v>
      </c>
      <c r="D1994" s="93">
        <v>1986</v>
      </c>
      <c r="E1994" s="93">
        <v>7.4930000000000003</v>
      </c>
    </row>
    <row r="1995" spans="1:5" ht="14.25" customHeight="1">
      <c r="A1995" s="93">
        <v>1994</v>
      </c>
      <c r="B1995" s="93" t="s">
        <v>8340</v>
      </c>
      <c r="C1995" s="93" t="s">
        <v>11536</v>
      </c>
      <c r="D1995" s="93">
        <v>1993</v>
      </c>
      <c r="E1995" s="93">
        <v>7.492</v>
      </c>
    </row>
    <row r="1996" spans="1:5" ht="14.25" customHeight="1">
      <c r="A1996" s="93">
        <v>1995</v>
      </c>
      <c r="B1996" s="93" t="s">
        <v>9355</v>
      </c>
      <c r="C1996" s="93" t="s">
        <v>11535</v>
      </c>
      <c r="D1996" s="93">
        <v>1982</v>
      </c>
      <c r="E1996" s="93">
        <v>7.492</v>
      </c>
    </row>
    <row r="1997" spans="1:5" ht="14.25" customHeight="1">
      <c r="A1997" s="93">
        <v>1996</v>
      </c>
      <c r="B1997" s="93" t="s">
        <v>10423</v>
      </c>
      <c r="C1997" s="93" t="s">
        <v>11534</v>
      </c>
      <c r="D1997" s="93">
        <v>1968</v>
      </c>
      <c r="E1997" s="93">
        <v>7.49</v>
      </c>
    </row>
    <row r="1998" spans="1:5" ht="14.25" customHeight="1">
      <c r="A1998" s="93">
        <v>1997</v>
      </c>
      <c r="B1998" s="93" t="s">
        <v>8367</v>
      </c>
      <c r="C1998" s="93" t="s">
        <v>11533</v>
      </c>
      <c r="D1998" s="93">
        <v>1959</v>
      </c>
      <c r="E1998" s="93">
        <v>7.4889999999999999</v>
      </c>
    </row>
    <row r="1999" spans="1:5" ht="14.25" customHeight="1">
      <c r="A1999" s="93">
        <v>1998</v>
      </c>
      <c r="B1999" s="93" t="s">
        <v>9718</v>
      </c>
      <c r="C1999" s="93" t="s">
        <v>11532</v>
      </c>
      <c r="D1999" s="93">
        <v>2004</v>
      </c>
      <c r="E1999" s="93">
        <v>7.4850000000000003</v>
      </c>
    </row>
    <row r="2000" spans="1:5" ht="14.25" customHeight="1">
      <c r="A2000" s="93">
        <v>1999</v>
      </c>
      <c r="B2000" s="93" t="s">
        <v>10811</v>
      </c>
      <c r="C2000" s="93" t="s">
        <v>11531</v>
      </c>
      <c r="D2000" s="93">
        <v>1971</v>
      </c>
      <c r="E2000" s="93">
        <v>7.484</v>
      </c>
    </row>
    <row r="2001" spans="1:5" ht="14.25" customHeight="1">
      <c r="A2001" s="93">
        <v>2000</v>
      </c>
      <c r="B2001" s="93" t="s">
        <v>9858</v>
      </c>
      <c r="C2001" s="93" t="s">
        <v>11530</v>
      </c>
      <c r="D2001" s="93">
        <v>1999</v>
      </c>
      <c r="E2001" s="93">
        <v>7.476</v>
      </c>
    </row>
    <row r="2002" spans="1:5" ht="14.25" customHeight="1">
      <c r="A2002" s="93">
        <v>2001</v>
      </c>
      <c r="B2002" s="93" t="s">
        <v>11529</v>
      </c>
      <c r="C2002" s="93" t="s">
        <v>11528</v>
      </c>
      <c r="D2002" s="93">
        <v>2002</v>
      </c>
      <c r="E2002" s="93">
        <v>7.476</v>
      </c>
    </row>
    <row r="2003" spans="1:5" ht="14.25" customHeight="1">
      <c r="A2003" s="93">
        <v>2002</v>
      </c>
      <c r="B2003" s="93" t="s">
        <v>7626</v>
      </c>
      <c r="C2003" s="93" t="s">
        <v>11527</v>
      </c>
      <c r="D2003" s="93">
        <v>1972</v>
      </c>
      <c r="E2003" s="93">
        <v>7.4740000000000002</v>
      </c>
    </row>
    <row r="2004" spans="1:5" ht="14.25" customHeight="1">
      <c r="A2004" s="93">
        <v>2003</v>
      </c>
      <c r="B2004" s="93" t="s">
        <v>11526</v>
      </c>
      <c r="C2004" s="93" t="s">
        <v>11525</v>
      </c>
      <c r="D2004" s="93">
        <v>1953</v>
      </c>
      <c r="E2004" s="93">
        <v>7.4729999999999999</v>
      </c>
    </row>
    <row r="2005" spans="1:5" ht="14.25" customHeight="1">
      <c r="A2005" s="93">
        <v>2004</v>
      </c>
      <c r="B2005" s="93" t="s">
        <v>7115</v>
      </c>
      <c r="C2005" s="93" t="s">
        <v>11524</v>
      </c>
      <c r="D2005" s="93">
        <v>1937</v>
      </c>
      <c r="E2005" s="93">
        <v>7.4720000000000004</v>
      </c>
    </row>
    <row r="2006" spans="1:5" ht="14.25" customHeight="1">
      <c r="A2006" s="93">
        <v>2005</v>
      </c>
      <c r="B2006" s="93" t="s">
        <v>11523</v>
      </c>
      <c r="C2006" s="93" t="s">
        <v>11522</v>
      </c>
      <c r="D2006" s="93">
        <v>2009</v>
      </c>
      <c r="E2006" s="93">
        <v>7.4669999999999996</v>
      </c>
    </row>
    <row r="2007" spans="1:5" ht="14.25" customHeight="1">
      <c r="A2007" s="93">
        <v>2006</v>
      </c>
      <c r="B2007" s="93" t="s">
        <v>8664</v>
      </c>
      <c r="C2007" s="93" t="s">
        <v>11521</v>
      </c>
      <c r="D2007" s="93">
        <v>1980</v>
      </c>
      <c r="E2007" s="93">
        <v>7.4660000000000002</v>
      </c>
    </row>
    <row r="2008" spans="1:5" ht="14.25" customHeight="1">
      <c r="A2008" s="93">
        <v>2007</v>
      </c>
      <c r="B2008" s="93" t="s">
        <v>7523</v>
      </c>
      <c r="C2008" s="93" t="s">
        <v>11520</v>
      </c>
      <c r="D2008" s="93">
        <v>2006</v>
      </c>
      <c r="E2008" s="93">
        <v>7.4619999999999997</v>
      </c>
    </row>
    <row r="2009" spans="1:5" ht="14.25" customHeight="1">
      <c r="A2009" s="93">
        <v>2008</v>
      </c>
      <c r="B2009" s="93" t="s">
        <v>11519</v>
      </c>
      <c r="C2009" s="93" t="s">
        <v>11518</v>
      </c>
      <c r="D2009" s="93">
        <v>1976</v>
      </c>
      <c r="E2009" s="93">
        <v>7.4610000000000003</v>
      </c>
    </row>
    <row r="2010" spans="1:5" ht="14.25" customHeight="1">
      <c r="A2010" s="93">
        <v>2009</v>
      </c>
      <c r="B2010" s="93" t="s">
        <v>7523</v>
      </c>
      <c r="C2010" s="93" t="s">
        <v>11517</v>
      </c>
      <c r="D2010" s="93">
        <v>1999</v>
      </c>
      <c r="E2010" s="93">
        <v>7.46</v>
      </c>
    </row>
    <row r="2011" spans="1:5" ht="14.25" customHeight="1">
      <c r="A2011" s="93">
        <v>2010</v>
      </c>
      <c r="B2011" s="93" t="s">
        <v>11516</v>
      </c>
      <c r="C2011" s="93" t="s">
        <v>11515</v>
      </c>
      <c r="D2011" s="93">
        <v>1976</v>
      </c>
      <c r="E2011" s="93">
        <v>7.4569999999999999</v>
      </c>
    </row>
    <row r="2012" spans="1:5" ht="14.25" customHeight="1">
      <c r="A2012" s="93">
        <v>2011</v>
      </c>
      <c r="B2012" s="93" t="s">
        <v>7390</v>
      </c>
      <c r="C2012" s="93" t="s">
        <v>11514</v>
      </c>
      <c r="D2012" s="93">
        <v>2008</v>
      </c>
      <c r="E2012" s="93">
        <v>7.4560000000000004</v>
      </c>
    </row>
    <row r="2013" spans="1:5" ht="14.25" customHeight="1">
      <c r="A2013" s="93">
        <v>2012</v>
      </c>
      <c r="B2013" s="93" t="s">
        <v>7845</v>
      </c>
      <c r="C2013" s="93" t="s">
        <v>7387</v>
      </c>
      <c r="D2013" s="93">
        <v>1973</v>
      </c>
      <c r="E2013" s="93">
        <v>7.4539999999999997</v>
      </c>
    </row>
    <row r="2014" spans="1:5" ht="14.25" customHeight="1">
      <c r="A2014" s="93">
        <v>2013</v>
      </c>
      <c r="B2014" s="93" t="s">
        <v>7151</v>
      </c>
      <c r="C2014" s="93" t="s">
        <v>11513</v>
      </c>
      <c r="D2014" s="93">
        <v>2009</v>
      </c>
      <c r="E2014" s="93">
        <v>7.452</v>
      </c>
    </row>
    <row r="2015" spans="1:5" ht="14.25" customHeight="1">
      <c r="A2015" s="93">
        <v>2014</v>
      </c>
      <c r="B2015" s="93" t="s">
        <v>8144</v>
      </c>
      <c r="C2015" s="93" t="s">
        <v>11512</v>
      </c>
      <c r="D2015" s="93">
        <v>1985</v>
      </c>
      <c r="E2015" s="93">
        <v>7.452</v>
      </c>
    </row>
    <row r="2016" spans="1:5" ht="14.25" customHeight="1">
      <c r="A2016" s="93">
        <v>2015</v>
      </c>
      <c r="B2016" s="93" t="s">
        <v>11511</v>
      </c>
      <c r="C2016" s="93" t="s">
        <v>11510</v>
      </c>
      <c r="D2016" s="93">
        <v>2006</v>
      </c>
      <c r="E2016" s="93">
        <v>7.4509999999999996</v>
      </c>
    </row>
    <row r="2017" spans="1:5" ht="14.25" customHeight="1">
      <c r="A2017" s="93">
        <v>2016</v>
      </c>
      <c r="B2017" s="93" t="s">
        <v>9171</v>
      </c>
      <c r="C2017" s="93" t="s">
        <v>11509</v>
      </c>
      <c r="D2017" s="93">
        <v>1979</v>
      </c>
      <c r="E2017" s="93">
        <v>7.45</v>
      </c>
    </row>
    <row r="2018" spans="1:5" ht="14.25" customHeight="1">
      <c r="A2018" s="93">
        <v>2017</v>
      </c>
      <c r="B2018" s="93" t="s">
        <v>11508</v>
      </c>
      <c r="C2018" s="93" t="s">
        <v>11507</v>
      </c>
      <c r="D2018" s="93">
        <v>1987</v>
      </c>
      <c r="E2018" s="93">
        <v>7.4480000000000004</v>
      </c>
    </row>
    <row r="2019" spans="1:5" ht="14.25" customHeight="1">
      <c r="A2019" s="93">
        <v>2018</v>
      </c>
      <c r="B2019" s="93" t="s">
        <v>8200</v>
      </c>
      <c r="C2019" s="93" t="s">
        <v>11506</v>
      </c>
      <c r="D2019" s="93">
        <v>1963</v>
      </c>
      <c r="E2019" s="93">
        <v>7.4470000000000001</v>
      </c>
    </row>
    <row r="2020" spans="1:5" ht="14.25" customHeight="1">
      <c r="A2020" s="93">
        <v>2019</v>
      </c>
      <c r="B2020" s="93" t="s">
        <v>8787</v>
      </c>
      <c r="C2020" s="93" t="s">
        <v>11505</v>
      </c>
      <c r="D2020" s="93">
        <v>1993</v>
      </c>
      <c r="E2020" s="93">
        <v>7.4470000000000001</v>
      </c>
    </row>
    <row r="2021" spans="1:5" ht="14.25" customHeight="1">
      <c r="A2021" s="93">
        <v>2020</v>
      </c>
      <c r="B2021" s="93" t="s">
        <v>7948</v>
      </c>
      <c r="C2021" s="93" t="s">
        <v>11504</v>
      </c>
      <c r="D2021" s="93">
        <v>1992</v>
      </c>
      <c r="E2021" s="93">
        <v>7.444</v>
      </c>
    </row>
    <row r="2022" spans="1:5" ht="14.25" customHeight="1">
      <c r="A2022" s="93">
        <v>2021</v>
      </c>
      <c r="B2022" s="93" t="s">
        <v>7525</v>
      </c>
      <c r="C2022" s="93" t="s">
        <v>11503</v>
      </c>
      <c r="D2022" s="93">
        <v>1989</v>
      </c>
      <c r="E2022" s="93">
        <v>7.4429999999999996</v>
      </c>
    </row>
    <row r="2023" spans="1:5" ht="14.25" customHeight="1">
      <c r="A2023" s="93">
        <v>2022</v>
      </c>
      <c r="B2023" s="93" t="s">
        <v>9034</v>
      </c>
      <c r="C2023" s="93" t="s">
        <v>7447</v>
      </c>
      <c r="D2023" s="93">
        <v>2003</v>
      </c>
      <c r="E2023" s="93">
        <v>7.4420000000000002</v>
      </c>
    </row>
    <row r="2024" spans="1:5" ht="14.25" customHeight="1">
      <c r="A2024" s="93">
        <v>2023</v>
      </c>
      <c r="B2024" s="93" t="s">
        <v>7067</v>
      </c>
      <c r="C2024" s="93" t="s">
        <v>11502</v>
      </c>
      <c r="D2024" s="93">
        <v>1944</v>
      </c>
      <c r="E2024" s="93">
        <v>7.4379999999999997</v>
      </c>
    </row>
    <row r="2025" spans="1:5" ht="14.25" customHeight="1">
      <c r="A2025" s="93">
        <v>2024</v>
      </c>
      <c r="B2025" s="93" t="s">
        <v>7618</v>
      </c>
      <c r="C2025" s="93" t="s">
        <v>11501</v>
      </c>
      <c r="D2025" s="93">
        <v>1972</v>
      </c>
      <c r="E2025" s="93">
        <v>7.4349999999999996</v>
      </c>
    </row>
    <row r="2026" spans="1:5" ht="14.25" customHeight="1">
      <c r="A2026" s="93">
        <v>2025</v>
      </c>
      <c r="B2026" s="93" t="s">
        <v>8182</v>
      </c>
      <c r="C2026" s="93" t="s">
        <v>11500</v>
      </c>
      <c r="D2026" s="93">
        <v>1970</v>
      </c>
      <c r="E2026" s="93">
        <v>7.4329999999999998</v>
      </c>
    </row>
    <row r="2027" spans="1:5" ht="14.25" customHeight="1">
      <c r="A2027" s="93">
        <v>2026</v>
      </c>
      <c r="B2027" s="93" t="s">
        <v>9923</v>
      </c>
      <c r="C2027" s="93" t="s">
        <v>11499</v>
      </c>
      <c r="D2027" s="93">
        <v>1989</v>
      </c>
      <c r="E2027" s="93">
        <v>7.4320000000000004</v>
      </c>
    </row>
    <row r="2028" spans="1:5" ht="14.25" customHeight="1">
      <c r="A2028" s="93">
        <v>2027</v>
      </c>
      <c r="B2028" s="93" t="s">
        <v>7252</v>
      </c>
      <c r="C2028" s="93" t="s">
        <v>7682</v>
      </c>
      <c r="D2028" s="93">
        <v>1990</v>
      </c>
      <c r="E2028" s="93">
        <v>7.431</v>
      </c>
    </row>
    <row r="2029" spans="1:5" ht="14.25" customHeight="1">
      <c r="A2029" s="93">
        <v>2028</v>
      </c>
      <c r="B2029" s="93" t="s">
        <v>11165</v>
      </c>
      <c r="C2029" s="93" t="s">
        <v>11498</v>
      </c>
      <c r="D2029" s="93">
        <v>2001</v>
      </c>
      <c r="E2029" s="93">
        <v>7.431</v>
      </c>
    </row>
    <row r="2030" spans="1:5" ht="14.25" customHeight="1">
      <c r="A2030" s="93">
        <v>2029</v>
      </c>
      <c r="B2030" s="93" t="s">
        <v>7113</v>
      </c>
      <c r="C2030" s="93" t="s">
        <v>11497</v>
      </c>
      <c r="D2030" s="93">
        <v>1990</v>
      </c>
      <c r="E2030" s="93">
        <v>7.4269999999999996</v>
      </c>
    </row>
    <row r="2031" spans="1:5" ht="14.25" customHeight="1">
      <c r="A2031" s="93">
        <v>2030</v>
      </c>
      <c r="B2031" s="93" t="s">
        <v>8701</v>
      </c>
      <c r="C2031" s="93" t="s">
        <v>11496</v>
      </c>
      <c r="D2031" s="93">
        <v>1980</v>
      </c>
      <c r="E2031" s="93">
        <v>7.4260000000000002</v>
      </c>
    </row>
    <row r="2032" spans="1:5" ht="14.25" customHeight="1">
      <c r="A2032" s="93">
        <v>2031</v>
      </c>
      <c r="B2032" s="93" t="s">
        <v>11495</v>
      </c>
      <c r="C2032" s="93" t="s">
        <v>11494</v>
      </c>
      <c r="D2032" s="93">
        <v>1985</v>
      </c>
      <c r="E2032" s="93">
        <v>7.4249999999999998</v>
      </c>
    </row>
    <row r="2033" spans="1:5" ht="14.25" customHeight="1">
      <c r="A2033" s="93">
        <v>2032</v>
      </c>
      <c r="B2033" s="93" t="s">
        <v>8294</v>
      </c>
      <c r="C2033" s="93" t="s">
        <v>11493</v>
      </c>
      <c r="D2033" s="93">
        <v>2003</v>
      </c>
      <c r="E2033" s="93">
        <v>7.4240000000000004</v>
      </c>
    </row>
    <row r="2034" spans="1:5" ht="14.25" customHeight="1">
      <c r="A2034" s="93">
        <v>2033</v>
      </c>
      <c r="B2034" s="93" t="s">
        <v>8040</v>
      </c>
      <c r="C2034" s="93" t="s">
        <v>11492</v>
      </c>
      <c r="D2034" s="93">
        <v>1973</v>
      </c>
      <c r="E2034" s="93">
        <v>7.4210000000000003</v>
      </c>
    </row>
    <row r="2035" spans="1:5" ht="14.25" customHeight="1">
      <c r="A2035" s="93">
        <v>2034</v>
      </c>
      <c r="B2035" s="93" t="s">
        <v>11491</v>
      </c>
      <c r="C2035" s="93" t="s">
        <v>10573</v>
      </c>
      <c r="D2035" s="93">
        <v>1989</v>
      </c>
      <c r="E2035" s="93">
        <v>7.4210000000000003</v>
      </c>
    </row>
    <row r="2036" spans="1:5" ht="14.25" customHeight="1">
      <c r="A2036" s="93">
        <v>2035</v>
      </c>
      <c r="B2036" s="93" t="s">
        <v>11490</v>
      </c>
      <c r="C2036" s="93" t="s">
        <v>11489</v>
      </c>
      <c r="D2036" s="93">
        <v>2009</v>
      </c>
      <c r="E2036" s="93">
        <v>7.4160000000000004</v>
      </c>
    </row>
    <row r="2037" spans="1:5" ht="14.25" customHeight="1">
      <c r="A2037" s="93">
        <v>2036</v>
      </c>
      <c r="B2037" s="93" t="s">
        <v>11488</v>
      </c>
      <c r="C2037" s="93" t="s">
        <v>11487</v>
      </c>
      <c r="D2037" s="93">
        <v>1992</v>
      </c>
      <c r="E2037" s="93">
        <v>7.4119999999999999</v>
      </c>
    </row>
    <row r="2038" spans="1:5" ht="14.25" customHeight="1">
      <c r="A2038" s="93">
        <v>2037</v>
      </c>
      <c r="B2038" s="93" t="s">
        <v>10208</v>
      </c>
      <c r="C2038" s="93" t="s">
        <v>11486</v>
      </c>
      <c r="D2038" s="93">
        <v>1969</v>
      </c>
      <c r="E2038" s="93">
        <v>7.4089999999999998</v>
      </c>
    </row>
    <row r="2039" spans="1:5" ht="14.25" customHeight="1">
      <c r="A2039" s="93">
        <v>2038</v>
      </c>
      <c r="B2039" s="93" t="s">
        <v>11485</v>
      </c>
      <c r="C2039" s="93" t="s">
        <v>11484</v>
      </c>
      <c r="D2039" s="93">
        <v>1963</v>
      </c>
      <c r="E2039" s="93">
        <v>7.4059999999999997</v>
      </c>
    </row>
    <row r="2040" spans="1:5" ht="14.25" customHeight="1">
      <c r="A2040" s="93">
        <v>2039</v>
      </c>
      <c r="B2040" s="93" t="s">
        <v>8078</v>
      </c>
      <c r="C2040" s="93" t="s">
        <v>9665</v>
      </c>
      <c r="D2040" s="93">
        <v>1990</v>
      </c>
      <c r="E2040" s="93">
        <v>7.4059999999999997</v>
      </c>
    </row>
    <row r="2041" spans="1:5" ht="14.25" customHeight="1">
      <c r="A2041" s="93">
        <v>2040</v>
      </c>
      <c r="B2041" s="93" t="s">
        <v>11483</v>
      </c>
      <c r="C2041" s="93" t="s">
        <v>11482</v>
      </c>
      <c r="D2041" s="93">
        <v>1942</v>
      </c>
      <c r="E2041" s="93">
        <v>7.4050000000000002</v>
      </c>
    </row>
    <row r="2042" spans="1:5" ht="14.25" customHeight="1">
      <c r="A2042" s="93">
        <v>2041</v>
      </c>
      <c r="B2042" s="93" t="s">
        <v>9543</v>
      </c>
      <c r="C2042" s="93" t="s">
        <v>11481</v>
      </c>
      <c r="D2042" s="93">
        <v>1975</v>
      </c>
      <c r="E2042" s="93">
        <v>7.4039999999999999</v>
      </c>
    </row>
    <row r="2043" spans="1:5" ht="14.25" customHeight="1">
      <c r="A2043" s="93">
        <v>2042</v>
      </c>
      <c r="B2043" s="93" t="s">
        <v>8311</v>
      </c>
      <c r="C2043" s="93" t="s">
        <v>11480</v>
      </c>
      <c r="D2043" s="93">
        <v>1943</v>
      </c>
      <c r="E2043" s="93">
        <v>7.399</v>
      </c>
    </row>
    <row r="2044" spans="1:5" ht="14.25" customHeight="1">
      <c r="A2044" s="93">
        <v>2043</v>
      </c>
      <c r="B2044" s="93" t="s">
        <v>10624</v>
      </c>
      <c r="C2044" s="93" t="s">
        <v>11479</v>
      </c>
      <c r="D2044" s="93">
        <v>1946</v>
      </c>
      <c r="E2044" s="93">
        <v>7.3970000000000002</v>
      </c>
    </row>
    <row r="2045" spans="1:5" ht="14.25" customHeight="1">
      <c r="A2045" s="93">
        <v>2044</v>
      </c>
      <c r="B2045" s="93" t="s">
        <v>10000</v>
      </c>
      <c r="C2045" s="93" t="s">
        <v>11478</v>
      </c>
      <c r="D2045" s="93">
        <v>1972</v>
      </c>
      <c r="E2045" s="93">
        <v>7.3940000000000001</v>
      </c>
    </row>
    <row r="2046" spans="1:5" ht="14.25" customHeight="1">
      <c r="A2046" s="93">
        <v>2045</v>
      </c>
      <c r="B2046" s="93" t="s">
        <v>11477</v>
      </c>
      <c r="C2046" s="93" t="s">
        <v>11476</v>
      </c>
      <c r="D2046" s="93">
        <v>1963</v>
      </c>
      <c r="E2046" s="93">
        <v>7.391</v>
      </c>
    </row>
    <row r="2047" spans="1:5" ht="14.25" customHeight="1">
      <c r="A2047" s="93">
        <v>2046</v>
      </c>
      <c r="B2047" s="93" t="s">
        <v>11475</v>
      </c>
      <c r="C2047" s="93" t="s">
        <v>11474</v>
      </c>
      <c r="D2047" s="93">
        <v>2003</v>
      </c>
      <c r="E2047" s="93">
        <v>7.383</v>
      </c>
    </row>
    <row r="2048" spans="1:5" ht="14.25" customHeight="1">
      <c r="A2048" s="93">
        <v>2047</v>
      </c>
      <c r="B2048" s="93" t="s">
        <v>11473</v>
      </c>
      <c r="C2048" s="93" t="s">
        <v>11472</v>
      </c>
      <c r="D2048" s="93">
        <v>2009</v>
      </c>
      <c r="E2048" s="93">
        <v>7.383</v>
      </c>
    </row>
    <row r="2049" spans="1:5" ht="14.25" customHeight="1">
      <c r="A2049" s="93">
        <v>2048</v>
      </c>
      <c r="B2049" s="93" t="s">
        <v>11471</v>
      </c>
      <c r="C2049" s="93" t="s">
        <v>11470</v>
      </c>
      <c r="D2049" s="93">
        <v>1950</v>
      </c>
      <c r="E2049" s="93">
        <v>7.3819999999999997</v>
      </c>
    </row>
    <row r="2050" spans="1:5" ht="14.25" customHeight="1">
      <c r="A2050" s="93">
        <v>2049</v>
      </c>
      <c r="B2050" s="93" t="s">
        <v>7013</v>
      </c>
      <c r="C2050" s="93" t="s">
        <v>11469</v>
      </c>
      <c r="D2050" s="93">
        <v>1956</v>
      </c>
      <c r="E2050" s="93">
        <v>7.3810000000000002</v>
      </c>
    </row>
    <row r="2051" spans="1:5" ht="14.25" customHeight="1">
      <c r="A2051" s="93">
        <v>2050</v>
      </c>
      <c r="B2051" s="93" t="s">
        <v>11167</v>
      </c>
      <c r="C2051" s="93" t="s">
        <v>11468</v>
      </c>
      <c r="D2051" s="93">
        <v>1964</v>
      </c>
      <c r="E2051" s="93">
        <v>7.38</v>
      </c>
    </row>
    <row r="2052" spans="1:5" ht="14.25" customHeight="1">
      <c r="A2052" s="93">
        <v>2051</v>
      </c>
      <c r="B2052" s="93" t="s">
        <v>11467</v>
      </c>
      <c r="C2052" s="93" t="s">
        <v>11466</v>
      </c>
      <c r="D2052" s="93">
        <v>1968</v>
      </c>
      <c r="E2052" s="93">
        <v>7.3780000000000001</v>
      </c>
    </row>
    <row r="2053" spans="1:5" ht="14.25" customHeight="1">
      <c r="A2053" s="93">
        <v>2052</v>
      </c>
      <c r="B2053" s="93" t="s">
        <v>11465</v>
      </c>
      <c r="C2053" s="93" t="s">
        <v>11464</v>
      </c>
      <c r="D2053" s="93">
        <v>2001</v>
      </c>
      <c r="E2053" s="93">
        <v>7.3769999999999998</v>
      </c>
    </row>
    <row r="2054" spans="1:5" ht="14.25" customHeight="1">
      <c r="A2054" s="93">
        <v>2053</v>
      </c>
      <c r="B2054" s="93" t="s">
        <v>7553</v>
      </c>
      <c r="C2054" s="93" t="s">
        <v>11463</v>
      </c>
      <c r="D2054" s="93">
        <v>1993</v>
      </c>
      <c r="E2054" s="93">
        <v>7.3730000000000002</v>
      </c>
    </row>
    <row r="2055" spans="1:5" ht="14.25" customHeight="1">
      <c r="A2055" s="93">
        <v>2054</v>
      </c>
      <c r="B2055" s="93" t="s">
        <v>9554</v>
      </c>
      <c r="C2055" s="93" t="s">
        <v>11462</v>
      </c>
      <c r="D2055" s="93">
        <v>2008</v>
      </c>
      <c r="E2055" s="93">
        <v>7.3710000000000004</v>
      </c>
    </row>
    <row r="2056" spans="1:5" ht="14.25" customHeight="1">
      <c r="A2056" s="93">
        <v>2055</v>
      </c>
      <c r="B2056" s="93" t="s">
        <v>10144</v>
      </c>
      <c r="C2056" s="93" t="s">
        <v>11461</v>
      </c>
      <c r="D2056" s="93">
        <v>2010</v>
      </c>
      <c r="E2056" s="93">
        <v>7.3680000000000003</v>
      </c>
    </row>
    <row r="2057" spans="1:5" ht="14.25" customHeight="1">
      <c r="A2057" s="93">
        <v>2056</v>
      </c>
      <c r="B2057" s="93" t="s">
        <v>8888</v>
      </c>
      <c r="C2057" s="93" t="s">
        <v>11460</v>
      </c>
      <c r="D2057" s="93">
        <v>1995</v>
      </c>
      <c r="E2057" s="93">
        <v>7.3659999999999997</v>
      </c>
    </row>
    <row r="2058" spans="1:5" ht="14.25" customHeight="1">
      <c r="A2058" s="93">
        <v>2057</v>
      </c>
      <c r="B2058" s="93" t="s">
        <v>11459</v>
      </c>
      <c r="C2058" s="93" t="s">
        <v>11458</v>
      </c>
      <c r="D2058" s="93">
        <v>2006</v>
      </c>
      <c r="E2058" s="93">
        <v>7.3579999999999997</v>
      </c>
    </row>
    <row r="2059" spans="1:5" ht="14.25" customHeight="1">
      <c r="A2059" s="93">
        <v>2058</v>
      </c>
      <c r="B2059" s="93" t="s">
        <v>11457</v>
      </c>
      <c r="C2059" s="93" t="s">
        <v>11456</v>
      </c>
      <c r="D2059" s="93">
        <v>1967</v>
      </c>
      <c r="E2059" s="93">
        <v>7.3559999999999999</v>
      </c>
    </row>
    <row r="2060" spans="1:5" ht="14.25" customHeight="1">
      <c r="A2060" s="93">
        <v>2059</v>
      </c>
      <c r="B2060" s="93" t="s">
        <v>10367</v>
      </c>
      <c r="C2060" s="93" t="s">
        <v>11455</v>
      </c>
      <c r="D2060" s="93">
        <v>1982</v>
      </c>
      <c r="E2060" s="93">
        <v>7.3559999999999999</v>
      </c>
    </row>
    <row r="2061" spans="1:5" ht="14.25" customHeight="1">
      <c r="A2061" s="93">
        <v>2060</v>
      </c>
      <c r="B2061" s="93" t="s">
        <v>7334</v>
      </c>
      <c r="C2061" s="93" t="s">
        <v>11454</v>
      </c>
      <c r="D2061" s="93">
        <v>1979</v>
      </c>
      <c r="E2061" s="93">
        <v>7.3540000000000001</v>
      </c>
    </row>
    <row r="2062" spans="1:5" ht="14.25" customHeight="1">
      <c r="A2062" s="93">
        <v>2061</v>
      </c>
      <c r="B2062" s="93" t="s">
        <v>11453</v>
      </c>
      <c r="C2062" s="93" t="s">
        <v>11452</v>
      </c>
      <c r="D2062" s="93">
        <v>1986</v>
      </c>
      <c r="E2062" s="93">
        <v>7.3470000000000004</v>
      </c>
    </row>
    <row r="2063" spans="1:5" ht="14.25" customHeight="1">
      <c r="A2063" s="93">
        <v>2062</v>
      </c>
      <c r="B2063" s="93" t="s">
        <v>7208</v>
      </c>
      <c r="C2063" s="93" t="s">
        <v>11451</v>
      </c>
      <c r="D2063" s="93">
        <v>2003</v>
      </c>
      <c r="E2063" s="93">
        <v>7.3470000000000004</v>
      </c>
    </row>
    <row r="2064" spans="1:5" ht="14.25" customHeight="1">
      <c r="A2064" s="93">
        <v>2063</v>
      </c>
      <c r="B2064" s="93" t="s">
        <v>9043</v>
      </c>
      <c r="C2064" s="93" t="s">
        <v>11450</v>
      </c>
      <c r="D2064" s="93">
        <v>1999</v>
      </c>
      <c r="E2064" s="93">
        <v>7.3449999999999998</v>
      </c>
    </row>
    <row r="2065" spans="1:5" ht="14.25" customHeight="1">
      <c r="A2065" s="93">
        <v>2064</v>
      </c>
      <c r="B2065" s="93" t="s">
        <v>11449</v>
      </c>
      <c r="C2065" s="93" t="s">
        <v>11448</v>
      </c>
      <c r="D2065" s="93">
        <v>1992</v>
      </c>
      <c r="E2065" s="93">
        <v>7.3440000000000003</v>
      </c>
    </row>
    <row r="2066" spans="1:5" ht="14.25" customHeight="1">
      <c r="A2066" s="93">
        <v>2065</v>
      </c>
      <c r="B2066" s="93" t="s">
        <v>8024</v>
      </c>
      <c r="C2066" s="93" t="s">
        <v>11447</v>
      </c>
      <c r="D2066" s="93">
        <v>1969</v>
      </c>
      <c r="E2066" s="93">
        <v>7.343</v>
      </c>
    </row>
    <row r="2067" spans="1:5" ht="14.25" customHeight="1">
      <c r="A2067" s="93">
        <v>2066</v>
      </c>
      <c r="B2067" s="93" t="s">
        <v>11446</v>
      </c>
      <c r="C2067" s="93" t="s">
        <v>11445</v>
      </c>
      <c r="D2067" s="93">
        <v>2005</v>
      </c>
      <c r="E2067" s="93">
        <v>7.3419999999999996</v>
      </c>
    </row>
    <row r="2068" spans="1:5" ht="14.25" customHeight="1">
      <c r="A2068" s="93">
        <v>2067</v>
      </c>
      <c r="B2068" s="93" t="s">
        <v>11444</v>
      </c>
      <c r="C2068" s="93" t="s">
        <v>11443</v>
      </c>
      <c r="D2068" s="93">
        <v>1988</v>
      </c>
      <c r="E2068" s="93">
        <v>7.34</v>
      </c>
    </row>
    <row r="2069" spans="1:5" ht="14.25" customHeight="1">
      <c r="A2069" s="93">
        <v>2068</v>
      </c>
      <c r="B2069" s="93" t="s">
        <v>7242</v>
      </c>
      <c r="C2069" s="93" t="s">
        <v>11442</v>
      </c>
      <c r="D2069" s="93">
        <v>1974</v>
      </c>
      <c r="E2069" s="93">
        <v>7.3380000000000001</v>
      </c>
    </row>
    <row r="2070" spans="1:5" ht="14.25" customHeight="1">
      <c r="A2070" s="93">
        <v>2069</v>
      </c>
      <c r="B2070" s="93" t="s">
        <v>7047</v>
      </c>
      <c r="C2070" s="93" t="s">
        <v>11441</v>
      </c>
      <c r="D2070" s="93">
        <v>1977</v>
      </c>
      <c r="E2070" s="93">
        <v>7.3369999999999997</v>
      </c>
    </row>
    <row r="2071" spans="1:5" ht="14.25" customHeight="1">
      <c r="A2071" s="93">
        <v>2070</v>
      </c>
      <c r="B2071" s="93" t="s">
        <v>7326</v>
      </c>
      <c r="C2071" s="93" t="s">
        <v>11440</v>
      </c>
      <c r="D2071" s="93">
        <v>1996</v>
      </c>
      <c r="E2071" s="93">
        <v>7.335</v>
      </c>
    </row>
    <row r="2072" spans="1:5" ht="14.25" customHeight="1">
      <c r="A2072" s="93">
        <v>2071</v>
      </c>
      <c r="B2072" s="93" t="s">
        <v>9176</v>
      </c>
      <c r="C2072" s="93" t="s">
        <v>11439</v>
      </c>
      <c r="D2072" s="93">
        <v>1996</v>
      </c>
      <c r="E2072" s="93">
        <v>7.3339999999999996</v>
      </c>
    </row>
    <row r="2073" spans="1:5" ht="14.25" customHeight="1">
      <c r="A2073" s="93">
        <v>2072</v>
      </c>
      <c r="B2073" s="93" t="s">
        <v>11438</v>
      </c>
      <c r="C2073" s="93" t="s">
        <v>11437</v>
      </c>
      <c r="D2073" s="93">
        <v>1990</v>
      </c>
      <c r="E2073" s="93">
        <v>7.3319999999999999</v>
      </c>
    </row>
    <row r="2074" spans="1:5" ht="14.25" customHeight="1">
      <c r="A2074" s="93">
        <v>2073</v>
      </c>
      <c r="B2074" s="93" t="s">
        <v>8156</v>
      </c>
      <c r="C2074" s="93" t="s">
        <v>11436</v>
      </c>
      <c r="D2074" s="93">
        <v>1966</v>
      </c>
      <c r="E2074" s="93">
        <v>7.3319999999999999</v>
      </c>
    </row>
    <row r="2075" spans="1:5" ht="14.25" customHeight="1">
      <c r="A2075" s="93">
        <v>2074</v>
      </c>
      <c r="B2075" s="93" t="s">
        <v>10679</v>
      </c>
      <c r="C2075" s="93" t="s">
        <v>8413</v>
      </c>
      <c r="D2075" s="93">
        <v>1952</v>
      </c>
      <c r="E2075" s="93">
        <v>7.3310000000000004</v>
      </c>
    </row>
    <row r="2076" spans="1:5" ht="14.25" customHeight="1">
      <c r="A2076" s="93">
        <v>2075</v>
      </c>
      <c r="B2076" s="93" t="s">
        <v>7780</v>
      </c>
      <c r="C2076" s="93" t="s">
        <v>11435</v>
      </c>
      <c r="D2076" s="93">
        <v>2006</v>
      </c>
      <c r="E2076" s="93">
        <v>7.33</v>
      </c>
    </row>
    <row r="2077" spans="1:5" ht="14.25" customHeight="1">
      <c r="A2077" s="93">
        <v>2076</v>
      </c>
      <c r="B2077" s="93" t="s">
        <v>10991</v>
      </c>
      <c r="C2077" s="93" t="s">
        <v>11434</v>
      </c>
      <c r="D2077" s="93">
        <v>1982</v>
      </c>
      <c r="E2077" s="93">
        <v>7.33</v>
      </c>
    </row>
    <row r="2078" spans="1:5" ht="14.25" customHeight="1">
      <c r="A2078" s="93">
        <v>2077</v>
      </c>
      <c r="B2078" s="93" t="s">
        <v>11433</v>
      </c>
      <c r="C2078" s="93" t="s">
        <v>11432</v>
      </c>
      <c r="D2078" s="93">
        <v>2010</v>
      </c>
      <c r="E2078" s="93">
        <v>7.33</v>
      </c>
    </row>
    <row r="2079" spans="1:5" ht="14.25" customHeight="1">
      <c r="A2079" s="93">
        <v>2078</v>
      </c>
      <c r="B2079" s="93" t="s">
        <v>11431</v>
      </c>
      <c r="C2079" s="93" t="s">
        <v>10574</v>
      </c>
      <c r="D2079" s="93">
        <v>1974</v>
      </c>
      <c r="E2079" s="93">
        <v>7.3280000000000003</v>
      </c>
    </row>
    <row r="2080" spans="1:5" ht="14.25" customHeight="1">
      <c r="A2080" s="93">
        <v>2079</v>
      </c>
      <c r="B2080" s="93" t="s">
        <v>10070</v>
      </c>
      <c r="C2080" s="93" t="s">
        <v>11430</v>
      </c>
      <c r="D2080" s="93">
        <v>2010</v>
      </c>
      <c r="E2080" s="93">
        <v>7.3259999999999996</v>
      </c>
    </row>
    <row r="2081" spans="1:5" ht="14.25" customHeight="1">
      <c r="A2081" s="93">
        <v>2080</v>
      </c>
      <c r="B2081" s="93" t="s">
        <v>11429</v>
      </c>
      <c r="C2081" s="93" t="s">
        <v>11428</v>
      </c>
      <c r="D2081" s="93">
        <v>2006</v>
      </c>
      <c r="E2081" s="93">
        <v>7.3220000000000001</v>
      </c>
    </row>
    <row r="2082" spans="1:5" ht="14.25" customHeight="1">
      <c r="A2082" s="93">
        <v>2081</v>
      </c>
      <c r="B2082" s="93" t="s">
        <v>8608</v>
      </c>
      <c r="C2082" s="93" t="s">
        <v>11427</v>
      </c>
      <c r="D2082" s="93">
        <v>1992</v>
      </c>
      <c r="E2082" s="93">
        <v>7.32</v>
      </c>
    </row>
    <row r="2083" spans="1:5" ht="14.25" customHeight="1">
      <c r="A2083" s="93">
        <v>2082</v>
      </c>
      <c r="B2083" s="93" t="s">
        <v>7788</v>
      </c>
      <c r="C2083" s="93" t="s">
        <v>11426</v>
      </c>
      <c r="D2083" s="93">
        <v>1989</v>
      </c>
      <c r="E2083" s="93">
        <v>7.3179999999999996</v>
      </c>
    </row>
    <row r="2084" spans="1:5" ht="14.25" customHeight="1">
      <c r="A2084" s="93">
        <v>2083</v>
      </c>
      <c r="B2084" s="93" t="s">
        <v>11425</v>
      </c>
      <c r="C2084" s="93" t="s">
        <v>11424</v>
      </c>
      <c r="D2084" s="93">
        <v>1977</v>
      </c>
      <c r="E2084" s="93">
        <v>7.3170000000000002</v>
      </c>
    </row>
    <row r="2085" spans="1:5" ht="14.25" customHeight="1">
      <c r="A2085" s="93">
        <v>2084</v>
      </c>
      <c r="B2085" s="93" t="s">
        <v>11423</v>
      </c>
      <c r="C2085" s="93" t="s">
        <v>9290</v>
      </c>
      <c r="D2085" s="93">
        <v>1976</v>
      </c>
      <c r="E2085" s="93">
        <v>7.3150000000000004</v>
      </c>
    </row>
    <row r="2086" spans="1:5" ht="14.25" customHeight="1">
      <c r="A2086" s="93">
        <v>2085</v>
      </c>
      <c r="B2086" s="93" t="s">
        <v>7341</v>
      </c>
      <c r="C2086" s="93" t="s">
        <v>11105</v>
      </c>
      <c r="D2086" s="93">
        <v>1947</v>
      </c>
      <c r="E2086" s="93">
        <v>7.3150000000000004</v>
      </c>
    </row>
    <row r="2087" spans="1:5" ht="14.25" customHeight="1">
      <c r="A2087" s="93">
        <v>2086</v>
      </c>
      <c r="B2087" s="93" t="s">
        <v>7093</v>
      </c>
      <c r="C2087" s="93" t="s">
        <v>11422</v>
      </c>
      <c r="D2087" s="93">
        <v>1980</v>
      </c>
      <c r="E2087" s="93">
        <v>7.3120000000000003</v>
      </c>
    </row>
    <row r="2088" spans="1:5" ht="14.25" customHeight="1">
      <c r="A2088" s="93">
        <v>2087</v>
      </c>
      <c r="B2088" s="93" t="s">
        <v>7093</v>
      </c>
      <c r="C2088" s="93" t="s">
        <v>11421</v>
      </c>
      <c r="D2088" s="93">
        <v>1983</v>
      </c>
      <c r="E2088" s="93">
        <v>7.31</v>
      </c>
    </row>
    <row r="2089" spans="1:5" ht="14.25" customHeight="1">
      <c r="A2089" s="93">
        <v>2088</v>
      </c>
      <c r="B2089" s="93" t="s">
        <v>7398</v>
      </c>
      <c r="C2089" s="93" t="s">
        <v>11420</v>
      </c>
      <c r="D2089" s="93">
        <v>1966</v>
      </c>
      <c r="E2089" s="93">
        <v>7.3070000000000004</v>
      </c>
    </row>
    <row r="2090" spans="1:5" ht="14.25" customHeight="1">
      <c r="A2090" s="93">
        <v>2089</v>
      </c>
      <c r="B2090" s="93" t="s">
        <v>8014</v>
      </c>
      <c r="C2090" s="93" t="s">
        <v>11419</v>
      </c>
      <c r="D2090" s="93">
        <v>1962</v>
      </c>
      <c r="E2090" s="93">
        <v>7.3070000000000004</v>
      </c>
    </row>
    <row r="2091" spans="1:5" ht="14.25" customHeight="1">
      <c r="A2091" s="93">
        <v>2090</v>
      </c>
      <c r="B2091" s="93" t="s">
        <v>6997</v>
      </c>
      <c r="C2091" s="93" t="s">
        <v>9433</v>
      </c>
      <c r="D2091" s="93">
        <v>1987</v>
      </c>
      <c r="E2091" s="93">
        <v>7.3</v>
      </c>
    </row>
    <row r="2092" spans="1:5" ht="14.25" customHeight="1">
      <c r="A2092" s="93">
        <v>2091</v>
      </c>
      <c r="B2092" s="93" t="s">
        <v>7976</v>
      </c>
      <c r="C2092" s="93" t="s">
        <v>11418</v>
      </c>
      <c r="D2092" s="93">
        <v>1941</v>
      </c>
      <c r="E2092" s="93">
        <v>7.298</v>
      </c>
    </row>
    <row r="2093" spans="1:5" ht="14.25" customHeight="1">
      <c r="A2093" s="93">
        <v>2092</v>
      </c>
      <c r="B2093" s="93" t="s">
        <v>8195</v>
      </c>
      <c r="C2093" s="93" t="s">
        <v>11417</v>
      </c>
      <c r="D2093" s="93">
        <v>1976</v>
      </c>
      <c r="E2093" s="93">
        <v>7.2910000000000004</v>
      </c>
    </row>
    <row r="2094" spans="1:5" ht="14.25" customHeight="1">
      <c r="A2094" s="93">
        <v>2093</v>
      </c>
      <c r="B2094" s="93" t="s">
        <v>10637</v>
      </c>
      <c r="C2094" s="93" t="s">
        <v>11416</v>
      </c>
      <c r="D2094" s="93">
        <v>1959</v>
      </c>
      <c r="E2094" s="93">
        <v>7.2880000000000003</v>
      </c>
    </row>
    <row r="2095" spans="1:5" ht="14.25" customHeight="1">
      <c r="A2095" s="93">
        <v>2094</v>
      </c>
      <c r="B2095" s="93" t="s">
        <v>9246</v>
      </c>
      <c r="C2095" s="93" t="s">
        <v>11415</v>
      </c>
      <c r="D2095" s="93">
        <v>2001</v>
      </c>
      <c r="E2095" s="93">
        <v>7.2880000000000003</v>
      </c>
    </row>
    <row r="2096" spans="1:5" ht="14.25" customHeight="1">
      <c r="A2096" s="93">
        <v>2095</v>
      </c>
      <c r="B2096" s="93" t="s">
        <v>7363</v>
      </c>
      <c r="C2096" s="93" t="s">
        <v>11414</v>
      </c>
      <c r="D2096" s="93">
        <v>1993</v>
      </c>
      <c r="E2096" s="93">
        <v>7.2869999999999999</v>
      </c>
    </row>
    <row r="2097" spans="1:5" ht="14.25" customHeight="1">
      <c r="A2097" s="93">
        <v>2096</v>
      </c>
      <c r="B2097" s="93" t="s">
        <v>11413</v>
      </c>
      <c r="C2097" s="93" t="s">
        <v>11412</v>
      </c>
      <c r="D2097" s="93">
        <v>1970</v>
      </c>
      <c r="E2097" s="93">
        <v>7.2859999999999996</v>
      </c>
    </row>
    <row r="2098" spans="1:5" ht="14.25" customHeight="1">
      <c r="A2098" s="93">
        <v>2097</v>
      </c>
      <c r="B2098" s="93" t="s">
        <v>9789</v>
      </c>
      <c r="C2098" s="93" t="s">
        <v>11411</v>
      </c>
      <c r="D2098" s="93">
        <v>1990</v>
      </c>
      <c r="E2098" s="93">
        <v>7.2850000000000001</v>
      </c>
    </row>
    <row r="2099" spans="1:5" ht="14.25" customHeight="1">
      <c r="A2099" s="93">
        <v>2098</v>
      </c>
      <c r="B2099" s="93" t="s">
        <v>10686</v>
      </c>
      <c r="C2099" s="93" t="s">
        <v>11410</v>
      </c>
      <c r="D2099" s="93">
        <v>2000</v>
      </c>
      <c r="E2099" s="93">
        <v>7.2850000000000001</v>
      </c>
    </row>
    <row r="2100" spans="1:5" ht="14.25" customHeight="1">
      <c r="A2100" s="93">
        <v>2099</v>
      </c>
      <c r="B2100" s="93" t="s">
        <v>8182</v>
      </c>
      <c r="C2100" s="93" t="s">
        <v>11409</v>
      </c>
      <c r="D2100" s="93">
        <v>1971</v>
      </c>
      <c r="E2100" s="93">
        <v>7.2839999999999998</v>
      </c>
    </row>
    <row r="2101" spans="1:5" ht="14.25" customHeight="1">
      <c r="A2101" s="93">
        <v>2100</v>
      </c>
      <c r="B2101" s="93" t="s">
        <v>11408</v>
      </c>
      <c r="C2101" s="93" t="s">
        <v>11407</v>
      </c>
      <c r="D2101" s="93">
        <v>1976</v>
      </c>
      <c r="E2101" s="93">
        <v>7.2839999999999998</v>
      </c>
    </row>
    <row r="2102" spans="1:5" ht="14.25" customHeight="1">
      <c r="A2102" s="93">
        <v>2101</v>
      </c>
      <c r="B2102" s="93" t="s">
        <v>8939</v>
      </c>
      <c r="C2102" s="93" t="s">
        <v>7329</v>
      </c>
      <c r="D2102" s="93">
        <v>1952</v>
      </c>
      <c r="E2102" s="93">
        <v>7.2830000000000004</v>
      </c>
    </row>
    <row r="2103" spans="1:5" ht="14.25" customHeight="1">
      <c r="A2103" s="93">
        <v>2102</v>
      </c>
      <c r="B2103" s="93" t="s">
        <v>7379</v>
      </c>
      <c r="C2103" s="93" t="s">
        <v>11406</v>
      </c>
      <c r="D2103" s="93">
        <v>1969</v>
      </c>
      <c r="E2103" s="93">
        <v>7.2830000000000004</v>
      </c>
    </row>
    <row r="2104" spans="1:5" ht="14.25" customHeight="1">
      <c r="A2104" s="93">
        <v>2103</v>
      </c>
      <c r="B2104" s="93" t="s">
        <v>7363</v>
      </c>
      <c r="C2104" s="93" t="s">
        <v>4607</v>
      </c>
      <c r="D2104" s="93">
        <v>1999</v>
      </c>
      <c r="E2104" s="93">
        <v>7.28</v>
      </c>
    </row>
    <row r="2105" spans="1:5" ht="14.25" customHeight="1">
      <c r="A2105" s="93">
        <v>2104</v>
      </c>
      <c r="B2105" s="93" t="s">
        <v>7869</v>
      </c>
      <c r="C2105" s="93" t="s">
        <v>11405</v>
      </c>
      <c r="D2105" s="93">
        <v>1987</v>
      </c>
      <c r="E2105" s="93">
        <v>7.28</v>
      </c>
    </row>
    <row r="2106" spans="1:5" ht="14.25" customHeight="1">
      <c r="A2106" s="93">
        <v>2105</v>
      </c>
      <c r="B2106" s="93" t="s">
        <v>9995</v>
      </c>
      <c r="C2106" s="93" t="s">
        <v>11404</v>
      </c>
      <c r="D2106" s="93">
        <v>1984</v>
      </c>
      <c r="E2106" s="93">
        <v>7.2789999999999999</v>
      </c>
    </row>
    <row r="2107" spans="1:5" ht="14.25" customHeight="1">
      <c r="A2107" s="93">
        <v>2106</v>
      </c>
      <c r="B2107" s="93" t="s">
        <v>9871</v>
      </c>
      <c r="C2107" s="93" t="s">
        <v>11403</v>
      </c>
      <c r="D2107" s="93">
        <v>1959</v>
      </c>
      <c r="E2107" s="93">
        <v>7.2789999999999999</v>
      </c>
    </row>
    <row r="2108" spans="1:5" ht="14.25" customHeight="1">
      <c r="A2108" s="93">
        <v>2107</v>
      </c>
      <c r="B2108" s="93" t="s">
        <v>7910</v>
      </c>
      <c r="C2108" s="93" t="s">
        <v>11402</v>
      </c>
      <c r="D2108" s="93">
        <v>1960</v>
      </c>
      <c r="E2108" s="93">
        <v>7.2779999999999996</v>
      </c>
    </row>
    <row r="2109" spans="1:5" ht="14.25" customHeight="1">
      <c r="A2109" s="93">
        <v>2108</v>
      </c>
      <c r="B2109" s="93" t="s">
        <v>11401</v>
      </c>
      <c r="C2109" s="93" t="s">
        <v>11400</v>
      </c>
      <c r="D2109" s="93">
        <v>1991</v>
      </c>
      <c r="E2109" s="93">
        <v>7.2779999999999996</v>
      </c>
    </row>
    <row r="2110" spans="1:5" ht="14.25" customHeight="1">
      <c r="A2110" s="93">
        <v>2109</v>
      </c>
      <c r="B2110" s="93" t="s">
        <v>7474</v>
      </c>
      <c r="C2110" s="93" t="s">
        <v>11399</v>
      </c>
      <c r="D2110" s="93">
        <v>1965</v>
      </c>
      <c r="E2110" s="93">
        <v>7.2770000000000001</v>
      </c>
    </row>
    <row r="2111" spans="1:5" ht="14.25" customHeight="1">
      <c r="A2111" s="93">
        <v>2110</v>
      </c>
      <c r="B2111" s="93" t="s">
        <v>8400</v>
      </c>
      <c r="C2111" s="93" t="s">
        <v>11398</v>
      </c>
      <c r="D2111" s="93">
        <v>1941</v>
      </c>
      <c r="E2111" s="93">
        <v>7.2759999999999998</v>
      </c>
    </row>
    <row r="2112" spans="1:5" ht="14.25" customHeight="1">
      <c r="A2112" s="93">
        <v>2111</v>
      </c>
      <c r="B2112" s="93" t="s">
        <v>11397</v>
      </c>
      <c r="C2112" s="93" t="s">
        <v>11396</v>
      </c>
      <c r="D2112" s="93">
        <v>1996</v>
      </c>
      <c r="E2112" s="93">
        <v>7.2750000000000004</v>
      </c>
    </row>
    <row r="2113" spans="1:5" ht="14.25" customHeight="1">
      <c r="A2113" s="93">
        <v>2112</v>
      </c>
      <c r="B2113" s="93" t="s">
        <v>6995</v>
      </c>
      <c r="C2113" s="93" t="s">
        <v>11395</v>
      </c>
      <c r="D2113" s="93">
        <v>1961</v>
      </c>
      <c r="E2113" s="93">
        <v>7.274</v>
      </c>
    </row>
    <row r="2114" spans="1:5" ht="14.25" customHeight="1">
      <c r="A2114" s="93">
        <v>2113</v>
      </c>
      <c r="B2114" s="93" t="s">
        <v>11394</v>
      </c>
      <c r="C2114" s="93" t="s">
        <v>11393</v>
      </c>
      <c r="D2114" s="93">
        <v>1954</v>
      </c>
      <c r="E2114" s="93">
        <v>7.274</v>
      </c>
    </row>
    <row r="2115" spans="1:5" ht="14.25" customHeight="1">
      <c r="A2115" s="93">
        <v>2114</v>
      </c>
      <c r="B2115" s="93" t="s">
        <v>7493</v>
      </c>
      <c r="C2115" s="93" t="s">
        <v>11392</v>
      </c>
      <c r="D2115" s="93">
        <v>1949</v>
      </c>
      <c r="E2115" s="93">
        <v>7.2720000000000002</v>
      </c>
    </row>
    <row r="2116" spans="1:5" ht="14.25" customHeight="1">
      <c r="A2116" s="93">
        <v>2115</v>
      </c>
      <c r="B2116" s="93" t="s">
        <v>8154</v>
      </c>
      <c r="C2116" s="93" t="s">
        <v>10347</v>
      </c>
      <c r="D2116" s="93">
        <v>1954</v>
      </c>
      <c r="E2116" s="93">
        <v>7.2679999999999998</v>
      </c>
    </row>
    <row r="2117" spans="1:5" ht="14.25" customHeight="1">
      <c r="A2117" s="93">
        <v>2116</v>
      </c>
      <c r="B2117" s="93" t="s">
        <v>11391</v>
      </c>
      <c r="C2117" s="93" t="s">
        <v>11390</v>
      </c>
      <c r="D2117" s="93">
        <v>1969</v>
      </c>
      <c r="E2117" s="93">
        <v>7.2649999999999997</v>
      </c>
    </row>
    <row r="2118" spans="1:5" ht="14.25" customHeight="1">
      <c r="A2118" s="93">
        <v>2117</v>
      </c>
      <c r="B2118" s="93" t="s">
        <v>11372</v>
      </c>
      <c r="C2118" s="93" t="s">
        <v>11389</v>
      </c>
      <c r="D2118" s="93">
        <v>2004</v>
      </c>
      <c r="E2118" s="93">
        <v>7.2640000000000002</v>
      </c>
    </row>
    <row r="2119" spans="1:5" ht="14.25" customHeight="1">
      <c r="A2119" s="93">
        <v>2118</v>
      </c>
      <c r="B2119" s="93" t="s">
        <v>11388</v>
      </c>
      <c r="C2119" s="93" t="s">
        <v>11387</v>
      </c>
      <c r="D2119" s="93">
        <v>1951</v>
      </c>
      <c r="E2119" s="93">
        <v>7.26</v>
      </c>
    </row>
    <row r="2120" spans="1:5" ht="14.25" customHeight="1">
      <c r="A2120" s="93">
        <v>2119</v>
      </c>
      <c r="B2120" s="93" t="s">
        <v>8324</v>
      </c>
      <c r="C2120" s="93" t="s">
        <v>11386</v>
      </c>
      <c r="D2120" s="93">
        <v>1980</v>
      </c>
      <c r="E2120" s="93">
        <v>7.258</v>
      </c>
    </row>
    <row r="2121" spans="1:5" ht="14.25" customHeight="1">
      <c r="A2121" s="93">
        <v>2120</v>
      </c>
      <c r="B2121" s="93" t="s">
        <v>11385</v>
      </c>
      <c r="C2121" s="93" t="s">
        <v>11384</v>
      </c>
      <c r="D2121" s="93">
        <v>1979</v>
      </c>
      <c r="E2121" s="93">
        <v>7.2569999999999997</v>
      </c>
    </row>
    <row r="2122" spans="1:5" ht="14.25" customHeight="1">
      <c r="A2122" s="93">
        <v>2121</v>
      </c>
      <c r="B2122" s="93" t="s">
        <v>8320</v>
      </c>
      <c r="C2122" s="93" t="s">
        <v>11383</v>
      </c>
      <c r="D2122" s="93">
        <v>1986</v>
      </c>
      <c r="E2122" s="93">
        <v>7.2539999999999996</v>
      </c>
    </row>
    <row r="2123" spans="1:5" ht="14.25" customHeight="1">
      <c r="A2123" s="93">
        <v>2122</v>
      </c>
      <c r="B2123" s="93" t="s">
        <v>11382</v>
      </c>
      <c r="C2123" s="93" t="s">
        <v>11381</v>
      </c>
      <c r="D2123" s="93">
        <v>1997</v>
      </c>
      <c r="E2123" s="93">
        <v>7.2539999999999996</v>
      </c>
    </row>
    <row r="2124" spans="1:5" ht="14.25" customHeight="1">
      <c r="A2124" s="93">
        <v>2123</v>
      </c>
      <c r="B2124" s="93" t="s">
        <v>11380</v>
      </c>
      <c r="C2124" s="93" t="s">
        <v>11379</v>
      </c>
      <c r="D2124" s="93">
        <v>2008</v>
      </c>
      <c r="E2124" s="93">
        <v>7.2530000000000001</v>
      </c>
    </row>
    <row r="2125" spans="1:5" ht="14.25" customHeight="1">
      <c r="A2125" s="93">
        <v>2124</v>
      </c>
      <c r="B2125" s="93" t="s">
        <v>7750</v>
      </c>
      <c r="C2125" s="93" t="s">
        <v>11378</v>
      </c>
      <c r="D2125" s="93">
        <v>1991</v>
      </c>
      <c r="E2125" s="93">
        <v>7.2530000000000001</v>
      </c>
    </row>
    <row r="2126" spans="1:5" ht="14.25" customHeight="1">
      <c r="A2126" s="93">
        <v>2125</v>
      </c>
      <c r="B2126" s="93" t="s">
        <v>9403</v>
      </c>
      <c r="C2126" s="93" t="s">
        <v>11377</v>
      </c>
      <c r="D2126" s="93">
        <v>2001</v>
      </c>
      <c r="E2126" s="93">
        <v>7.2510000000000003</v>
      </c>
    </row>
    <row r="2127" spans="1:5" ht="14.25" customHeight="1">
      <c r="A2127" s="93">
        <v>2126</v>
      </c>
      <c r="B2127" s="93" t="s">
        <v>7371</v>
      </c>
      <c r="C2127" s="93" t="s">
        <v>11376</v>
      </c>
      <c r="D2127" s="93">
        <v>1990</v>
      </c>
      <c r="E2127" s="93">
        <v>7.2489999999999997</v>
      </c>
    </row>
    <row r="2128" spans="1:5" ht="14.25" customHeight="1">
      <c r="A2128" s="93">
        <v>2127</v>
      </c>
      <c r="B2128" s="93" t="s">
        <v>8130</v>
      </c>
      <c r="C2128" s="93" t="s">
        <v>11375</v>
      </c>
      <c r="D2128" s="93">
        <v>1996</v>
      </c>
      <c r="E2128" s="93">
        <v>7.2480000000000002</v>
      </c>
    </row>
    <row r="2129" spans="1:5" ht="14.25" customHeight="1">
      <c r="A2129" s="93">
        <v>2128</v>
      </c>
      <c r="B2129" s="93" t="s">
        <v>7423</v>
      </c>
      <c r="C2129" s="93" t="s">
        <v>11374</v>
      </c>
      <c r="D2129" s="93">
        <v>2003</v>
      </c>
      <c r="E2129" s="93">
        <v>7.2439999999999998</v>
      </c>
    </row>
    <row r="2130" spans="1:5" ht="14.25" customHeight="1">
      <c r="A2130" s="93">
        <v>2129</v>
      </c>
      <c r="B2130" s="93" t="s">
        <v>7780</v>
      </c>
      <c r="C2130" s="93" t="s">
        <v>11373</v>
      </c>
      <c r="D2130" s="93">
        <v>2002</v>
      </c>
      <c r="E2130" s="93">
        <v>7.2439999999999998</v>
      </c>
    </row>
    <row r="2131" spans="1:5" ht="14.25" customHeight="1">
      <c r="A2131" s="93">
        <v>2130</v>
      </c>
      <c r="B2131" s="93" t="s">
        <v>11372</v>
      </c>
      <c r="C2131" s="93" t="s">
        <v>11371</v>
      </c>
      <c r="D2131" s="93">
        <v>2004</v>
      </c>
      <c r="E2131" s="93">
        <v>7.2409999999999997</v>
      </c>
    </row>
    <row r="2132" spans="1:5" ht="14.25" customHeight="1">
      <c r="A2132" s="93">
        <v>2131</v>
      </c>
      <c r="B2132" s="93" t="s">
        <v>7320</v>
      </c>
      <c r="C2132" s="93" t="s">
        <v>11370</v>
      </c>
      <c r="D2132" s="93">
        <v>1992</v>
      </c>
      <c r="E2132" s="93">
        <v>7.2370000000000001</v>
      </c>
    </row>
    <row r="2133" spans="1:5" ht="14.25" customHeight="1">
      <c r="A2133" s="93">
        <v>2132</v>
      </c>
      <c r="B2133" s="93" t="s">
        <v>7259</v>
      </c>
      <c r="C2133" s="93" t="s">
        <v>11369</v>
      </c>
      <c r="D2133" s="93">
        <v>1981</v>
      </c>
      <c r="E2133" s="93">
        <v>7.2320000000000002</v>
      </c>
    </row>
    <row r="2134" spans="1:5" ht="14.25" customHeight="1">
      <c r="A2134" s="93">
        <v>2133</v>
      </c>
      <c r="B2134" s="93" t="s">
        <v>11368</v>
      </c>
      <c r="C2134" s="93" t="s">
        <v>11367</v>
      </c>
      <c r="D2134" s="93">
        <v>1987</v>
      </c>
      <c r="E2134" s="93">
        <v>7.2320000000000002</v>
      </c>
    </row>
    <row r="2135" spans="1:5" ht="14.25" customHeight="1">
      <c r="A2135" s="93">
        <v>2134</v>
      </c>
      <c r="B2135" s="93" t="s">
        <v>11366</v>
      </c>
      <c r="C2135" s="93" t="s">
        <v>11365</v>
      </c>
      <c r="D2135" s="93">
        <v>2009</v>
      </c>
      <c r="E2135" s="93">
        <v>7.23</v>
      </c>
    </row>
    <row r="2136" spans="1:5" ht="14.25" customHeight="1">
      <c r="A2136" s="93">
        <v>2135</v>
      </c>
      <c r="B2136" s="93" t="s">
        <v>8174</v>
      </c>
      <c r="C2136" s="93" t="s">
        <v>11364</v>
      </c>
      <c r="D2136" s="93">
        <v>1998</v>
      </c>
      <c r="E2136" s="93">
        <v>7.2290000000000001</v>
      </c>
    </row>
    <row r="2137" spans="1:5" ht="14.25" customHeight="1">
      <c r="A2137" s="93">
        <v>2136</v>
      </c>
      <c r="B2137" s="93" t="s">
        <v>11363</v>
      </c>
      <c r="C2137" s="93" t="s">
        <v>11362</v>
      </c>
      <c r="D2137" s="93">
        <v>1973</v>
      </c>
      <c r="E2137" s="93">
        <v>7.2270000000000003</v>
      </c>
    </row>
    <row r="2138" spans="1:5" ht="14.25" customHeight="1">
      <c r="A2138" s="93">
        <v>2137</v>
      </c>
      <c r="B2138" s="93" t="s">
        <v>7123</v>
      </c>
      <c r="C2138" s="93" t="s">
        <v>11361</v>
      </c>
      <c r="D2138" s="93">
        <v>1991</v>
      </c>
      <c r="E2138" s="93">
        <v>7.2270000000000003</v>
      </c>
    </row>
    <row r="2139" spans="1:5" ht="14.25" customHeight="1">
      <c r="A2139" s="93">
        <v>2138</v>
      </c>
      <c r="B2139" s="93" t="s">
        <v>11360</v>
      </c>
      <c r="C2139" s="93" t="s">
        <v>11359</v>
      </c>
      <c r="D2139" s="93">
        <v>1991</v>
      </c>
      <c r="E2139" s="93">
        <v>7.226</v>
      </c>
    </row>
    <row r="2140" spans="1:5" ht="14.25" customHeight="1">
      <c r="A2140" s="93">
        <v>2139</v>
      </c>
      <c r="B2140" s="93" t="s">
        <v>9065</v>
      </c>
      <c r="C2140" s="93" t="s">
        <v>11358</v>
      </c>
      <c r="D2140" s="93">
        <v>1973</v>
      </c>
      <c r="E2140" s="93">
        <v>7.2210000000000001</v>
      </c>
    </row>
    <row r="2141" spans="1:5" ht="14.25" customHeight="1">
      <c r="A2141" s="93">
        <v>2140</v>
      </c>
      <c r="B2141" s="93" t="s">
        <v>7341</v>
      </c>
      <c r="C2141" s="93" t="s">
        <v>11357</v>
      </c>
      <c r="D2141" s="93">
        <v>1954</v>
      </c>
      <c r="E2141" s="93">
        <v>7.2210000000000001</v>
      </c>
    </row>
    <row r="2142" spans="1:5" ht="14.25" customHeight="1">
      <c r="A2142" s="93">
        <v>2141</v>
      </c>
      <c r="B2142" s="93" t="s">
        <v>7411</v>
      </c>
      <c r="C2142" s="93" t="s">
        <v>11356</v>
      </c>
      <c r="D2142" s="93">
        <v>1984</v>
      </c>
      <c r="E2142" s="93">
        <v>7.22</v>
      </c>
    </row>
    <row r="2143" spans="1:5" ht="14.25" customHeight="1">
      <c r="A2143" s="93">
        <v>2142</v>
      </c>
      <c r="B2143" s="93" t="s">
        <v>9754</v>
      </c>
      <c r="C2143" s="93" t="s">
        <v>11355</v>
      </c>
      <c r="D2143" s="93">
        <v>1999</v>
      </c>
      <c r="E2143" s="93">
        <v>7.2190000000000003</v>
      </c>
    </row>
    <row r="2144" spans="1:5" ht="14.25" customHeight="1">
      <c r="A2144" s="93">
        <v>2143</v>
      </c>
      <c r="B2144" s="93" t="s">
        <v>8632</v>
      </c>
      <c r="C2144" s="93" t="s">
        <v>11354</v>
      </c>
      <c r="D2144" s="93">
        <v>1999</v>
      </c>
      <c r="E2144" s="93">
        <v>7.218</v>
      </c>
    </row>
    <row r="2145" spans="1:5" ht="14.25" customHeight="1">
      <c r="A2145" s="93">
        <v>2144</v>
      </c>
      <c r="B2145" s="93" t="s">
        <v>10255</v>
      </c>
      <c r="C2145" s="93" t="s">
        <v>11353</v>
      </c>
      <c r="D2145" s="93">
        <v>1989</v>
      </c>
      <c r="E2145" s="93">
        <v>7.218</v>
      </c>
    </row>
    <row r="2146" spans="1:5" ht="14.25" customHeight="1">
      <c r="A2146" s="93">
        <v>2145</v>
      </c>
      <c r="B2146" s="93" t="s">
        <v>7514</v>
      </c>
      <c r="C2146" s="93" t="s">
        <v>7970</v>
      </c>
      <c r="D2146" s="93">
        <v>1956</v>
      </c>
      <c r="E2146" s="93">
        <v>7.2160000000000002</v>
      </c>
    </row>
    <row r="2147" spans="1:5" ht="14.25" customHeight="1">
      <c r="A2147" s="93">
        <v>2146</v>
      </c>
      <c r="B2147" s="93" t="s">
        <v>10808</v>
      </c>
      <c r="C2147" s="93" t="s">
        <v>11352</v>
      </c>
      <c r="D2147" s="93">
        <v>1991</v>
      </c>
      <c r="E2147" s="93">
        <v>7.2160000000000002</v>
      </c>
    </row>
    <row r="2148" spans="1:5" ht="14.25" customHeight="1">
      <c r="A2148" s="93">
        <v>2147</v>
      </c>
      <c r="B2148" s="93" t="s">
        <v>11239</v>
      </c>
      <c r="C2148" s="93" t="s">
        <v>11351</v>
      </c>
      <c r="D2148" s="93">
        <v>2005</v>
      </c>
      <c r="E2148" s="93">
        <v>7.2149999999999999</v>
      </c>
    </row>
    <row r="2149" spans="1:5" ht="14.25" customHeight="1">
      <c r="A2149" s="93">
        <v>2148</v>
      </c>
      <c r="B2149" s="93" t="s">
        <v>11350</v>
      </c>
      <c r="C2149" s="93" t="s">
        <v>11349</v>
      </c>
      <c r="D2149" s="93">
        <v>1984</v>
      </c>
      <c r="E2149" s="93">
        <v>7.2140000000000004</v>
      </c>
    </row>
    <row r="2150" spans="1:5" ht="14.25" customHeight="1">
      <c r="A2150" s="93">
        <v>2149</v>
      </c>
      <c r="B2150" s="93" t="s">
        <v>11348</v>
      </c>
      <c r="C2150" s="93" t="s">
        <v>11347</v>
      </c>
      <c r="D2150" s="93">
        <v>1962</v>
      </c>
      <c r="E2150" s="93">
        <v>7.2130000000000001</v>
      </c>
    </row>
    <row r="2151" spans="1:5" ht="14.25" customHeight="1">
      <c r="A2151" s="93">
        <v>2150</v>
      </c>
      <c r="B2151" s="93" t="s">
        <v>7877</v>
      </c>
      <c r="C2151" s="93" t="s">
        <v>11346</v>
      </c>
      <c r="D2151" s="93">
        <v>1968</v>
      </c>
      <c r="E2151" s="93">
        <v>7.2110000000000003</v>
      </c>
    </row>
    <row r="2152" spans="1:5" ht="14.25" customHeight="1">
      <c r="A2152" s="93">
        <v>2151</v>
      </c>
      <c r="B2152" s="93" t="s">
        <v>10857</v>
      </c>
      <c r="C2152" s="93" t="s">
        <v>11345</v>
      </c>
      <c r="D2152" s="93">
        <v>2001</v>
      </c>
      <c r="E2152" s="93">
        <v>7.2110000000000003</v>
      </c>
    </row>
    <row r="2153" spans="1:5" ht="14.25" customHeight="1">
      <c r="A2153" s="93">
        <v>2152</v>
      </c>
      <c r="B2153" s="93" t="s">
        <v>11344</v>
      </c>
      <c r="C2153" s="93" t="s">
        <v>11343</v>
      </c>
      <c r="D2153" s="93">
        <v>1987</v>
      </c>
      <c r="E2153" s="93">
        <v>7.21</v>
      </c>
    </row>
    <row r="2154" spans="1:5" ht="14.25" customHeight="1">
      <c r="A2154" s="93">
        <v>2153</v>
      </c>
      <c r="B2154" s="93" t="s">
        <v>9030</v>
      </c>
      <c r="C2154" s="93" t="s">
        <v>11342</v>
      </c>
      <c r="D2154" s="93">
        <v>2002</v>
      </c>
      <c r="E2154" s="93">
        <v>7.2089999999999996</v>
      </c>
    </row>
    <row r="2155" spans="1:5" ht="14.25" customHeight="1">
      <c r="A2155" s="93">
        <v>2154</v>
      </c>
      <c r="B2155" s="93" t="s">
        <v>7067</v>
      </c>
      <c r="C2155" s="93" t="s">
        <v>11341</v>
      </c>
      <c r="D2155" s="93">
        <v>1944</v>
      </c>
      <c r="E2155" s="93">
        <v>7.2069999999999999</v>
      </c>
    </row>
    <row r="2156" spans="1:5" ht="14.25" customHeight="1">
      <c r="A2156" s="93">
        <v>2155</v>
      </c>
      <c r="B2156" s="93" t="s">
        <v>11340</v>
      </c>
      <c r="C2156" s="93" t="s">
        <v>11339</v>
      </c>
      <c r="D2156" s="93">
        <v>1968</v>
      </c>
      <c r="E2156" s="93">
        <v>7.2060000000000004</v>
      </c>
    </row>
    <row r="2157" spans="1:5" ht="14.25" customHeight="1">
      <c r="A2157" s="93">
        <v>2156</v>
      </c>
      <c r="B2157" s="93" t="s">
        <v>11338</v>
      </c>
      <c r="C2157" s="93" t="s">
        <v>11337</v>
      </c>
      <c r="D2157" s="93">
        <v>1985</v>
      </c>
      <c r="E2157" s="93">
        <v>7.2060000000000004</v>
      </c>
    </row>
    <row r="2158" spans="1:5" ht="14.25" customHeight="1">
      <c r="A2158" s="93">
        <v>2157</v>
      </c>
      <c r="B2158" s="93" t="s">
        <v>8024</v>
      </c>
      <c r="C2158" s="93" t="s">
        <v>11336</v>
      </c>
      <c r="D2158" s="93">
        <v>1971</v>
      </c>
      <c r="E2158" s="93">
        <v>7.2050000000000001</v>
      </c>
    </row>
    <row r="2159" spans="1:5" ht="14.25" customHeight="1">
      <c r="A2159" s="93">
        <v>2158</v>
      </c>
      <c r="B2159" s="93" t="s">
        <v>9679</v>
      </c>
      <c r="C2159" s="93" t="s">
        <v>11335</v>
      </c>
      <c r="D2159" s="93">
        <v>1969</v>
      </c>
      <c r="E2159" s="93">
        <v>7.2039999999999997</v>
      </c>
    </row>
    <row r="2160" spans="1:5" ht="14.25" customHeight="1">
      <c r="A2160" s="93">
        <v>2159</v>
      </c>
      <c r="B2160" s="93" t="s">
        <v>7491</v>
      </c>
      <c r="C2160" s="93" t="s">
        <v>11334</v>
      </c>
      <c r="D2160" s="93">
        <v>1999</v>
      </c>
      <c r="E2160" s="93">
        <v>7.2039999999999997</v>
      </c>
    </row>
    <row r="2161" spans="1:5" ht="14.25" customHeight="1">
      <c r="A2161" s="93">
        <v>2160</v>
      </c>
      <c r="B2161" s="93" t="s">
        <v>11333</v>
      </c>
      <c r="C2161" s="93" t="s">
        <v>11332</v>
      </c>
      <c r="D2161" s="93">
        <v>1956</v>
      </c>
      <c r="E2161" s="93">
        <v>7.1980000000000004</v>
      </c>
    </row>
    <row r="2162" spans="1:5" ht="14.25" customHeight="1">
      <c r="A2162" s="93">
        <v>2161</v>
      </c>
      <c r="B2162" s="93" t="s">
        <v>11331</v>
      </c>
      <c r="C2162" s="93" t="s">
        <v>11330</v>
      </c>
      <c r="D2162" s="93">
        <v>1999</v>
      </c>
      <c r="E2162" s="93">
        <v>7.1959999999999997</v>
      </c>
    </row>
    <row r="2163" spans="1:5" ht="14.25" customHeight="1">
      <c r="A2163" s="93">
        <v>2162</v>
      </c>
      <c r="B2163" s="93" t="s">
        <v>11329</v>
      </c>
      <c r="C2163" s="93" t="s">
        <v>11328</v>
      </c>
      <c r="D2163" s="93">
        <v>1938</v>
      </c>
      <c r="E2163" s="93">
        <v>7.1959999999999997</v>
      </c>
    </row>
    <row r="2164" spans="1:5" ht="14.25" customHeight="1">
      <c r="A2164" s="93">
        <v>2163</v>
      </c>
      <c r="B2164" s="93" t="s">
        <v>9396</v>
      </c>
      <c r="C2164" s="93" t="s">
        <v>11327</v>
      </c>
      <c r="D2164" s="93">
        <v>1998</v>
      </c>
      <c r="E2164" s="93">
        <v>7.1840000000000002</v>
      </c>
    </row>
    <row r="2165" spans="1:5" ht="14.25" customHeight="1">
      <c r="A2165" s="93">
        <v>2164</v>
      </c>
      <c r="B2165" s="93" t="s">
        <v>10487</v>
      </c>
      <c r="C2165" s="93" t="s">
        <v>11326</v>
      </c>
      <c r="D2165" s="93">
        <v>2001</v>
      </c>
      <c r="E2165" s="93">
        <v>7.1829999999999998</v>
      </c>
    </row>
    <row r="2166" spans="1:5" ht="14.25" customHeight="1">
      <c r="A2166" s="93">
        <v>2165</v>
      </c>
      <c r="B2166" s="93" t="s">
        <v>11325</v>
      </c>
      <c r="C2166" s="93" t="s">
        <v>11324</v>
      </c>
      <c r="D2166" s="93">
        <v>1996</v>
      </c>
      <c r="E2166" s="93">
        <v>7.1820000000000004</v>
      </c>
    </row>
    <row r="2167" spans="1:5" ht="14.25" customHeight="1">
      <c r="A2167" s="93">
        <v>2166</v>
      </c>
      <c r="B2167" s="93" t="s">
        <v>7220</v>
      </c>
      <c r="C2167" s="93" t="s">
        <v>11323</v>
      </c>
      <c r="D2167" s="93">
        <v>2000</v>
      </c>
      <c r="E2167" s="93">
        <v>7.181</v>
      </c>
    </row>
    <row r="2168" spans="1:5" ht="14.25" customHeight="1">
      <c r="A2168" s="93">
        <v>2167</v>
      </c>
      <c r="B2168" s="93" t="s">
        <v>9748</v>
      </c>
      <c r="C2168" s="93" t="s">
        <v>11322</v>
      </c>
      <c r="D2168" s="93">
        <v>1959</v>
      </c>
      <c r="E2168" s="93">
        <v>7.181</v>
      </c>
    </row>
    <row r="2169" spans="1:5" ht="14.25" customHeight="1">
      <c r="A2169" s="93">
        <v>2168</v>
      </c>
      <c r="B2169" s="93" t="s">
        <v>11321</v>
      </c>
      <c r="C2169" s="93" t="s">
        <v>11320</v>
      </c>
      <c r="D2169" s="93">
        <v>1993</v>
      </c>
      <c r="E2169" s="93">
        <v>7.1779999999999999</v>
      </c>
    </row>
    <row r="2170" spans="1:5" ht="14.25" customHeight="1">
      <c r="A2170" s="93">
        <v>2169</v>
      </c>
      <c r="B2170" s="93" t="s">
        <v>7295</v>
      </c>
      <c r="C2170" s="93" t="s">
        <v>11319</v>
      </c>
      <c r="D2170" s="93">
        <v>1992</v>
      </c>
      <c r="E2170" s="93">
        <v>7.1760000000000002</v>
      </c>
    </row>
    <row r="2171" spans="1:5" ht="14.25" customHeight="1">
      <c r="A2171" s="93">
        <v>2170</v>
      </c>
      <c r="B2171" s="93" t="s">
        <v>7326</v>
      </c>
      <c r="C2171" s="93" t="s">
        <v>7383</v>
      </c>
      <c r="D2171" s="93">
        <v>1989</v>
      </c>
      <c r="E2171" s="93">
        <v>7.1760000000000002</v>
      </c>
    </row>
    <row r="2172" spans="1:5" ht="14.25" customHeight="1">
      <c r="A2172" s="93">
        <v>2171</v>
      </c>
      <c r="B2172" s="93" t="s">
        <v>7922</v>
      </c>
      <c r="C2172" s="93" t="s">
        <v>11318</v>
      </c>
      <c r="D2172" s="93">
        <v>1997</v>
      </c>
      <c r="E2172" s="93">
        <v>7.1740000000000004</v>
      </c>
    </row>
    <row r="2173" spans="1:5" ht="14.25" customHeight="1">
      <c r="A2173" s="93">
        <v>2172</v>
      </c>
      <c r="B2173" s="93" t="s">
        <v>8130</v>
      </c>
      <c r="C2173" s="93" t="s">
        <v>11317</v>
      </c>
      <c r="D2173" s="93">
        <v>1997</v>
      </c>
      <c r="E2173" s="93">
        <v>7.1719999999999997</v>
      </c>
    </row>
    <row r="2174" spans="1:5" ht="14.25" customHeight="1">
      <c r="A2174" s="93">
        <v>2173</v>
      </c>
      <c r="B2174" s="93" t="s">
        <v>8865</v>
      </c>
      <c r="C2174" s="93" t="s">
        <v>11316</v>
      </c>
      <c r="D2174" s="93">
        <v>1999</v>
      </c>
      <c r="E2174" s="93">
        <v>7.1680000000000001</v>
      </c>
    </row>
    <row r="2175" spans="1:5" ht="14.25" customHeight="1">
      <c r="A2175" s="93">
        <v>2174</v>
      </c>
      <c r="B2175" s="93" t="s">
        <v>11315</v>
      </c>
      <c r="C2175" s="93" t="s">
        <v>11314</v>
      </c>
      <c r="D2175" s="93">
        <v>1959</v>
      </c>
      <c r="E2175" s="93">
        <v>7.1669999999999998</v>
      </c>
    </row>
    <row r="2176" spans="1:5" ht="14.25" customHeight="1">
      <c r="A2176" s="93">
        <v>2175</v>
      </c>
      <c r="B2176" s="93" t="s">
        <v>10729</v>
      </c>
      <c r="C2176" s="93" t="s">
        <v>7465</v>
      </c>
      <c r="D2176" s="93">
        <v>1975</v>
      </c>
      <c r="E2176" s="93">
        <v>7.1639999999999997</v>
      </c>
    </row>
    <row r="2177" spans="1:5" ht="14.25" customHeight="1">
      <c r="A2177" s="93">
        <v>2176</v>
      </c>
      <c r="B2177" s="93" t="s">
        <v>7871</v>
      </c>
      <c r="C2177" s="93" t="s">
        <v>11313</v>
      </c>
      <c r="D2177" s="93">
        <v>2007</v>
      </c>
      <c r="E2177" s="93">
        <v>7.1630000000000003</v>
      </c>
    </row>
    <row r="2178" spans="1:5" ht="14.25" customHeight="1">
      <c r="A2178" s="93">
        <v>2177</v>
      </c>
      <c r="B2178" s="93" t="s">
        <v>7220</v>
      </c>
      <c r="C2178" s="93" t="s">
        <v>11312</v>
      </c>
      <c r="D2178" s="93">
        <v>2002</v>
      </c>
      <c r="E2178" s="93">
        <v>7.1559999999999997</v>
      </c>
    </row>
    <row r="2179" spans="1:5" ht="14.25" customHeight="1">
      <c r="A2179" s="93">
        <v>2178</v>
      </c>
      <c r="B2179" s="93" t="s">
        <v>11311</v>
      </c>
      <c r="C2179" s="93" t="s">
        <v>11310</v>
      </c>
      <c r="D2179" s="93">
        <v>2007</v>
      </c>
      <c r="E2179" s="93">
        <v>7.149</v>
      </c>
    </row>
    <row r="2180" spans="1:5" ht="14.25" customHeight="1">
      <c r="A2180" s="93">
        <v>2179</v>
      </c>
      <c r="B2180" s="93" t="s">
        <v>8085</v>
      </c>
      <c r="C2180" s="93" t="s">
        <v>11309</v>
      </c>
      <c r="D2180" s="93">
        <v>1968</v>
      </c>
      <c r="E2180" s="93">
        <v>7.1470000000000002</v>
      </c>
    </row>
    <row r="2181" spans="1:5" ht="14.25" customHeight="1">
      <c r="A2181" s="93">
        <v>2180</v>
      </c>
      <c r="B2181" s="93" t="s">
        <v>11308</v>
      </c>
      <c r="C2181" s="93" t="s">
        <v>11307</v>
      </c>
      <c r="D2181" s="93">
        <v>1962</v>
      </c>
      <c r="E2181" s="93">
        <v>7.1429999999999998</v>
      </c>
    </row>
    <row r="2182" spans="1:5" ht="14.25" customHeight="1">
      <c r="A2182" s="93">
        <v>2181</v>
      </c>
      <c r="B2182" s="93" t="s">
        <v>11306</v>
      </c>
      <c r="C2182" s="93" t="s">
        <v>11305</v>
      </c>
      <c r="D2182" s="93">
        <v>1987</v>
      </c>
      <c r="E2182" s="93">
        <v>7.1390000000000002</v>
      </c>
    </row>
    <row r="2183" spans="1:5" ht="14.25" customHeight="1">
      <c r="A2183" s="93">
        <v>2182</v>
      </c>
      <c r="B2183" s="93" t="s">
        <v>11304</v>
      </c>
      <c r="C2183" s="93" t="s">
        <v>11303</v>
      </c>
      <c r="D2183" s="93">
        <v>2001</v>
      </c>
      <c r="E2183" s="93">
        <v>7.1369999999999996</v>
      </c>
    </row>
    <row r="2184" spans="1:5" ht="14.25" customHeight="1">
      <c r="A2184" s="93">
        <v>2183</v>
      </c>
      <c r="B2184" s="93" t="s">
        <v>8221</v>
      </c>
      <c r="C2184" s="93" t="s">
        <v>9422</v>
      </c>
      <c r="D2184" s="93">
        <v>1968</v>
      </c>
      <c r="E2184" s="93">
        <v>7.1369999999999996</v>
      </c>
    </row>
    <row r="2185" spans="1:5" ht="14.25" customHeight="1">
      <c r="A2185" s="93">
        <v>2184</v>
      </c>
      <c r="B2185" s="93" t="s">
        <v>7514</v>
      </c>
      <c r="C2185" s="93" t="s">
        <v>11302</v>
      </c>
      <c r="D2185" s="93">
        <v>1928</v>
      </c>
      <c r="E2185" s="93">
        <v>7.13</v>
      </c>
    </row>
    <row r="2186" spans="1:5" ht="14.25" customHeight="1">
      <c r="A2186" s="93">
        <v>2185</v>
      </c>
      <c r="B2186" s="93" t="s">
        <v>9396</v>
      </c>
      <c r="C2186" s="93" t="s">
        <v>11301</v>
      </c>
      <c r="D2186" s="93">
        <v>2004</v>
      </c>
      <c r="E2186" s="93">
        <v>7.1280000000000001</v>
      </c>
    </row>
    <row r="2187" spans="1:5" ht="14.25" customHeight="1">
      <c r="A2187" s="93">
        <v>2186</v>
      </c>
      <c r="B2187" s="93" t="s">
        <v>11300</v>
      </c>
      <c r="C2187" s="93" t="s">
        <v>11299</v>
      </c>
      <c r="D2187" s="93">
        <v>1942</v>
      </c>
      <c r="E2187" s="93">
        <v>7.1260000000000003</v>
      </c>
    </row>
    <row r="2188" spans="1:5" ht="14.25" customHeight="1">
      <c r="A2188" s="93">
        <v>2187</v>
      </c>
      <c r="B2188" s="93" t="s">
        <v>11129</v>
      </c>
      <c r="C2188" s="93" t="s">
        <v>8529</v>
      </c>
      <c r="D2188" s="93">
        <v>1993</v>
      </c>
      <c r="E2188" s="93">
        <v>7.1239999999999997</v>
      </c>
    </row>
    <row r="2189" spans="1:5" ht="14.25" customHeight="1">
      <c r="A2189" s="93">
        <v>2188</v>
      </c>
      <c r="B2189" s="93" t="s">
        <v>11189</v>
      </c>
      <c r="C2189" s="93" t="s">
        <v>11298</v>
      </c>
      <c r="D2189" s="93">
        <v>1970</v>
      </c>
      <c r="E2189" s="93">
        <v>7.1230000000000002</v>
      </c>
    </row>
    <row r="2190" spans="1:5" ht="14.25" customHeight="1">
      <c r="A2190" s="93">
        <v>2189</v>
      </c>
      <c r="B2190" s="93" t="s">
        <v>7841</v>
      </c>
      <c r="C2190" s="93" t="s">
        <v>11297</v>
      </c>
      <c r="D2190" s="93">
        <v>1966</v>
      </c>
      <c r="E2190" s="93">
        <v>7.1219999999999999</v>
      </c>
    </row>
    <row r="2191" spans="1:5" ht="14.25" customHeight="1">
      <c r="A2191" s="93">
        <v>2190</v>
      </c>
      <c r="B2191" s="93" t="s">
        <v>11296</v>
      </c>
      <c r="C2191" s="93" t="s">
        <v>11295</v>
      </c>
      <c r="D2191" s="93">
        <v>1995</v>
      </c>
      <c r="E2191" s="93">
        <v>7.1219999999999999</v>
      </c>
    </row>
    <row r="2192" spans="1:5" ht="14.25" customHeight="1">
      <c r="A2192" s="93">
        <v>2191</v>
      </c>
      <c r="B2192" s="93" t="s">
        <v>7179</v>
      </c>
      <c r="C2192" s="93" t="s">
        <v>10011</v>
      </c>
      <c r="D2192" s="93">
        <v>1971</v>
      </c>
      <c r="E2192" s="93">
        <v>7.1189999999999998</v>
      </c>
    </row>
    <row r="2193" spans="1:5" ht="14.25" customHeight="1">
      <c r="A2193" s="93">
        <v>2192</v>
      </c>
      <c r="B2193" s="93" t="s">
        <v>7293</v>
      </c>
      <c r="C2193" s="93" t="s">
        <v>11294</v>
      </c>
      <c r="D2193" s="93">
        <v>1964</v>
      </c>
      <c r="E2193" s="93">
        <v>7.1159999999999997</v>
      </c>
    </row>
    <row r="2194" spans="1:5" ht="14.25" customHeight="1">
      <c r="A2194" s="93">
        <v>2193</v>
      </c>
      <c r="B2194" s="93" t="s">
        <v>7341</v>
      </c>
      <c r="C2194" s="93" t="s">
        <v>11293</v>
      </c>
      <c r="D2194" s="93">
        <v>1957</v>
      </c>
      <c r="E2194" s="93">
        <v>7.11</v>
      </c>
    </row>
    <row r="2195" spans="1:5" ht="14.25" customHeight="1">
      <c r="A2195" s="93">
        <v>2194</v>
      </c>
      <c r="B2195" s="93" t="s">
        <v>11292</v>
      </c>
      <c r="C2195" s="93" t="s">
        <v>5000</v>
      </c>
      <c r="D2195" s="93">
        <v>2006</v>
      </c>
      <c r="E2195" s="93">
        <v>7.109</v>
      </c>
    </row>
    <row r="2196" spans="1:5" ht="14.25" customHeight="1">
      <c r="A2196" s="93">
        <v>2195</v>
      </c>
      <c r="B2196" s="93" t="s">
        <v>11291</v>
      </c>
      <c r="C2196" s="93" t="s">
        <v>11290</v>
      </c>
      <c r="D2196" s="93">
        <v>1966</v>
      </c>
      <c r="E2196" s="93">
        <v>7.1059999999999999</v>
      </c>
    </row>
    <row r="2197" spans="1:5" ht="14.25" customHeight="1">
      <c r="A2197" s="93">
        <v>2196</v>
      </c>
      <c r="B2197" s="93" t="s">
        <v>11289</v>
      </c>
      <c r="C2197" s="93" t="s">
        <v>11288</v>
      </c>
      <c r="D2197" s="93">
        <v>1961</v>
      </c>
      <c r="E2197" s="93">
        <v>7.1040000000000001</v>
      </c>
    </row>
    <row r="2198" spans="1:5" ht="14.25" customHeight="1">
      <c r="A2198" s="93">
        <v>2197</v>
      </c>
      <c r="B2198" s="93" t="s">
        <v>8387</v>
      </c>
      <c r="C2198" s="93" t="s">
        <v>11287</v>
      </c>
      <c r="D2198" s="93">
        <v>1983</v>
      </c>
      <c r="E2198" s="93">
        <v>7.0970000000000004</v>
      </c>
    </row>
    <row r="2199" spans="1:5" ht="14.25" customHeight="1">
      <c r="A2199" s="93">
        <v>2198</v>
      </c>
      <c r="B2199" s="93" t="s">
        <v>7451</v>
      </c>
      <c r="C2199" s="93" t="s">
        <v>11286</v>
      </c>
      <c r="D2199" s="93">
        <v>1974</v>
      </c>
      <c r="E2199" s="93">
        <v>7.0970000000000004</v>
      </c>
    </row>
    <row r="2200" spans="1:5" ht="14.25" customHeight="1">
      <c r="A2200" s="93">
        <v>2199</v>
      </c>
      <c r="B2200" s="93" t="s">
        <v>11285</v>
      </c>
      <c r="C2200" s="93" t="s">
        <v>11284</v>
      </c>
      <c r="D2200" s="93">
        <v>1901</v>
      </c>
      <c r="E2200" s="93">
        <v>7.0970000000000004</v>
      </c>
    </row>
    <row r="2201" spans="1:5" ht="14.25" customHeight="1">
      <c r="A2201" s="93">
        <v>2200</v>
      </c>
      <c r="B2201" s="93" t="s">
        <v>11283</v>
      </c>
      <c r="C2201" s="93" t="s">
        <v>11282</v>
      </c>
      <c r="D2201" s="93">
        <v>1976</v>
      </c>
      <c r="E2201" s="93">
        <v>7.0960000000000001</v>
      </c>
    </row>
    <row r="2202" spans="1:5" ht="14.25" customHeight="1">
      <c r="A2202" s="93">
        <v>2201</v>
      </c>
      <c r="B2202" s="93" t="s">
        <v>8400</v>
      </c>
      <c r="C2202" s="93" t="s">
        <v>11281</v>
      </c>
      <c r="D2202" s="93">
        <v>1927</v>
      </c>
      <c r="E2202" s="93">
        <v>7.0940000000000003</v>
      </c>
    </row>
    <row r="2203" spans="1:5" ht="14.25" customHeight="1">
      <c r="A2203" s="93">
        <v>2202</v>
      </c>
      <c r="B2203" s="93" t="s">
        <v>10318</v>
      </c>
      <c r="C2203" s="93" t="s">
        <v>11280</v>
      </c>
      <c r="D2203" s="93">
        <v>1980</v>
      </c>
      <c r="E2203" s="93">
        <v>7.0940000000000003</v>
      </c>
    </row>
    <row r="2204" spans="1:5" ht="14.25" customHeight="1">
      <c r="A2204" s="93">
        <v>2203</v>
      </c>
      <c r="B2204" s="93" t="s">
        <v>11279</v>
      </c>
      <c r="C2204" s="93" t="s">
        <v>11278</v>
      </c>
      <c r="D2204" s="93">
        <v>2013</v>
      </c>
      <c r="E2204" s="93">
        <v>7.093</v>
      </c>
    </row>
    <row r="2205" spans="1:5" ht="14.25" customHeight="1">
      <c r="A2205" s="93">
        <v>2204</v>
      </c>
      <c r="B2205" s="93" t="s">
        <v>11277</v>
      </c>
      <c r="C2205" s="93" t="s">
        <v>11276</v>
      </c>
      <c r="D2205" s="93">
        <v>2000</v>
      </c>
      <c r="E2205" s="93">
        <v>7.093</v>
      </c>
    </row>
    <row r="2206" spans="1:5" ht="14.25" customHeight="1">
      <c r="A2206" s="93">
        <v>2205</v>
      </c>
      <c r="B2206" s="93" t="s">
        <v>11275</v>
      </c>
      <c r="C2206" s="93" t="s">
        <v>11274</v>
      </c>
      <c r="D2206" s="93">
        <v>1990</v>
      </c>
      <c r="E2206" s="93">
        <v>7.093</v>
      </c>
    </row>
    <row r="2207" spans="1:5" ht="14.25" customHeight="1">
      <c r="A2207" s="93">
        <v>2206</v>
      </c>
      <c r="B2207" s="93" t="s">
        <v>8156</v>
      </c>
      <c r="C2207" s="93" t="s">
        <v>11273</v>
      </c>
      <c r="D2207" s="93">
        <v>1966</v>
      </c>
      <c r="E2207" s="93">
        <v>7.0919999999999996</v>
      </c>
    </row>
    <row r="2208" spans="1:5" ht="14.25" customHeight="1">
      <c r="A2208" s="93">
        <v>2207</v>
      </c>
      <c r="B2208" s="93" t="s">
        <v>7455</v>
      </c>
      <c r="C2208" s="93" t="s">
        <v>11272</v>
      </c>
      <c r="D2208" s="93">
        <v>1993</v>
      </c>
      <c r="E2208" s="93">
        <v>7.0910000000000002</v>
      </c>
    </row>
    <row r="2209" spans="1:5" ht="14.25" customHeight="1">
      <c r="A2209" s="93">
        <v>2208</v>
      </c>
      <c r="B2209" s="93" t="s">
        <v>11271</v>
      </c>
      <c r="C2209" s="93" t="s">
        <v>11270</v>
      </c>
      <c r="D2209" s="93">
        <v>1970</v>
      </c>
      <c r="E2209" s="93">
        <v>7.0890000000000004</v>
      </c>
    </row>
    <row r="2210" spans="1:5" ht="14.25" customHeight="1">
      <c r="A2210" s="93">
        <v>2209</v>
      </c>
      <c r="B2210" s="93" t="s">
        <v>7407</v>
      </c>
      <c r="C2210" s="93" t="s">
        <v>11269</v>
      </c>
      <c r="D2210" s="93">
        <v>1990</v>
      </c>
      <c r="E2210" s="93">
        <v>7.0880000000000001</v>
      </c>
    </row>
    <row r="2211" spans="1:5" ht="14.25" customHeight="1">
      <c r="A2211" s="93">
        <v>2210</v>
      </c>
      <c r="B2211" s="93" t="s">
        <v>9136</v>
      </c>
      <c r="C2211" s="93" t="s">
        <v>9019</v>
      </c>
      <c r="D2211" s="93">
        <v>1994</v>
      </c>
      <c r="E2211" s="93">
        <v>7.085</v>
      </c>
    </row>
    <row r="2212" spans="1:5" ht="14.25" customHeight="1">
      <c r="A2212" s="93">
        <v>2211</v>
      </c>
      <c r="B2212" s="93" t="s">
        <v>11103</v>
      </c>
      <c r="C2212" s="93" t="s">
        <v>10151</v>
      </c>
      <c r="D2212" s="93">
        <v>1963</v>
      </c>
      <c r="E2212" s="93">
        <v>7.0830000000000002</v>
      </c>
    </row>
    <row r="2213" spans="1:5" ht="14.25" customHeight="1">
      <c r="A2213" s="93">
        <v>2212</v>
      </c>
      <c r="B2213" s="93" t="s">
        <v>7095</v>
      </c>
      <c r="C2213" s="93" t="s">
        <v>11268</v>
      </c>
      <c r="D2213" s="93">
        <v>1997</v>
      </c>
      <c r="E2213" s="93">
        <v>7.0830000000000002</v>
      </c>
    </row>
    <row r="2214" spans="1:5" ht="14.25" customHeight="1">
      <c r="A2214" s="93">
        <v>2213</v>
      </c>
      <c r="B2214" s="93" t="s">
        <v>9670</v>
      </c>
      <c r="C2214" s="93" t="s">
        <v>11267</v>
      </c>
      <c r="D2214" s="93">
        <v>1989</v>
      </c>
      <c r="E2214" s="93">
        <v>7.0819999999999999</v>
      </c>
    </row>
    <row r="2215" spans="1:5" ht="14.25" customHeight="1">
      <c r="A2215" s="93">
        <v>2214</v>
      </c>
      <c r="B2215" s="93" t="s">
        <v>10230</v>
      </c>
      <c r="C2215" s="93" t="s">
        <v>8339</v>
      </c>
      <c r="D2215" s="93">
        <v>1999</v>
      </c>
      <c r="E2215" s="93">
        <v>7.0819999999999999</v>
      </c>
    </row>
    <row r="2216" spans="1:5" ht="14.25" customHeight="1">
      <c r="A2216" s="93">
        <v>2215</v>
      </c>
      <c r="B2216" s="93" t="s">
        <v>11266</v>
      </c>
      <c r="C2216" s="93" t="s">
        <v>11265</v>
      </c>
      <c r="D2216" s="93">
        <v>1961</v>
      </c>
      <c r="E2216" s="93">
        <v>7.077</v>
      </c>
    </row>
    <row r="2217" spans="1:5" ht="14.25" customHeight="1">
      <c r="A2217" s="93">
        <v>2216</v>
      </c>
      <c r="B2217" s="93" t="s">
        <v>11264</v>
      </c>
      <c r="C2217" s="93" t="s">
        <v>11263</v>
      </c>
      <c r="D2217" s="93">
        <v>1938</v>
      </c>
      <c r="E2217" s="93">
        <v>7.0759999999999996</v>
      </c>
    </row>
    <row r="2218" spans="1:5" ht="14.25" customHeight="1">
      <c r="A2218" s="93">
        <v>2217</v>
      </c>
      <c r="B2218" s="93" t="s">
        <v>11262</v>
      </c>
      <c r="C2218" s="93" t="s">
        <v>8431</v>
      </c>
      <c r="D2218" s="93">
        <v>1981</v>
      </c>
      <c r="E2218" s="93">
        <v>7.0750000000000002</v>
      </c>
    </row>
    <row r="2219" spans="1:5" ht="14.25" customHeight="1">
      <c r="A2219" s="93">
        <v>2218</v>
      </c>
      <c r="B2219" s="93" t="s">
        <v>11261</v>
      </c>
      <c r="C2219" s="93" t="s">
        <v>11260</v>
      </c>
      <c r="D2219" s="93">
        <v>2000</v>
      </c>
      <c r="E2219" s="93">
        <v>7.0709999999999997</v>
      </c>
    </row>
    <row r="2220" spans="1:5" ht="14.25" customHeight="1">
      <c r="A2220" s="93">
        <v>2219</v>
      </c>
      <c r="B2220" s="93" t="s">
        <v>8340</v>
      </c>
      <c r="C2220" s="93" t="s">
        <v>11259</v>
      </c>
      <c r="D2220" s="93">
        <v>1990</v>
      </c>
      <c r="E2220" s="93">
        <v>7.0709999999999997</v>
      </c>
    </row>
    <row r="2221" spans="1:5" ht="14.25" customHeight="1">
      <c r="A2221" s="93">
        <v>2220</v>
      </c>
      <c r="B2221" s="93" t="s">
        <v>11258</v>
      </c>
      <c r="C2221" s="93" t="s">
        <v>11257</v>
      </c>
      <c r="D2221" s="93">
        <v>2000</v>
      </c>
      <c r="E2221" s="93">
        <v>7.069</v>
      </c>
    </row>
    <row r="2222" spans="1:5" ht="14.25" customHeight="1">
      <c r="A2222" s="93">
        <v>2221</v>
      </c>
      <c r="B2222" s="93" t="s">
        <v>11256</v>
      </c>
      <c r="C2222" s="93" t="s">
        <v>11255</v>
      </c>
      <c r="D2222" s="93">
        <v>2009</v>
      </c>
      <c r="E2222" s="93">
        <v>7.0670000000000002</v>
      </c>
    </row>
    <row r="2223" spans="1:5" ht="14.25" customHeight="1">
      <c r="A2223" s="93">
        <v>2222</v>
      </c>
      <c r="B2223" s="93" t="s">
        <v>10688</v>
      </c>
      <c r="C2223" s="93" t="s">
        <v>11254</v>
      </c>
      <c r="D2223" s="93">
        <v>1971</v>
      </c>
      <c r="E2223" s="93">
        <v>7.0629999999999997</v>
      </c>
    </row>
    <row r="2224" spans="1:5" ht="14.25" customHeight="1">
      <c r="A2224" s="93">
        <v>2223</v>
      </c>
      <c r="B2224" s="93" t="s">
        <v>10333</v>
      </c>
      <c r="C2224" s="93" t="s">
        <v>11253</v>
      </c>
      <c r="D2224" s="93">
        <v>1995</v>
      </c>
      <c r="E2224" s="93">
        <v>7.0620000000000003</v>
      </c>
    </row>
    <row r="2225" spans="1:5" ht="14.25" customHeight="1">
      <c r="A2225" s="93">
        <v>2224</v>
      </c>
      <c r="B2225" s="93" t="s">
        <v>11252</v>
      </c>
      <c r="C2225" s="93" t="s">
        <v>11251</v>
      </c>
      <c r="D2225" s="93">
        <v>1972</v>
      </c>
      <c r="E2225" s="93">
        <v>7.0579999999999998</v>
      </c>
    </row>
    <row r="2226" spans="1:5" ht="14.25" customHeight="1">
      <c r="A2226" s="93">
        <v>2225</v>
      </c>
      <c r="B2226" s="93" t="s">
        <v>11250</v>
      </c>
      <c r="C2226" s="93" t="s">
        <v>11122</v>
      </c>
      <c r="D2226" s="93">
        <v>2001</v>
      </c>
      <c r="E2226" s="93">
        <v>7.0519999999999996</v>
      </c>
    </row>
    <row r="2227" spans="1:5" ht="14.25" customHeight="1">
      <c r="A2227" s="93">
        <v>2226</v>
      </c>
      <c r="B2227" s="93" t="s">
        <v>11249</v>
      </c>
      <c r="C2227" s="93" t="s">
        <v>11248</v>
      </c>
      <c r="D2227" s="93">
        <v>2009</v>
      </c>
      <c r="E2227" s="93">
        <v>7.048</v>
      </c>
    </row>
    <row r="2228" spans="1:5" ht="14.25" customHeight="1">
      <c r="A2228" s="93">
        <v>2227</v>
      </c>
      <c r="B2228" s="93" t="s">
        <v>8174</v>
      </c>
      <c r="C2228" s="93" t="s">
        <v>7580</v>
      </c>
      <c r="D2228" s="93">
        <v>1997</v>
      </c>
      <c r="E2228" s="93">
        <v>7.0430000000000001</v>
      </c>
    </row>
    <row r="2229" spans="1:5" ht="14.25" customHeight="1">
      <c r="A2229" s="93">
        <v>2228</v>
      </c>
      <c r="B2229" s="93" t="s">
        <v>9886</v>
      </c>
      <c r="C2229" s="93" t="s">
        <v>11247</v>
      </c>
      <c r="D2229" s="93">
        <v>2007</v>
      </c>
      <c r="E2229" s="93">
        <v>7.0430000000000001</v>
      </c>
    </row>
    <row r="2230" spans="1:5" ht="14.25" customHeight="1">
      <c r="A2230" s="93">
        <v>2229</v>
      </c>
      <c r="B2230" s="93" t="s">
        <v>7206</v>
      </c>
      <c r="C2230" s="93" t="s">
        <v>10794</v>
      </c>
      <c r="D2230" s="93">
        <v>1985</v>
      </c>
      <c r="E2230" s="93">
        <v>7.0389999999999997</v>
      </c>
    </row>
    <row r="2231" spans="1:5" ht="14.25" customHeight="1">
      <c r="A2231" s="93">
        <v>2230</v>
      </c>
      <c r="B2231" s="93" t="s">
        <v>7037</v>
      </c>
      <c r="C2231" s="93" t="s">
        <v>11246</v>
      </c>
      <c r="D2231" s="93">
        <v>1991</v>
      </c>
      <c r="E2231" s="93">
        <v>7.0380000000000003</v>
      </c>
    </row>
    <row r="2232" spans="1:5" ht="14.25" customHeight="1">
      <c r="A2232" s="93">
        <v>2231</v>
      </c>
      <c r="B2232" s="93" t="s">
        <v>7206</v>
      </c>
      <c r="C2232" s="93" t="s">
        <v>11245</v>
      </c>
      <c r="D2232" s="93">
        <v>1992</v>
      </c>
      <c r="E2232" s="93">
        <v>7.032</v>
      </c>
    </row>
    <row r="2233" spans="1:5" ht="14.25" customHeight="1">
      <c r="A2233" s="93">
        <v>2232</v>
      </c>
      <c r="B2233" s="93" t="s">
        <v>8184</v>
      </c>
      <c r="C2233" s="93" t="s">
        <v>11244</v>
      </c>
      <c r="D2233" s="93">
        <v>1998</v>
      </c>
      <c r="E2233" s="93">
        <v>7.03</v>
      </c>
    </row>
    <row r="2234" spans="1:5" ht="14.25" customHeight="1">
      <c r="A2234" s="93">
        <v>2233</v>
      </c>
      <c r="B2234" s="93" t="s">
        <v>10316</v>
      </c>
      <c r="C2234" s="93" t="s">
        <v>11243</v>
      </c>
      <c r="D2234" s="93">
        <v>2009</v>
      </c>
      <c r="E2234" s="93">
        <v>7.0289999999999999</v>
      </c>
    </row>
    <row r="2235" spans="1:5" ht="14.25" customHeight="1">
      <c r="A2235" s="93">
        <v>2234</v>
      </c>
      <c r="B2235" s="93" t="s">
        <v>8207</v>
      </c>
      <c r="C2235" s="93" t="s">
        <v>11242</v>
      </c>
      <c r="D2235" s="93">
        <v>1979</v>
      </c>
      <c r="E2235" s="93">
        <v>7.0279999999999996</v>
      </c>
    </row>
    <row r="2236" spans="1:5" ht="14.25" customHeight="1">
      <c r="A2236" s="93">
        <v>2235</v>
      </c>
      <c r="B2236" s="93" t="s">
        <v>11241</v>
      </c>
      <c r="C2236" s="93" t="s">
        <v>11240</v>
      </c>
      <c r="D2236" s="93">
        <v>1974</v>
      </c>
      <c r="E2236" s="93">
        <v>7.0250000000000004</v>
      </c>
    </row>
    <row r="2237" spans="1:5" ht="14.25" customHeight="1">
      <c r="A2237" s="93">
        <v>2236</v>
      </c>
      <c r="B2237" s="93" t="s">
        <v>11239</v>
      </c>
      <c r="C2237" s="93" t="s">
        <v>11238</v>
      </c>
      <c r="D2237" s="93">
        <v>2001</v>
      </c>
      <c r="E2237" s="93">
        <v>7.0229999999999997</v>
      </c>
    </row>
    <row r="2238" spans="1:5" ht="14.25" customHeight="1">
      <c r="A2238" s="93">
        <v>2237</v>
      </c>
      <c r="B2238" s="93" t="s">
        <v>11237</v>
      </c>
      <c r="C2238" s="93" t="s">
        <v>11236</v>
      </c>
      <c r="D2238" s="93">
        <v>1964</v>
      </c>
      <c r="E2238" s="93">
        <v>7.0229999999999997</v>
      </c>
    </row>
    <row r="2239" spans="1:5" ht="14.25" customHeight="1">
      <c r="A2239" s="93">
        <v>2238</v>
      </c>
      <c r="B2239" s="93" t="s">
        <v>7774</v>
      </c>
      <c r="C2239" s="93" t="s">
        <v>11235</v>
      </c>
      <c r="D2239" s="93">
        <v>1973</v>
      </c>
      <c r="E2239" s="93">
        <v>7.0220000000000002</v>
      </c>
    </row>
    <row r="2240" spans="1:5" ht="14.25" customHeight="1">
      <c r="A2240" s="93">
        <v>2239</v>
      </c>
      <c r="B2240" s="93" t="s">
        <v>7485</v>
      </c>
      <c r="C2240" s="93" t="s">
        <v>11234</v>
      </c>
      <c r="D2240" s="93">
        <v>1979</v>
      </c>
      <c r="E2240" s="93">
        <v>7.0209999999999999</v>
      </c>
    </row>
    <row r="2241" spans="1:5" ht="14.25" customHeight="1">
      <c r="A2241" s="93">
        <v>2240</v>
      </c>
      <c r="B2241" s="93" t="s">
        <v>11233</v>
      </c>
      <c r="C2241" s="93" t="s">
        <v>11232</v>
      </c>
      <c r="D2241" s="93">
        <v>1961</v>
      </c>
      <c r="E2241" s="93">
        <v>7.02</v>
      </c>
    </row>
    <row r="2242" spans="1:5" ht="14.25" customHeight="1">
      <c r="A2242" s="93">
        <v>2241</v>
      </c>
      <c r="B2242" s="93" t="s">
        <v>11231</v>
      </c>
      <c r="C2242" s="93" t="s">
        <v>11230</v>
      </c>
      <c r="D2242" s="93">
        <v>1955</v>
      </c>
      <c r="E2242" s="93">
        <v>7.0190000000000001</v>
      </c>
    </row>
    <row r="2243" spans="1:5" ht="14.25" customHeight="1">
      <c r="A2243" s="93">
        <v>2242</v>
      </c>
      <c r="B2243" s="93" t="s">
        <v>10511</v>
      </c>
      <c r="C2243" s="93" t="s">
        <v>11229</v>
      </c>
      <c r="D2243" s="93">
        <v>1961</v>
      </c>
      <c r="E2243" s="93">
        <v>7.0179999999999998</v>
      </c>
    </row>
    <row r="2244" spans="1:5" ht="14.25" customHeight="1">
      <c r="A2244" s="93">
        <v>2243</v>
      </c>
      <c r="B2244" s="93" t="s">
        <v>7677</v>
      </c>
      <c r="C2244" s="93" t="s">
        <v>11228</v>
      </c>
      <c r="D2244" s="93">
        <v>1998</v>
      </c>
      <c r="E2244" s="93">
        <v>7.016</v>
      </c>
    </row>
    <row r="2245" spans="1:5" ht="14.25" customHeight="1">
      <c r="A2245" s="93">
        <v>2244</v>
      </c>
      <c r="B2245" s="93" t="s">
        <v>11227</v>
      </c>
      <c r="C2245" s="93" t="s">
        <v>11226</v>
      </c>
      <c r="D2245" s="93">
        <v>1948</v>
      </c>
      <c r="E2245" s="93">
        <v>7.0140000000000002</v>
      </c>
    </row>
    <row r="2246" spans="1:5" ht="14.25" customHeight="1">
      <c r="A2246" s="93">
        <v>2245</v>
      </c>
      <c r="B2246" s="93" t="s">
        <v>7626</v>
      </c>
      <c r="C2246" s="93" t="s">
        <v>11225</v>
      </c>
      <c r="D2246" s="93">
        <v>1971</v>
      </c>
      <c r="E2246" s="93">
        <v>7.0119999999999996</v>
      </c>
    </row>
    <row r="2247" spans="1:5" ht="14.25" customHeight="1">
      <c r="A2247" s="93">
        <v>2246</v>
      </c>
      <c r="B2247" s="93" t="s">
        <v>7320</v>
      </c>
      <c r="C2247" s="93" t="s">
        <v>11224</v>
      </c>
      <c r="D2247" s="93">
        <v>1983</v>
      </c>
      <c r="E2247" s="93">
        <v>7.0049999999999999</v>
      </c>
    </row>
    <row r="2248" spans="1:5" ht="14.25" customHeight="1">
      <c r="A2248" s="93">
        <v>2247</v>
      </c>
      <c r="B2248" s="93" t="s">
        <v>9812</v>
      </c>
      <c r="C2248" s="93" t="s">
        <v>11223</v>
      </c>
      <c r="D2248" s="93">
        <v>2009</v>
      </c>
      <c r="E2248" s="93">
        <v>6.9980000000000002</v>
      </c>
    </row>
    <row r="2249" spans="1:5" ht="14.25" customHeight="1">
      <c r="A2249" s="93">
        <v>2248</v>
      </c>
      <c r="B2249" s="93" t="s">
        <v>11222</v>
      </c>
      <c r="C2249" s="93" t="s">
        <v>11221</v>
      </c>
      <c r="D2249" s="93">
        <v>1944</v>
      </c>
      <c r="E2249" s="93">
        <v>6.9980000000000002</v>
      </c>
    </row>
    <row r="2250" spans="1:5" ht="14.25" customHeight="1">
      <c r="A2250" s="93">
        <v>2249</v>
      </c>
      <c r="B2250" s="93" t="s">
        <v>9246</v>
      </c>
      <c r="C2250" s="93" t="s">
        <v>11220</v>
      </c>
      <c r="D2250" s="93">
        <v>2002</v>
      </c>
      <c r="E2250" s="93">
        <v>6.9960000000000004</v>
      </c>
    </row>
    <row r="2251" spans="1:5" ht="14.25" customHeight="1">
      <c r="A2251" s="93">
        <v>2250</v>
      </c>
      <c r="B2251" s="93" t="s">
        <v>10213</v>
      </c>
      <c r="C2251" s="93" t="s">
        <v>11219</v>
      </c>
      <c r="D2251" s="93">
        <v>2011</v>
      </c>
      <c r="E2251" s="93">
        <v>6.992</v>
      </c>
    </row>
    <row r="2252" spans="1:5" ht="14.25" customHeight="1">
      <c r="A2252" s="93">
        <v>2251</v>
      </c>
      <c r="B2252" s="93" t="s">
        <v>11218</v>
      </c>
      <c r="C2252" s="93" t="s">
        <v>9955</v>
      </c>
      <c r="D2252" s="93">
        <v>1967</v>
      </c>
      <c r="E2252" s="93">
        <v>6.9909999999999997</v>
      </c>
    </row>
    <row r="2253" spans="1:5" ht="14.25" customHeight="1">
      <c r="A2253" s="93">
        <v>2252</v>
      </c>
      <c r="B2253" s="93" t="s">
        <v>10991</v>
      </c>
      <c r="C2253" s="93" t="s">
        <v>11217</v>
      </c>
      <c r="D2253" s="93">
        <v>1984</v>
      </c>
      <c r="E2253" s="93">
        <v>6.9909999999999997</v>
      </c>
    </row>
    <row r="2254" spans="1:5" ht="14.25" customHeight="1">
      <c r="A2254" s="93">
        <v>2253</v>
      </c>
      <c r="B2254" s="93" t="s">
        <v>11216</v>
      </c>
      <c r="C2254" s="93" t="s">
        <v>11215</v>
      </c>
      <c r="D2254" s="93">
        <v>2003</v>
      </c>
      <c r="E2254" s="93">
        <v>6.9880000000000004</v>
      </c>
    </row>
    <row r="2255" spans="1:5" ht="14.25" customHeight="1">
      <c r="A2255" s="93">
        <v>2254</v>
      </c>
      <c r="B2255" s="93" t="s">
        <v>11214</v>
      </c>
      <c r="C2255" s="93" t="s">
        <v>11213</v>
      </c>
      <c r="D2255" s="93">
        <v>1961</v>
      </c>
      <c r="E2255" s="93">
        <v>6.9850000000000003</v>
      </c>
    </row>
    <row r="2256" spans="1:5" ht="14.25" customHeight="1">
      <c r="A2256" s="93">
        <v>2255</v>
      </c>
      <c r="B2256" s="93" t="s">
        <v>7709</v>
      </c>
      <c r="C2256" s="93" t="s">
        <v>11212</v>
      </c>
      <c r="D2256" s="93">
        <v>1953</v>
      </c>
      <c r="E2256" s="93">
        <v>6.984</v>
      </c>
    </row>
    <row r="2257" spans="1:5" ht="14.25" customHeight="1">
      <c r="A2257" s="93">
        <v>2256</v>
      </c>
      <c r="B2257" s="93" t="s">
        <v>7275</v>
      </c>
      <c r="C2257" s="93" t="s">
        <v>11211</v>
      </c>
      <c r="D2257" s="93">
        <v>2001</v>
      </c>
      <c r="E2257" s="93">
        <v>6.9829999999999997</v>
      </c>
    </row>
    <row r="2258" spans="1:5" ht="14.25" customHeight="1">
      <c r="A2258" s="93">
        <v>2257</v>
      </c>
      <c r="B2258" s="93" t="s">
        <v>11210</v>
      </c>
      <c r="C2258" s="93" t="s">
        <v>11209</v>
      </c>
      <c r="D2258" s="93">
        <v>1963</v>
      </c>
      <c r="E2258" s="93">
        <v>6.9829999999999997</v>
      </c>
    </row>
    <row r="2259" spans="1:5" ht="14.25" customHeight="1">
      <c r="A2259" s="93">
        <v>2258</v>
      </c>
      <c r="B2259" s="93" t="s">
        <v>9246</v>
      </c>
      <c r="C2259" s="93" t="s">
        <v>11208</v>
      </c>
      <c r="D2259" s="93">
        <v>1997</v>
      </c>
      <c r="E2259" s="93">
        <v>6.976</v>
      </c>
    </row>
    <row r="2260" spans="1:5" ht="14.25" customHeight="1">
      <c r="A2260" s="93">
        <v>2259</v>
      </c>
      <c r="B2260" s="93" t="s">
        <v>7027</v>
      </c>
      <c r="C2260" s="93" t="s">
        <v>11207</v>
      </c>
      <c r="D2260" s="93">
        <v>1993</v>
      </c>
      <c r="E2260" s="93">
        <v>6.9749999999999996</v>
      </c>
    </row>
    <row r="2261" spans="1:5" ht="14.25" customHeight="1">
      <c r="A2261" s="93">
        <v>2260</v>
      </c>
      <c r="B2261" s="93" t="s">
        <v>7011</v>
      </c>
      <c r="C2261" s="93" t="s">
        <v>11206</v>
      </c>
      <c r="D2261" s="93">
        <v>1978</v>
      </c>
      <c r="E2261" s="93">
        <v>6.9720000000000004</v>
      </c>
    </row>
    <row r="2262" spans="1:5" ht="14.25" customHeight="1">
      <c r="A2262" s="93">
        <v>2261</v>
      </c>
      <c r="B2262" s="93" t="s">
        <v>11205</v>
      </c>
      <c r="C2262" s="93" t="s">
        <v>11204</v>
      </c>
      <c r="D2262" s="93">
        <v>1995</v>
      </c>
      <c r="E2262" s="93">
        <v>6.9710000000000001</v>
      </c>
    </row>
    <row r="2263" spans="1:5" ht="14.25" customHeight="1">
      <c r="A2263" s="93">
        <v>2262</v>
      </c>
      <c r="B2263" s="93" t="s">
        <v>8120</v>
      </c>
      <c r="C2263" s="93" t="s">
        <v>11203</v>
      </c>
      <c r="D2263" s="93">
        <v>2002</v>
      </c>
      <c r="E2263" s="93">
        <v>6.9710000000000001</v>
      </c>
    </row>
    <row r="2264" spans="1:5" ht="14.25" customHeight="1">
      <c r="A2264" s="93">
        <v>2263</v>
      </c>
      <c r="B2264" s="93" t="s">
        <v>9355</v>
      </c>
      <c r="C2264" s="93" t="s">
        <v>11202</v>
      </c>
      <c r="D2264" s="93">
        <v>1981</v>
      </c>
      <c r="E2264" s="93">
        <v>6.97</v>
      </c>
    </row>
    <row r="2265" spans="1:5" ht="14.25" customHeight="1">
      <c r="A2265" s="93">
        <v>2264</v>
      </c>
      <c r="B2265" s="93" t="s">
        <v>11201</v>
      </c>
      <c r="C2265" s="93" t="s">
        <v>11200</v>
      </c>
      <c r="D2265" s="93">
        <v>1982</v>
      </c>
      <c r="E2265" s="93">
        <v>6.97</v>
      </c>
    </row>
    <row r="2266" spans="1:5" ht="14.25" customHeight="1">
      <c r="A2266" s="93">
        <v>2265</v>
      </c>
      <c r="B2266" s="93" t="s">
        <v>8383</v>
      </c>
      <c r="C2266" s="93" t="s">
        <v>11199</v>
      </c>
      <c r="D2266" s="93">
        <v>1972</v>
      </c>
      <c r="E2266" s="93">
        <v>6.9690000000000003</v>
      </c>
    </row>
    <row r="2267" spans="1:5" ht="14.25" customHeight="1">
      <c r="A2267" s="93">
        <v>2266</v>
      </c>
      <c r="B2267" s="93" t="s">
        <v>11198</v>
      </c>
      <c r="C2267" s="93" t="s">
        <v>11197</v>
      </c>
      <c r="D2267" s="93">
        <v>1998</v>
      </c>
      <c r="E2267" s="93">
        <v>6.968</v>
      </c>
    </row>
    <row r="2268" spans="1:5" ht="14.25" customHeight="1">
      <c r="A2268" s="93">
        <v>2267</v>
      </c>
      <c r="B2268" s="93" t="s">
        <v>10255</v>
      </c>
      <c r="C2268" s="93" t="s">
        <v>11196</v>
      </c>
      <c r="D2268" s="93">
        <v>1989</v>
      </c>
      <c r="E2268" s="93">
        <v>6.9660000000000002</v>
      </c>
    </row>
    <row r="2269" spans="1:5" ht="14.25" customHeight="1">
      <c r="A2269" s="93">
        <v>2268</v>
      </c>
      <c r="B2269" s="93" t="s">
        <v>11195</v>
      </c>
      <c r="C2269" s="93" t="s">
        <v>11194</v>
      </c>
      <c r="D2269" s="93">
        <v>1977</v>
      </c>
      <c r="E2269" s="93">
        <v>6.9619999999999997</v>
      </c>
    </row>
    <row r="2270" spans="1:5" ht="14.25" customHeight="1">
      <c r="A2270" s="93">
        <v>2269</v>
      </c>
      <c r="B2270" s="93" t="s">
        <v>11193</v>
      </c>
      <c r="C2270" s="93" t="s">
        <v>11192</v>
      </c>
      <c r="D2270" s="93">
        <v>1968</v>
      </c>
      <c r="E2270" s="93">
        <v>6.9610000000000003</v>
      </c>
    </row>
    <row r="2271" spans="1:5" ht="14.25" customHeight="1">
      <c r="A2271" s="93">
        <v>2270</v>
      </c>
      <c r="B2271" s="93" t="s">
        <v>9499</v>
      </c>
      <c r="C2271" s="93" t="s">
        <v>11191</v>
      </c>
      <c r="D2271" s="93">
        <v>1968</v>
      </c>
      <c r="E2271" s="93">
        <v>6.9589999999999996</v>
      </c>
    </row>
    <row r="2272" spans="1:5" ht="14.25" customHeight="1">
      <c r="A2272" s="93">
        <v>2271</v>
      </c>
      <c r="B2272" s="93" t="s">
        <v>9783</v>
      </c>
      <c r="C2272" s="93" t="s">
        <v>11190</v>
      </c>
      <c r="D2272" s="93">
        <v>1969</v>
      </c>
      <c r="E2272" s="93">
        <v>6.9569999999999999</v>
      </c>
    </row>
    <row r="2273" spans="1:5" ht="14.25" customHeight="1">
      <c r="A2273" s="93">
        <v>2272</v>
      </c>
      <c r="B2273" s="93" t="s">
        <v>11189</v>
      </c>
      <c r="C2273" s="93" t="s">
        <v>11188</v>
      </c>
      <c r="D2273" s="93">
        <v>1974</v>
      </c>
      <c r="E2273" s="93">
        <v>6.9569999999999999</v>
      </c>
    </row>
    <row r="2274" spans="1:5" ht="14.25" customHeight="1">
      <c r="A2274" s="93">
        <v>2273</v>
      </c>
      <c r="B2274" s="93" t="s">
        <v>7328</v>
      </c>
      <c r="C2274" s="93" t="s">
        <v>11187</v>
      </c>
      <c r="D2274" s="93">
        <v>1995</v>
      </c>
      <c r="E2274" s="93">
        <v>6.9560000000000004</v>
      </c>
    </row>
    <row r="2275" spans="1:5" ht="14.25" customHeight="1">
      <c r="A2275" s="93">
        <v>2274</v>
      </c>
      <c r="B2275" s="93" t="s">
        <v>11186</v>
      </c>
      <c r="C2275" s="93" t="s">
        <v>11185</v>
      </c>
      <c r="D2275" s="93">
        <v>1981</v>
      </c>
      <c r="E2275" s="93">
        <v>6.9530000000000003</v>
      </c>
    </row>
    <row r="2276" spans="1:5" ht="14.25" customHeight="1">
      <c r="A2276" s="93">
        <v>2275</v>
      </c>
      <c r="B2276" s="93" t="s">
        <v>7651</v>
      </c>
      <c r="C2276" s="93" t="s">
        <v>11184</v>
      </c>
      <c r="D2276" s="93">
        <v>1985</v>
      </c>
      <c r="E2276" s="93">
        <v>6.952</v>
      </c>
    </row>
    <row r="2277" spans="1:5" ht="14.25" customHeight="1">
      <c r="A2277" s="93">
        <v>2276</v>
      </c>
      <c r="B2277" s="93" t="s">
        <v>10968</v>
      </c>
      <c r="C2277" s="93" t="s">
        <v>11183</v>
      </c>
      <c r="D2277" s="93">
        <v>1982</v>
      </c>
      <c r="E2277" s="93">
        <v>6.9509999999999996</v>
      </c>
    </row>
    <row r="2278" spans="1:5" ht="14.25" customHeight="1">
      <c r="A2278" s="93">
        <v>2277</v>
      </c>
      <c r="B2278" s="93" t="s">
        <v>7965</v>
      </c>
      <c r="C2278" s="93" t="s">
        <v>11182</v>
      </c>
      <c r="D2278" s="93">
        <v>1989</v>
      </c>
      <c r="E2278" s="93">
        <v>6.9489999999999998</v>
      </c>
    </row>
    <row r="2279" spans="1:5" ht="14.25" customHeight="1">
      <c r="A2279" s="93">
        <v>2278</v>
      </c>
      <c r="B2279" s="93" t="s">
        <v>7175</v>
      </c>
      <c r="C2279" s="93" t="s">
        <v>11181</v>
      </c>
      <c r="D2279" s="93">
        <v>1944</v>
      </c>
      <c r="E2279" s="93">
        <v>6.9459999999999997</v>
      </c>
    </row>
    <row r="2280" spans="1:5" ht="14.25" customHeight="1">
      <c r="A2280" s="93">
        <v>2279</v>
      </c>
      <c r="B2280" s="93" t="s">
        <v>9357</v>
      </c>
      <c r="C2280" s="93" t="s">
        <v>11180</v>
      </c>
      <c r="D2280" s="93">
        <v>1977</v>
      </c>
      <c r="E2280" s="93">
        <v>6.9459999999999997</v>
      </c>
    </row>
    <row r="2281" spans="1:5" ht="14.25" customHeight="1">
      <c r="A2281" s="93">
        <v>2280</v>
      </c>
      <c r="B2281" s="93" t="s">
        <v>8002</v>
      </c>
      <c r="C2281" s="93" t="s">
        <v>11179</v>
      </c>
      <c r="D2281" s="93">
        <v>1985</v>
      </c>
      <c r="E2281" s="93">
        <v>6.944</v>
      </c>
    </row>
    <row r="2282" spans="1:5" ht="14.25" customHeight="1">
      <c r="A2282" s="93">
        <v>2281</v>
      </c>
      <c r="B2282" s="93" t="s">
        <v>11178</v>
      </c>
      <c r="C2282" s="93" t="s">
        <v>11177</v>
      </c>
      <c r="D2282" s="93">
        <v>1998</v>
      </c>
      <c r="E2282" s="93">
        <v>6.9429999999999996</v>
      </c>
    </row>
    <row r="2283" spans="1:5" ht="14.25" customHeight="1">
      <c r="A2283" s="93">
        <v>2282</v>
      </c>
      <c r="B2283" s="93" t="s">
        <v>7101</v>
      </c>
      <c r="C2283" s="93" t="s">
        <v>11176</v>
      </c>
      <c r="D2283" s="93">
        <v>1965</v>
      </c>
      <c r="E2283" s="93">
        <v>6.9409999999999998</v>
      </c>
    </row>
    <row r="2284" spans="1:5" ht="14.25" customHeight="1">
      <c r="A2284" s="93">
        <v>2283</v>
      </c>
      <c r="B2284" s="93" t="s">
        <v>7976</v>
      </c>
      <c r="C2284" s="93" t="s">
        <v>11175</v>
      </c>
      <c r="D2284" s="93">
        <v>1948</v>
      </c>
      <c r="E2284" s="93">
        <v>6.9390000000000001</v>
      </c>
    </row>
    <row r="2285" spans="1:5" ht="14.25" customHeight="1">
      <c r="A2285" s="93">
        <v>2284</v>
      </c>
      <c r="B2285" s="93" t="s">
        <v>8230</v>
      </c>
      <c r="C2285" s="93" t="s">
        <v>11174</v>
      </c>
      <c r="D2285" s="93">
        <v>1974</v>
      </c>
      <c r="E2285" s="93">
        <v>6.9379999999999997</v>
      </c>
    </row>
    <row r="2286" spans="1:5" ht="14.25" customHeight="1">
      <c r="A2286" s="93">
        <v>2285</v>
      </c>
      <c r="B2286" s="93" t="s">
        <v>11173</v>
      </c>
      <c r="C2286" s="93" t="s">
        <v>11172</v>
      </c>
      <c r="D2286" s="93">
        <v>2008</v>
      </c>
      <c r="E2286" s="93">
        <v>6.9379999999999997</v>
      </c>
    </row>
    <row r="2287" spans="1:5" ht="14.25" customHeight="1">
      <c r="A2287" s="93">
        <v>2286</v>
      </c>
      <c r="B2287" s="93" t="s">
        <v>7041</v>
      </c>
      <c r="C2287" s="93" t="s">
        <v>11171</v>
      </c>
      <c r="D2287" s="93">
        <v>2005</v>
      </c>
      <c r="E2287" s="93">
        <v>6.9349999999999996</v>
      </c>
    </row>
    <row r="2288" spans="1:5" ht="14.25" customHeight="1">
      <c r="A2288" s="93">
        <v>2287</v>
      </c>
      <c r="B2288" s="93" t="s">
        <v>7308</v>
      </c>
      <c r="C2288" s="93" t="s">
        <v>11170</v>
      </c>
      <c r="D2288" s="93">
        <v>1965</v>
      </c>
      <c r="E2288" s="93">
        <v>6.9340000000000002</v>
      </c>
    </row>
    <row r="2289" spans="1:5" ht="14.25" customHeight="1">
      <c r="A2289" s="93">
        <v>2288</v>
      </c>
      <c r="B2289" s="93" t="s">
        <v>11169</v>
      </c>
      <c r="C2289" s="93" t="s">
        <v>7391</v>
      </c>
      <c r="D2289" s="93">
        <v>2004</v>
      </c>
      <c r="E2289" s="93">
        <v>6.9340000000000002</v>
      </c>
    </row>
    <row r="2290" spans="1:5" ht="14.25" customHeight="1">
      <c r="A2290" s="93">
        <v>2289</v>
      </c>
      <c r="B2290" s="93" t="s">
        <v>7153</v>
      </c>
      <c r="C2290" s="93" t="s">
        <v>11168</v>
      </c>
      <c r="D2290" s="93">
        <v>1998</v>
      </c>
      <c r="E2290" s="93">
        <v>6.9329999999999998</v>
      </c>
    </row>
    <row r="2291" spans="1:5" ht="14.25" customHeight="1">
      <c r="A2291" s="93">
        <v>2290</v>
      </c>
      <c r="B2291" s="93" t="s">
        <v>11167</v>
      </c>
      <c r="C2291" s="93" t="s">
        <v>11166</v>
      </c>
      <c r="D2291" s="93">
        <v>1966</v>
      </c>
      <c r="E2291" s="93">
        <v>6.931</v>
      </c>
    </row>
    <row r="2292" spans="1:5" ht="14.25" customHeight="1">
      <c r="A2292" s="93">
        <v>2291</v>
      </c>
      <c r="B2292" s="93" t="s">
        <v>11165</v>
      </c>
      <c r="C2292" s="93" t="s">
        <v>11164</v>
      </c>
      <c r="D2292" s="93">
        <v>1998</v>
      </c>
      <c r="E2292" s="93">
        <v>6.9290000000000003</v>
      </c>
    </row>
    <row r="2293" spans="1:5" ht="14.25" customHeight="1">
      <c r="A2293" s="93">
        <v>2292</v>
      </c>
      <c r="B2293" s="93" t="s">
        <v>11163</v>
      </c>
      <c r="C2293" s="93" t="s">
        <v>11162</v>
      </c>
      <c r="D2293" s="93">
        <v>1956</v>
      </c>
      <c r="E2293" s="93">
        <v>6.923</v>
      </c>
    </row>
    <row r="2294" spans="1:5" ht="14.25" customHeight="1">
      <c r="A2294" s="93">
        <v>2293</v>
      </c>
      <c r="B2294" s="93" t="s">
        <v>9106</v>
      </c>
      <c r="C2294" s="93" t="s">
        <v>11161</v>
      </c>
      <c r="D2294" s="93">
        <v>2003</v>
      </c>
      <c r="E2294" s="93">
        <v>6.9160000000000004</v>
      </c>
    </row>
    <row r="2295" spans="1:5" ht="14.25" customHeight="1">
      <c r="A2295" s="93">
        <v>2294</v>
      </c>
      <c r="B2295" s="93" t="s">
        <v>8130</v>
      </c>
      <c r="C2295" s="93" t="s">
        <v>11160</v>
      </c>
      <c r="D2295" s="93">
        <v>2002</v>
      </c>
      <c r="E2295" s="93">
        <v>6.9160000000000004</v>
      </c>
    </row>
    <row r="2296" spans="1:5" ht="14.25" customHeight="1">
      <c r="A2296" s="93">
        <v>2295</v>
      </c>
      <c r="B2296" s="93" t="s">
        <v>10119</v>
      </c>
      <c r="C2296" s="93" t="s">
        <v>11159</v>
      </c>
      <c r="D2296" s="93">
        <v>1988</v>
      </c>
      <c r="E2296" s="93">
        <v>6.9119999999999999</v>
      </c>
    </row>
    <row r="2297" spans="1:5" ht="14.25" customHeight="1">
      <c r="A2297" s="93">
        <v>2296</v>
      </c>
      <c r="B2297" s="93" t="s">
        <v>7153</v>
      </c>
      <c r="C2297" s="93" t="s">
        <v>11158</v>
      </c>
      <c r="D2297" s="93">
        <v>2005</v>
      </c>
      <c r="E2297" s="93">
        <v>6.91</v>
      </c>
    </row>
    <row r="2298" spans="1:5" ht="14.25" customHeight="1">
      <c r="A2298" s="93">
        <v>2297</v>
      </c>
      <c r="B2298" s="93" t="s">
        <v>8156</v>
      </c>
      <c r="C2298" s="93" t="s">
        <v>11157</v>
      </c>
      <c r="D2298" s="93">
        <v>1964</v>
      </c>
      <c r="E2298" s="93">
        <v>6.907</v>
      </c>
    </row>
    <row r="2299" spans="1:5" ht="14.25" customHeight="1">
      <c r="A2299" s="93">
        <v>2298</v>
      </c>
      <c r="B2299" s="93" t="s">
        <v>7746</v>
      </c>
      <c r="C2299" s="93" t="s">
        <v>11156</v>
      </c>
      <c r="D2299" s="93">
        <v>1971</v>
      </c>
      <c r="E2299" s="93">
        <v>6.9039999999999999</v>
      </c>
    </row>
    <row r="2300" spans="1:5" ht="14.25" customHeight="1">
      <c r="A2300" s="93">
        <v>2299</v>
      </c>
      <c r="B2300" s="93" t="s">
        <v>11155</v>
      </c>
      <c r="C2300" s="93" t="s">
        <v>11154</v>
      </c>
      <c r="D2300" s="93">
        <v>1961</v>
      </c>
      <c r="E2300" s="93">
        <v>6.9039999999999999</v>
      </c>
    </row>
    <row r="2301" spans="1:5" ht="14.25" customHeight="1">
      <c r="A2301" s="93">
        <v>2300</v>
      </c>
      <c r="B2301" s="93" t="s">
        <v>10146</v>
      </c>
      <c r="C2301" s="93" t="s">
        <v>11153</v>
      </c>
      <c r="D2301" s="93">
        <v>1961</v>
      </c>
      <c r="E2301" s="93">
        <v>6.9029999999999996</v>
      </c>
    </row>
    <row r="2302" spans="1:5" ht="14.25" customHeight="1">
      <c r="A2302" s="93">
        <v>2301</v>
      </c>
      <c r="B2302" s="93" t="s">
        <v>9700</v>
      </c>
      <c r="C2302" s="93" t="s">
        <v>11152</v>
      </c>
      <c r="D2302" s="93">
        <v>1973</v>
      </c>
      <c r="E2302" s="93">
        <v>6.9</v>
      </c>
    </row>
    <row r="2303" spans="1:5" ht="14.25" customHeight="1">
      <c r="A2303" s="93">
        <v>2302</v>
      </c>
      <c r="B2303" s="93" t="s">
        <v>8078</v>
      </c>
      <c r="C2303" s="93" t="s">
        <v>8992</v>
      </c>
      <c r="D2303" s="93">
        <v>1990</v>
      </c>
      <c r="E2303" s="93">
        <v>6.8949999999999996</v>
      </c>
    </row>
    <row r="2304" spans="1:5" ht="14.25" customHeight="1">
      <c r="A2304" s="93">
        <v>2303</v>
      </c>
      <c r="B2304" s="93" t="s">
        <v>11151</v>
      </c>
      <c r="C2304" s="93" t="s">
        <v>11150</v>
      </c>
      <c r="D2304" s="93">
        <v>1998</v>
      </c>
      <c r="E2304" s="93">
        <v>6.8929999999999998</v>
      </c>
    </row>
    <row r="2305" spans="1:5" ht="14.25" customHeight="1">
      <c r="A2305" s="93">
        <v>2304</v>
      </c>
      <c r="B2305" s="93" t="s">
        <v>11149</v>
      </c>
      <c r="C2305" s="93" t="s">
        <v>11148</v>
      </c>
      <c r="D2305" s="93">
        <v>1959</v>
      </c>
      <c r="E2305" s="93">
        <v>6.8929999999999998</v>
      </c>
    </row>
    <row r="2306" spans="1:5" ht="14.25" customHeight="1">
      <c r="A2306" s="93">
        <v>2305</v>
      </c>
      <c r="B2306" s="93" t="s">
        <v>7282</v>
      </c>
      <c r="C2306" s="93" t="s">
        <v>11147</v>
      </c>
      <c r="D2306" s="93">
        <v>1929</v>
      </c>
      <c r="E2306" s="93">
        <v>6.89</v>
      </c>
    </row>
    <row r="2307" spans="1:5" ht="14.25" customHeight="1">
      <c r="A2307" s="93">
        <v>2306</v>
      </c>
      <c r="B2307" s="93" t="s">
        <v>11146</v>
      </c>
      <c r="C2307" s="93" t="s">
        <v>11145</v>
      </c>
      <c r="D2307" s="93">
        <v>1976</v>
      </c>
      <c r="E2307" s="93">
        <v>6.89</v>
      </c>
    </row>
    <row r="2308" spans="1:5" ht="14.25" customHeight="1">
      <c r="A2308" s="93">
        <v>2307</v>
      </c>
      <c r="B2308" s="93" t="s">
        <v>9871</v>
      </c>
      <c r="C2308" s="93" t="s">
        <v>11144</v>
      </c>
      <c r="D2308" s="93">
        <v>1951</v>
      </c>
      <c r="E2308" s="93">
        <v>6.8890000000000002</v>
      </c>
    </row>
    <row r="2309" spans="1:5" ht="14.25" customHeight="1">
      <c r="A2309" s="93">
        <v>2308</v>
      </c>
      <c r="B2309" s="93" t="s">
        <v>11143</v>
      </c>
      <c r="C2309" s="93" t="s">
        <v>11142</v>
      </c>
      <c r="D2309" s="93">
        <v>1928</v>
      </c>
      <c r="E2309" s="93">
        <v>6.8890000000000002</v>
      </c>
    </row>
    <row r="2310" spans="1:5" ht="14.25" customHeight="1">
      <c r="A2310" s="93">
        <v>2309</v>
      </c>
      <c r="B2310" s="93" t="s">
        <v>9921</v>
      </c>
      <c r="C2310" s="93" t="s">
        <v>7668</v>
      </c>
      <c r="D2310" s="93">
        <v>1975</v>
      </c>
      <c r="E2310" s="93">
        <v>6.8879999999999999</v>
      </c>
    </row>
    <row r="2311" spans="1:5" ht="14.25" customHeight="1">
      <c r="A2311" s="93">
        <v>2310</v>
      </c>
      <c r="B2311" s="93" t="s">
        <v>8877</v>
      </c>
      <c r="C2311" s="93" t="s">
        <v>11141</v>
      </c>
      <c r="D2311" s="93">
        <v>1996</v>
      </c>
      <c r="E2311" s="93">
        <v>6.8860000000000001</v>
      </c>
    </row>
    <row r="2312" spans="1:5" ht="14.25" customHeight="1">
      <c r="A2312" s="93">
        <v>2311</v>
      </c>
      <c r="B2312" s="93" t="s">
        <v>7859</v>
      </c>
      <c r="C2312" s="93" t="s">
        <v>11140</v>
      </c>
      <c r="D2312" s="93">
        <v>1994</v>
      </c>
      <c r="E2312" s="93">
        <v>6.8840000000000003</v>
      </c>
    </row>
    <row r="2313" spans="1:5" ht="14.25" customHeight="1">
      <c r="A2313" s="93">
        <v>2312</v>
      </c>
      <c r="B2313" s="93" t="s">
        <v>11139</v>
      </c>
      <c r="C2313" s="93" t="s">
        <v>11138</v>
      </c>
      <c r="D2313" s="93">
        <v>1986</v>
      </c>
      <c r="E2313" s="93">
        <v>6.8840000000000003</v>
      </c>
    </row>
    <row r="2314" spans="1:5" ht="14.25" customHeight="1">
      <c r="A2314" s="93">
        <v>2313</v>
      </c>
      <c r="B2314" s="93" t="s">
        <v>11137</v>
      </c>
      <c r="C2314" s="93" t="s">
        <v>11136</v>
      </c>
      <c r="D2314" s="93">
        <v>2000</v>
      </c>
      <c r="E2314" s="93">
        <v>6.8819999999999997</v>
      </c>
    </row>
    <row r="2315" spans="1:5" ht="14.25" customHeight="1">
      <c r="A2315" s="93">
        <v>2314</v>
      </c>
      <c r="B2315" s="93" t="s">
        <v>11135</v>
      </c>
      <c r="C2315" s="93" t="s">
        <v>11134</v>
      </c>
      <c r="D2315" s="93">
        <v>2002</v>
      </c>
      <c r="E2315" s="93">
        <v>6.875</v>
      </c>
    </row>
    <row r="2316" spans="1:5" ht="14.25" customHeight="1">
      <c r="A2316" s="93">
        <v>2315</v>
      </c>
      <c r="B2316" s="93" t="s">
        <v>7377</v>
      </c>
      <c r="C2316" s="93" t="s">
        <v>7164</v>
      </c>
      <c r="D2316" s="93">
        <v>1990</v>
      </c>
      <c r="E2316" s="93">
        <v>6.8739999999999997</v>
      </c>
    </row>
    <row r="2317" spans="1:5" ht="14.25" customHeight="1">
      <c r="A2317" s="93">
        <v>2316</v>
      </c>
      <c r="B2317" s="93" t="s">
        <v>11133</v>
      </c>
      <c r="C2317" s="93" t="s">
        <v>11132</v>
      </c>
      <c r="D2317" s="93">
        <v>1966</v>
      </c>
      <c r="E2317" s="93">
        <v>6.8680000000000003</v>
      </c>
    </row>
    <row r="2318" spans="1:5" ht="14.25" customHeight="1">
      <c r="A2318" s="93">
        <v>2317</v>
      </c>
      <c r="B2318" s="93" t="s">
        <v>7871</v>
      </c>
      <c r="C2318" s="93" t="s">
        <v>11131</v>
      </c>
      <c r="D2318" s="93">
        <v>2011</v>
      </c>
      <c r="E2318" s="93">
        <v>6.8659999999999997</v>
      </c>
    </row>
    <row r="2319" spans="1:5" ht="14.25" customHeight="1">
      <c r="A2319" s="93">
        <v>2318</v>
      </c>
      <c r="B2319" s="93" t="s">
        <v>7624</v>
      </c>
      <c r="C2319" s="93" t="s">
        <v>11130</v>
      </c>
      <c r="D2319" s="93">
        <v>1976</v>
      </c>
      <c r="E2319" s="93">
        <v>6.8659999999999997</v>
      </c>
    </row>
    <row r="2320" spans="1:5" ht="14.25" customHeight="1">
      <c r="A2320" s="93">
        <v>2319</v>
      </c>
      <c r="B2320" s="93" t="s">
        <v>11129</v>
      </c>
      <c r="C2320" s="93" t="s">
        <v>11128</v>
      </c>
      <c r="D2320" s="93">
        <v>1990</v>
      </c>
      <c r="E2320" s="93">
        <v>6.8650000000000002</v>
      </c>
    </row>
    <row r="2321" spans="1:5" ht="14.25" customHeight="1">
      <c r="A2321" s="93">
        <v>2320</v>
      </c>
      <c r="B2321" s="93" t="s">
        <v>7521</v>
      </c>
      <c r="C2321" s="93" t="s">
        <v>11127</v>
      </c>
      <c r="D2321" s="93">
        <v>1974</v>
      </c>
      <c r="E2321" s="93">
        <v>6.8609999999999998</v>
      </c>
    </row>
    <row r="2322" spans="1:5" ht="14.25" customHeight="1">
      <c r="A2322" s="93">
        <v>2321</v>
      </c>
      <c r="B2322" s="93" t="s">
        <v>9476</v>
      </c>
      <c r="C2322" s="93" t="s">
        <v>11126</v>
      </c>
      <c r="D2322" s="93">
        <v>2009</v>
      </c>
      <c r="E2322" s="93">
        <v>6.86</v>
      </c>
    </row>
    <row r="2323" spans="1:5" ht="14.25" customHeight="1">
      <c r="A2323" s="93">
        <v>2322</v>
      </c>
      <c r="B2323" s="93" t="s">
        <v>8253</v>
      </c>
      <c r="C2323" s="93" t="s">
        <v>11125</v>
      </c>
      <c r="D2323" s="93">
        <v>1985</v>
      </c>
      <c r="E2323" s="93">
        <v>6.8559999999999999</v>
      </c>
    </row>
    <row r="2324" spans="1:5" ht="14.25" customHeight="1">
      <c r="A2324" s="93">
        <v>2323</v>
      </c>
      <c r="B2324" s="93" t="s">
        <v>8428</v>
      </c>
      <c r="C2324" s="93" t="s">
        <v>11124</v>
      </c>
      <c r="D2324" s="93">
        <v>2000</v>
      </c>
      <c r="E2324" s="93">
        <v>6.8550000000000004</v>
      </c>
    </row>
    <row r="2325" spans="1:5" ht="14.25" customHeight="1">
      <c r="A2325" s="93">
        <v>2324</v>
      </c>
      <c r="B2325" s="93" t="s">
        <v>8303</v>
      </c>
      <c r="C2325" s="93" t="s">
        <v>11123</v>
      </c>
      <c r="D2325" s="93">
        <v>1973</v>
      </c>
      <c r="E2325" s="93">
        <v>6.8540000000000001</v>
      </c>
    </row>
    <row r="2326" spans="1:5" ht="14.25" customHeight="1">
      <c r="A2326" s="93">
        <v>2325</v>
      </c>
      <c r="B2326" s="93" t="s">
        <v>7320</v>
      </c>
      <c r="C2326" s="93" t="s">
        <v>11122</v>
      </c>
      <c r="D2326" s="93">
        <v>1988</v>
      </c>
      <c r="E2326" s="93">
        <v>6.8520000000000003</v>
      </c>
    </row>
    <row r="2327" spans="1:5" ht="14.25" customHeight="1">
      <c r="A2327" s="93">
        <v>2326</v>
      </c>
      <c r="B2327" s="93" t="s">
        <v>11121</v>
      </c>
      <c r="C2327" s="93" t="s">
        <v>11120</v>
      </c>
      <c r="D2327" s="93">
        <v>1970</v>
      </c>
      <c r="E2327" s="93">
        <v>6.8479999999999999</v>
      </c>
    </row>
    <row r="2328" spans="1:5" ht="14.25" customHeight="1">
      <c r="A2328" s="93">
        <v>2327</v>
      </c>
      <c r="B2328" s="93" t="s">
        <v>8750</v>
      </c>
      <c r="C2328" s="93" t="s">
        <v>11119</v>
      </c>
      <c r="D2328" s="93">
        <v>1965</v>
      </c>
      <c r="E2328" s="93">
        <v>6.8470000000000004</v>
      </c>
    </row>
    <row r="2329" spans="1:5" ht="14.25" customHeight="1">
      <c r="A2329" s="93">
        <v>2328</v>
      </c>
      <c r="B2329" s="93" t="s">
        <v>11118</v>
      </c>
      <c r="C2329" s="93" t="s">
        <v>11117</v>
      </c>
      <c r="D2329" s="93">
        <v>1951</v>
      </c>
      <c r="E2329" s="93">
        <v>6.8470000000000004</v>
      </c>
    </row>
    <row r="2330" spans="1:5" ht="14.25" customHeight="1">
      <c r="A2330" s="93">
        <v>2329</v>
      </c>
      <c r="B2330" s="93" t="s">
        <v>7491</v>
      </c>
      <c r="C2330" s="93" t="s">
        <v>11116</v>
      </c>
      <c r="D2330" s="93">
        <v>1998</v>
      </c>
      <c r="E2330" s="93">
        <v>6.8460000000000001</v>
      </c>
    </row>
    <row r="2331" spans="1:5" ht="14.25" customHeight="1">
      <c r="A2331" s="93">
        <v>2330</v>
      </c>
      <c r="B2331" s="93" t="s">
        <v>8106</v>
      </c>
      <c r="C2331" s="93" t="s">
        <v>11115</v>
      </c>
      <c r="D2331" s="93">
        <v>1969</v>
      </c>
      <c r="E2331" s="93">
        <v>6.8449999999999998</v>
      </c>
    </row>
    <row r="2332" spans="1:5" ht="14.25" customHeight="1">
      <c r="A2332" s="93">
        <v>2331</v>
      </c>
      <c r="B2332" s="93" t="s">
        <v>11114</v>
      </c>
      <c r="C2332" s="93" t="s">
        <v>11113</v>
      </c>
      <c r="D2332" s="93">
        <v>1992</v>
      </c>
      <c r="E2332" s="93">
        <v>6.8410000000000002</v>
      </c>
    </row>
    <row r="2333" spans="1:5" ht="14.25" customHeight="1">
      <c r="A2333" s="93">
        <v>2332</v>
      </c>
      <c r="B2333" s="93" t="s">
        <v>9839</v>
      </c>
      <c r="C2333" s="93" t="s">
        <v>11112</v>
      </c>
      <c r="D2333" s="93">
        <v>1952</v>
      </c>
      <c r="E2333" s="93">
        <v>6.8380000000000001</v>
      </c>
    </row>
    <row r="2334" spans="1:5" ht="14.25" customHeight="1">
      <c r="A2334" s="93">
        <v>2333</v>
      </c>
      <c r="B2334" s="93" t="s">
        <v>11111</v>
      </c>
      <c r="C2334" s="93" t="s">
        <v>11110</v>
      </c>
      <c r="D2334" s="93">
        <v>1968</v>
      </c>
      <c r="E2334" s="93">
        <v>6.8380000000000001</v>
      </c>
    </row>
    <row r="2335" spans="1:5" ht="14.25" customHeight="1">
      <c r="A2335" s="93">
        <v>2334</v>
      </c>
      <c r="B2335" s="93" t="s">
        <v>9173</v>
      </c>
      <c r="C2335" s="93" t="s">
        <v>11109</v>
      </c>
      <c r="D2335" s="93">
        <v>2003</v>
      </c>
      <c r="E2335" s="93">
        <v>6.8360000000000003</v>
      </c>
    </row>
    <row r="2336" spans="1:5" ht="14.25" customHeight="1">
      <c r="A2336" s="93">
        <v>2335</v>
      </c>
      <c r="B2336" s="93" t="s">
        <v>11108</v>
      </c>
      <c r="C2336" s="93" t="s">
        <v>11107</v>
      </c>
      <c r="D2336" s="93">
        <v>1928</v>
      </c>
      <c r="E2336" s="93">
        <v>6.8330000000000002</v>
      </c>
    </row>
    <row r="2337" spans="1:5" ht="14.25" customHeight="1">
      <c r="A2337" s="93">
        <v>2336</v>
      </c>
      <c r="B2337" s="93" t="s">
        <v>11106</v>
      </c>
      <c r="C2337" s="93" t="s">
        <v>11105</v>
      </c>
      <c r="D2337" s="93">
        <v>1947</v>
      </c>
      <c r="E2337" s="93">
        <v>6.8330000000000002</v>
      </c>
    </row>
    <row r="2338" spans="1:5" ht="14.25" customHeight="1">
      <c r="A2338" s="93">
        <v>2337</v>
      </c>
      <c r="B2338" s="93" t="s">
        <v>7192</v>
      </c>
      <c r="C2338" s="93" t="s">
        <v>11104</v>
      </c>
      <c r="D2338" s="93">
        <v>1981</v>
      </c>
      <c r="E2338" s="93">
        <v>6.8319999999999999</v>
      </c>
    </row>
    <row r="2339" spans="1:5" ht="14.25" customHeight="1">
      <c r="A2339" s="93">
        <v>2338</v>
      </c>
      <c r="B2339" s="93" t="s">
        <v>11103</v>
      </c>
      <c r="C2339" s="93" t="s">
        <v>11102</v>
      </c>
      <c r="D2339" s="93">
        <v>1962</v>
      </c>
      <c r="E2339" s="93">
        <v>6.8310000000000004</v>
      </c>
    </row>
    <row r="2340" spans="1:5" ht="14.25" customHeight="1">
      <c r="A2340" s="93">
        <v>2339</v>
      </c>
      <c r="B2340" s="93" t="s">
        <v>9285</v>
      </c>
      <c r="C2340" s="93" t="s">
        <v>11101</v>
      </c>
      <c r="D2340" s="93">
        <v>2004</v>
      </c>
      <c r="E2340" s="93">
        <v>6.8310000000000004</v>
      </c>
    </row>
    <row r="2341" spans="1:5" ht="14.25" customHeight="1">
      <c r="A2341" s="93">
        <v>2340</v>
      </c>
      <c r="B2341" s="93" t="s">
        <v>11100</v>
      </c>
      <c r="C2341" s="93" t="s">
        <v>11099</v>
      </c>
      <c r="D2341" s="93">
        <v>1978</v>
      </c>
      <c r="E2341" s="93">
        <v>6.8250000000000002</v>
      </c>
    </row>
    <row r="2342" spans="1:5" ht="14.25" customHeight="1">
      <c r="A2342" s="93">
        <v>2341</v>
      </c>
      <c r="B2342" s="93" t="s">
        <v>11098</v>
      </c>
      <c r="C2342" s="93" t="s">
        <v>11097</v>
      </c>
      <c r="D2342" s="93">
        <v>1996</v>
      </c>
      <c r="E2342" s="93">
        <v>6.8220000000000001</v>
      </c>
    </row>
    <row r="2343" spans="1:5" ht="14.25" customHeight="1">
      <c r="A2343" s="93">
        <v>2342</v>
      </c>
      <c r="B2343" s="93" t="s">
        <v>11096</v>
      </c>
      <c r="C2343" s="93" t="s">
        <v>11095</v>
      </c>
      <c r="D2343" s="93">
        <v>1962</v>
      </c>
      <c r="E2343" s="93">
        <v>6.82</v>
      </c>
    </row>
    <row r="2344" spans="1:5" ht="14.25" customHeight="1">
      <c r="A2344" s="93">
        <v>2343</v>
      </c>
      <c r="B2344" s="93" t="s">
        <v>7067</v>
      </c>
      <c r="C2344" s="93" t="s">
        <v>7831</v>
      </c>
      <c r="D2344" s="93">
        <v>1942</v>
      </c>
      <c r="E2344" s="93">
        <v>6.8170000000000002</v>
      </c>
    </row>
    <row r="2345" spans="1:5" ht="14.25" customHeight="1">
      <c r="A2345" s="93">
        <v>2344</v>
      </c>
      <c r="B2345" s="93" t="s">
        <v>7750</v>
      </c>
      <c r="C2345" s="93" t="s">
        <v>11094</v>
      </c>
      <c r="D2345" s="93">
        <v>1986</v>
      </c>
      <c r="E2345" s="93">
        <v>6.8159999999999998</v>
      </c>
    </row>
    <row r="2346" spans="1:5" ht="14.25" customHeight="1">
      <c r="A2346" s="93">
        <v>2345</v>
      </c>
      <c r="B2346" s="93" t="s">
        <v>7135</v>
      </c>
      <c r="C2346" s="93" t="s">
        <v>9688</v>
      </c>
      <c r="D2346" s="93">
        <v>1959</v>
      </c>
      <c r="E2346" s="93">
        <v>6.8150000000000004</v>
      </c>
    </row>
    <row r="2347" spans="1:5" ht="14.25" customHeight="1">
      <c r="A2347" s="93">
        <v>2346</v>
      </c>
      <c r="B2347" s="93" t="s">
        <v>11093</v>
      </c>
      <c r="C2347" s="93" t="s">
        <v>11092</v>
      </c>
      <c r="D2347" s="93">
        <v>2009</v>
      </c>
      <c r="E2347" s="93">
        <v>6.8140000000000001</v>
      </c>
    </row>
    <row r="2348" spans="1:5" ht="14.25" customHeight="1">
      <c r="A2348" s="93">
        <v>2347</v>
      </c>
      <c r="B2348" s="93" t="s">
        <v>7738</v>
      </c>
      <c r="C2348" s="93" t="s">
        <v>11091</v>
      </c>
      <c r="D2348" s="93">
        <v>1991</v>
      </c>
      <c r="E2348" s="93">
        <v>6.8129999999999997</v>
      </c>
    </row>
    <row r="2349" spans="1:5" ht="14.25" customHeight="1">
      <c r="A2349" s="93">
        <v>2348</v>
      </c>
      <c r="B2349" s="93" t="s">
        <v>7553</v>
      </c>
      <c r="C2349" s="93" t="s">
        <v>11090</v>
      </c>
      <c r="D2349" s="93">
        <v>1987</v>
      </c>
      <c r="E2349" s="93">
        <v>6.8120000000000003</v>
      </c>
    </row>
    <row r="2350" spans="1:5" ht="14.25" customHeight="1">
      <c r="A2350" s="93">
        <v>2349</v>
      </c>
      <c r="B2350" s="93" t="s">
        <v>10280</v>
      </c>
      <c r="C2350" s="93" t="s">
        <v>11089</v>
      </c>
      <c r="D2350" s="93">
        <v>1981</v>
      </c>
      <c r="E2350" s="93">
        <v>6.81</v>
      </c>
    </row>
    <row r="2351" spans="1:5" ht="14.25" customHeight="1">
      <c r="A2351" s="93">
        <v>2350</v>
      </c>
      <c r="B2351" s="93" t="s">
        <v>8112</v>
      </c>
      <c r="C2351" s="93" t="s">
        <v>11088</v>
      </c>
      <c r="D2351" s="93">
        <v>1947</v>
      </c>
      <c r="E2351" s="93">
        <v>6.8079999999999998</v>
      </c>
    </row>
    <row r="2352" spans="1:5" ht="14.25" customHeight="1">
      <c r="A2352" s="93">
        <v>2351</v>
      </c>
      <c r="B2352" s="93" t="s">
        <v>8071</v>
      </c>
      <c r="C2352" s="93" t="s">
        <v>11087</v>
      </c>
      <c r="D2352" s="93">
        <v>1999</v>
      </c>
      <c r="E2352" s="93">
        <v>6.8079999999999998</v>
      </c>
    </row>
    <row r="2353" spans="1:5" ht="14.25" customHeight="1">
      <c r="A2353" s="93">
        <v>2352</v>
      </c>
      <c r="B2353" s="93" t="s">
        <v>7242</v>
      </c>
      <c r="C2353" s="93" t="s">
        <v>11086</v>
      </c>
      <c r="D2353" s="93">
        <v>1988</v>
      </c>
      <c r="E2353" s="93">
        <v>6.8070000000000004</v>
      </c>
    </row>
    <row r="2354" spans="1:5" ht="14.25" customHeight="1">
      <c r="A2354" s="93">
        <v>2353</v>
      </c>
      <c r="B2354" s="93" t="s">
        <v>6995</v>
      </c>
      <c r="C2354" s="93" t="s">
        <v>11085</v>
      </c>
      <c r="D2354" s="93">
        <v>1959</v>
      </c>
      <c r="E2354" s="93">
        <v>6.8049999999999997</v>
      </c>
    </row>
    <row r="2355" spans="1:5" ht="14.25" customHeight="1">
      <c r="A2355" s="93">
        <v>2354</v>
      </c>
      <c r="B2355" s="93" t="s">
        <v>11084</v>
      </c>
      <c r="C2355" s="93" t="s">
        <v>11083</v>
      </c>
      <c r="D2355" s="93">
        <v>1973</v>
      </c>
      <c r="E2355" s="93">
        <v>6.8040000000000003</v>
      </c>
    </row>
    <row r="2356" spans="1:5" ht="14.25" customHeight="1">
      <c r="A2356" s="93">
        <v>2355</v>
      </c>
      <c r="B2356" s="93" t="s">
        <v>8875</v>
      </c>
      <c r="C2356" s="93" t="s">
        <v>11082</v>
      </c>
      <c r="D2356" s="93">
        <v>1966</v>
      </c>
      <c r="E2356" s="93">
        <v>6.8040000000000003</v>
      </c>
    </row>
    <row r="2357" spans="1:5" ht="14.25" customHeight="1">
      <c r="A2357" s="93">
        <v>2356</v>
      </c>
      <c r="B2357" s="93" t="s">
        <v>11081</v>
      </c>
      <c r="C2357" s="93" t="s">
        <v>11080</v>
      </c>
      <c r="D2357" s="93">
        <v>2003</v>
      </c>
      <c r="E2357" s="93">
        <v>6.8029999999999999</v>
      </c>
    </row>
    <row r="2358" spans="1:5" ht="14.25" customHeight="1">
      <c r="A2358" s="93">
        <v>2357</v>
      </c>
      <c r="B2358" s="93" t="s">
        <v>7027</v>
      </c>
      <c r="C2358" s="93" t="s">
        <v>11079</v>
      </c>
      <c r="D2358" s="93">
        <v>1997</v>
      </c>
      <c r="E2358" s="93">
        <v>6.8029999999999999</v>
      </c>
    </row>
    <row r="2359" spans="1:5" ht="14.25" customHeight="1">
      <c r="A2359" s="93">
        <v>2358</v>
      </c>
      <c r="B2359" s="93" t="s">
        <v>7738</v>
      </c>
      <c r="C2359" s="93" t="s">
        <v>11078</v>
      </c>
      <c r="D2359" s="93">
        <v>1993</v>
      </c>
      <c r="E2359" s="93">
        <v>6.8</v>
      </c>
    </row>
    <row r="2360" spans="1:5" ht="14.25" customHeight="1">
      <c r="A2360" s="93">
        <v>2359</v>
      </c>
      <c r="B2360" s="93" t="s">
        <v>7474</v>
      </c>
      <c r="C2360" s="93" t="s">
        <v>11077</v>
      </c>
      <c r="D2360" s="93">
        <v>1971</v>
      </c>
      <c r="E2360" s="93">
        <v>6.7930000000000001</v>
      </c>
    </row>
    <row r="2361" spans="1:5" ht="14.25" customHeight="1">
      <c r="A2361" s="93">
        <v>2360</v>
      </c>
      <c r="B2361" s="93" t="s">
        <v>7093</v>
      </c>
      <c r="C2361" s="93" t="s">
        <v>11076</v>
      </c>
      <c r="D2361" s="93">
        <v>1976</v>
      </c>
      <c r="E2361" s="93">
        <v>6.7910000000000004</v>
      </c>
    </row>
    <row r="2362" spans="1:5" ht="14.25" customHeight="1">
      <c r="A2362" s="93">
        <v>2361</v>
      </c>
      <c r="B2362" s="93" t="s">
        <v>11075</v>
      </c>
      <c r="C2362" s="93" t="s">
        <v>7981</v>
      </c>
      <c r="D2362" s="93">
        <v>1956</v>
      </c>
      <c r="E2362" s="93">
        <v>6.79</v>
      </c>
    </row>
    <row r="2363" spans="1:5" ht="14.25" customHeight="1">
      <c r="A2363" s="93">
        <v>2362</v>
      </c>
      <c r="B2363" s="93" t="s">
        <v>11074</v>
      </c>
      <c r="C2363" s="93" t="s">
        <v>11073</v>
      </c>
      <c r="D2363" s="93">
        <v>1988</v>
      </c>
      <c r="E2363" s="93">
        <v>6.7889999999999997</v>
      </c>
    </row>
    <row r="2364" spans="1:5" ht="14.25" customHeight="1">
      <c r="A2364" s="93">
        <v>2363</v>
      </c>
      <c r="B2364" s="93" t="s">
        <v>8294</v>
      </c>
      <c r="C2364" s="93" t="s">
        <v>11072</v>
      </c>
      <c r="D2364" s="93">
        <v>2005</v>
      </c>
      <c r="E2364" s="93">
        <v>6.7850000000000001</v>
      </c>
    </row>
    <row r="2365" spans="1:5" ht="14.25" customHeight="1">
      <c r="A2365" s="93">
        <v>2364</v>
      </c>
      <c r="B2365" s="93" t="s">
        <v>9145</v>
      </c>
      <c r="C2365" s="93" t="s">
        <v>8171</v>
      </c>
      <c r="D2365" s="93">
        <v>1964</v>
      </c>
      <c r="E2365" s="93">
        <v>6.7850000000000001</v>
      </c>
    </row>
    <row r="2366" spans="1:5" ht="14.25" customHeight="1">
      <c r="A2366" s="93">
        <v>2365</v>
      </c>
      <c r="B2366" s="93" t="s">
        <v>8307</v>
      </c>
      <c r="C2366" s="93" t="s">
        <v>8938</v>
      </c>
      <c r="D2366" s="93">
        <v>1955</v>
      </c>
      <c r="E2366" s="93">
        <v>6.782</v>
      </c>
    </row>
    <row r="2367" spans="1:5" ht="14.25" customHeight="1">
      <c r="A2367" s="93">
        <v>2366</v>
      </c>
      <c r="B2367" s="93" t="s">
        <v>9339</v>
      </c>
      <c r="C2367" s="93" t="s">
        <v>11071</v>
      </c>
      <c r="D2367" s="93">
        <v>1991</v>
      </c>
      <c r="E2367" s="93">
        <v>6.78</v>
      </c>
    </row>
    <row r="2368" spans="1:5" ht="14.25" customHeight="1">
      <c r="A2368" s="93">
        <v>2367</v>
      </c>
      <c r="B2368" s="93" t="s">
        <v>8088</v>
      </c>
      <c r="C2368" s="93" t="s">
        <v>11070</v>
      </c>
      <c r="D2368" s="93">
        <v>1922</v>
      </c>
      <c r="E2368" s="93">
        <v>6.7750000000000004</v>
      </c>
    </row>
    <row r="2369" spans="1:5" ht="14.25" customHeight="1">
      <c r="A2369" s="93">
        <v>2368</v>
      </c>
      <c r="B2369" s="93" t="s">
        <v>11069</v>
      </c>
      <c r="C2369" s="93" t="s">
        <v>11068</v>
      </c>
      <c r="D2369" s="93">
        <v>2006</v>
      </c>
      <c r="E2369" s="93">
        <v>6.774</v>
      </c>
    </row>
    <row r="2370" spans="1:5" ht="14.25" customHeight="1">
      <c r="A2370" s="93">
        <v>2369</v>
      </c>
      <c r="B2370" s="93" t="s">
        <v>11067</v>
      </c>
      <c r="C2370" s="93" t="s">
        <v>11066</v>
      </c>
      <c r="D2370" s="93">
        <v>1972</v>
      </c>
      <c r="E2370" s="93">
        <v>6.774</v>
      </c>
    </row>
    <row r="2371" spans="1:5" ht="14.25" customHeight="1">
      <c r="A2371" s="93">
        <v>2370</v>
      </c>
      <c r="B2371" s="93" t="s">
        <v>11065</v>
      </c>
      <c r="C2371" s="93" t="s">
        <v>11064</v>
      </c>
      <c r="D2371" s="93">
        <v>1953</v>
      </c>
      <c r="E2371" s="93">
        <v>6.7729999999999997</v>
      </c>
    </row>
    <row r="2372" spans="1:5" ht="14.25" customHeight="1">
      <c r="A2372" s="93">
        <v>2371</v>
      </c>
      <c r="B2372" s="93" t="s">
        <v>9043</v>
      </c>
      <c r="C2372" s="93" t="s">
        <v>11063</v>
      </c>
      <c r="D2372" s="93">
        <v>1985</v>
      </c>
      <c r="E2372" s="93">
        <v>6.7709999999999999</v>
      </c>
    </row>
    <row r="2373" spans="1:5" ht="14.25" customHeight="1">
      <c r="A2373" s="93">
        <v>2372</v>
      </c>
      <c r="B2373" s="93" t="s">
        <v>8424</v>
      </c>
      <c r="C2373" s="93" t="s">
        <v>11062</v>
      </c>
      <c r="D2373" s="93">
        <v>1983</v>
      </c>
      <c r="E2373" s="93">
        <v>6.766</v>
      </c>
    </row>
    <row r="2374" spans="1:5" ht="14.25" customHeight="1">
      <c r="A2374" s="93">
        <v>2373</v>
      </c>
      <c r="B2374" s="93" t="s">
        <v>11061</v>
      </c>
      <c r="C2374" s="93" t="s">
        <v>11060</v>
      </c>
      <c r="D2374" s="93">
        <v>1985</v>
      </c>
      <c r="E2374" s="93">
        <v>6.7649999999999997</v>
      </c>
    </row>
    <row r="2375" spans="1:5" ht="14.25" customHeight="1">
      <c r="A2375" s="93">
        <v>2374</v>
      </c>
      <c r="B2375" s="93" t="s">
        <v>11059</v>
      </c>
      <c r="C2375" s="93" t="s">
        <v>11058</v>
      </c>
      <c r="D2375" s="93">
        <v>1968</v>
      </c>
      <c r="E2375" s="93">
        <v>6.7649999999999997</v>
      </c>
    </row>
    <row r="2376" spans="1:5" ht="14.25" customHeight="1">
      <c r="A2376" s="93">
        <v>2375</v>
      </c>
      <c r="B2376" s="93" t="s">
        <v>11057</v>
      </c>
      <c r="C2376" s="93" t="s">
        <v>11056</v>
      </c>
      <c r="D2376" s="93">
        <v>1982</v>
      </c>
      <c r="E2376" s="93">
        <v>6.7649999999999997</v>
      </c>
    </row>
    <row r="2377" spans="1:5" ht="14.25" customHeight="1">
      <c r="A2377" s="93">
        <v>2376</v>
      </c>
      <c r="B2377" s="93" t="s">
        <v>10146</v>
      </c>
      <c r="C2377" s="93" t="s">
        <v>11055</v>
      </c>
      <c r="D2377" s="93">
        <v>1963</v>
      </c>
      <c r="E2377" s="93">
        <v>6.7649999999999997</v>
      </c>
    </row>
    <row r="2378" spans="1:5" ht="14.25" customHeight="1">
      <c r="A2378" s="93">
        <v>2377</v>
      </c>
      <c r="B2378" s="93" t="s">
        <v>7045</v>
      </c>
      <c r="C2378" s="93" t="s">
        <v>10840</v>
      </c>
      <c r="D2378" s="93">
        <v>1949</v>
      </c>
      <c r="E2378" s="93">
        <v>6.7640000000000002</v>
      </c>
    </row>
    <row r="2379" spans="1:5" ht="14.25" customHeight="1">
      <c r="A2379" s="93">
        <v>2378</v>
      </c>
      <c r="B2379" s="93" t="s">
        <v>8994</v>
      </c>
      <c r="C2379" s="93" t="s">
        <v>11054</v>
      </c>
      <c r="D2379" s="93">
        <v>1969</v>
      </c>
      <c r="E2379" s="93">
        <v>6.7640000000000002</v>
      </c>
    </row>
    <row r="2380" spans="1:5" ht="14.25" customHeight="1">
      <c r="A2380" s="93">
        <v>2379</v>
      </c>
      <c r="B2380" s="93" t="s">
        <v>8540</v>
      </c>
      <c r="C2380" s="93" t="s">
        <v>11053</v>
      </c>
      <c r="D2380" s="93">
        <v>2002</v>
      </c>
      <c r="E2380" s="93">
        <v>6.7610000000000001</v>
      </c>
    </row>
    <row r="2381" spans="1:5" ht="14.25" customHeight="1">
      <c r="A2381" s="93">
        <v>2380</v>
      </c>
      <c r="B2381" s="93" t="s">
        <v>11052</v>
      </c>
      <c r="C2381" s="93" t="s">
        <v>11051</v>
      </c>
      <c r="D2381" s="93">
        <v>1947</v>
      </c>
      <c r="E2381" s="93">
        <v>6.76</v>
      </c>
    </row>
    <row r="2382" spans="1:5" ht="14.25" customHeight="1">
      <c r="A2382" s="93">
        <v>2381</v>
      </c>
      <c r="B2382" s="93" t="s">
        <v>9246</v>
      </c>
      <c r="C2382" s="93" t="s">
        <v>11050</v>
      </c>
      <c r="D2382" s="93">
        <v>1993</v>
      </c>
      <c r="E2382" s="93">
        <v>6.76</v>
      </c>
    </row>
    <row r="2383" spans="1:5" ht="14.25" customHeight="1">
      <c r="A2383" s="93">
        <v>2382</v>
      </c>
      <c r="B2383" s="93" t="s">
        <v>7015</v>
      </c>
      <c r="C2383" s="93" t="s">
        <v>11049</v>
      </c>
      <c r="D2383" s="93">
        <v>1972</v>
      </c>
      <c r="E2383" s="93">
        <v>6.7569999999999997</v>
      </c>
    </row>
    <row r="2384" spans="1:5" ht="14.25" customHeight="1">
      <c r="A2384" s="93">
        <v>2383</v>
      </c>
      <c r="B2384" s="93" t="s">
        <v>7286</v>
      </c>
      <c r="C2384" s="93" t="s">
        <v>11048</v>
      </c>
      <c r="D2384" s="93">
        <v>1988</v>
      </c>
      <c r="E2384" s="93">
        <v>6.7549999999999999</v>
      </c>
    </row>
    <row r="2385" spans="1:5" ht="14.25" customHeight="1">
      <c r="A2385" s="93">
        <v>2384</v>
      </c>
      <c r="B2385" s="93" t="s">
        <v>11047</v>
      </c>
      <c r="C2385" s="93" t="s">
        <v>11046</v>
      </c>
      <c r="D2385" s="93">
        <v>1946</v>
      </c>
      <c r="E2385" s="93">
        <v>6.7510000000000003</v>
      </c>
    </row>
    <row r="2386" spans="1:5" ht="14.25" customHeight="1">
      <c r="A2386" s="93">
        <v>2385</v>
      </c>
      <c r="B2386" s="93" t="s">
        <v>11045</v>
      </c>
      <c r="C2386" s="93" t="s">
        <v>11044</v>
      </c>
      <c r="D2386" s="93">
        <v>1970</v>
      </c>
      <c r="E2386" s="93">
        <v>6.7469999999999999</v>
      </c>
    </row>
    <row r="2387" spans="1:5" ht="14.25" customHeight="1">
      <c r="A2387" s="93">
        <v>2386</v>
      </c>
      <c r="B2387" s="93" t="s">
        <v>11043</v>
      </c>
      <c r="C2387" s="93" t="s">
        <v>11042</v>
      </c>
      <c r="D2387" s="93">
        <v>2006</v>
      </c>
      <c r="E2387" s="93">
        <v>6.7439999999999998</v>
      </c>
    </row>
    <row r="2388" spans="1:5" ht="14.25" customHeight="1">
      <c r="A2388" s="93">
        <v>2387</v>
      </c>
      <c r="B2388" s="93" t="s">
        <v>9918</v>
      </c>
      <c r="C2388" s="93" t="s">
        <v>11041</v>
      </c>
      <c r="D2388" s="93">
        <v>1997</v>
      </c>
      <c r="E2388" s="93">
        <v>6.742</v>
      </c>
    </row>
    <row r="2389" spans="1:5" ht="14.25" customHeight="1">
      <c r="A2389" s="93">
        <v>2388</v>
      </c>
      <c r="B2389" s="93" t="s">
        <v>11040</v>
      </c>
      <c r="C2389" s="93" t="s">
        <v>11039</v>
      </c>
      <c r="D2389" s="93">
        <v>2011</v>
      </c>
      <c r="E2389" s="93">
        <v>6.742</v>
      </c>
    </row>
    <row r="2390" spans="1:5" ht="14.25" customHeight="1">
      <c r="A2390" s="93">
        <v>2389</v>
      </c>
      <c r="B2390" s="93" t="s">
        <v>7328</v>
      </c>
      <c r="C2390" s="93" t="s">
        <v>11038</v>
      </c>
      <c r="D2390" s="93">
        <v>1966</v>
      </c>
      <c r="E2390" s="93">
        <v>6.7380000000000004</v>
      </c>
    </row>
    <row r="2391" spans="1:5" ht="14.25" customHeight="1">
      <c r="A2391" s="93">
        <v>2390</v>
      </c>
      <c r="B2391" s="93" t="s">
        <v>11037</v>
      </c>
      <c r="C2391" s="93" t="s">
        <v>11036</v>
      </c>
      <c r="D2391" s="93">
        <v>1998</v>
      </c>
      <c r="E2391" s="93">
        <v>6.7350000000000003</v>
      </c>
    </row>
    <row r="2392" spans="1:5" ht="14.25" customHeight="1">
      <c r="A2392" s="93">
        <v>2391</v>
      </c>
      <c r="B2392" s="93" t="s">
        <v>7493</v>
      </c>
      <c r="C2392" s="93" t="s">
        <v>11035</v>
      </c>
      <c r="D2392" s="93">
        <v>1940</v>
      </c>
      <c r="E2392" s="93">
        <v>6.7290000000000001</v>
      </c>
    </row>
    <row r="2393" spans="1:5" ht="14.25" customHeight="1">
      <c r="A2393" s="93">
        <v>2392</v>
      </c>
      <c r="B2393" s="93" t="s">
        <v>7553</v>
      </c>
      <c r="C2393" s="93" t="s">
        <v>11034</v>
      </c>
      <c r="D2393" s="93">
        <v>2005</v>
      </c>
      <c r="E2393" s="93">
        <v>6.7279999999999998</v>
      </c>
    </row>
    <row r="2394" spans="1:5" ht="14.25" customHeight="1">
      <c r="A2394" s="93">
        <v>2393</v>
      </c>
      <c r="B2394" s="93" t="s">
        <v>7906</v>
      </c>
      <c r="C2394" s="93" t="s">
        <v>11033</v>
      </c>
      <c r="D2394" s="93">
        <v>1975</v>
      </c>
      <c r="E2394" s="93">
        <v>6.7270000000000003</v>
      </c>
    </row>
    <row r="2395" spans="1:5" ht="14.25" customHeight="1">
      <c r="A2395" s="93">
        <v>2394</v>
      </c>
      <c r="B2395" s="93" t="s">
        <v>7081</v>
      </c>
      <c r="C2395" s="93" t="s">
        <v>11032</v>
      </c>
      <c r="D2395" s="93">
        <v>1969</v>
      </c>
      <c r="E2395" s="93">
        <v>6.7270000000000003</v>
      </c>
    </row>
    <row r="2396" spans="1:5" ht="14.25" customHeight="1">
      <c r="A2396" s="93">
        <v>2395</v>
      </c>
      <c r="B2396" s="93" t="s">
        <v>7948</v>
      </c>
      <c r="C2396" s="93" t="s">
        <v>11031</v>
      </c>
      <c r="D2396" s="93">
        <v>1988</v>
      </c>
      <c r="E2396" s="93">
        <v>6.7220000000000004</v>
      </c>
    </row>
    <row r="2397" spans="1:5" ht="14.25" customHeight="1">
      <c r="A2397" s="93">
        <v>2396</v>
      </c>
      <c r="B2397" s="93" t="s">
        <v>11030</v>
      </c>
      <c r="C2397" s="93" t="s">
        <v>11029</v>
      </c>
      <c r="D2397" s="93">
        <v>1989</v>
      </c>
      <c r="E2397" s="93">
        <v>6.7210000000000001</v>
      </c>
    </row>
    <row r="2398" spans="1:5" ht="14.25" customHeight="1">
      <c r="A2398" s="93">
        <v>2397</v>
      </c>
      <c r="B2398" s="93" t="s">
        <v>11028</v>
      </c>
      <c r="C2398" s="93" t="s">
        <v>11027</v>
      </c>
      <c r="D2398" s="93">
        <v>1920</v>
      </c>
      <c r="E2398" s="93">
        <v>6.7190000000000003</v>
      </c>
    </row>
    <row r="2399" spans="1:5" ht="14.25" customHeight="1">
      <c r="A2399" s="93">
        <v>2398</v>
      </c>
      <c r="B2399" s="93" t="s">
        <v>9327</v>
      </c>
      <c r="C2399" s="93" t="s">
        <v>11026</v>
      </c>
      <c r="D2399" s="93">
        <v>1984</v>
      </c>
      <c r="E2399" s="93">
        <v>6.7140000000000004</v>
      </c>
    </row>
    <row r="2400" spans="1:5" ht="14.25" customHeight="1">
      <c r="A2400" s="93">
        <v>2399</v>
      </c>
      <c r="B2400" s="93" t="s">
        <v>11025</v>
      </c>
      <c r="C2400" s="93" t="s">
        <v>11024</v>
      </c>
      <c r="D2400" s="93">
        <v>1972</v>
      </c>
      <c r="E2400" s="93">
        <v>6.7130000000000001</v>
      </c>
    </row>
    <row r="2401" spans="1:5" ht="14.25" customHeight="1">
      <c r="A2401" s="93">
        <v>2400</v>
      </c>
      <c r="B2401" s="93" t="s">
        <v>7326</v>
      </c>
      <c r="C2401" s="93" t="s">
        <v>10859</v>
      </c>
      <c r="D2401" s="93">
        <v>1984</v>
      </c>
      <c r="E2401" s="93">
        <v>6.7119999999999997</v>
      </c>
    </row>
    <row r="2402" spans="1:5" ht="14.25" customHeight="1">
      <c r="A2402" s="93">
        <v>2401</v>
      </c>
      <c r="B2402" s="93" t="s">
        <v>11023</v>
      </c>
      <c r="C2402" s="93" t="s">
        <v>11022</v>
      </c>
      <c r="D2402" s="93">
        <v>1949</v>
      </c>
      <c r="E2402" s="93">
        <v>6.71</v>
      </c>
    </row>
    <row r="2403" spans="1:5" ht="14.25" customHeight="1">
      <c r="A2403" s="93">
        <v>2402</v>
      </c>
      <c r="B2403" s="93" t="s">
        <v>7423</v>
      </c>
      <c r="C2403" s="93" t="s">
        <v>11021</v>
      </c>
      <c r="D2403" s="93">
        <v>2007</v>
      </c>
      <c r="E2403" s="93">
        <v>6.7080000000000002</v>
      </c>
    </row>
    <row r="2404" spans="1:5" ht="14.25" customHeight="1">
      <c r="A2404" s="93">
        <v>2403</v>
      </c>
      <c r="B2404" s="93" t="s">
        <v>9764</v>
      </c>
      <c r="C2404" s="93" t="s">
        <v>11020</v>
      </c>
      <c r="D2404" s="93">
        <v>1999</v>
      </c>
      <c r="E2404" s="93">
        <v>6.7080000000000002</v>
      </c>
    </row>
    <row r="2405" spans="1:5" ht="14.25" customHeight="1">
      <c r="A2405" s="93">
        <v>2404</v>
      </c>
      <c r="B2405" s="93" t="s">
        <v>11019</v>
      </c>
      <c r="C2405" s="93" t="s">
        <v>11018</v>
      </c>
      <c r="D2405" s="93">
        <v>1993</v>
      </c>
      <c r="E2405" s="93">
        <v>6.7060000000000004</v>
      </c>
    </row>
    <row r="2406" spans="1:5" ht="14.25" customHeight="1">
      <c r="A2406" s="93">
        <v>2405</v>
      </c>
      <c r="B2406" s="93" t="s">
        <v>7212</v>
      </c>
      <c r="C2406" s="93" t="s">
        <v>11017</v>
      </c>
      <c r="D2406" s="93">
        <v>1968</v>
      </c>
      <c r="E2406" s="93">
        <v>6.7050000000000001</v>
      </c>
    </row>
    <row r="2407" spans="1:5" ht="14.25" customHeight="1">
      <c r="A2407" s="93">
        <v>2406</v>
      </c>
      <c r="B2407" s="93" t="s">
        <v>7671</v>
      </c>
      <c r="C2407" s="93" t="s">
        <v>11016</v>
      </c>
      <c r="D2407" s="93">
        <v>1983</v>
      </c>
      <c r="E2407" s="93">
        <v>6.7030000000000003</v>
      </c>
    </row>
    <row r="2408" spans="1:5" ht="14.25" customHeight="1">
      <c r="A2408" s="93">
        <v>2407</v>
      </c>
      <c r="B2408" s="93" t="s">
        <v>10222</v>
      </c>
      <c r="C2408" s="93" t="s">
        <v>11015</v>
      </c>
      <c r="D2408" s="93">
        <v>1998</v>
      </c>
      <c r="E2408" s="93">
        <v>6.702</v>
      </c>
    </row>
    <row r="2409" spans="1:5" ht="14.25" customHeight="1">
      <c r="A2409" s="93">
        <v>2408</v>
      </c>
      <c r="B2409" s="93" t="s">
        <v>11014</v>
      </c>
      <c r="C2409" s="93" t="s">
        <v>11013</v>
      </c>
      <c r="D2409" s="93">
        <v>1980</v>
      </c>
      <c r="E2409" s="93">
        <v>6.6989999999999998</v>
      </c>
    </row>
    <row r="2410" spans="1:5" ht="14.25" customHeight="1">
      <c r="A2410" s="93">
        <v>2409</v>
      </c>
      <c r="B2410" s="93" t="s">
        <v>11012</v>
      </c>
      <c r="C2410" s="93" t="s">
        <v>11011</v>
      </c>
      <c r="D2410" s="93">
        <v>1970</v>
      </c>
      <c r="E2410" s="93">
        <v>6.6989999999999998</v>
      </c>
    </row>
    <row r="2411" spans="1:5" ht="14.25" customHeight="1">
      <c r="A2411" s="93">
        <v>2410</v>
      </c>
      <c r="B2411" s="93" t="s">
        <v>8207</v>
      </c>
      <c r="C2411" s="93" t="s">
        <v>11010</v>
      </c>
      <c r="D2411" s="93">
        <v>1975</v>
      </c>
      <c r="E2411" s="93">
        <v>6.6989999999999998</v>
      </c>
    </row>
    <row r="2412" spans="1:5" ht="14.25" customHeight="1">
      <c r="A2412" s="93">
        <v>2411</v>
      </c>
      <c r="B2412" s="93" t="s">
        <v>11009</v>
      </c>
      <c r="C2412" s="93" t="s">
        <v>11008</v>
      </c>
      <c r="D2412" s="93">
        <v>2013</v>
      </c>
      <c r="E2412" s="93">
        <v>6.6980000000000004</v>
      </c>
    </row>
    <row r="2413" spans="1:5" ht="14.25" customHeight="1">
      <c r="A2413" s="93">
        <v>2412</v>
      </c>
      <c r="B2413" s="93" t="s">
        <v>7113</v>
      </c>
      <c r="C2413" s="93" t="s">
        <v>11007</v>
      </c>
      <c r="D2413" s="93">
        <v>1986</v>
      </c>
      <c r="E2413" s="93">
        <v>6.6959999999999997</v>
      </c>
    </row>
    <row r="2414" spans="1:5" ht="14.25" customHeight="1">
      <c r="A2414" s="93">
        <v>2413</v>
      </c>
      <c r="B2414" s="93" t="s">
        <v>10331</v>
      </c>
      <c r="C2414" s="93" t="s">
        <v>11006</v>
      </c>
      <c r="D2414" s="93">
        <v>1969</v>
      </c>
      <c r="E2414" s="93">
        <v>6.6959999999999997</v>
      </c>
    </row>
    <row r="2415" spans="1:5" ht="14.25" customHeight="1">
      <c r="A2415" s="93">
        <v>2414</v>
      </c>
      <c r="B2415" s="93" t="s">
        <v>7976</v>
      </c>
      <c r="C2415" s="93" t="s">
        <v>11005</v>
      </c>
      <c r="D2415" s="93">
        <v>1944</v>
      </c>
      <c r="E2415" s="93">
        <v>6.6950000000000003</v>
      </c>
    </row>
    <row r="2416" spans="1:5" ht="14.25" customHeight="1">
      <c r="A2416" s="93">
        <v>2415</v>
      </c>
      <c r="B2416" s="93" t="s">
        <v>8200</v>
      </c>
      <c r="C2416" s="93" t="s">
        <v>11004</v>
      </c>
      <c r="D2416" s="93">
        <v>1958</v>
      </c>
      <c r="E2416" s="93">
        <v>6.694</v>
      </c>
    </row>
    <row r="2417" spans="1:5" ht="14.25" customHeight="1">
      <c r="A2417" s="93">
        <v>2416</v>
      </c>
      <c r="B2417" s="93" t="s">
        <v>11003</v>
      </c>
      <c r="C2417" s="93" t="s">
        <v>11002</v>
      </c>
      <c r="D2417" s="93">
        <v>1998</v>
      </c>
      <c r="E2417" s="93">
        <v>6.6920000000000002</v>
      </c>
    </row>
    <row r="2418" spans="1:5" ht="14.25" customHeight="1">
      <c r="A2418" s="93">
        <v>2417</v>
      </c>
      <c r="B2418" s="93" t="s">
        <v>8148</v>
      </c>
      <c r="C2418" s="93" t="s">
        <v>11001</v>
      </c>
      <c r="D2418" s="93">
        <v>1973</v>
      </c>
      <c r="E2418" s="93">
        <v>6.6909999999999998</v>
      </c>
    </row>
    <row r="2419" spans="1:5" ht="14.25" customHeight="1">
      <c r="A2419" s="93">
        <v>2418</v>
      </c>
      <c r="B2419" s="93" t="s">
        <v>11000</v>
      </c>
      <c r="C2419" s="93" t="s">
        <v>10999</v>
      </c>
      <c r="D2419" s="93">
        <v>1960</v>
      </c>
      <c r="E2419" s="93">
        <v>6.6909999999999998</v>
      </c>
    </row>
    <row r="2420" spans="1:5" ht="14.25" customHeight="1">
      <c r="A2420" s="93">
        <v>2419</v>
      </c>
      <c r="B2420" s="93" t="s">
        <v>7417</v>
      </c>
      <c r="C2420" s="93" t="s">
        <v>10998</v>
      </c>
      <c r="D2420" s="93">
        <v>1922</v>
      </c>
      <c r="E2420" s="93">
        <v>6.6870000000000003</v>
      </c>
    </row>
    <row r="2421" spans="1:5" ht="14.25" customHeight="1">
      <c r="A2421" s="93">
        <v>2420</v>
      </c>
      <c r="B2421" s="93" t="s">
        <v>10660</v>
      </c>
      <c r="C2421" s="93" t="s">
        <v>10276</v>
      </c>
      <c r="D2421" s="93">
        <v>1949</v>
      </c>
      <c r="E2421" s="93">
        <v>6.6859999999999999</v>
      </c>
    </row>
    <row r="2422" spans="1:5" ht="14.25" customHeight="1">
      <c r="A2422" s="93">
        <v>2421</v>
      </c>
      <c r="B2422" s="93" t="s">
        <v>8154</v>
      </c>
      <c r="C2422" s="93" t="s">
        <v>10997</v>
      </c>
      <c r="D2422" s="93">
        <v>1944</v>
      </c>
      <c r="E2422" s="93">
        <v>6.6849999999999996</v>
      </c>
    </row>
    <row r="2423" spans="1:5" ht="14.25" customHeight="1">
      <c r="A2423" s="93">
        <v>2422</v>
      </c>
      <c r="B2423" s="93" t="s">
        <v>7402</v>
      </c>
      <c r="C2423" s="93" t="s">
        <v>10996</v>
      </c>
      <c r="D2423" s="93">
        <v>1975</v>
      </c>
      <c r="E2423" s="93">
        <v>6.6849999999999996</v>
      </c>
    </row>
    <row r="2424" spans="1:5" ht="14.25" customHeight="1">
      <c r="A2424" s="93">
        <v>2423</v>
      </c>
      <c r="B2424" s="93" t="s">
        <v>10995</v>
      </c>
      <c r="C2424" s="93" t="s">
        <v>10994</v>
      </c>
      <c r="D2424" s="93">
        <v>1960</v>
      </c>
      <c r="E2424" s="93">
        <v>6.6840000000000002</v>
      </c>
    </row>
    <row r="2425" spans="1:5" ht="14.25" customHeight="1">
      <c r="A2425" s="93">
        <v>2424</v>
      </c>
      <c r="B2425" s="93" t="s">
        <v>8200</v>
      </c>
      <c r="C2425" s="93" t="s">
        <v>10993</v>
      </c>
      <c r="D2425" s="93">
        <v>1958</v>
      </c>
      <c r="E2425" s="93">
        <v>6.6829999999999998</v>
      </c>
    </row>
    <row r="2426" spans="1:5" ht="14.25" customHeight="1">
      <c r="A2426" s="93">
        <v>2425</v>
      </c>
      <c r="B2426" s="93" t="s">
        <v>10992</v>
      </c>
      <c r="C2426" s="93" t="s">
        <v>9156</v>
      </c>
      <c r="D2426" s="93">
        <v>1982</v>
      </c>
      <c r="E2426" s="93">
        <v>6.6820000000000004</v>
      </c>
    </row>
    <row r="2427" spans="1:5" ht="14.25" customHeight="1">
      <c r="A2427" s="93">
        <v>2426</v>
      </c>
      <c r="B2427" s="93" t="s">
        <v>10991</v>
      </c>
      <c r="C2427" s="93" t="s">
        <v>10990</v>
      </c>
      <c r="D2427" s="93">
        <v>1980</v>
      </c>
      <c r="E2427" s="93">
        <v>6.6820000000000004</v>
      </c>
    </row>
    <row r="2428" spans="1:5" ht="14.25" customHeight="1">
      <c r="A2428" s="93">
        <v>2427</v>
      </c>
      <c r="B2428" s="93" t="s">
        <v>7332</v>
      </c>
      <c r="C2428" s="93" t="s">
        <v>10989</v>
      </c>
      <c r="D2428" s="93">
        <v>2005</v>
      </c>
      <c r="E2428" s="93">
        <v>6.6820000000000004</v>
      </c>
    </row>
    <row r="2429" spans="1:5" ht="14.25" customHeight="1">
      <c r="A2429" s="93">
        <v>2428</v>
      </c>
      <c r="B2429" s="93" t="s">
        <v>10988</v>
      </c>
      <c r="C2429" s="93" t="s">
        <v>8009</v>
      </c>
      <c r="D2429" s="93">
        <v>1994</v>
      </c>
      <c r="E2429" s="93">
        <v>6.681</v>
      </c>
    </row>
    <row r="2430" spans="1:5" ht="14.25" customHeight="1">
      <c r="A2430" s="93">
        <v>2429</v>
      </c>
      <c r="B2430" s="93" t="s">
        <v>8381</v>
      </c>
      <c r="C2430" s="93" t="s">
        <v>10987</v>
      </c>
      <c r="D2430" s="93">
        <v>1959</v>
      </c>
      <c r="E2430" s="93">
        <v>6.6790000000000003</v>
      </c>
    </row>
    <row r="2431" spans="1:5" ht="14.25" customHeight="1">
      <c r="A2431" s="93">
        <v>2430</v>
      </c>
      <c r="B2431" s="93" t="s">
        <v>10986</v>
      </c>
      <c r="C2431" s="93" t="s">
        <v>10985</v>
      </c>
      <c r="D2431" s="93">
        <v>1965</v>
      </c>
      <c r="E2431" s="93">
        <v>6.6779999999999999</v>
      </c>
    </row>
    <row r="2432" spans="1:5" ht="14.25" customHeight="1">
      <c r="A2432" s="93">
        <v>2431</v>
      </c>
      <c r="B2432" s="93" t="s">
        <v>10984</v>
      </c>
      <c r="C2432" s="93" t="s">
        <v>8107</v>
      </c>
      <c r="D2432" s="93">
        <v>1960</v>
      </c>
      <c r="E2432" s="93">
        <v>6.6749999999999998</v>
      </c>
    </row>
    <row r="2433" spans="1:5" ht="14.25" customHeight="1">
      <c r="A2433" s="93">
        <v>2432</v>
      </c>
      <c r="B2433" s="93" t="s">
        <v>7692</v>
      </c>
      <c r="C2433" s="93" t="s">
        <v>10983</v>
      </c>
      <c r="D2433" s="93">
        <v>1988</v>
      </c>
      <c r="E2433" s="93">
        <v>6.673</v>
      </c>
    </row>
    <row r="2434" spans="1:5" ht="14.25" customHeight="1">
      <c r="A2434" s="93">
        <v>2433</v>
      </c>
      <c r="B2434" s="93" t="s">
        <v>8213</v>
      </c>
      <c r="C2434" s="93" t="s">
        <v>10982</v>
      </c>
      <c r="D2434" s="93">
        <v>2000</v>
      </c>
      <c r="E2434" s="93">
        <v>6.673</v>
      </c>
    </row>
    <row r="2435" spans="1:5" ht="14.25" customHeight="1">
      <c r="A2435" s="93">
        <v>2434</v>
      </c>
      <c r="B2435" s="93" t="s">
        <v>10150</v>
      </c>
      <c r="C2435" s="93" t="s">
        <v>8488</v>
      </c>
      <c r="D2435" s="93">
        <v>1955</v>
      </c>
      <c r="E2435" s="93">
        <v>6.665</v>
      </c>
    </row>
    <row r="2436" spans="1:5" ht="14.25" customHeight="1">
      <c r="A2436" s="93">
        <v>2435</v>
      </c>
      <c r="B2436" s="93" t="s">
        <v>9246</v>
      </c>
      <c r="C2436" s="93" t="s">
        <v>10981</v>
      </c>
      <c r="D2436" s="93">
        <v>2001</v>
      </c>
      <c r="E2436" s="93">
        <v>6.665</v>
      </c>
    </row>
    <row r="2437" spans="1:5" ht="14.25" customHeight="1">
      <c r="A2437" s="93">
        <v>2436</v>
      </c>
      <c r="B2437" s="93" t="s">
        <v>10980</v>
      </c>
      <c r="C2437" s="93" t="s">
        <v>10979</v>
      </c>
      <c r="D2437" s="93">
        <v>1974</v>
      </c>
      <c r="E2437" s="93">
        <v>6.6630000000000003</v>
      </c>
    </row>
    <row r="2438" spans="1:5" ht="14.25" customHeight="1">
      <c r="A2438" s="93">
        <v>2437</v>
      </c>
      <c r="B2438" s="93" t="s">
        <v>10978</v>
      </c>
      <c r="C2438" s="93" t="s">
        <v>10977</v>
      </c>
      <c r="D2438" s="93">
        <v>2000</v>
      </c>
      <c r="E2438" s="93">
        <v>6.6609999999999996</v>
      </c>
    </row>
    <row r="2439" spans="1:5" ht="14.25" customHeight="1">
      <c r="A2439" s="93">
        <v>2438</v>
      </c>
      <c r="B2439" s="93" t="s">
        <v>10976</v>
      </c>
      <c r="C2439" s="93" t="s">
        <v>10975</v>
      </c>
      <c r="D2439" s="93">
        <v>1977</v>
      </c>
      <c r="E2439" s="93">
        <v>6.66</v>
      </c>
    </row>
    <row r="2440" spans="1:5" ht="14.25" customHeight="1">
      <c r="A2440" s="93">
        <v>2439</v>
      </c>
      <c r="B2440" s="93" t="s">
        <v>7355</v>
      </c>
      <c r="C2440" s="93" t="s">
        <v>10974</v>
      </c>
      <c r="D2440" s="93">
        <v>1976</v>
      </c>
      <c r="E2440" s="93">
        <v>6.6559999999999997</v>
      </c>
    </row>
    <row r="2441" spans="1:5" ht="14.25" customHeight="1">
      <c r="A2441" s="93">
        <v>2440</v>
      </c>
      <c r="B2441" s="93" t="s">
        <v>10973</v>
      </c>
      <c r="C2441" s="93" t="s">
        <v>10972</v>
      </c>
      <c r="D2441" s="93">
        <v>1948</v>
      </c>
      <c r="E2441" s="93">
        <v>6.6559999999999997</v>
      </c>
    </row>
    <row r="2442" spans="1:5" ht="14.25" customHeight="1">
      <c r="A2442" s="93">
        <v>2441</v>
      </c>
      <c r="B2442" s="93" t="s">
        <v>10971</v>
      </c>
      <c r="C2442" s="93" t="s">
        <v>10970</v>
      </c>
      <c r="D2442" s="93">
        <v>1970</v>
      </c>
      <c r="E2442" s="93">
        <v>6.6550000000000002</v>
      </c>
    </row>
    <row r="2443" spans="1:5" ht="14.25" customHeight="1">
      <c r="A2443" s="93">
        <v>2442</v>
      </c>
      <c r="B2443" s="93" t="s">
        <v>9173</v>
      </c>
      <c r="C2443" s="93" t="s">
        <v>10969</v>
      </c>
      <c r="D2443" s="93">
        <v>2004</v>
      </c>
      <c r="E2443" s="93">
        <v>6.6529999999999996</v>
      </c>
    </row>
    <row r="2444" spans="1:5" ht="14.25" customHeight="1">
      <c r="A2444" s="93">
        <v>2443</v>
      </c>
      <c r="B2444" s="93" t="s">
        <v>10968</v>
      </c>
      <c r="C2444" s="93" t="s">
        <v>10967</v>
      </c>
      <c r="D2444" s="93">
        <v>1991</v>
      </c>
      <c r="E2444" s="93">
        <v>6.6529999999999996</v>
      </c>
    </row>
    <row r="2445" spans="1:5" ht="14.25" customHeight="1">
      <c r="A2445" s="93">
        <v>2444</v>
      </c>
      <c r="B2445" s="93" t="s">
        <v>10966</v>
      </c>
      <c r="C2445" s="93" t="s">
        <v>10965</v>
      </c>
      <c r="D2445" s="93">
        <v>2004</v>
      </c>
      <c r="E2445" s="93">
        <v>6.6520000000000001</v>
      </c>
    </row>
    <row r="2446" spans="1:5" ht="14.25" customHeight="1">
      <c r="A2446" s="93">
        <v>2445</v>
      </c>
      <c r="B2446" s="93" t="s">
        <v>10964</v>
      </c>
      <c r="C2446" s="93" t="s">
        <v>10963</v>
      </c>
      <c r="D2446" s="93">
        <v>1964</v>
      </c>
      <c r="E2446" s="93">
        <v>6.65</v>
      </c>
    </row>
    <row r="2447" spans="1:5" ht="14.25" customHeight="1">
      <c r="A2447" s="93">
        <v>2446</v>
      </c>
      <c r="B2447" s="93" t="s">
        <v>8221</v>
      </c>
      <c r="C2447" s="93" t="s">
        <v>10962</v>
      </c>
      <c r="D2447" s="93">
        <v>1965</v>
      </c>
      <c r="E2447" s="93">
        <v>6.65</v>
      </c>
    </row>
    <row r="2448" spans="1:5" ht="14.25" customHeight="1">
      <c r="A2448" s="93">
        <v>2447</v>
      </c>
      <c r="B2448" s="93" t="s">
        <v>8014</v>
      </c>
      <c r="C2448" s="93" t="s">
        <v>10961</v>
      </c>
      <c r="D2448" s="93">
        <v>1961</v>
      </c>
      <c r="E2448" s="93">
        <v>6.6479999999999997</v>
      </c>
    </row>
    <row r="2449" spans="1:5" ht="14.25" customHeight="1">
      <c r="A2449" s="93">
        <v>2448</v>
      </c>
      <c r="B2449" s="93" t="s">
        <v>10960</v>
      </c>
      <c r="C2449" s="93" t="s">
        <v>10959</v>
      </c>
      <c r="D2449" s="93">
        <v>1944</v>
      </c>
      <c r="E2449" s="93">
        <v>6.6470000000000002</v>
      </c>
    </row>
    <row r="2450" spans="1:5" ht="14.25" customHeight="1">
      <c r="A2450" s="93">
        <v>2449</v>
      </c>
      <c r="B2450" s="93" t="s">
        <v>9246</v>
      </c>
      <c r="C2450" s="93" t="s">
        <v>10958</v>
      </c>
      <c r="D2450" s="93">
        <v>2005</v>
      </c>
      <c r="E2450" s="93">
        <v>6.6470000000000002</v>
      </c>
    </row>
    <row r="2451" spans="1:5" ht="14.25" customHeight="1">
      <c r="A2451" s="93">
        <v>2450</v>
      </c>
      <c r="B2451" s="93" t="s">
        <v>10144</v>
      </c>
      <c r="C2451" s="93" t="s">
        <v>10957</v>
      </c>
      <c r="D2451" s="93">
        <v>2010</v>
      </c>
      <c r="E2451" s="93">
        <v>6.6429999999999998</v>
      </c>
    </row>
    <row r="2452" spans="1:5" ht="14.25" customHeight="1">
      <c r="A2452" s="93">
        <v>2451</v>
      </c>
      <c r="B2452" s="93" t="s">
        <v>10956</v>
      </c>
      <c r="C2452" s="93" t="s">
        <v>9604</v>
      </c>
      <c r="D2452" s="93">
        <v>1963</v>
      </c>
      <c r="E2452" s="93">
        <v>6.641</v>
      </c>
    </row>
    <row r="2453" spans="1:5" ht="14.25" customHeight="1">
      <c r="A2453" s="93">
        <v>2452</v>
      </c>
      <c r="B2453" s="93" t="s">
        <v>8169</v>
      </c>
      <c r="C2453" s="93" t="s">
        <v>10955</v>
      </c>
      <c r="D2453" s="93">
        <v>2012</v>
      </c>
      <c r="E2453" s="93">
        <v>6.6379999999999999</v>
      </c>
    </row>
    <row r="2454" spans="1:5" ht="14.25" customHeight="1">
      <c r="A2454" s="93">
        <v>2453</v>
      </c>
      <c r="B2454" s="93" t="s">
        <v>10954</v>
      </c>
      <c r="C2454" s="93" t="s">
        <v>10953</v>
      </c>
      <c r="D2454" s="93">
        <v>1978</v>
      </c>
      <c r="E2454" s="93">
        <v>6.6349999999999998</v>
      </c>
    </row>
    <row r="2455" spans="1:5" ht="14.25" customHeight="1">
      <c r="A2455" s="93">
        <v>2454</v>
      </c>
      <c r="B2455" s="93" t="s">
        <v>10952</v>
      </c>
      <c r="C2455" s="93" t="s">
        <v>10951</v>
      </c>
      <c r="D2455" s="93">
        <v>2013</v>
      </c>
      <c r="E2455" s="93">
        <v>6.6319999999999997</v>
      </c>
    </row>
    <row r="2456" spans="1:5" ht="14.25" customHeight="1">
      <c r="A2456" s="93">
        <v>2455</v>
      </c>
      <c r="B2456" s="93" t="s">
        <v>8099</v>
      </c>
      <c r="C2456" s="93" t="s">
        <v>10950</v>
      </c>
      <c r="D2456" s="93">
        <v>1988</v>
      </c>
      <c r="E2456" s="93">
        <v>6.63</v>
      </c>
    </row>
    <row r="2457" spans="1:5" ht="14.25" customHeight="1">
      <c r="A2457" s="93">
        <v>2456</v>
      </c>
      <c r="B2457" s="93" t="s">
        <v>10949</v>
      </c>
      <c r="C2457" s="93" t="s">
        <v>10948</v>
      </c>
      <c r="D2457" s="93">
        <v>1994</v>
      </c>
      <c r="E2457" s="93">
        <v>6.6289999999999996</v>
      </c>
    </row>
    <row r="2458" spans="1:5" ht="14.25" customHeight="1">
      <c r="A2458" s="93">
        <v>2457</v>
      </c>
      <c r="B2458" s="93" t="s">
        <v>10947</v>
      </c>
      <c r="C2458" s="93" t="s">
        <v>10946</v>
      </c>
      <c r="D2458" s="93">
        <v>1964</v>
      </c>
      <c r="E2458" s="93">
        <v>6.6269999999999998</v>
      </c>
    </row>
    <row r="2459" spans="1:5" ht="14.25" customHeight="1">
      <c r="A2459" s="93">
        <v>2458</v>
      </c>
      <c r="B2459" s="93" t="s">
        <v>10450</v>
      </c>
      <c r="C2459" s="93" t="s">
        <v>10945</v>
      </c>
      <c r="D2459" s="93">
        <v>1975</v>
      </c>
      <c r="E2459" s="93">
        <v>6.6260000000000003</v>
      </c>
    </row>
    <row r="2460" spans="1:5" ht="14.25" customHeight="1">
      <c r="A2460" s="93">
        <v>2459</v>
      </c>
      <c r="B2460" s="93" t="s">
        <v>10944</v>
      </c>
      <c r="C2460" s="93" t="s">
        <v>10943</v>
      </c>
      <c r="D2460" s="93">
        <v>1983</v>
      </c>
      <c r="E2460" s="93">
        <v>6.6260000000000003</v>
      </c>
    </row>
    <row r="2461" spans="1:5" ht="14.25" customHeight="1">
      <c r="A2461" s="93">
        <v>2460</v>
      </c>
      <c r="B2461" s="93" t="s">
        <v>7027</v>
      </c>
      <c r="C2461" s="93" t="s">
        <v>10942</v>
      </c>
      <c r="D2461" s="93">
        <v>1995</v>
      </c>
      <c r="E2461" s="93">
        <v>6.625</v>
      </c>
    </row>
    <row r="2462" spans="1:5" ht="14.25" customHeight="1">
      <c r="A2462" s="93">
        <v>2461</v>
      </c>
      <c r="B2462" s="93" t="s">
        <v>10150</v>
      </c>
      <c r="C2462" s="93" t="s">
        <v>10941</v>
      </c>
      <c r="D2462" s="93">
        <v>1957</v>
      </c>
      <c r="E2462" s="93">
        <v>6.6239999999999997</v>
      </c>
    </row>
    <row r="2463" spans="1:5" ht="14.25" customHeight="1">
      <c r="A2463" s="93">
        <v>2462</v>
      </c>
      <c r="B2463" s="93" t="s">
        <v>8806</v>
      </c>
      <c r="C2463" s="93" t="s">
        <v>10940</v>
      </c>
      <c r="D2463" s="93">
        <v>2011</v>
      </c>
      <c r="E2463" s="93">
        <v>6.6239999999999997</v>
      </c>
    </row>
    <row r="2464" spans="1:5" ht="14.25" customHeight="1">
      <c r="A2464" s="93">
        <v>2463</v>
      </c>
      <c r="B2464" s="93" t="s">
        <v>8088</v>
      </c>
      <c r="C2464" s="93" t="s">
        <v>10939</v>
      </c>
      <c r="D2464" s="93">
        <v>1922</v>
      </c>
      <c r="E2464" s="93">
        <v>6.6210000000000004</v>
      </c>
    </row>
    <row r="2465" spans="1:5" ht="14.25" customHeight="1">
      <c r="A2465" s="93">
        <v>2464</v>
      </c>
      <c r="B2465" s="93" t="s">
        <v>10938</v>
      </c>
      <c r="C2465" s="93" t="s">
        <v>10937</v>
      </c>
      <c r="D2465" s="93">
        <v>1975</v>
      </c>
      <c r="E2465" s="93">
        <v>6.62</v>
      </c>
    </row>
    <row r="2466" spans="1:5" ht="14.25" customHeight="1">
      <c r="A2466" s="93">
        <v>2465</v>
      </c>
      <c r="B2466" s="93" t="s">
        <v>7336</v>
      </c>
      <c r="C2466" s="93" t="s">
        <v>10936</v>
      </c>
      <c r="D2466" s="93">
        <v>1977</v>
      </c>
      <c r="E2466" s="93">
        <v>6.6189999999999998</v>
      </c>
    </row>
    <row r="2467" spans="1:5" ht="14.25" customHeight="1">
      <c r="A2467" s="93">
        <v>2466</v>
      </c>
      <c r="B2467" s="93" t="s">
        <v>10935</v>
      </c>
      <c r="C2467" s="93" t="s">
        <v>10934</v>
      </c>
      <c r="D2467" s="93">
        <v>1956</v>
      </c>
      <c r="E2467" s="93">
        <v>6.6150000000000002</v>
      </c>
    </row>
    <row r="2468" spans="1:5" ht="14.25" customHeight="1">
      <c r="A2468" s="93">
        <v>2467</v>
      </c>
      <c r="B2468" s="93" t="s">
        <v>8744</v>
      </c>
      <c r="C2468" s="93" t="s">
        <v>10933</v>
      </c>
      <c r="D2468" s="93">
        <v>1992</v>
      </c>
      <c r="E2468" s="93">
        <v>6.6139999999999999</v>
      </c>
    </row>
    <row r="2469" spans="1:5" ht="14.25" customHeight="1">
      <c r="A2469" s="93">
        <v>2468</v>
      </c>
      <c r="B2469" s="93" t="s">
        <v>8729</v>
      </c>
      <c r="C2469" s="93" t="s">
        <v>10932</v>
      </c>
      <c r="D2469" s="93">
        <v>1954</v>
      </c>
      <c r="E2469" s="93">
        <v>6.6139999999999999</v>
      </c>
    </row>
    <row r="2470" spans="1:5" ht="14.25" customHeight="1">
      <c r="A2470" s="93">
        <v>2469</v>
      </c>
      <c r="B2470" s="93" t="s">
        <v>10931</v>
      </c>
      <c r="C2470" s="93" t="s">
        <v>10930</v>
      </c>
      <c r="D2470" s="93">
        <v>1992</v>
      </c>
      <c r="E2470" s="93">
        <v>6.6079999999999997</v>
      </c>
    </row>
    <row r="2471" spans="1:5" ht="14.25" customHeight="1">
      <c r="A2471" s="93">
        <v>2470</v>
      </c>
      <c r="B2471" s="93" t="s">
        <v>7252</v>
      </c>
      <c r="C2471" s="93" t="s">
        <v>10929</v>
      </c>
      <c r="D2471" s="93">
        <v>1992</v>
      </c>
      <c r="E2471" s="93">
        <v>6.6059999999999999</v>
      </c>
    </row>
    <row r="2472" spans="1:5" ht="14.25" customHeight="1">
      <c r="A2472" s="93">
        <v>2471</v>
      </c>
      <c r="B2472" s="93" t="s">
        <v>8588</v>
      </c>
      <c r="C2472" s="93" t="s">
        <v>10928</v>
      </c>
      <c r="D2472" s="93">
        <v>1982</v>
      </c>
      <c r="E2472" s="93">
        <v>6.6059999999999999</v>
      </c>
    </row>
    <row r="2473" spans="1:5" ht="14.25" customHeight="1">
      <c r="A2473" s="93">
        <v>2472</v>
      </c>
      <c r="B2473" s="93" t="s">
        <v>10927</v>
      </c>
      <c r="C2473" s="93" t="s">
        <v>10926</v>
      </c>
      <c r="D2473" s="93">
        <v>1999</v>
      </c>
      <c r="E2473" s="93">
        <v>6.6029999999999998</v>
      </c>
    </row>
    <row r="2474" spans="1:5" ht="14.25" customHeight="1">
      <c r="A2474" s="93">
        <v>2473</v>
      </c>
      <c r="B2474" s="93" t="s">
        <v>10725</v>
      </c>
      <c r="C2474" s="93" t="s">
        <v>10925</v>
      </c>
      <c r="D2474" s="93">
        <v>1987</v>
      </c>
      <c r="E2474" s="93">
        <v>6.6020000000000003</v>
      </c>
    </row>
    <row r="2475" spans="1:5" ht="14.25" customHeight="1">
      <c r="A2475" s="93">
        <v>2474</v>
      </c>
      <c r="B2475" s="93" t="s">
        <v>10924</v>
      </c>
      <c r="C2475" s="93" t="s">
        <v>10923</v>
      </c>
      <c r="D2475" s="93">
        <v>2012</v>
      </c>
      <c r="E2475" s="93">
        <v>6.6</v>
      </c>
    </row>
    <row r="2476" spans="1:5" ht="14.25" customHeight="1">
      <c r="A2476" s="93">
        <v>2475</v>
      </c>
      <c r="B2476" s="93" t="s">
        <v>10922</v>
      </c>
      <c r="C2476" s="93" t="s">
        <v>7299</v>
      </c>
      <c r="D2476" s="93">
        <v>1964</v>
      </c>
      <c r="E2476" s="93">
        <v>6.6</v>
      </c>
    </row>
    <row r="2477" spans="1:5" ht="14.25" customHeight="1">
      <c r="A2477" s="93">
        <v>2476</v>
      </c>
      <c r="B2477" s="93" t="s">
        <v>7286</v>
      </c>
      <c r="C2477" s="93" t="s">
        <v>10921</v>
      </c>
      <c r="D2477" s="93">
        <v>2005</v>
      </c>
      <c r="E2477" s="93">
        <v>6.5990000000000002</v>
      </c>
    </row>
    <row r="2478" spans="1:5" ht="14.25" customHeight="1">
      <c r="A2478" s="93">
        <v>2477</v>
      </c>
      <c r="B2478" s="93" t="s">
        <v>8388</v>
      </c>
      <c r="C2478" s="93" t="s">
        <v>10920</v>
      </c>
      <c r="D2478" s="93">
        <v>1972</v>
      </c>
      <c r="E2478" s="93">
        <v>6.5960000000000001</v>
      </c>
    </row>
    <row r="2479" spans="1:5" ht="14.25" customHeight="1">
      <c r="A2479" s="93">
        <v>2478</v>
      </c>
      <c r="B2479" s="93" t="s">
        <v>9460</v>
      </c>
      <c r="C2479" s="93" t="s">
        <v>10919</v>
      </c>
      <c r="D2479" s="93">
        <v>1970</v>
      </c>
      <c r="E2479" s="93">
        <v>6.5919999999999996</v>
      </c>
    </row>
    <row r="2480" spans="1:5" ht="14.25" customHeight="1">
      <c r="A2480" s="93">
        <v>2479</v>
      </c>
      <c r="B2480" s="93" t="s">
        <v>10208</v>
      </c>
      <c r="C2480" s="93" t="s">
        <v>10918</v>
      </c>
      <c r="D2480" s="93">
        <v>1969</v>
      </c>
      <c r="E2480" s="93">
        <v>6.5919999999999996</v>
      </c>
    </row>
    <row r="2481" spans="1:5" ht="14.25" customHeight="1">
      <c r="A2481" s="93">
        <v>2480</v>
      </c>
      <c r="B2481" s="93" t="s">
        <v>8989</v>
      </c>
      <c r="C2481" s="93" t="s">
        <v>10917</v>
      </c>
      <c r="D2481" s="93">
        <v>1965</v>
      </c>
      <c r="E2481" s="93">
        <v>6.5919999999999996</v>
      </c>
    </row>
    <row r="2482" spans="1:5" ht="14.25" customHeight="1">
      <c r="A2482" s="93">
        <v>2481</v>
      </c>
      <c r="B2482" s="93" t="s">
        <v>7328</v>
      </c>
      <c r="C2482" s="93" t="s">
        <v>10916</v>
      </c>
      <c r="D2482" s="93">
        <v>1963</v>
      </c>
      <c r="E2482" s="93">
        <v>6.5890000000000004</v>
      </c>
    </row>
    <row r="2483" spans="1:5" ht="14.25" customHeight="1">
      <c r="A2483" s="93">
        <v>2482</v>
      </c>
      <c r="B2483" s="93" t="s">
        <v>7067</v>
      </c>
      <c r="C2483" s="93" t="s">
        <v>10915</v>
      </c>
      <c r="D2483" s="93">
        <v>1950</v>
      </c>
      <c r="E2483" s="93">
        <v>6.5890000000000004</v>
      </c>
    </row>
    <row r="2484" spans="1:5" ht="14.25" customHeight="1">
      <c r="A2484" s="93">
        <v>2483</v>
      </c>
      <c r="B2484" s="93" t="s">
        <v>10914</v>
      </c>
      <c r="C2484" s="93" t="s">
        <v>10913</v>
      </c>
      <c r="D2484" s="93">
        <v>1965</v>
      </c>
      <c r="E2484" s="93">
        <v>6.5890000000000004</v>
      </c>
    </row>
    <row r="2485" spans="1:5" ht="14.25" customHeight="1">
      <c r="A2485" s="93">
        <v>2484</v>
      </c>
      <c r="B2485" s="93" t="s">
        <v>7242</v>
      </c>
      <c r="C2485" s="93" t="s">
        <v>10912</v>
      </c>
      <c r="D2485" s="93">
        <v>1983</v>
      </c>
      <c r="E2485" s="93">
        <v>6.5869999999999997</v>
      </c>
    </row>
    <row r="2486" spans="1:5" ht="14.25" customHeight="1">
      <c r="A2486" s="93">
        <v>2485</v>
      </c>
      <c r="B2486" s="93" t="s">
        <v>7879</v>
      </c>
      <c r="C2486" s="93" t="s">
        <v>10911</v>
      </c>
      <c r="D2486" s="93">
        <v>1978</v>
      </c>
      <c r="E2486" s="93">
        <v>6.5869999999999997</v>
      </c>
    </row>
    <row r="2487" spans="1:5" ht="14.25" customHeight="1">
      <c r="A2487" s="93">
        <v>2486</v>
      </c>
      <c r="B2487" s="93" t="s">
        <v>8550</v>
      </c>
      <c r="C2487" s="93" t="s">
        <v>10910</v>
      </c>
      <c r="D2487" s="93">
        <v>1968</v>
      </c>
      <c r="E2487" s="93">
        <v>6.585</v>
      </c>
    </row>
    <row r="2488" spans="1:5" ht="14.25" customHeight="1">
      <c r="A2488" s="93">
        <v>2487</v>
      </c>
      <c r="B2488" s="93" t="s">
        <v>10909</v>
      </c>
      <c r="C2488" s="93" t="s">
        <v>10908</v>
      </c>
      <c r="D2488" s="93">
        <v>1984</v>
      </c>
      <c r="E2488" s="93">
        <v>6.5839999999999996</v>
      </c>
    </row>
    <row r="2489" spans="1:5" ht="14.25" customHeight="1">
      <c r="A2489" s="93">
        <v>2488</v>
      </c>
      <c r="B2489" s="93" t="s">
        <v>7821</v>
      </c>
      <c r="C2489" s="93" t="s">
        <v>10907</v>
      </c>
      <c r="D2489" s="93">
        <v>1984</v>
      </c>
      <c r="E2489" s="93">
        <v>6.5830000000000002</v>
      </c>
    </row>
    <row r="2490" spans="1:5" ht="14.25" customHeight="1">
      <c r="A2490" s="93">
        <v>2489</v>
      </c>
      <c r="B2490" s="93" t="s">
        <v>10906</v>
      </c>
      <c r="C2490" s="93" t="s">
        <v>10905</v>
      </c>
      <c r="D2490" s="93">
        <v>1960</v>
      </c>
      <c r="E2490" s="93">
        <v>6.5789999999999997</v>
      </c>
    </row>
    <row r="2491" spans="1:5" ht="14.25" customHeight="1">
      <c r="A2491" s="93">
        <v>2490</v>
      </c>
      <c r="B2491" s="93" t="s">
        <v>7980</v>
      </c>
      <c r="C2491" s="93" t="s">
        <v>10904</v>
      </c>
      <c r="D2491" s="93">
        <v>1977</v>
      </c>
      <c r="E2491" s="93">
        <v>6.5789999999999997</v>
      </c>
    </row>
    <row r="2492" spans="1:5" ht="14.25" customHeight="1">
      <c r="A2492" s="93">
        <v>2491</v>
      </c>
      <c r="B2492" s="93" t="s">
        <v>8468</v>
      </c>
      <c r="C2492" s="93" t="s">
        <v>10903</v>
      </c>
      <c r="D2492" s="93">
        <v>2003</v>
      </c>
      <c r="E2492" s="93">
        <v>6.577</v>
      </c>
    </row>
    <row r="2493" spans="1:5" ht="14.25" customHeight="1">
      <c r="A2493" s="93">
        <v>2492</v>
      </c>
      <c r="B2493" s="93" t="s">
        <v>7633</v>
      </c>
      <c r="C2493" s="93" t="s">
        <v>8610</v>
      </c>
      <c r="D2493" s="93">
        <v>1984</v>
      </c>
      <c r="E2493" s="93">
        <v>6.5730000000000004</v>
      </c>
    </row>
    <row r="2494" spans="1:5" ht="14.25" customHeight="1">
      <c r="A2494" s="93">
        <v>2493</v>
      </c>
      <c r="B2494" s="93" t="s">
        <v>9132</v>
      </c>
      <c r="C2494" s="93" t="s">
        <v>10902</v>
      </c>
      <c r="D2494" s="93">
        <v>1969</v>
      </c>
      <c r="E2494" s="93">
        <v>6.5720000000000001</v>
      </c>
    </row>
    <row r="2495" spans="1:5" ht="14.25" customHeight="1">
      <c r="A2495" s="93">
        <v>2494</v>
      </c>
      <c r="B2495" s="93" t="s">
        <v>7328</v>
      </c>
      <c r="C2495" s="93" t="s">
        <v>10901</v>
      </c>
      <c r="D2495" s="93">
        <v>1964</v>
      </c>
      <c r="E2495" s="93">
        <v>6.57</v>
      </c>
    </row>
    <row r="2496" spans="1:5" ht="14.25" customHeight="1">
      <c r="A2496" s="93">
        <v>2495</v>
      </c>
      <c r="B2496" s="93" t="s">
        <v>10900</v>
      </c>
      <c r="C2496" s="93" t="s">
        <v>10899</v>
      </c>
      <c r="D2496" s="93">
        <v>2010</v>
      </c>
      <c r="E2496" s="93">
        <v>6.569</v>
      </c>
    </row>
    <row r="2497" spans="1:5" ht="14.25" customHeight="1">
      <c r="A2497" s="93">
        <v>2496</v>
      </c>
      <c r="B2497" s="93" t="s">
        <v>10898</v>
      </c>
      <c r="C2497" s="93" t="s">
        <v>10897</v>
      </c>
      <c r="D2497" s="93">
        <v>2013</v>
      </c>
      <c r="E2497" s="93">
        <v>6.569</v>
      </c>
    </row>
    <row r="2498" spans="1:5" ht="14.25" customHeight="1">
      <c r="A2498" s="93">
        <v>2497</v>
      </c>
      <c r="B2498" s="93" t="s">
        <v>8914</v>
      </c>
      <c r="C2498" s="93" t="s">
        <v>10896</v>
      </c>
      <c r="D2498" s="93">
        <v>1994</v>
      </c>
      <c r="E2498" s="93">
        <v>6.5679999999999996</v>
      </c>
    </row>
    <row r="2499" spans="1:5" ht="14.25" customHeight="1">
      <c r="A2499" s="93">
        <v>2498</v>
      </c>
      <c r="B2499" s="93" t="s">
        <v>8412</v>
      </c>
      <c r="C2499" s="93" t="s">
        <v>10895</v>
      </c>
      <c r="D2499" s="93">
        <v>1970</v>
      </c>
      <c r="E2499" s="93">
        <v>6.5670000000000002</v>
      </c>
    </row>
    <row r="2500" spans="1:5" ht="14.25" customHeight="1">
      <c r="A2500" s="93">
        <v>2499</v>
      </c>
      <c r="B2500" s="93" t="s">
        <v>10857</v>
      </c>
      <c r="C2500" s="93" t="s">
        <v>10894</v>
      </c>
      <c r="D2500" s="93">
        <v>2000</v>
      </c>
      <c r="E2500" s="93">
        <v>6.5659999999999998</v>
      </c>
    </row>
    <row r="2501" spans="1:5" ht="14.25" customHeight="1">
      <c r="A2501" s="93">
        <v>2500</v>
      </c>
      <c r="B2501" s="93" t="s">
        <v>10893</v>
      </c>
      <c r="C2501" s="93" t="s">
        <v>10892</v>
      </c>
      <c r="D2501" s="93">
        <v>1981</v>
      </c>
      <c r="E2501" s="93">
        <v>6.5650000000000004</v>
      </c>
    </row>
    <row r="2502" spans="1:5" ht="14.25" customHeight="1">
      <c r="A2502" s="93">
        <v>2501</v>
      </c>
      <c r="B2502" s="93" t="s">
        <v>9106</v>
      </c>
      <c r="C2502" s="93" t="s">
        <v>10891</v>
      </c>
      <c r="D2502" s="93">
        <v>2005</v>
      </c>
      <c r="E2502" s="93">
        <v>6.5650000000000004</v>
      </c>
    </row>
    <row r="2503" spans="1:5" ht="14.25" customHeight="1">
      <c r="A2503" s="93">
        <v>2502</v>
      </c>
      <c r="B2503" s="93" t="s">
        <v>8804</v>
      </c>
      <c r="C2503" s="93" t="s">
        <v>10890</v>
      </c>
      <c r="D2503" s="93">
        <v>1969</v>
      </c>
      <c r="E2503" s="93">
        <v>6.5640000000000001</v>
      </c>
    </row>
    <row r="2504" spans="1:5" ht="14.25" customHeight="1">
      <c r="A2504" s="93">
        <v>2503</v>
      </c>
      <c r="B2504" s="93" t="s">
        <v>10459</v>
      </c>
      <c r="C2504" s="93" t="s">
        <v>10889</v>
      </c>
      <c r="D2504" s="93">
        <v>1999</v>
      </c>
      <c r="E2504" s="93">
        <v>6.5629999999999997</v>
      </c>
    </row>
    <row r="2505" spans="1:5" ht="14.25" customHeight="1">
      <c r="A2505" s="93">
        <v>2504</v>
      </c>
      <c r="B2505" s="93" t="s">
        <v>7877</v>
      </c>
      <c r="C2505" s="93" t="s">
        <v>10888</v>
      </c>
      <c r="D2505" s="93">
        <v>1960</v>
      </c>
      <c r="E2505" s="93">
        <v>6.5620000000000003</v>
      </c>
    </row>
    <row r="2506" spans="1:5" ht="14.25" customHeight="1">
      <c r="A2506" s="93">
        <v>2505</v>
      </c>
      <c r="B2506" s="93" t="s">
        <v>10887</v>
      </c>
      <c r="C2506" s="93" t="s">
        <v>10886</v>
      </c>
      <c r="D2506" s="93">
        <v>1992</v>
      </c>
      <c r="E2506" s="93">
        <v>6.5620000000000003</v>
      </c>
    </row>
    <row r="2507" spans="1:5" ht="14.25" customHeight="1">
      <c r="A2507" s="93">
        <v>2506</v>
      </c>
      <c r="B2507" s="93" t="s">
        <v>10885</v>
      </c>
      <c r="C2507" s="93" t="s">
        <v>10884</v>
      </c>
      <c r="D2507" s="93">
        <v>1970</v>
      </c>
      <c r="E2507" s="93">
        <v>6.5609999999999999</v>
      </c>
    </row>
    <row r="2508" spans="1:5" ht="14.25" customHeight="1">
      <c r="A2508" s="93">
        <v>2507</v>
      </c>
      <c r="B2508" s="93" t="s">
        <v>7045</v>
      </c>
      <c r="C2508" s="93" t="s">
        <v>10883</v>
      </c>
      <c r="D2508" s="93">
        <v>1949</v>
      </c>
      <c r="E2508" s="93">
        <v>6.5590000000000002</v>
      </c>
    </row>
    <row r="2509" spans="1:5" ht="14.25" customHeight="1">
      <c r="A2509" s="93">
        <v>2508</v>
      </c>
      <c r="B2509" s="93" t="s">
        <v>10882</v>
      </c>
      <c r="C2509" s="93" t="s">
        <v>10881</v>
      </c>
      <c r="D2509" s="93">
        <v>1963</v>
      </c>
      <c r="E2509" s="93">
        <v>6.5579999999999998</v>
      </c>
    </row>
    <row r="2510" spans="1:5" ht="14.25" customHeight="1">
      <c r="A2510" s="93">
        <v>2509</v>
      </c>
      <c r="B2510" s="93" t="s">
        <v>10880</v>
      </c>
      <c r="C2510" s="93" t="s">
        <v>10879</v>
      </c>
      <c r="D2510" s="93">
        <v>1984</v>
      </c>
      <c r="E2510" s="93">
        <v>6.5570000000000004</v>
      </c>
    </row>
    <row r="2511" spans="1:5" ht="14.25" customHeight="1">
      <c r="A2511" s="93">
        <v>2510</v>
      </c>
      <c r="B2511" s="93" t="s">
        <v>7877</v>
      </c>
      <c r="C2511" s="93" t="s">
        <v>10878</v>
      </c>
      <c r="D2511" s="93">
        <v>1962</v>
      </c>
      <c r="E2511" s="93">
        <v>6.5570000000000004</v>
      </c>
    </row>
    <row r="2512" spans="1:5" ht="14.25" customHeight="1">
      <c r="A2512" s="93">
        <v>2511</v>
      </c>
      <c r="B2512" s="93" t="s">
        <v>10877</v>
      </c>
      <c r="C2512" s="93" t="s">
        <v>10876</v>
      </c>
      <c r="D2512" s="93">
        <v>1965</v>
      </c>
      <c r="E2512" s="93">
        <v>6.556</v>
      </c>
    </row>
    <row r="2513" spans="1:5" ht="14.25" customHeight="1">
      <c r="A2513" s="93">
        <v>2512</v>
      </c>
      <c r="B2513" s="93" t="s">
        <v>10875</v>
      </c>
      <c r="C2513" s="93" t="s">
        <v>10874</v>
      </c>
      <c r="D2513" s="93">
        <v>1986</v>
      </c>
      <c r="E2513" s="93">
        <v>6.5490000000000004</v>
      </c>
    </row>
    <row r="2514" spans="1:5" ht="14.25" customHeight="1">
      <c r="A2514" s="93">
        <v>2513</v>
      </c>
      <c r="B2514" s="93" t="s">
        <v>10873</v>
      </c>
      <c r="C2514" s="93" t="s">
        <v>10872</v>
      </c>
      <c r="D2514" s="93">
        <v>2004</v>
      </c>
      <c r="E2514" s="93">
        <v>6.548</v>
      </c>
    </row>
    <row r="2515" spans="1:5" ht="14.25" customHeight="1">
      <c r="A2515" s="93">
        <v>2514</v>
      </c>
      <c r="B2515" s="93" t="s">
        <v>9789</v>
      </c>
      <c r="C2515" s="93" t="s">
        <v>10871</v>
      </c>
      <c r="D2515" s="93">
        <v>1988</v>
      </c>
      <c r="E2515" s="93">
        <v>6.54</v>
      </c>
    </row>
    <row r="2516" spans="1:5" ht="14.25" customHeight="1">
      <c r="A2516" s="93">
        <v>2515</v>
      </c>
      <c r="B2516" s="93" t="s">
        <v>7081</v>
      </c>
      <c r="C2516" s="93" t="s">
        <v>10870</v>
      </c>
      <c r="D2516" s="93">
        <v>1972</v>
      </c>
      <c r="E2516" s="93">
        <v>6.54</v>
      </c>
    </row>
    <row r="2517" spans="1:5" ht="14.25" customHeight="1">
      <c r="A2517" s="93">
        <v>2516</v>
      </c>
      <c r="B2517" s="93" t="s">
        <v>10329</v>
      </c>
      <c r="C2517" s="93" t="s">
        <v>10869</v>
      </c>
      <c r="D2517" s="93">
        <v>1977</v>
      </c>
      <c r="E2517" s="93">
        <v>6.5380000000000003</v>
      </c>
    </row>
    <row r="2518" spans="1:5" ht="14.25" customHeight="1">
      <c r="A2518" s="93">
        <v>2517</v>
      </c>
      <c r="B2518" s="93" t="s">
        <v>10868</v>
      </c>
      <c r="C2518" s="93" t="s">
        <v>10867</v>
      </c>
      <c r="D2518" s="93">
        <v>1963</v>
      </c>
      <c r="E2518" s="93">
        <v>6.5350000000000001</v>
      </c>
    </row>
    <row r="2519" spans="1:5" ht="14.25" customHeight="1">
      <c r="A2519" s="93">
        <v>2518</v>
      </c>
      <c r="B2519" s="93" t="s">
        <v>10866</v>
      </c>
      <c r="C2519" s="93" t="s">
        <v>10865</v>
      </c>
      <c r="D2519" s="93">
        <v>1966</v>
      </c>
      <c r="E2519" s="93">
        <v>6.5330000000000004</v>
      </c>
    </row>
    <row r="2520" spans="1:5" ht="14.25" customHeight="1">
      <c r="A2520" s="93">
        <v>2519</v>
      </c>
      <c r="B2520" s="93" t="s">
        <v>9106</v>
      </c>
      <c r="C2520" s="93" t="s">
        <v>10864</v>
      </c>
      <c r="D2520" s="93">
        <v>2002</v>
      </c>
      <c r="E2520" s="93">
        <v>6.5279999999999996</v>
      </c>
    </row>
    <row r="2521" spans="1:5" ht="14.25" customHeight="1">
      <c r="A2521" s="93">
        <v>2520</v>
      </c>
      <c r="B2521" s="93" t="s">
        <v>10863</v>
      </c>
      <c r="C2521" s="93" t="s">
        <v>10862</v>
      </c>
      <c r="D2521" s="93">
        <v>1967</v>
      </c>
      <c r="E2521" s="93">
        <v>6.5270000000000001</v>
      </c>
    </row>
    <row r="2522" spans="1:5" ht="14.25" customHeight="1">
      <c r="A2522" s="93">
        <v>2521</v>
      </c>
      <c r="B2522" s="93" t="s">
        <v>10861</v>
      </c>
      <c r="C2522" s="93" t="s">
        <v>10860</v>
      </c>
      <c r="D2522" s="93">
        <v>2006</v>
      </c>
      <c r="E2522" s="93">
        <v>6.5259999999999998</v>
      </c>
    </row>
    <row r="2523" spans="1:5" ht="14.25" customHeight="1">
      <c r="A2523" s="93">
        <v>2522</v>
      </c>
      <c r="B2523" s="93" t="s">
        <v>7859</v>
      </c>
      <c r="C2523" s="93" t="s">
        <v>10859</v>
      </c>
      <c r="D2523" s="93">
        <v>2005</v>
      </c>
      <c r="E2523" s="93">
        <v>6.524</v>
      </c>
    </row>
    <row r="2524" spans="1:5" ht="14.25" customHeight="1">
      <c r="A2524" s="93">
        <v>2523</v>
      </c>
      <c r="B2524" s="93" t="s">
        <v>7216</v>
      </c>
      <c r="C2524" s="93" t="s">
        <v>10858</v>
      </c>
      <c r="D2524" s="93">
        <v>2012</v>
      </c>
      <c r="E2524" s="93">
        <v>6.5220000000000002</v>
      </c>
    </row>
    <row r="2525" spans="1:5" ht="14.25" customHeight="1">
      <c r="A2525" s="93">
        <v>2524</v>
      </c>
      <c r="B2525" s="93" t="s">
        <v>10857</v>
      </c>
      <c r="C2525" s="93" t="s">
        <v>10856</v>
      </c>
      <c r="D2525" s="93">
        <v>2000</v>
      </c>
      <c r="E2525" s="93">
        <v>6.5220000000000002</v>
      </c>
    </row>
    <row r="2526" spans="1:5" ht="14.25" customHeight="1">
      <c r="A2526" s="93">
        <v>2525</v>
      </c>
      <c r="B2526" s="93" t="s">
        <v>10855</v>
      </c>
      <c r="C2526" s="93" t="s">
        <v>10854</v>
      </c>
      <c r="D2526" s="93">
        <v>1982</v>
      </c>
      <c r="E2526" s="93">
        <v>6.5209999999999999</v>
      </c>
    </row>
    <row r="2527" spans="1:5" ht="14.25" customHeight="1">
      <c r="A2527" s="93">
        <v>2526</v>
      </c>
      <c r="B2527" s="93" t="s">
        <v>10479</v>
      </c>
      <c r="C2527" s="93" t="s">
        <v>10853</v>
      </c>
      <c r="D2527" s="93">
        <v>1988</v>
      </c>
      <c r="E2527" s="93">
        <v>6.52</v>
      </c>
    </row>
    <row r="2528" spans="1:5" ht="14.25" customHeight="1">
      <c r="A2528" s="93">
        <v>2527</v>
      </c>
      <c r="B2528" s="93" t="s">
        <v>7107</v>
      </c>
      <c r="C2528" s="93" t="s">
        <v>10852</v>
      </c>
      <c r="D2528" s="93">
        <v>1972</v>
      </c>
      <c r="E2528" s="93">
        <v>6.52</v>
      </c>
    </row>
    <row r="2529" spans="1:5" ht="14.25" customHeight="1">
      <c r="A2529" s="93">
        <v>2528</v>
      </c>
      <c r="B2529" s="93" t="s">
        <v>10851</v>
      </c>
      <c r="C2529" s="93" t="s">
        <v>10850</v>
      </c>
      <c r="D2529" s="93">
        <v>2006</v>
      </c>
      <c r="E2529" s="93">
        <v>6.5190000000000001</v>
      </c>
    </row>
    <row r="2530" spans="1:5" ht="14.25" customHeight="1">
      <c r="A2530" s="93">
        <v>2529</v>
      </c>
      <c r="B2530" s="93" t="s">
        <v>7557</v>
      </c>
      <c r="C2530" s="93" t="s">
        <v>10849</v>
      </c>
      <c r="D2530" s="93">
        <v>2006</v>
      </c>
      <c r="E2530" s="93">
        <v>6.5179999999999998</v>
      </c>
    </row>
    <row r="2531" spans="1:5" ht="14.25" customHeight="1">
      <c r="A2531" s="93">
        <v>2530</v>
      </c>
      <c r="B2531" s="93" t="s">
        <v>7045</v>
      </c>
      <c r="C2531" s="93" t="s">
        <v>10848</v>
      </c>
      <c r="D2531" s="93">
        <v>1948</v>
      </c>
      <c r="E2531" s="93">
        <v>6.5170000000000003</v>
      </c>
    </row>
    <row r="2532" spans="1:5" ht="14.25" customHeight="1">
      <c r="A2532" s="93">
        <v>2531</v>
      </c>
      <c r="B2532" s="93" t="s">
        <v>10455</v>
      </c>
      <c r="C2532" s="93" t="s">
        <v>10847</v>
      </c>
      <c r="D2532" s="93">
        <v>1983</v>
      </c>
      <c r="E2532" s="93">
        <v>6.516</v>
      </c>
    </row>
    <row r="2533" spans="1:5" ht="14.25" customHeight="1">
      <c r="A2533" s="93">
        <v>2532</v>
      </c>
      <c r="B2533" s="93" t="s">
        <v>7047</v>
      </c>
      <c r="C2533" s="93" t="s">
        <v>10846</v>
      </c>
      <c r="D2533" s="93">
        <v>1987</v>
      </c>
      <c r="E2533" s="93">
        <v>6.5149999999999997</v>
      </c>
    </row>
    <row r="2534" spans="1:5" ht="14.25" customHeight="1">
      <c r="A2534" s="93">
        <v>2533</v>
      </c>
      <c r="B2534" s="93" t="s">
        <v>10845</v>
      </c>
      <c r="C2534" s="93" t="s">
        <v>10844</v>
      </c>
      <c r="D2534" s="93">
        <v>2007</v>
      </c>
      <c r="E2534" s="93">
        <v>6.5140000000000002</v>
      </c>
    </row>
    <row r="2535" spans="1:5" ht="14.25" customHeight="1">
      <c r="A2535" s="93">
        <v>2534</v>
      </c>
      <c r="B2535" s="93" t="s">
        <v>10843</v>
      </c>
      <c r="C2535" s="93" t="s">
        <v>10842</v>
      </c>
      <c r="D2535" s="93">
        <v>1975</v>
      </c>
      <c r="E2535" s="93">
        <v>6.5129999999999999</v>
      </c>
    </row>
    <row r="2536" spans="1:5" ht="14.25" customHeight="1">
      <c r="A2536" s="93">
        <v>2535</v>
      </c>
      <c r="B2536" s="93" t="s">
        <v>10841</v>
      </c>
      <c r="C2536" s="93" t="s">
        <v>10840</v>
      </c>
      <c r="D2536" s="93">
        <v>1949</v>
      </c>
      <c r="E2536" s="93">
        <v>6.5110000000000001</v>
      </c>
    </row>
    <row r="2537" spans="1:5" ht="14.25" customHeight="1">
      <c r="A2537" s="93">
        <v>2536</v>
      </c>
      <c r="B2537" s="93" t="s">
        <v>7371</v>
      </c>
      <c r="C2537" s="93" t="s">
        <v>10839</v>
      </c>
      <c r="D2537" s="93">
        <v>1984</v>
      </c>
      <c r="E2537" s="93">
        <v>6.508</v>
      </c>
    </row>
    <row r="2538" spans="1:5" ht="14.25" customHeight="1">
      <c r="A2538" s="93">
        <v>2537</v>
      </c>
      <c r="B2538" s="93" t="s">
        <v>8877</v>
      </c>
      <c r="C2538" s="93" t="s">
        <v>10838</v>
      </c>
      <c r="D2538" s="93">
        <v>1985</v>
      </c>
      <c r="E2538" s="93">
        <v>6.5069999999999997</v>
      </c>
    </row>
    <row r="2539" spans="1:5" ht="14.25" customHeight="1">
      <c r="A2539" s="93">
        <v>2538</v>
      </c>
      <c r="B2539" s="93" t="s">
        <v>10837</v>
      </c>
      <c r="C2539" s="93" t="s">
        <v>10836</v>
      </c>
      <c r="D2539" s="93">
        <v>1978</v>
      </c>
      <c r="E2539" s="93">
        <v>6.5049999999999999</v>
      </c>
    </row>
    <row r="2540" spans="1:5" ht="14.25" customHeight="1">
      <c r="A2540" s="93">
        <v>2539</v>
      </c>
      <c r="B2540" s="93" t="s">
        <v>8643</v>
      </c>
      <c r="C2540" s="93" t="s">
        <v>10835</v>
      </c>
      <c r="D2540" s="93">
        <v>1970</v>
      </c>
      <c r="E2540" s="93">
        <v>6.5030000000000001</v>
      </c>
    </row>
    <row r="2541" spans="1:5" ht="14.25" customHeight="1">
      <c r="A2541" s="93">
        <v>2540</v>
      </c>
      <c r="B2541" s="93" t="s">
        <v>7713</v>
      </c>
      <c r="C2541" s="93" t="s">
        <v>10834</v>
      </c>
      <c r="D2541" s="93">
        <v>2005</v>
      </c>
      <c r="E2541" s="93">
        <v>6.5010000000000003</v>
      </c>
    </row>
    <row r="2542" spans="1:5" ht="14.25" customHeight="1">
      <c r="A2542" s="93">
        <v>2541</v>
      </c>
      <c r="B2542" s="93" t="s">
        <v>8910</v>
      </c>
      <c r="C2542" s="93" t="s">
        <v>10833</v>
      </c>
      <c r="D2542" s="93">
        <v>1975</v>
      </c>
      <c r="E2542" s="93">
        <v>6.5</v>
      </c>
    </row>
    <row r="2543" spans="1:5" ht="14.25" customHeight="1">
      <c r="A2543" s="93">
        <v>2542</v>
      </c>
      <c r="B2543" s="93" t="s">
        <v>10832</v>
      </c>
      <c r="C2543" s="93" t="s">
        <v>10831</v>
      </c>
      <c r="D2543" s="93">
        <v>1961</v>
      </c>
      <c r="E2543" s="93">
        <v>6.4989999999999997</v>
      </c>
    </row>
    <row r="2544" spans="1:5" ht="14.25" customHeight="1">
      <c r="A2544" s="93">
        <v>2543</v>
      </c>
      <c r="B2544" s="93" t="s">
        <v>10830</v>
      </c>
      <c r="C2544" s="93" t="s">
        <v>10829</v>
      </c>
      <c r="D2544" s="93">
        <v>1976</v>
      </c>
      <c r="E2544" s="93">
        <v>6.4980000000000002</v>
      </c>
    </row>
    <row r="2545" spans="1:5" ht="14.25" customHeight="1">
      <c r="A2545" s="93">
        <v>2544</v>
      </c>
      <c r="B2545" s="93" t="s">
        <v>7426</v>
      </c>
      <c r="C2545" s="93" t="s">
        <v>9926</v>
      </c>
      <c r="D2545" s="93">
        <v>2007</v>
      </c>
      <c r="E2545" s="93">
        <v>6.4969999999999999</v>
      </c>
    </row>
    <row r="2546" spans="1:5" ht="14.25" customHeight="1">
      <c r="A2546" s="93">
        <v>2545</v>
      </c>
      <c r="B2546" s="93" t="s">
        <v>10455</v>
      </c>
      <c r="C2546" s="93" t="s">
        <v>10828</v>
      </c>
      <c r="D2546" s="93">
        <v>1973</v>
      </c>
      <c r="E2546" s="93">
        <v>6.4950000000000001</v>
      </c>
    </row>
    <row r="2547" spans="1:5" ht="14.25" customHeight="1">
      <c r="A2547" s="93">
        <v>2546</v>
      </c>
      <c r="B2547" s="93" t="s">
        <v>10827</v>
      </c>
      <c r="C2547" s="93" t="s">
        <v>10826</v>
      </c>
      <c r="D2547" s="93">
        <v>1980</v>
      </c>
      <c r="E2547" s="93">
        <v>6.4939999999999998</v>
      </c>
    </row>
    <row r="2548" spans="1:5" ht="14.25" customHeight="1">
      <c r="A2548" s="93">
        <v>2547</v>
      </c>
      <c r="B2548" s="93" t="s">
        <v>8690</v>
      </c>
      <c r="C2548" s="93" t="s">
        <v>10825</v>
      </c>
      <c r="D2548" s="93">
        <v>1974</v>
      </c>
      <c r="E2548" s="93">
        <v>6.4880000000000004</v>
      </c>
    </row>
    <row r="2549" spans="1:5" ht="14.25" customHeight="1">
      <c r="A2549" s="93">
        <v>2548</v>
      </c>
      <c r="B2549" s="93" t="s">
        <v>10824</v>
      </c>
      <c r="C2549" s="93" t="s">
        <v>10823</v>
      </c>
      <c r="D2549" s="93">
        <v>1969</v>
      </c>
      <c r="E2549" s="93">
        <v>6.4880000000000004</v>
      </c>
    </row>
    <row r="2550" spans="1:5" ht="14.25" customHeight="1">
      <c r="A2550" s="93">
        <v>2549</v>
      </c>
      <c r="B2550" s="93" t="s">
        <v>7326</v>
      </c>
      <c r="C2550" s="93" t="s">
        <v>10822</v>
      </c>
      <c r="D2550" s="93">
        <v>1984</v>
      </c>
      <c r="E2550" s="93">
        <v>6.4859999999999998</v>
      </c>
    </row>
    <row r="2551" spans="1:5" ht="14.25" customHeight="1">
      <c r="A2551" s="93">
        <v>2550</v>
      </c>
      <c r="B2551" s="93" t="s">
        <v>9490</v>
      </c>
      <c r="C2551" s="93" t="s">
        <v>10821</v>
      </c>
      <c r="D2551" s="93">
        <v>1972</v>
      </c>
      <c r="E2551" s="93">
        <v>6.484</v>
      </c>
    </row>
    <row r="2552" spans="1:5" ht="14.25" customHeight="1">
      <c r="A2552" s="93">
        <v>2551</v>
      </c>
      <c r="B2552" s="93" t="s">
        <v>10820</v>
      </c>
      <c r="C2552" s="93" t="s">
        <v>10819</v>
      </c>
      <c r="D2552" s="93">
        <v>2002</v>
      </c>
      <c r="E2552" s="93">
        <v>6.4829999999999997</v>
      </c>
    </row>
    <row r="2553" spans="1:5" ht="14.25" customHeight="1">
      <c r="A2553" s="93">
        <v>2552</v>
      </c>
      <c r="B2553" s="93" t="s">
        <v>10818</v>
      </c>
      <c r="C2553" s="93" t="s">
        <v>10817</v>
      </c>
      <c r="D2553" s="93">
        <v>1988</v>
      </c>
      <c r="E2553" s="93">
        <v>6.4790000000000001</v>
      </c>
    </row>
    <row r="2554" spans="1:5" ht="14.25" customHeight="1">
      <c r="A2554" s="93">
        <v>2553</v>
      </c>
      <c r="B2554" s="93" t="s">
        <v>10816</v>
      </c>
      <c r="C2554" s="93" t="s">
        <v>10815</v>
      </c>
      <c r="D2554" s="93">
        <v>1978</v>
      </c>
      <c r="E2554" s="93">
        <v>6.476</v>
      </c>
    </row>
    <row r="2555" spans="1:5" ht="14.25" customHeight="1">
      <c r="A2555" s="93">
        <v>2554</v>
      </c>
      <c r="B2555" s="93" t="s">
        <v>9718</v>
      </c>
      <c r="C2555" s="93" t="s">
        <v>10814</v>
      </c>
      <c r="D2555" s="93">
        <v>2010</v>
      </c>
      <c r="E2555" s="93">
        <v>6.476</v>
      </c>
    </row>
    <row r="2556" spans="1:5" ht="14.25" customHeight="1">
      <c r="A2556" s="93">
        <v>2555</v>
      </c>
      <c r="B2556" s="93" t="s">
        <v>7077</v>
      </c>
      <c r="C2556" s="93" t="s">
        <v>10813</v>
      </c>
      <c r="D2556" s="93">
        <v>1987</v>
      </c>
      <c r="E2556" s="93">
        <v>6.476</v>
      </c>
    </row>
    <row r="2557" spans="1:5" ht="14.25" customHeight="1">
      <c r="A2557" s="93">
        <v>2556</v>
      </c>
      <c r="B2557" s="93" t="s">
        <v>9572</v>
      </c>
      <c r="C2557" s="93" t="s">
        <v>10812</v>
      </c>
      <c r="D2557" s="93">
        <v>1992</v>
      </c>
      <c r="E2557" s="93">
        <v>6.4710000000000001</v>
      </c>
    </row>
    <row r="2558" spans="1:5" ht="14.25" customHeight="1">
      <c r="A2558" s="93">
        <v>2557</v>
      </c>
      <c r="B2558" s="93" t="s">
        <v>10811</v>
      </c>
      <c r="C2558" s="93" t="s">
        <v>10810</v>
      </c>
      <c r="D2558" s="93">
        <v>1977</v>
      </c>
      <c r="E2558" s="93">
        <v>6.47</v>
      </c>
    </row>
    <row r="2559" spans="1:5" ht="14.25" customHeight="1">
      <c r="A2559" s="93">
        <v>2558</v>
      </c>
      <c r="B2559" s="93" t="s">
        <v>9246</v>
      </c>
      <c r="C2559" s="93" t="s">
        <v>10809</v>
      </c>
      <c r="D2559" s="93">
        <v>1989</v>
      </c>
      <c r="E2559" s="93">
        <v>6.4690000000000003</v>
      </c>
    </row>
    <row r="2560" spans="1:5" ht="14.25" customHeight="1">
      <c r="A2560" s="93">
        <v>2559</v>
      </c>
      <c r="B2560" s="93" t="s">
        <v>10808</v>
      </c>
      <c r="C2560" s="93" t="s">
        <v>10807</v>
      </c>
      <c r="D2560" s="93">
        <v>1991</v>
      </c>
      <c r="E2560" s="93">
        <v>6.4669999999999996</v>
      </c>
    </row>
    <row r="2561" spans="1:5" ht="14.25" customHeight="1">
      <c r="A2561" s="93">
        <v>2560</v>
      </c>
      <c r="B2561" s="93" t="s">
        <v>8320</v>
      </c>
      <c r="C2561" s="93" t="s">
        <v>9836</v>
      </c>
      <c r="D2561" s="93">
        <v>1985</v>
      </c>
      <c r="E2561" s="93">
        <v>6.4649999999999999</v>
      </c>
    </row>
    <row r="2562" spans="1:5" ht="14.25" customHeight="1">
      <c r="A2562" s="93">
        <v>2561</v>
      </c>
      <c r="B2562" s="93" t="s">
        <v>10487</v>
      </c>
      <c r="C2562" s="93" t="s">
        <v>10806</v>
      </c>
      <c r="D2562" s="93">
        <v>2005</v>
      </c>
      <c r="E2562" s="93">
        <v>6.4649999999999999</v>
      </c>
    </row>
    <row r="2563" spans="1:5" ht="14.25" customHeight="1">
      <c r="A2563" s="93">
        <v>2562</v>
      </c>
      <c r="B2563" s="93" t="s">
        <v>7320</v>
      </c>
      <c r="C2563" s="93" t="s">
        <v>10805</v>
      </c>
      <c r="D2563" s="93">
        <v>1981</v>
      </c>
      <c r="E2563" s="93">
        <v>6.4649999999999999</v>
      </c>
    </row>
    <row r="2564" spans="1:5" ht="14.25" customHeight="1">
      <c r="A2564" s="93">
        <v>2563</v>
      </c>
      <c r="B2564" s="93" t="s">
        <v>10804</v>
      </c>
      <c r="C2564" s="93" t="s">
        <v>10803</v>
      </c>
      <c r="D2564" s="93">
        <v>1981</v>
      </c>
      <c r="E2564" s="93">
        <v>6.4610000000000003</v>
      </c>
    </row>
    <row r="2565" spans="1:5" ht="14.25" customHeight="1">
      <c r="A2565" s="93">
        <v>2564</v>
      </c>
      <c r="B2565" s="93" t="s">
        <v>10802</v>
      </c>
      <c r="C2565" s="93" t="s">
        <v>10801</v>
      </c>
      <c r="D2565" s="93">
        <v>1934</v>
      </c>
      <c r="E2565" s="93">
        <v>6.46</v>
      </c>
    </row>
    <row r="2566" spans="1:5" ht="14.25" customHeight="1">
      <c r="A2566" s="93">
        <v>2565</v>
      </c>
      <c r="B2566" s="93" t="s">
        <v>7407</v>
      </c>
      <c r="C2566" s="93" t="s">
        <v>10800</v>
      </c>
      <c r="D2566" s="93">
        <v>1994</v>
      </c>
      <c r="E2566" s="93">
        <v>6.4589999999999996</v>
      </c>
    </row>
    <row r="2567" spans="1:5" ht="14.25" customHeight="1">
      <c r="A2567" s="93">
        <v>2566</v>
      </c>
      <c r="B2567" s="93" t="s">
        <v>10799</v>
      </c>
      <c r="C2567" s="93" t="s">
        <v>10798</v>
      </c>
      <c r="D2567" s="93">
        <v>2010</v>
      </c>
      <c r="E2567" s="93">
        <v>6.4580000000000002</v>
      </c>
    </row>
    <row r="2568" spans="1:5" ht="14.25" customHeight="1">
      <c r="A2568" s="93">
        <v>2567</v>
      </c>
      <c r="B2568" s="93" t="s">
        <v>8356</v>
      </c>
      <c r="C2568" s="93" t="s">
        <v>10797</v>
      </c>
      <c r="D2568" s="93">
        <v>1990</v>
      </c>
      <c r="E2568" s="93">
        <v>6.4539999999999997</v>
      </c>
    </row>
    <row r="2569" spans="1:5" ht="14.25" customHeight="1">
      <c r="A2569" s="93">
        <v>2568</v>
      </c>
      <c r="B2569" s="93" t="s">
        <v>7206</v>
      </c>
      <c r="C2569" s="93" t="s">
        <v>10796</v>
      </c>
      <c r="D2569" s="93">
        <v>1980</v>
      </c>
      <c r="E2569" s="93">
        <v>6.452</v>
      </c>
    </row>
    <row r="2570" spans="1:5" ht="14.25" customHeight="1">
      <c r="A2570" s="93">
        <v>2569</v>
      </c>
      <c r="B2570" s="93" t="s">
        <v>10795</v>
      </c>
      <c r="C2570" s="93" t="s">
        <v>10794</v>
      </c>
      <c r="D2570" s="93">
        <v>1975</v>
      </c>
      <c r="E2570" s="93">
        <v>6.4509999999999996</v>
      </c>
    </row>
    <row r="2571" spans="1:5" ht="14.25" customHeight="1">
      <c r="A2571" s="93">
        <v>2570</v>
      </c>
      <c r="B2571" s="93" t="s">
        <v>10793</v>
      </c>
      <c r="C2571" s="93" t="s">
        <v>8402</v>
      </c>
      <c r="D2571" s="93">
        <v>1992</v>
      </c>
      <c r="E2571" s="93">
        <v>6.4470000000000001</v>
      </c>
    </row>
    <row r="2572" spans="1:5" ht="14.25" customHeight="1">
      <c r="A2572" s="93">
        <v>2571</v>
      </c>
      <c r="B2572" s="93" t="s">
        <v>8934</v>
      </c>
      <c r="C2572" s="93" t="s">
        <v>10792</v>
      </c>
      <c r="D2572" s="93">
        <v>1987</v>
      </c>
      <c r="E2572" s="93">
        <v>6.4470000000000001</v>
      </c>
    </row>
    <row r="2573" spans="1:5" ht="14.25" customHeight="1">
      <c r="A2573" s="93">
        <v>2572</v>
      </c>
      <c r="B2573" s="93" t="s">
        <v>8608</v>
      </c>
      <c r="C2573" s="93" t="s">
        <v>10791</v>
      </c>
      <c r="D2573" s="93">
        <v>1994</v>
      </c>
      <c r="E2573" s="93">
        <v>6.4450000000000003</v>
      </c>
    </row>
    <row r="2574" spans="1:5" ht="14.25" customHeight="1">
      <c r="A2574" s="93">
        <v>2573</v>
      </c>
      <c r="B2574" s="93" t="s">
        <v>10790</v>
      </c>
      <c r="C2574" s="93" t="s">
        <v>10789</v>
      </c>
      <c r="D2574" s="93">
        <v>1980</v>
      </c>
      <c r="E2574" s="93">
        <v>6.4429999999999996</v>
      </c>
    </row>
    <row r="2575" spans="1:5" ht="14.25" customHeight="1">
      <c r="A2575" s="93">
        <v>2574</v>
      </c>
      <c r="B2575" s="93" t="s">
        <v>10788</v>
      </c>
      <c r="C2575" s="93" t="s">
        <v>10787</v>
      </c>
      <c r="D2575" s="93">
        <v>1986</v>
      </c>
      <c r="E2575" s="93">
        <v>6.4429999999999996</v>
      </c>
    </row>
    <row r="2576" spans="1:5" ht="14.25" customHeight="1">
      <c r="A2576" s="93">
        <v>2575</v>
      </c>
      <c r="B2576" s="93" t="s">
        <v>7119</v>
      </c>
      <c r="C2576" s="93" t="s">
        <v>10786</v>
      </c>
      <c r="D2576" s="93">
        <v>2004</v>
      </c>
      <c r="E2576" s="93">
        <v>6.44</v>
      </c>
    </row>
    <row r="2577" spans="1:5" ht="14.25" customHeight="1">
      <c r="A2577" s="93">
        <v>2576</v>
      </c>
      <c r="B2577" s="93" t="s">
        <v>7409</v>
      </c>
      <c r="C2577" s="93" t="s">
        <v>10528</v>
      </c>
      <c r="D2577" s="93">
        <v>1994</v>
      </c>
      <c r="E2577" s="93">
        <v>6.4379999999999997</v>
      </c>
    </row>
    <row r="2578" spans="1:5" ht="14.25" customHeight="1">
      <c r="A2578" s="93">
        <v>2577</v>
      </c>
      <c r="B2578" s="93" t="s">
        <v>7326</v>
      </c>
      <c r="C2578" s="93" t="s">
        <v>10785</v>
      </c>
      <c r="D2578" s="93">
        <v>1993</v>
      </c>
      <c r="E2578" s="93">
        <v>6.4359999999999999</v>
      </c>
    </row>
    <row r="2579" spans="1:5" ht="14.25" customHeight="1">
      <c r="A2579" s="93">
        <v>2578</v>
      </c>
      <c r="B2579" s="93" t="s">
        <v>10784</v>
      </c>
      <c r="C2579" s="93" t="s">
        <v>10783</v>
      </c>
      <c r="D2579" s="93">
        <v>1993</v>
      </c>
      <c r="E2579" s="93">
        <v>6.43</v>
      </c>
    </row>
    <row r="2580" spans="1:5" ht="14.25" customHeight="1">
      <c r="A2580" s="93">
        <v>2579</v>
      </c>
      <c r="B2580" s="93" t="s">
        <v>10782</v>
      </c>
      <c r="C2580" s="93" t="s">
        <v>10781</v>
      </c>
      <c r="D2580" s="93">
        <v>1956</v>
      </c>
      <c r="E2580" s="93">
        <v>6.4290000000000003</v>
      </c>
    </row>
    <row r="2581" spans="1:5" ht="14.25" customHeight="1">
      <c r="A2581" s="93">
        <v>2580</v>
      </c>
      <c r="B2581" s="93" t="s">
        <v>10780</v>
      </c>
      <c r="C2581" s="93" t="s">
        <v>10779</v>
      </c>
      <c r="D2581" s="93">
        <v>1991</v>
      </c>
      <c r="E2581" s="93">
        <v>6.4290000000000003</v>
      </c>
    </row>
    <row r="2582" spans="1:5" ht="14.25" customHeight="1">
      <c r="A2582" s="93">
        <v>2581</v>
      </c>
      <c r="B2582" s="93" t="s">
        <v>10778</v>
      </c>
      <c r="C2582" s="93" t="s">
        <v>10777</v>
      </c>
      <c r="D2582" s="93">
        <v>1967</v>
      </c>
      <c r="E2582" s="93">
        <v>6.4279999999999999</v>
      </c>
    </row>
    <row r="2583" spans="1:5" ht="14.25" customHeight="1">
      <c r="A2583" s="93">
        <v>2582</v>
      </c>
      <c r="B2583" s="93" t="s">
        <v>10776</v>
      </c>
      <c r="C2583" s="93" t="s">
        <v>10775</v>
      </c>
      <c r="D2583" s="93">
        <v>1972</v>
      </c>
      <c r="E2583" s="93">
        <v>6.4260000000000002</v>
      </c>
    </row>
    <row r="2584" spans="1:5" ht="14.25" customHeight="1">
      <c r="A2584" s="93">
        <v>2583</v>
      </c>
      <c r="B2584" s="93" t="s">
        <v>7001</v>
      </c>
      <c r="C2584" s="93" t="s">
        <v>10774</v>
      </c>
      <c r="D2584" s="93">
        <v>1958</v>
      </c>
      <c r="E2584" s="93">
        <v>6.4249999999999998</v>
      </c>
    </row>
    <row r="2585" spans="1:5" ht="14.25" customHeight="1">
      <c r="A2585" s="93">
        <v>2584</v>
      </c>
      <c r="B2585" s="93" t="s">
        <v>8085</v>
      </c>
      <c r="C2585" s="93" t="s">
        <v>10773</v>
      </c>
      <c r="D2585" s="93">
        <v>1967</v>
      </c>
      <c r="E2585" s="93">
        <v>6.423</v>
      </c>
    </row>
    <row r="2586" spans="1:5" ht="14.25" customHeight="1">
      <c r="A2586" s="93">
        <v>2585</v>
      </c>
      <c r="B2586" s="93" t="s">
        <v>7875</v>
      </c>
      <c r="C2586" s="93" t="s">
        <v>10772</v>
      </c>
      <c r="D2586" s="93">
        <v>1973</v>
      </c>
      <c r="E2586" s="93">
        <v>6.4219999999999997</v>
      </c>
    </row>
    <row r="2587" spans="1:5" ht="14.25" customHeight="1">
      <c r="A2587" s="93">
        <v>2586</v>
      </c>
      <c r="B2587" s="93" t="s">
        <v>10771</v>
      </c>
      <c r="C2587" s="93" t="s">
        <v>10770</v>
      </c>
      <c r="D2587" s="93">
        <v>1962</v>
      </c>
      <c r="E2587" s="93">
        <v>6.4219999999999997</v>
      </c>
    </row>
    <row r="2588" spans="1:5" ht="14.25" customHeight="1">
      <c r="A2588" s="93">
        <v>2587</v>
      </c>
      <c r="B2588" s="93" t="s">
        <v>10769</v>
      </c>
      <c r="C2588" s="93" t="s">
        <v>10768</v>
      </c>
      <c r="D2588" s="93">
        <v>1974</v>
      </c>
      <c r="E2588" s="93">
        <v>6.42</v>
      </c>
    </row>
    <row r="2589" spans="1:5" ht="14.25" customHeight="1">
      <c r="A2589" s="93">
        <v>2588</v>
      </c>
      <c r="B2589" s="93" t="s">
        <v>10767</v>
      </c>
      <c r="C2589" s="93" t="s">
        <v>10766</v>
      </c>
      <c r="D2589" s="93">
        <v>1967</v>
      </c>
      <c r="E2589" s="93">
        <v>6.42</v>
      </c>
    </row>
    <row r="2590" spans="1:5" ht="14.25" customHeight="1">
      <c r="A2590" s="93">
        <v>2589</v>
      </c>
      <c r="B2590" s="93" t="s">
        <v>7804</v>
      </c>
      <c r="C2590" s="93" t="s">
        <v>10765</v>
      </c>
      <c r="D2590" s="93">
        <v>1930</v>
      </c>
      <c r="E2590" s="93">
        <v>6.4180000000000001</v>
      </c>
    </row>
    <row r="2591" spans="1:5" ht="14.25" customHeight="1">
      <c r="A2591" s="93">
        <v>2590</v>
      </c>
      <c r="B2591" s="93" t="s">
        <v>7326</v>
      </c>
      <c r="C2591" s="93" t="s">
        <v>10764</v>
      </c>
      <c r="D2591" s="93">
        <v>1990</v>
      </c>
      <c r="E2591" s="93">
        <v>6.4180000000000001</v>
      </c>
    </row>
    <row r="2592" spans="1:5" ht="14.25" customHeight="1">
      <c r="A2592" s="93">
        <v>2591</v>
      </c>
      <c r="B2592" s="93" t="s">
        <v>7330</v>
      </c>
      <c r="C2592" s="93" t="s">
        <v>8302</v>
      </c>
      <c r="D2592" s="93">
        <v>1952</v>
      </c>
      <c r="E2592" s="93">
        <v>6.4180000000000001</v>
      </c>
    </row>
    <row r="2593" spans="1:5" ht="14.25" customHeight="1">
      <c r="A2593" s="93">
        <v>2592</v>
      </c>
      <c r="B2593" s="93" t="s">
        <v>10763</v>
      </c>
      <c r="C2593" s="93" t="s">
        <v>10762</v>
      </c>
      <c r="D2593" s="93">
        <v>1956</v>
      </c>
      <c r="E2593" s="93">
        <v>6.4160000000000004</v>
      </c>
    </row>
    <row r="2594" spans="1:5" ht="14.25" customHeight="1">
      <c r="A2594" s="93">
        <v>2593</v>
      </c>
      <c r="B2594" s="93" t="s">
        <v>10761</v>
      </c>
      <c r="C2594" s="93" t="s">
        <v>10760</v>
      </c>
      <c r="D2594" s="93">
        <v>1979</v>
      </c>
      <c r="E2594" s="93">
        <v>6.4139999999999997</v>
      </c>
    </row>
    <row r="2595" spans="1:5" ht="14.25" customHeight="1">
      <c r="A2595" s="93">
        <v>2594</v>
      </c>
      <c r="B2595" s="93" t="s">
        <v>10759</v>
      </c>
      <c r="C2595" s="93" t="s">
        <v>3906</v>
      </c>
      <c r="D2595" s="93">
        <v>2011</v>
      </c>
      <c r="E2595" s="93">
        <v>6.4139999999999997</v>
      </c>
    </row>
    <row r="2596" spans="1:5" ht="14.25" customHeight="1">
      <c r="A2596" s="93">
        <v>2595</v>
      </c>
      <c r="B2596" s="93" t="s">
        <v>10146</v>
      </c>
      <c r="C2596" s="93" t="s">
        <v>9863</v>
      </c>
      <c r="D2596" s="93">
        <v>1963</v>
      </c>
      <c r="E2596" s="93">
        <v>6.4109999999999996</v>
      </c>
    </row>
    <row r="2597" spans="1:5" ht="14.25" customHeight="1">
      <c r="A2597" s="93">
        <v>2596</v>
      </c>
      <c r="B2597" s="93" t="s">
        <v>7233</v>
      </c>
      <c r="C2597" s="93" t="s">
        <v>10758</v>
      </c>
      <c r="D2597" s="93">
        <v>1971</v>
      </c>
      <c r="E2597" s="93">
        <v>6.4109999999999996</v>
      </c>
    </row>
    <row r="2598" spans="1:5" ht="14.25" customHeight="1">
      <c r="A2598" s="93">
        <v>2597</v>
      </c>
      <c r="B2598" s="93" t="s">
        <v>7320</v>
      </c>
      <c r="C2598" s="93" t="s">
        <v>10757</v>
      </c>
      <c r="D2598" s="93">
        <v>1993</v>
      </c>
      <c r="E2598" s="93">
        <v>6.4080000000000004</v>
      </c>
    </row>
    <row r="2599" spans="1:5" ht="14.25" customHeight="1">
      <c r="A2599" s="93">
        <v>2598</v>
      </c>
      <c r="B2599" s="93" t="s">
        <v>10756</v>
      </c>
      <c r="C2599" s="93" t="s">
        <v>10755</v>
      </c>
      <c r="D2599" s="93">
        <v>1961</v>
      </c>
      <c r="E2599" s="93">
        <v>6.407</v>
      </c>
    </row>
    <row r="2600" spans="1:5" ht="14.25" customHeight="1">
      <c r="A2600" s="93">
        <v>2599</v>
      </c>
      <c r="B2600" s="93" t="s">
        <v>7373</v>
      </c>
      <c r="C2600" s="93" t="s">
        <v>10754</v>
      </c>
      <c r="D2600" s="93">
        <v>1959</v>
      </c>
      <c r="E2600" s="93">
        <v>6.4059999999999997</v>
      </c>
    </row>
    <row r="2601" spans="1:5" ht="14.25" customHeight="1">
      <c r="A2601" s="93">
        <v>2600</v>
      </c>
      <c r="B2601" s="93" t="s">
        <v>7083</v>
      </c>
      <c r="C2601" s="93" t="s">
        <v>10753</v>
      </c>
      <c r="D2601" s="93">
        <v>1964</v>
      </c>
      <c r="E2601" s="93">
        <v>6.4059999999999997</v>
      </c>
    </row>
    <row r="2602" spans="1:5" ht="14.25" customHeight="1">
      <c r="A2602" s="93">
        <v>2601</v>
      </c>
      <c r="B2602" s="93" t="s">
        <v>10752</v>
      </c>
      <c r="C2602" s="93" t="s">
        <v>10751</v>
      </c>
      <c r="D2602" s="93">
        <v>2000</v>
      </c>
      <c r="E2602" s="93">
        <v>6.4039999999999999</v>
      </c>
    </row>
    <row r="2603" spans="1:5" ht="14.25" customHeight="1">
      <c r="A2603" s="93">
        <v>2602</v>
      </c>
      <c r="B2603" s="93" t="s">
        <v>9754</v>
      </c>
      <c r="C2603" s="93" t="s">
        <v>10750</v>
      </c>
      <c r="D2603" s="93">
        <v>1987</v>
      </c>
      <c r="E2603" s="93">
        <v>6.4020000000000001</v>
      </c>
    </row>
    <row r="2604" spans="1:5" ht="14.25" customHeight="1">
      <c r="A2604" s="93">
        <v>2603</v>
      </c>
      <c r="B2604" s="93" t="s">
        <v>7306</v>
      </c>
      <c r="C2604" s="93" t="s">
        <v>10749</v>
      </c>
      <c r="D2604" s="93">
        <v>2010</v>
      </c>
      <c r="E2604" s="93">
        <v>6.4009999999999998</v>
      </c>
    </row>
    <row r="2605" spans="1:5" ht="14.25" customHeight="1">
      <c r="A2605" s="93">
        <v>2604</v>
      </c>
      <c r="B2605" s="93" t="s">
        <v>10748</v>
      </c>
      <c r="C2605" s="93" t="s">
        <v>10747</v>
      </c>
      <c r="D2605" s="93">
        <v>1986</v>
      </c>
      <c r="E2605" s="93">
        <v>6.399</v>
      </c>
    </row>
    <row r="2606" spans="1:5" ht="14.25" customHeight="1">
      <c r="A2606" s="93">
        <v>2605</v>
      </c>
      <c r="B2606" s="93" t="s">
        <v>10746</v>
      </c>
      <c r="C2606" s="93" t="s">
        <v>10745</v>
      </c>
      <c r="D2606" s="93">
        <v>1960</v>
      </c>
      <c r="E2606" s="93">
        <v>6.3970000000000002</v>
      </c>
    </row>
    <row r="2607" spans="1:5" ht="14.25" customHeight="1">
      <c r="A2607" s="93">
        <v>2606</v>
      </c>
      <c r="B2607" s="93" t="s">
        <v>10744</v>
      </c>
      <c r="C2607" s="93" t="s">
        <v>10253</v>
      </c>
      <c r="D2607" s="93">
        <v>1973</v>
      </c>
      <c r="E2607" s="93">
        <v>6.3959999999999999</v>
      </c>
    </row>
    <row r="2608" spans="1:5" ht="14.25" customHeight="1">
      <c r="A2608" s="93">
        <v>2607</v>
      </c>
      <c r="B2608" s="93" t="s">
        <v>8200</v>
      </c>
      <c r="C2608" s="93" t="s">
        <v>10743</v>
      </c>
      <c r="D2608" s="93">
        <v>1970</v>
      </c>
      <c r="E2608" s="93">
        <v>6.3929999999999998</v>
      </c>
    </row>
    <row r="2609" spans="1:5" ht="14.25" customHeight="1">
      <c r="A2609" s="93">
        <v>2608</v>
      </c>
      <c r="B2609" s="93" t="s">
        <v>10742</v>
      </c>
      <c r="C2609" s="93" t="s">
        <v>10741</v>
      </c>
      <c r="D2609" s="93">
        <v>1971</v>
      </c>
      <c r="E2609" s="93">
        <v>6.3929999999999998</v>
      </c>
    </row>
    <row r="2610" spans="1:5" ht="14.25" customHeight="1">
      <c r="A2610" s="93">
        <v>2609</v>
      </c>
      <c r="B2610" s="93" t="s">
        <v>8897</v>
      </c>
      <c r="C2610" s="93" t="s">
        <v>10740</v>
      </c>
      <c r="D2610" s="93">
        <v>1996</v>
      </c>
      <c r="E2610" s="93">
        <v>6.3920000000000003</v>
      </c>
    </row>
    <row r="2611" spans="1:5" ht="14.25" customHeight="1">
      <c r="A2611" s="93">
        <v>2610</v>
      </c>
      <c r="B2611" s="93" t="s">
        <v>9769</v>
      </c>
      <c r="C2611" s="93" t="s">
        <v>10739</v>
      </c>
      <c r="D2611" s="93">
        <v>1987</v>
      </c>
      <c r="E2611" s="93">
        <v>6.391</v>
      </c>
    </row>
    <row r="2612" spans="1:5" ht="14.25" customHeight="1">
      <c r="A2612" s="93">
        <v>2611</v>
      </c>
      <c r="B2612" s="93" t="s">
        <v>7750</v>
      </c>
      <c r="C2612" s="93" t="s">
        <v>10738</v>
      </c>
      <c r="D2612" s="93">
        <v>1992</v>
      </c>
      <c r="E2612" s="93">
        <v>6.39</v>
      </c>
    </row>
    <row r="2613" spans="1:5" ht="14.25" customHeight="1">
      <c r="A2613" s="93">
        <v>2612</v>
      </c>
      <c r="B2613" s="93" t="s">
        <v>10737</v>
      </c>
      <c r="C2613" s="93" t="s">
        <v>10736</v>
      </c>
      <c r="D2613" s="93">
        <v>1994</v>
      </c>
      <c r="E2613" s="93">
        <v>6.39</v>
      </c>
    </row>
    <row r="2614" spans="1:5" ht="14.25" customHeight="1">
      <c r="A2614" s="93">
        <v>2613</v>
      </c>
      <c r="B2614" s="93" t="s">
        <v>10735</v>
      </c>
      <c r="C2614" s="93" t="s">
        <v>10734</v>
      </c>
      <c r="D2614" s="93">
        <v>1988</v>
      </c>
      <c r="E2614" s="93">
        <v>6.3890000000000002</v>
      </c>
    </row>
    <row r="2615" spans="1:5" ht="14.25" customHeight="1">
      <c r="A2615" s="93">
        <v>2614</v>
      </c>
      <c r="B2615" s="93" t="s">
        <v>7278</v>
      </c>
      <c r="C2615" s="93" t="s">
        <v>10733</v>
      </c>
      <c r="D2615" s="93">
        <v>1992</v>
      </c>
      <c r="E2615" s="93">
        <v>6.3890000000000002</v>
      </c>
    </row>
    <row r="2616" spans="1:5" ht="14.25" customHeight="1">
      <c r="A2616" s="93">
        <v>2615</v>
      </c>
      <c r="B2616" s="93" t="s">
        <v>10732</v>
      </c>
      <c r="C2616" s="93" t="s">
        <v>10731</v>
      </c>
      <c r="D2616" s="93">
        <v>1997</v>
      </c>
      <c r="E2616" s="93">
        <v>6.3879999999999999</v>
      </c>
    </row>
    <row r="2617" spans="1:5" ht="14.25" customHeight="1">
      <c r="A2617" s="93">
        <v>2616</v>
      </c>
      <c r="B2617" s="93" t="s">
        <v>9734</v>
      </c>
      <c r="C2617" s="93" t="s">
        <v>10730</v>
      </c>
      <c r="D2617" s="93">
        <v>2006</v>
      </c>
      <c r="E2617" s="93">
        <v>6.3879999999999999</v>
      </c>
    </row>
    <row r="2618" spans="1:5" ht="14.25" customHeight="1">
      <c r="A2618" s="93">
        <v>2617</v>
      </c>
      <c r="B2618" s="93" t="s">
        <v>10729</v>
      </c>
      <c r="C2618" s="93" t="s">
        <v>10728</v>
      </c>
      <c r="D2618" s="93">
        <v>1975</v>
      </c>
      <c r="E2618" s="93">
        <v>6.3869999999999996</v>
      </c>
    </row>
    <row r="2619" spans="1:5" ht="14.25" customHeight="1">
      <c r="A2619" s="93">
        <v>2618</v>
      </c>
      <c r="B2619" s="93" t="s">
        <v>10727</v>
      </c>
      <c r="C2619" s="93" t="s">
        <v>10726</v>
      </c>
      <c r="D2619" s="93">
        <v>1942</v>
      </c>
      <c r="E2619" s="93">
        <v>6.3840000000000003</v>
      </c>
    </row>
    <row r="2620" spans="1:5" ht="14.25" customHeight="1">
      <c r="A2620" s="93">
        <v>2619</v>
      </c>
      <c r="B2620" s="93" t="s">
        <v>10725</v>
      </c>
      <c r="C2620" s="93" t="s">
        <v>10724</v>
      </c>
      <c r="D2620" s="93">
        <v>1987</v>
      </c>
      <c r="E2620" s="93">
        <v>6.3810000000000002</v>
      </c>
    </row>
    <row r="2621" spans="1:5" ht="14.25" customHeight="1">
      <c r="A2621" s="93">
        <v>2620</v>
      </c>
      <c r="B2621" s="93" t="s">
        <v>7151</v>
      </c>
      <c r="C2621" s="93" t="s">
        <v>10723</v>
      </c>
      <c r="D2621" s="93">
        <v>2009</v>
      </c>
      <c r="E2621" s="93">
        <v>6.3810000000000002</v>
      </c>
    </row>
    <row r="2622" spans="1:5" ht="14.25" customHeight="1">
      <c r="A2622" s="93">
        <v>2621</v>
      </c>
      <c r="B2622" s="93" t="s">
        <v>7345</v>
      </c>
      <c r="C2622" s="93" t="s">
        <v>10722</v>
      </c>
      <c r="D2622" s="93">
        <v>1977</v>
      </c>
      <c r="E2622" s="93">
        <v>6.3789999999999996</v>
      </c>
    </row>
    <row r="2623" spans="1:5" ht="14.25" customHeight="1">
      <c r="A2623" s="93">
        <v>2622</v>
      </c>
      <c r="B2623" s="93" t="s">
        <v>8424</v>
      </c>
      <c r="C2623" s="93" t="s">
        <v>10721</v>
      </c>
      <c r="D2623" s="93">
        <v>1988</v>
      </c>
      <c r="E2623" s="93">
        <v>6.3780000000000001</v>
      </c>
    </row>
    <row r="2624" spans="1:5" ht="14.25" customHeight="1">
      <c r="A2624" s="93">
        <v>2623</v>
      </c>
      <c r="B2624" s="93" t="s">
        <v>8424</v>
      </c>
      <c r="C2624" s="93" t="s">
        <v>10720</v>
      </c>
      <c r="D2624" s="93">
        <v>1983</v>
      </c>
      <c r="E2624" s="93">
        <v>6.3769999999999998</v>
      </c>
    </row>
    <row r="2625" spans="1:5" ht="14.25" customHeight="1">
      <c r="A2625" s="93">
        <v>2624</v>
      </c>
      <c r="B2625" s="93" t="s">
        <v>8888</v>
      </c>
      <c r="C2625" s="93" t="s">
        <v>10719</v>
      </c>
      <c r="D2625" s="93">
        <v>1996</v>
      </c>
      <c r="E2625" s="93">
        <v>6.3760000000000003</v>
      </c>
    </row>
    <row r="2626" spans="1:5" ht="14.25" customHeight="1">
      <c r="A2626" s="93">
        <v>2625</v>
      </c>
      <c r="B2626" s="93" t="s">
        <v>8975</v>
      </c>
      <c r="C2626" s="93" t="s">
        <v>10718</v>
      </c>
      <c r="D2626" s="93">
        <v>1983</v>
      </c>
      <c r="E2626" s="93">
        <v>6.375</v>
      </c>
    </row>
    <row r="2627" spans="1:5" ht="14.25" customHeight="1">
      <c r="A2627" s="93">
        <v>2626</v>
      </c>
      <c r="B2627" s="93" t="s">
        <v>10146</v>
      </c>
      <c r="C2627" s="93" t="s">
        <v>10717</v>
      </c>
      <c r="D2627" s="93">
        <v>1989</v>
      </c>
      <c r="E2627" s="93">
        <v>6.3739999999999997</v>
      </c>
    </row>
    <row r="2628" spans="1:5" ht="14.25" customHeight="1">
      <c r="A2628" s="93">
        <v>2627</v>
      </c>
      <c r="B2628" s="93" t="s">
        <v>7135</v>
      </c>
      <c r="C2628" s="93" t="s">
        <v>10716</v>
      </c>
      <c r="D2628" s="93">
        <v>1961</v>
      </c>
      <c r="E2628" s="93">
        <v>6.3730000000000002</v>
      </c>
    </row>
    <row r="2629" spans="1:5" ht="14.25" customHeight="1">
      <c r="A2629" s="93">
        <v>2628</v>
      </c>
      <c r="B2629" s="93" t="s">
        <v>7334</v>
      </c>
      <c r="C2629" s="93" t="s">
        <v>10715</v>
      </c>
      <c r="D2629" s="93">
        <v>1978</v>
      </c>
      <c r="E2629" s="93">
        <v>6.3730000000000002</v>
      </c>
    </row>
    <row r="2630" spans="1:5" ht="14.25" customHeight="1">
      <c r="A2630" s="93">
        <v>2629</v>
      </c>
      <c r="B2630" s="93" t="s">
        <v>7417</v>
      </c>
      <c r="C2630" s="93" t="s">
        <v>10714</v>
      </c>
      <c r="D2630" s="93">
        <v>1934</v>
      </c>
      <c r="E2630" s="93">
        <v>6.3730000000000002</v>
      </c>
    </row>
    <row r="2631" spans="1:5" ht="14.25" customHeight="1">
      <c r="A2631" s="93">
        <v>2630</v>
      </c>
      <c r="B2631" s="93" t="s">
        <v>8400</v>
      </c>
      <c r="C2631" s="93" t="s">
        <v>10713</v>
      </c>
      <c r="D2631" s="93">
        <v>1937</v>
      </c>
      <c r="E2631" s="93">
        <v>6.3710000000000004</v>
      </c>
    </row>
    <row r="2632" spans="1:5" ht="14.25" customHeight="1">
      <c r="A2632" s="93">
        <v>2631</v>
      </c>
      <c r="B2632" s="93" t="s">
        <v>7111</v>
      </c>
      <c r="C2632" s="93" t="s">
        <v>10712</v>
      </c>
      <c r="D2632" s="93">
        <v>1997</v>
      </c>
      <c r="E2632" s="93">
        <v>6.37</v>
      </c>
    </row>
    <row r="2633" spans="1:5" ht="14.25" customHeight="1">
      <c r="A2633" s="93">
        <v>2632</v>
      </c>
      <c r="B2633" s="93" t="s">
        <v>8221</v>
      </c>
      <c r="C2633" s="93" t="s">
        <v>10711</v>
      </c>
      <c r="D2633" s="93">
        <v>1963</v>
      </c>
      <c r="E2633" s="93">
        <v>6.3689999999999998</v>
      </c>
    </row>
    <row r="2634" spans="1:5" ht="14.25" customHeight="1">
      <c r="A2634" s="93">
        <v>2633</v>
      </c>
      <c r="B2634" s="93" t="s">
        <v>7996</v>
      </c>
      <c r="C2634" s="93" t="s">
        <v>10710</v>
      </c>
      <c r="D2634" s="93">
        <v>1957</v>
      </c>
      <c r="E2634" s="93">
        <v>6.3680000000000003</v>
      </c>
    </row>
    <row r="2635" spans="1:5" ht="14.25" customHeight="1">
      <c r="A2635" s="93">
        <v>2634</v>
      </c>
      <c r="B2635" s="93" t="s">
        <v>8200</v>
      </c>
      <c r="C2635" s="93" t="s">
        <v>10709</v>
      </c>
      <c r="D2635" s="93">
        <v>1963</v>
      </c>
      <c r="E2635" s="93">
        <v>6.367</v>
      </c>
    </row>
    <row r="2636" spans="1:5" ht="14.25" customHeight="1">
      <c r="A2636" s="93">
        <v>2635</v>
      </c>
      <c r="B2636" s="93" t="s">
        <v>10708</v>
      </c>
      <c r="C2636" s="93" t="s">
        <v>10707</v>
      </c>
      <c r="D2636" s="93">
        <v>2013</v>
      </c>
      <c r="E2636" s="93">
        <v>6.3639999999999999</v>
      </c>
    </row>
    <row r="2637" spans="1:5" ht="14.25" customHeight="1">
      <c r="A2637" s="93">
        <v>2636</v>
      </c>
      <c r="B2637" s="93" t="s">
        <v>10706</v>
      </c>
      <c r="C2637" s="93" t="s">
        <v>10705</v>
      </c>
      <c r="D2637" s="93">
        <v>1987</v>
      </c>
      <c r="E2637" s="93">
        <v>6.3630000000000004</v>
      </c>
    </row>
    <row r="2638" spans="1:5" ht="14.25" customHeight="1">
      <c r="A2638" s="93">
        <v>2637</v>
      </c>
      <c r="B2638" s="93" t="s">
        <v>10704</v>
      </c>
      <c r="C2638" s="93" t="s">
        <v>10703</v>
      </c>
      <c r="D2638" s="93">
        <v>1988</v>
      </c>
      <c r="E2638" s="93">
        <v>6.3630000000000004</v>
      </c>
    </row>
    <row r="2639" spans="1:5" ht="14.25" customHeight="1">
      <c r="A2639" s="93">
        <v>2638</v>
      </c>
      <c r="B2639" s="93" t="s">
        <v>8230</v>
      </c>
      <c r="C2639" s="93" t="s">
        <v>10702</v>
      </c>
      <c r="D2639" s="93">
        <v>1979</v>
      </c>
      <c r="E2639" s="93">
        <v>6.3620000000000001</v>
      </c>
    </row>
    <row r="2640" spans="1:5" ht="14.25" customHeight="1">
      <c r="A2640" s="93">
        <v>2639</v>
      </c>
      <c r="B2640" s="93" t="s">
        <v>8340</v>
      </c>
      <c r="C2640" s="93" t="s">
        <v>8855</v>
      </c>
      <c r="D2640" s="93">
        <v>1994</v>
      </c>
      <c r="E2640" s="93">
        <v>6.3620000000000001</v>
      </c>
    </row>
    <row r="2641" spans="1:5" ht="14.25" customHeight="1">
      <c r="A2641" s="93">
        <v>2640</v>
      </c>
      <c r="B2641" s="93" t="s">
        <v>7764</v>
      </c>
      <c r="C2641" s="93" t="s">
        <v>10701</v>
      </c>
      <c r="D2641" s="93">
        <v>1972</v>
      </c>
      <c r="E2641" s="93">
        <v>6.3609999999999998</v>
      </c>
    </row>
    <row r="2642" spans="1:5" ht="14.25" customHeight="1">
      <c r="A2642" s="93">
        <v>2641</v>
      </c>
      <c r="B2642" s="93" t="s">
        <v>10700</v>
      </c>
      <c r="C2642" s="93" t="s">
        <v>10699</v>
      </c>
      <c r="D2642" s="93">
        <v>1997</v>
      </c>
      <c r="E2642" s="93">
        <v>6.36</v>
      </c>
    </row>
    <row r="2643" spans="1:5" ht="14.25" customHeight="1">
      <c r="A2643" s="93">
        <v>2642</v>
      </c>
      <c r="B2643" s="93" t="s">
        <v>10698</v>
      </c>
      <c r="C2643" s="93" t="s">
        <v>10697</v>
      </c>
      <c r="D2643" s="93">
        <v>1999</v>
      </c>
      <c r="E2643" s="93">
        <v>6.36</v>
      </c>
    </row>
    <row r="2644" spans="1:5" ht="14.25" customHeight="1">
      <c r="A2644" s="93">
        <v>2643</v>
      </c>
      <c r="B2644" s="93" t="s">
        <v>7363</v>
      </c>
      <c r="C2644" s="93" t="s">
        <v>10696</v>
      </c>
      <c r="D2644" s="93">
        <v>1991</v>
      </c>
      <c r="E2644" s="93">
        <v>6.3540000000000001</v>
      </c>
    </row>
    <row r="2645" spans="1:5" ht="14.25" customHeight="1">
      <c r="A2645" s="93">
        <v>2644</v>
      </c>
      <c r="B2645" s="93" t="s">
        <v>8294</v>
      </c>
      <c r="C2645" s="93" t="s">
        <v>10695</v>
      </c>
      <c r="D2645" s="93">
        <v>2006</v>
      </c>
      <c r="E2645" s="93">
        <v>6.3529999999999998</v>
      </c>
    </row>
    <row r="2646" spans="1:5" ht="14.25" customHeight="1">
      <c r="A2646" s="93">
        <v>2645</v>
      </c>
      <c r="B2646" s="93" t="s">
        <v>10694</v>
      </c>
      <c r="C2646" s="93" t="s">
        <v>10693</v>
      </c>
      <c r="D2646" s="93">
        <v>1985</v>
      </c>
      <c r="E2646" s="93">
        <v>6.351</v>
      </c>
    </row>
    <row r="2647" spans="1:5" ht="14.25" customHeight="1">
      <c r="A2647" s="93">
        <v>2646</v>
      </c>
      <c r="B2647" s="93" t="s">
        <v>9176</v>
      </c>
      <c r="C2647" s="93" t="s">
        <v>10261</v>
      </c>
      <c r="D2647" s="93">
        <v>1999</v>
      </c>
      <c r="E2647" s="93">
        <v>6.351</v>
      </c>
    </row>
    <row r="2648" spans="1:5" ht="14.25" customHeight="1">
      <c r="A2648" s="93">
        <v>2647</v>
      </c>
      <c r="B2648" s="93" t="s">
        <v>9871</v>
      </c>
      <c r="C2648" s="93" t="s">
        <v>10692</v>
      </c>
      <c r="D2648" s="93">
        <v>1951</v>
      </c>
      <c r="E2648" s="93">
        <v>6.3490000000000002</v>
      </c>
    </row>
    <row r="2649" spans="1:5" ht="14.25" customHeight="1">
      <c r="A2649" s="93">
        <v>2648</v>
      </c>
      <c r="B2649" s="93" t="s">
        <v>7474</v>
      </c>
      <c r="C2649" s="93" t="s">
        <v>10691</v>
      </c>
      <c r="D2649" s="93">
        <v>1967</v>
      </c>
      <c r="E2649" s="93">
        <v>6.3440000000000003</v>
      </c>
    </row>
    <row r="2650" spans="1:5" ht="14.25" customHeight="1">
      <c r="A2650" s="93">
        <v>2649</v>
      </c>
      <c r="B2650" s="93" t="s">
        <v>10690</v>
      </c>
      <c r="C2650" s="93" t="s">
        <v>10689</v>
      </c>
      <c r="D2650" s="93">
        <v>1967</v>
      </c>
      <c r="E2650" s="93">
        <v>6.343</v>
      </c>
    </row>
    <row r="2651" spans="1:5" ht="14.25" customHeight="1">
      <c r="A2651" s="93">
        <v>2650</v>
      </c>
      <c r="B2651" s="93" t="s">
        <v>10688</v>
      </c>
      <c r="C2651" s="93" t="s">
        <v>10687</v>
      </c>
      <c r="D2651" s="93">
        <v>1973</v>
      </c>
      <c r="E2651" s="93">
        <v>6.343</v>
      </c>
    </row>
    <row r="2652" spans="1:5" ht="14.25" customHeight="1">
      <c r="A2652" s="93">
        <v>2651</v>
      </c>
      <c r="B2652" s="93" t="s">
        <v>10686</v>
      </c>
      <c r="C2652" s="93" t="s">
        <v>10685</v>
      </c>
      <c r="D2652" s="93">
        <v>1999</v>
      </c>
      <c r="E2652" s="93">
        <v>6.343</v>
      </c>
    </row>
    <row r="2653" spans="1:5" ht="14.25" customHeight="1">
      <c r="A2653" s="93">
        <v>2652</v>
      </c>
      <c r="B2653" s="93" t="s">
        <v>9619</v>
      </c>
      <c r="C2653" s="93" t="s">
        <v>10684</v>
      </c>
      <c r="D2653" s="93">
        <v>2003</v>
      </c>
      <c r="E2653" s="93">
        <v>6.3390000000000004</v>
      </c>
    </row>
    <row r="2654" spans="1:5" ht="14.25" customHeight="1">
      <c r="A2654" s="93">
        <v>2653</v>
      </c>
      <c r="B2654" s="93" t="s">
        <v>10683</v>
      </c>
      <c r="C2654" s="93" t="s">
        <v>10682</v>
      </c>
      <c r="D2654" s="93">
        <v>1984</v>
      </c>
      <c r="E2654" s="93">
        <v>6.3360000000000003</v>
      </c>
    </row>
    <row r="2655" spans="1:5" ht="14.25" customHeight="1">
      <c r="A2655" s="93">
        <v>2654</v>
      </c>
      <c r="B2655" s="93" t="s">
        <v>10681</v>
      </c>
      <c r="C2655" s="93" t="s">
        <v>10680</v>
      </c>
      <c r="D2655" s="93">
        <v>1984</v>
      </c>
      <c r="E2655" s="93">
        <v>6.3330000000000002</v>
      </c>
    </row>
    <row r="2656" spans="1:5" ht="14.25" customHeight="1">
      <c r="A2656" s="93">
        <v>2655</v>
      </c>
      <c r="B2656" s="93" t="s">
        <v>10679</v>
      </c>
      <c r="C2656" s="93" t="s">
        <v>7132</v>
      </c>
      <c r="D2656" s="93">
        <v>1951</v>
      </c>
      <c r="E2656" s="93">
        <v>6.3330000000000002</v>
      </c>
    </row>
    <row r="2657" spans="1:5" ht="14.25" customHeight="1">
      <c r="A2657" s="93">
        <v>2656</v>
      </c>
      <c r="B2657" s="93" t="s">
        <v>10678</v>
      </c>
      <c r="C2657" s="93" t="s">
        <v>10677</v>
      </c>
      <c r="D2657" s="93">
        <v>1977</v>
      </c>
      <c r="E2657" s="93">
        <v>6.3330000000000002</v>
      </c>
    </row>
    <row r="2658" spans="1:5" ht="14.25" customHeight="1">
      <c r="A2658" s="93">
        <v>2657</v>
      </c>
      <c r="B2658" s="93" t="s">
        <v>10119</v>
      </c>
      <c r="C2658" s="93" t="s">
        <v>10073</v>
      </c>
      <c r="D2658" s="93">
        <v>1992</v>
      </c>
      <c r="E2658" s="93">
        <v>6.3310000000000004</v>
      </c>
    </row>
    <row r="2659" spans="1:5" ht="14.25" customHeight="1">
      <c r="A2659" s="93">
        <v>2658</v>
      </c>
      <c r="B2659" s="93" t="s">
        <v>7015</v>
      </c>
      <c r="C2659" s="93" t="s">
        <v>10676</v>
      </c>
      <c r="D2659" s="93">
        <v>1989</v>
      </c>
      <c r="E2659" s="93">
        <v>6.3310000000000004</v>
      </c>
    </row>
    <row r="2660" spans="1:5" ht="14.25" customHeight="1">
      <c r="A2660" s="93">
        <v>2659</v>
      </c>
      <c r="B2660" s="93" t="s">
        <v>8169</v>
      </c>
      <c r="C2660" s="93" t="s">
        <v>10675</v>
      </c>
      <c r="D2660" s="93">
        <v>2013</v>
      </c>
      <c r="E2660" s="93">
        <v>6.33</v>
      </c>
    </row>
    <row r="2661" spans="1:5" ht="14.25" customHeight="1">
      <c r="A2661" s="93">
        <v>2660</v>
      </c>
      <c r="B2661" s="93" t="s">
        <v>9645</v>
      </c>
      <c r="C2661" s="93" t="s">
        <v>10674</v>
      </c>
      <c r="D2661" s="93">
        <v>1988</v>
      </c>
      <c r="E2661" s="93">
        <v>6.3250000000000002</v>
      </c>
    </row>
    <row r="2662" spans="1:5" ht="14.25" customHeight="1">
      <c r="A2662" s="93">
        <v>2661</v>
      </c>
      <c r="B2662" s="93" t="s">
        <v>7423</v>
      </c>
      <c r="C2662" s="93" t="s">
        <v>10673</v>
      </c>
      <c r="D2662" s="93">
        <v>2002</v>
      </c>
      <c r="E2662" s="93">
        <v>6.3220000000000001</v>
      </c>
    </row>
    <row r="2663" spans="1:5" ht="14.25" customHeight="1">
      <c r="A2663" s="93">
        <v>2662</v>
      </c>
      <c r="B2663" s="93" t="s">
        <v>10672</v>
      </c>
      <c r="C2663" s="93" t="s">
        <v>10671</v>
      </c>
      <c r="D2663" s="93">
        <v>1945</v>
      </c>
      <c r="E2663" s="93">
        <v>6.3220000000000001</v>
      </c>
    </row>
    <row r="2664" spans="1:5" ht="14.25" customHeight="1">
      <c r="A2664" s="93">
        <v>2663</v>
      </c>
      <c r="B2664" s="93" t="s">
        <v>9778</v>
      </c>
      <c r="C2664" s="93" t="s">
        <v>10670</v>
      </c>
      <c r="D2664" s="93">
        <v>1996</v>
      </c>
      <c r="E2664" s="93">
        <v>6.3209999999999997</v>
      </c>
    </row>
    <row r="2665" spans="1:5" ht="14.25" customHeight="1">
      <c r="A2665" s="93">
        <v>2664</v>
      </c>
      <c r="B2665" s="93" t="s">
        <v>7047</v>
      </c>
      <c r="C2665" s="93" t="s">
        <v>10669</v>
      </c>
      <c r="D2665" s="93">
        <v>1976</v>
      </c>
      <c r="E2665" s="93">
        <v>6.3209999999999997</v>
      </c>
    </row>
    <row r="2666" spans="1:5" ht="14.25" customHeight="1">
      <c r="A2666" s="93">
        <v>2665</v>
      </c>
      <c r="B2666" s="93" t="s">
        <v>7411</v>
      </c>
      <c r="C2666" s="93" t="s">
        <v>10668</v>
      </c>
      <c r="D2666" s="93">
        <v>1974</v>
      </c>
      <c r="E2666" s="93">
        <v>6.3209999999999997</v>
      </c>
    </row>
    <row r="2667" spans="1:5" ht="14.25" customHeight="1">
      <c r="A2667" s="93">
        <v>2666</v>
      </c>
      <c r="B2667" s="93" t="s">
        <v>8806</v>
      </c>
      <c r="C2667" s="93" t="s">
        <v>10667</v>
      </c>
      <c r="D2667" s="93">
        <v>2000</v>
      </c>
      <c r="E2667" s="93">
        <v>6.32</v>
      </c>
    </row>
    <row r="2668" spans="1:5" ht="14.25" customHeight="1">
      <c r="A2668" s="93">
        <v>2667</v>
      </c>
      <c r="B2668" s="93" t="s">
        <v>7439</v>
      </c>
      <c r="C2668" s="93" t="s">
        <v>10666</v>
      </c>
      <c r="D2668" s="93">
        <v>1999</v>
      </c>
      <c r="E2668" s="93">
        <v>6.32</v>
      </c>
    </row>
    <row r="2669" spans="1:5" ht="14.25" customHeight="1">
      <c r="A2669" s="93">
        <v>2668</v>
      </c>
      <c r="B2669" s="93" t="s">
        <v>7345</v>
      </c>
      <c r="C2669" s="93" t="s">
        <v>10665</v>
      </c>
      <c r="D2669" s="93">
        <v>1981</v>
      </c>
      <c r="E2669" s="93">
        <v>6.3129999999999997</v>
      </c>
    </row>
    <row r="2670" spans="1:5" ht="14.25" customHeight="1">
      <c r="A2670" s="93">
        <v>2669</v>
      </c>
      <c r="B2670" s="93" t="s">
        <v>10664</v>
      </c>
      <c r="C2670" s="93" t="s">
        <v>10663</v>
      </c>
      <c r="D2670" s="93">
        <v>2008</v>
      </c>
      <c r="E2670" s="93">
        <v>6.3120000000000003</v>
      </c>
    </row>
    <row r="2671" spans="1:5" ht="14.25" customHeight="1">
      <c r="A2671" s="93">
        <v>2670</v>
      </c>
      <c r="B2671" s="93" t="s">
        <v>10662</v>
      </c>
      <c r="C2671" s="93" t="s">
        <v>10661</v>
      </c>
      <c r="D2671" s="93">
        <v>1967</v>
      </c>
      <c r="E2671" s="93">
        <v>6.31</v>
      </c>
    </row>
    <row r="2672" spans="1:5" ht="14.25" customHeight="1">
      <c r="A2672" s="93">
        <v>2671</v>
      </c>
      <c r="B2672" s="93" t="s">
        <v>10660</v>
      </c>
      <c r="C2672" s="93" t="s">
        <v>10659</v>
      </c>
      <c r="D2672" s="93">
        <v>1949</v>
      </c>
      <c r="E2672" s="93">
        <v>6.3090000000000002</v>
      </c>
    </row>
    <row r="2673" spans="1:5" ht="14.25" customHeight="1">
      <c r="A2673" s="93">
        <v>2672</v>
      </c>
      <c r="B2673" s="93" t="s">
        <v>7261</v>
      </c>
      <c r="C2673" s="93" t="s">
        <v>10658</v>
      </c>
      <c r="D2673" s="93">
        <v>1962</v>
      </c>
      <c r="E2673" s="93">
        <v>6.3079999999999998</v>
      </c>
    </row>
    <row r="2674" spans="1:5" ht="14.25" customHeight="1">
      <c r="A2674" s="93">
        <v>2673</v>
      </c>
      <c r="B2674" s="93" t="s">
        <v>10657</v>
      </c>
      <c r="C2674" s="93" t="s">
        <v>10656</v>
      </c>
      <c r="D2674" s="93">
        <v>2011</v>
      </c>
      <c r="E2674" s="93">
        <v>6.3079999999999998</v>
      </c>
    </row>
    <row r="2675" spans="1:5" ht="14.25" customHeight="1">
      <c r="A2675" s="93">
        <v>2674</v>
      </c>
      <c r="B2675" s="93" t="s">
        <v>8169</v>
      </c>
      <c r="C2675" s="93" t="s">
        <v>10655</v>
      </c>
      <c r="D2675" s="93">
        <v>2012</v>
      </c>
      <c r="E2675" s="93">
        <v>6.3070000000000004</v>
      </c>
    </row>
    <row r="2676" spans="1:5" ht="14.25" customHeight="1">
      <c r="A2676" s="93">
        <v>2675</v>
      </c>
      <c r="B2676" s="93" t="s">
        <v>7123</v>
      </c>
      <c r="C2676" s="93" t="s">
        <v>10654</v>
      </c>
      <c r="D2676" s="93">
        <v>2001</v>
      </c>
      <c r="E2676" s="93">
        <v>6.3070000000000004</v>
      </c>
    </row>
    <row r="2677" spans="1:5" ht="14.25" customHeight="1">
      <c r="A2677" s="93">
        <v>2676</v>
      </c>
      <c r="B2677" s="93" t="s">
        <v>7017</v>
      </c>
      <c r="C2677" s="93" t="s">
        <v>10653</v>
      </c>
      <c r="D2677" s="93">
        <v>1975</v>
      </c>
      <c r="E2677" s="93">
        <v>6.306</v>
      </c>
    </row>
    <row r="2678" spans="1:5" ht="14.25" customHeight="1">
      <c r="A2678" s="93">
        <v>2677</v>
      </c>
      <c r="B2678" s="93" t="s">
        <v>7877</v>
      </c>
      <c r="C2678" s="93" t="s">
        <v>10652</v>
      </c>
      <c r="D2678" s="93">
        <v>1959</v>
      </c>
      <c r="E2678" s="93">
        <v>6.3040000000000003</v>
      </c>
    </row>
    <row r="2679" spans="1:5" ht="14.25" customHeight="1">
      <c r="A2679" s="93">
        <v>2678</v>
      </c>
      <c r="B2679" s="93" t="s">
        <v>10651</v>
      </c>
      <c r="C2679" s="93" t="s">
        <v>10650</v>
      </c>
      <c r="D2679" s="93">
        <v>1980</v>
      </c>
      <c r="E2679" s="93">
        <v>6.3040000000000003</v>
      </c>
    </row>
    <row r="2680" spans="1:5" ht="14.25" customHeight="1">
      <c r="A2680" s="93">
        <v>2679</v>
      </c>
      <c r="B2680" s="93" t="s">
        <v>10649</v>
      </c>
      <c r="C2680" s="93" t="s">
        <v>10648</v>
      </c>
      <c r="D2680" s="93">
        <v>1996</v>
      </c>
      <c r="E2680" s="93">
        <v>6.3029999999999999</v>
      </c>
    </row>
    <row r="2681" spans="1:5" ht="14.25" customHeight="1">
      <c r="A2681" s="93">
        <v>2680</v>
      </c>
      <c r="B2681" s="93" t="s">
        <v>8684</v>
      </c>
      <c r="C2681" s="93" t="s">
        <v>10647</v>
      </c>
      <c r="D2681" s="93">
        <v>1996</v>
      </c>
      <c r="E2681" s="93">
        <v>6.3019999999999996</v>
      </c>
    </row>
    <row r="2682" spans="1:5" ht="14.25" customHeight="1">
      <c r="A2682" s="93">
        <v>2681</v>
      </c>
      <c r="B2682" s="93" t="s">
        <v>7605</v>
      </c>
      <c r="C2682" s="93" t="s">
        <v>10646</v>
      </c>
      <c r="D2682" s="93">
        <v>1993</v>
      </c>
      <c r="E2682" s="93">
        <v>6.3010000000000002</v>
      </c>
    </row>
    <row r="2683" spans="1:5" ht="14.25" customHeight="1">
      <c r="A2683" s="93">
        <v>2682</v>
      </c>
      <c r="B2683" s="93" t="s">
        <v>10645</v>
      </c>
      <c r="C2683" s="93" t="s">
        <v>10644</v>
      </c>
      <c r="D2683" s="93">
        <v>1978</v>
      </c>
      <c r="E2683" s="93">
        <v>6.3010000000000002</v>
      </c>
    </row>
    <row r="2684" spans="1:5" ht="14.25" customHeight="1">
      <c r="A2684" s="93">
        <v>2683</v>
      </c>
      <c r="B2684" s="93" t="s">
        <v>10643</v>
      </c>
      <c r="C2684" s="93" t="s">
        <v>10642</v>
      </c>
      <c r="D2684" s="93">
        <v>2008</v>
      </c>
      <c r="E2684" s="93">
        <v>6.3</v>
      </c>
    </row>
    <row r="2685" spans="1:5" ht="14.25" customHeight="1">
      <c r="A2685" s="93">
        <v>2684</v>
      </c>
      <c r="B2685" s="93" t="s">
        <v>10641</v>
      </c>
      <c r="C2685" s="93" t="s">
        <v>10640</v>
      </c>
      <c r="D2685" s="93">
        <v>1975</v>
      </c>
      <c r="E2685" s="93">
        <v>6.3</v>
      </c>
    </row>
    <row r="2686" spans="1:5" ht="14.25" customHeight="1">
      <c r="A2686" s="93">
        <v>2685</v>
      </c>
      <c r="B2686" s="93" t="s">
        <v>7067</v>
      </c>
      <c r="C2686" s="93" t="s">
        <v>10639</v>
      </c>
      <c r="D2686" s="93">
        <v>1941</v>
      </c>
      <c r="E2686" s="93">
        <v>6.2960000000000003</v>
      </c>
    </row>
    <row r="2687" spans="1:5" ht="14.25" customHeight="1">
      <c r="A2687" s="93">
        <v>2686</v>
      </c>
      <c r="B2687" s="93" t="s">
        <v>8394</v>
      </c>
      <c r="C2687" s="93" t="s">
        <v>10638</v>
      </c>
      <c r="D2687" s="93">
        <v>1982</v>
      </c>
      <c r="E2687" s="93">
        <v>6.2939999999999996</v>
      </c>
    </row>
    <row r="2688" spans="1:5" ht="14.25" customHeight="1">
      <c r="A2688" s="93">
        <v>2687</v>
      </c>
      <c r="B2688" s="93" t="s">
        <v>10637</v>
      </c>
      <c r="C2688" s="93" t="s">
        <v>10636</v>
      </c>
      <c r="D2688" s="93">
        <v>1959</v>
      </c>
      <c r="E2688" s="93">
        <v>6.2930000000000001</v>
      </c>
    </row>
    <row r="2689" spans="1:5" ht="14.25" customHeight="1">
      <c r="A2689" s="93">
        <v>2688</v>
      </c>
      <c r="B2689" s="93" t="s">
        <v>10635</v>
      </c>
      <c r="C2689" s="93" t="s">
        <v>10634</v>
      </c>
      <c r="D2689" s="93">
        <v>1966</v>
      </c>
      <c r="E2689" s="93">
        <v>6.2930000000000001</v>
      </c>
    </row>
    <row r="2690" spans="1:5" ht="14.25" customHeight="1">
      <c r="A2690" s="93">
        <v>2689</v>
      </c>
      <c r="B2690" s="93" t="s">
        <v>7533</v>
      </c>
      <c r="C2690" s="93" t="s">
        <v>10633</v>
      </c>
      <c r="D2690" s="93">
        <v>1946</v>
      </c>
      <c r="E2690" s="93">
        <v>6.2919999999999998</v>
      </c>
    </row>
    <row r="2691" spans="1:5" ht="14.25" customHeight="1">
      <c r="A2691" s="93">
        <v>2690</v>
      </c>
      <c r="B2691" s="93" t="s">
        <v>10632</v>
      </c>
      <c r="C2691" s="93" t="s">
        <v>10631</v>
      </c>
      <c r="D2691" s="93">
        <v>2002</v>
      </c>
      <c r="E2691" s="93">
        <v>6.2880000000000003</v>
      </c>
    </row>
    <row r="2692" spans="1:5" ht="14.25" customHeight="1">
      <c r="A2692" s="93">
        <v>2691</v>
      </c>
      <c r="B2692" s="93" t="s">
        <v>8200</v>
      </c>
      <c r="C2692" s="93" t="s">
        <v>10630</v>
      </c>
      <c r="D2692" s="93">
        <v>1960</v>
      </c>
      <c r="E2692" s="93">
        <v>6.2839999999999998</v>
      </c>
    </row>
    <row r="2693" spans="1:5" ht="14.25" customHeight="1">
      <c r="A2693" s="93">
        <v>2692</v>
      </c>
      <c r="B2693" s="93" t="s">
        <v>7286</v>
      </c>
      <c r="C2693" s="93" t="s">
        <v>10629</v>
      </c>
      <c r="D2693" s="93">
        <v>1989</v>
      </c>
      <c r="E2693" s="93">
        <v>6.28</v>
      </c>
    </row>
    <row r="2694" spans="1:5" ht="14.25" customHeight="1">
      <c r="A2694" s="93">
        <v>2693</v>
      </c>
      <c r="B2694" s="93" t="s">
        <v>7242</v>
      </c>
      <c r="C2694" s="93" t="s">
        <v>10628</v>
      </c>
      <c r="D2694" s="93">
        <v>1994</v>
      </c>
      <c r="E2694" s="93">
        <v>6.2789999999999999</v>
      </c>
    </row>
    <row r="2695" spans="1:5" ht="14.25" customHeight="1">
      <c r="A2695" s="93">
        <v>2694</v>
      </c>
      <c r="B2695" s="93" t="s">
        <v>7435</v>
      </c>
      <c r="C2695" s="93" t="s">
        <v>10627</v>
      </c>
      <c r="D2695" s="93">
        <v>2011</v>
      </c>
      <c r="E2695" s="93">
        <v>6.2789999999999999</v>
      </c>
    </row>
    <row r="2696" spans="1:5" ht="14.25" customHeight="1">
      <c r="A2696" s="93">
        <v>2695</v>
      </c>
      <c r="B2696" s="93" t="s">
        <v>7626</v>
      </c>
      <c r="C2696" s="93" t="s">
        <v>10626</v>
      </c>
      <c r="D2696" s="93">
        <v>1972</v>
      </c>
      <c r="E2696" s="93">
        <v>6.2789999999999999</v>
      </c>
    </row>
    <row r="2697" spans="1:5" ht="14.25" customHeight="1">
      <c r="A2697" s="93">
        <v>2696</v>
      </c>
      <c r="B2697" s="93" t="s">
        <v>9903</v>
      </c>
      <c r="C2697" s="93" t="s">
        <v>10625</v>
      </c>
      <c r="D2697" s="93">
        <v>1986</v>
      </c>
      <c r="E2697" s="93">
        <v>6.2729999999999997</v>
      </c>
    </row>
    <row r="2698" spans="1:5" ht="14.25" customHeight="1">
      <c r="A2698" s="93">
        <v>2697</v>
      </c>
      <c r="B2698" s="93" t="s">
        <v>10624</v>
      </c>
      <c r="C2698" s="93" t="s">
        <v>10623</v>
      </c>
      <c r="D2698" s="93">
        <v>1946</v>
      </c>
      <c r="E2698" s="93">
        <v>6.27</v>
      </c>
    </row>
    <row r="2699" spans="1:5" ht="14.25" customHeight="1">
      <c r="A2699" s="93">
        <v>2698</v>
      </c>
      <c r="B2699" s="93" t="s">
        <v>10622</v>
      </c>
      <c r="C2699" s="93" t="s">
        <v>10621</v>
      </c>
      <c r="D2699" s="93">
        <v>1977</v>
      </c>
      <c r="E2699" s="93">
        <v>6.27</v>
      </c>
    </row>
    <row r="2700" spans="1:5" ht="14.25" customHeight="1">
      <c r="A2700" s="93">
        <v>2699</v>
      </c>
      <c r="B2700" s="93" t="s">
        <v>7618</v>
      </c>
      <c r="C2700" s="93" t="s">
        <v>10620</v>
      </c>
      <c r="D2700" s="93">
        <v>1958</v>
      </c>
      <c r="E2700" s="93">
        <v>6.2690000000000001</v>
      </c>
    </row>
    <row r="2701" spans="1:5" ht="14.25" customHeight="1">
      <c r="A2701" s="93">
        <v>2700</v>
      </c>
      <c r="B2701" s="93" t="s">
        <v>7859</v>
      </c>
      <c r="C2701" s="93" t="s">
        <v>10619</v>
      </c>
      <c r="D2701" s="93">
        <v>1998</v>
      </c>
      <c r="E2701" s="93">
        <v>6.266</v>
      </c>
    </row>
    <row r="2702" spans="1:5" ht="14.25" customHeight="1">
      <c r="A2702" s="93">
        <v>2701</v>
      </c>
      <c r="B2702" s="93" t="s">
        <v>10618</v>
      </c>
      <c r="C2702" s="93" t="s">
        <v>10617</v>
      </c>
      <c r="D2702" s="93">
        <v>1928</v>
      </c>
      <c r="E2702" s="93">
        <v>6.2649999999999997</v>
      </c>
    </row>
    <row r="2703" spans="1:5" ht="14.25" customHeight="1">
      <c r="A2703" s="93">
        <v>2702</v>
      </c>
      <c r="B2703" s="93" t="s">
        <v>7288</v>
      </c>
      <c r="C2703" s="93" t="s">
        <v>10616</v>
      </c>
      <c r="D2703" s="93">
        <v>1988</v>
      </c>
      <c r="E2703" s="93">
        <v>6.2649999999999997</v>
      </c>
    </row>
    <row r="2704" spans="1:5" ht="14.25" customHeight="1">
      <c r="A2704" s="93">
        <v>2703</v>
      </c>
      <c r="B2704" s="93" t="s">
        <v>9171</v>
      </c>
      <c r="C2704" s="93" t="s">
        <v>10615</v>
      </c>
      <c r="D2704" s="93">
        <v>1980</v>
      </c>
      <c r="E2704" s="93">
        <v>6.2629999999999999</v>
      </c>
    </row>
    <row r="2705" spans="1:5" ht="14.25" customHeight="1">
      <c r="A2705" s="93">
        <v>2704</v>
      </c>
      <c r="B2705" s="93" t="s">
        <v>7231</v>
      </c>
      <c r="C2705" s="93" t="s">
        <v>10614</v>
      </c>
      <c r="D2705" s="93">
        <v>1969</v>
      </c>
      <c r="E2705" s="93">
        <v>6.2629999999999999</v>
      </c>
    </row>
    <row r="2706" spans="1:5" ht="14.25" customHeight="1">
      <c r="A2706" s="93">
        <v>2705</v>
      </c>
      <c r="B2706" s="93" t="s">
        <v>7039</v>
      </c>
      <c r="C2706" s="93" t="s">
        <v>10613</v>
      </c>
      <c r="D2706" s="93">
        <v>2003</v>
      </c>
      <c r="E2706" s="93">
        <v>6.2619999999999996</v>
      </c>
    </row>
    <row r="2707" spans="1:5" ht="14.25" customHeight="1">
      <c r="A2707" s="93">
        <v>2706</v>
      </c>
      <c r="B2707" s="93" t="s">
        <v>10385</v>
      </c>
      <c r="C2707" s="93" t="s">
        <v>10612</v>
      </c>
      <c r="D2707" s="93">
        <v>1967</v>
      </c>
      <c r="E2707" s="93">
        <v>6.2619999999999996</v>
      </c>
    </row>
    <row r="2708" spans="1:5" ht="14.25" customHeight="1">
      <c r="A2708" s="93">
        <v>2707</v>
      </c>
      <c r="B2708" s="93" t="s">
        <v>7919</v>
      </c>
      <c r="C2708" s="93" t="s">
        <v>10611</v>
      </c>
      <c r="D2708" s="93">
        <v>1947</v>
      </c>
      <c r="E2708" s="93">
        <v>6.2610000000000001</v>
      </c>
    </row>
    <row r="2709" spans="1:5" ht="14.25" customHeight="1">
      <c r="A2709" s="93">
        <v>2708</v>
      </c>
      <c r="B2709" s="93" t="s">
        <v>9285</v>
      </c>
      <c r="C2709" s="93" t="s">
        <v>10610</v>
      </c>
      <c r="D2709" s="93">
        <v>2007</v>
      </c>
      <c r="E2709" s="93">
        <v>6.258</v>
      </c>
    </row>
    <row r="2710" spans="1:5" ht="14.25" customHeight="1">
      <c r="A2710" s="93">
        <v>2709</v>
      </c>
      <c r="B2710" s="93" t="s">
        <v>10609</v>
      </c>
      <c r="C2710" s="93" t="s">
        <v>10608</v>
      </c>
      <c r="D2710" s="93">
        <v>1927</v>
      </c>
      <c r="E2710" s="93">
        <v>6.2569999999999997</v>
      </c>
    </row>
    <row r="2711" spans="1:5" ht="14.25" customHeight="1">
      <c r="A2711" s="93">
        <v>2710</v>
      </c>
      <c r="B2711" s="93" t="s">
        <v>10607</v>
      </c>
      <c r="C2711" s="93" t="s">
        <v>9066</v>
      </c>
      <c r="D2711" s="93">
        <v>1955</v>
      </c>
      <c r="E2711" s="93">
        <v>6.2460000000000004</v>
      </c>
    </row>
    <row r="2712" spans="1:5" ht="14.25" customHeight="1">
      <c r="A2712" s="93">
        <v>2711</v>
      </c>
      <c r="B2712" s="93" t="s">
        <v>10606</v>
      </c>
      <c r="C2712" s="93" t="s">
        <v>10605</v>
      </c>
      <c r="D2712" s="93">
        <v>1949</v>
      </c>
      <c r="E2712" s="93">
        <v>6.2439999999999998</v>
      </c>
    </row>
    <row r="2713" spans="1:5" ht="14.25" customHeight="1">
      <c r="A2713" s="93">
        <v>2712</v>
      </c>
      <c r="B2713" s="93" t="s">
        <v>10604</v>
      </c>
      <c r="C2713" s="93" t="s">
        <v>10603</v>
      </c>
      <c r="D2713" s="93">
        <v>1982</v>
      </c>
      <c r="E2713" s="93">
        <v>6.2439999999999998</v>
      </c>
    </row>
    <row r="2714" spans="1:5" ht="14.25" customHeight="1">
      <c r="A2714" s="93">
        <v>2713</v>
      </c>
      <c r="B2714" s="93" t="s">
        <v>10602</v>
      </c>
      <c r="C2714" s="93" t="s">
        <v>10601</v>
      </c>
      <c r="D2714" s="93">
        <v>1982</v>
      </c>
      <c r="E2714" s="93">
        <v>6.2439999999999998</v>
      </c>
    </row>
    <row r="2715" spans="1:5" ht="14.25" customHeight="1">
      <c r="A2715" s="93">
        <v>2714</v>
      </c>
      <c r="B2715" s="93" t="s">
        <v>7019</v>
      </c>
      <c r="C2715" s="93" t="s">
        <v>10600</v>
      </c>
      <c r="D2715" s="93">
        <v>2006</v>
      </c>
      <c r="E2715" s="93">
        <v>6.24</v>
      </c>
    </row>
    <row r="2716" spans="1:5" ht="14.25" customHeight="1">
      <c r="A2716" s="93">
        <v>2715</v>
      </c>
      <c r="B2716" s="93" t="s">
        <v>10599</v>
      </c>
      <c r="C2716" s="93" t="s">
        <v>10598</v>
      </c>
      <c r="D2716" s="93">
        <v>1983</v>
      </c>
      <c r="E2716" s="93">
        <v>6.2380000000000004</v>
      </c>
    </row>
    <row r="2717" spans="1:5" ht="14.25" customHeight="1">
      <c r="A2717" s="93">
        <v>2716</v>
      </c>
      <c r="B2717" s="93" t="s">
        <v>7792</v>
      </c>
      <c r="C2717" s="93" t="s">
        <v>10597</v>
      </c>
      <c r="D2717" s="93">
        <v>1958</v>
      </c>
      <c r="E2717" s="93">
        <v>6.2370000000000001</v>
      </c>
    </row>
    <row r="2718" spans="1:5" ht="14.25" customHeight="1">
      <c r="A2718" s="93">
        <v>2717</v>
      </c>
      <c r="B2718" s="93" t="s">
        <v>7083</v>
      </c>
      <c r="C2718" s="93" t="s">
        <v>10596</v>
      </c>
      <c r="D2718" s="93">
        <v>1965</v>
      </c>
      <c r="E2718" s="93">
        <v>6.2370000000000001</v>
      </c>
    </row>
    <row r="2719" spans="1:5" ht="14.25" customHeight="1">
      <c r="A2719" s="93">
        <v>2718</v>
      </c>
      <c r="B2719" s="93" t="s">
        <v>8787</v>
      </c>
      <c r="C2719" s="93" t="s">
        <v>10595</v>
      </c>
      <c r="D2719" s="93">
        <v>1986</v>
      </c>
      <c r="E2719" s="93">
        <v>6.234</v>
      </c>
    </row>
    <row r="2720" spans="1:5" ht="14.25" customHeight="1">
      <c r="A2720" s="93">
        <v>2719</v>
      </c>
      <c r="B2720" s="93" t="s">
        <v>8598</v>
      </c>
      <c r="C2720" s="93" t="s">
        <v>10594</v>
      </c>
      <c r="D2720" s="93">
        <v>1981</v>
      </c>
      <c r="E2720" s="93">
        <v>6.234</v>
      </c>
    </row>
    <row r="2721" spans="1:5" ht="14.25" customHeight="1">
      <c r="A2721" s="93">
        <v>2720</v>
      </c>
      <c r="B2721" s="93" t="s">
        <v>7750</v>
      </c>
      <c r="C2721" s="93" t="s">
        <v>10593</v>
      </c>
      <c r="D2721" s="93">
        <v>1978</v>
      </c>
      <c r="E2721" s="93">
        <v>6.2329999999999997</v>
      </c>
    </row>
    <row r="2722" spans="1:5" ht="14.25" customHeight="1">
      <c r="A2722" s="93">
        <v>2721</v>
      </c>
      <c r="B2722" s="93" t="s">
        <v>8428</v>
      </c>
      <c r="C2722" s="93" t="s">
        <v>10592</v>
      </c>
      <c r="D2722" s="93">
        <v>2001</v>
      </c>
      <c r="E2722" s="93">
        <v>6.2320000000000002</v>
      </c>
    </row>
    <row r="2723" spans="1:5" ht="14.25" customHeight="1">
      <c r="A2723" s="93">
        <v>2722</v>
      </c>
      <c r="B2723" s="93" t="s">
        <v>7411</v>
      </c>
      <c r="C2723" s="93" t="s">
        <v>10591</v>
      </c>
      <c r="D2723" s="93">
        <v>1995</v>
      </c>
      <c r="E2723" s="93">
        <v>6.2290000000000001</v>
      </c>
    </row>
    <row r="2724" spans="1:5" ht="14.25" customHeight="1">
      <c r="A2724" s="93">
        <v>2723</v>
      </c>
      <c r="B2724" s="93" t="s">
        <v>8200</v>
      </c>
      <c r="C2724" s="93" t="s">
        <v>10590</v>
      </c>
      <c r="D2724" s="93">
        <v>1962</v>
      </c>
      <c r="E2724" s="93">
        <v>6.2279999999999998</v>
      </c>
    </row>
    <row r="2725" spans="1:5" ht="14.25" customHeight="1">
      <c r="A2725" s="93">
        <v>2724</v>
      </c>
      <c r="B2725" s="93" t="s">
        <v>9425</v>
      </c>
      <c r="C2725" s="93" t="s">
        <v>10589</v>
      </c>
      <c r="D2725" s="93">
        <v>1986</v>
      </c>
      <c r="E2725" s="93">
        <v>6.2270000000000003</v>
      </c>
    </row>
    <row r="2726" spans="1:5" ht="14.25" customHeight="1">
      <c r="A2726" s="93">
        <v>2725</v>
      </c>
      <c r="B2726" s="93" t="s">
        <v>7906</v>
      </c>
      <c r="C2726" s="93" t="s">
        <v>10588</v>
      </c>
      <c r="D2726" s="93">
        <v>1974</v>
      </c>
      <c r="E2726" s="93">
        <v>6.226</v>
      </c>
    </row>
    <row r="2727" spans="1:5" ht="14.25" customHeight="1">
      <c r="A2727" s="93">
        <v>2726</v>
      </c>
      <c r="B2727" s="93" t="s">
        <v>10587</v>
      </c>
      <c r="C2727" s="93" t="s">
        <v>10586</v>
      </c>
      <c r="D2727" s="93">
        <v>1930</v>
      </c>
      <c r="E2727" s="93">
        <v>6.2249999999999996</v>
      </c>
    </row>
    <row r="2728" spans="1:5" ht="14.25" customHeight="1">
      <c r="A2728" s="93">
        <v>2727</v>
      </c>
      <c r="B2728" s="93" t="s">
        <v>10119</v>
      </c>
      <c r="C2728" s="93" t="s">
        <v>10585</v>
      </c>
      <c r="D2728" s="93">
        <v>1989</v>
      </c>
      <c r="E2728" s="93">
        <v>6.22</v>
      </c>
    </row>
    <row r="2729" spans="1:5" ht="14.25" customHeight="1">
      <c r="A2729" s="93">
        <v>2728</v>
      </c>
      <c r="B2729" s="93" t="s">
        <v>7037</v>
      </c>
      <c r="C2729" s="93" t="s">
        <v>10584</v>
      </c>
      <c r="D2729" s="93">
        <v>1993</v>
      </c>
      <c r="E2729" s="93">
        <v>6.2169999999999996</v>
      </c>
    </row>
    <row r="2730" spans="1:5" ht="14.25" customHeight="1">
      <c r="A2730" s="93">
        <v>2729</v>
      </c>
      <c r="B2730" s="93" t="s">
        <v>7259</v>
      </c>
      <c r="C2730" s="93" t="s">
        <v>10583</v>
      </c>
      <c r="D2730" s="93">
        <v>1990</v>
      </c>
      <c r="E2730" s="93">
        <v>6.2169999999999996</v>
      </c>
    </row>
    <row r="2731" spans="1:5" ht="14.25" customHeight="1">
      <c r="A2731" s="93">
        <v>2730</v>
      </c>
      <c r="B2731" s="93" t="s">
        <v>9043</v>
      </c>
      <c r="C2731" s="93" t="s">
        <v>10582</v>
      </c>
      <c r="D2731" s="93">
        <v>1990</v>
      </c>
      <c r="E2731" s="93">
        <v>6.2169999999999996</v>
      </c>
    </row>
    <row r="2732" spans="1:5" ht="14.25" customHeight="1">
      <c r="A2732" s="93">
        <v>2731</v>
      </c>
      <c r="B2732" s="93" t="s">
        <v>8823</v>
      </c>
      <c r="C2732" s="93" t="s">
        <v>10581</v>
      </c>
      <c r="D2732" s="93">
        <v>1993</v>
      </c>
      <c r="E2732" s="93">
        <v>6.2160000000000002</v>
      </c>
    </row>
    <row r="2733" spans="1:5" ht="14.25" customHeight="1">
      <c r="A2733" s="93">
        <v>2732</v>
      </c>
      <c r="B2733" s="93" t="s">
        <v>7099</v>
      </c>
      <c r="C2733" s="93" t="s">
        <v>10580</v>
      </c>
      <c r="D2733" s="93">
        <v>1975</v>
      </c>
      <c r="E2733" s="93">
        <v>6.2160000000000002</v>
      </c>
    </row>
    <row r="2734" spans="1:5" ht="14.25" customHeight="1">
      <c r="A2734" s="93">
        <v>2733</v>
      </c>
      <c r="B2734" s="93" t="s">
        <v>10579</v>
      </c>
      <c r="C2734" s="93" t="s">
        <v>10578</v>
      </c>
      <c r="D2734" s="93">
        <v>1989</v>
      </c>
      <c r="E2734" s="93">
        <v>6.2160000000000002</v>
      </c>
    </row>
    <row r="2735" spans="1:5" ht="14.25" customHeight="1">
      <c r="A2735" s="93">
        <v>2734</v>
      </c>
      <c r="B2735" s="93" t="s">
        <v>10577</v>
      </c>
      <c r="C2735" s="93" t="s">
        <v>10576</v>
      </c>
      <c r="D2735" s="93">
        <v>1929</v>
      </c>
      <c r="E2735" s="93">
        <v>6.2140000000000004</v>
      </c>
    </row>
    <row r="2736" spans="1:5" ht="14.25" customHeight="1">
      <c r="A2736" s="93">
        <v>2735</v>
      </c>
      <c r="B2736" s="93" t="s">
        <v>10575</v>
      </c>
      <c r="C2736" s="93" t="s">
        <v>10574</v>
      </c>
      <c r="D2736" s="93">
        <v>1963</v>
      </c>
      <c r="E2736" s="93">
        <v>6.2130000000000001</v>
      </c>
    </row>
    <row r="2737" spans="1:5" ht="14.25" customHeight="1">
      <c r="A2737" s="93">
        <v>2736</v>
      </c>
      <c r="B2737" s="93" t="s">
        <v>9313</v>
      </c>
      <c r="C2737" s="93" t="s">
        <v>10573</v>
      </c>
      <c r="D2737" s="93">
        <v>1976</v>
      </c>
      <c r="E2737" s="93">
        <v>6.2119999999999997</v>
      </c>
    </row>
    <row r="2738" spans="1:5" ht="14.25" customHeight="1">
      <c r="A2738" s="93">
        <v>2737</v>
      </c>
      <c r="B2738" s="93" t="s">
        <v>7808</v>
      </c>
      <c r="C2738" s="93" t="s">
        <v>10141</v>
      </c>
      <c r="D2738" s="93">
        <v>1992</v>
      </c>
      <c r="E2738" s="93">
        <v>6.21</v>
      </c>
    </row>
    <row r="2739" spans="1:5" ht="14.25" customHeight="1">
      <c r="A2739" s="93">
        <v>2738</v>
      </c>
      <c r="B2739" s="93" t="s">
        <v>7275</v>
      </c>
      <c r="C2739" s="93" t="s">
        <v>10572</v>
      </c>
      <c r="D2739" s="93">
        <v>2010</v>
      </c>
      <c r="E2739" s="93">
        <v>6.21</v>
      </c>
    </row>
    <row r="2740" spans="1:5" ht="14.25" customHeight="1">
      <c r="A2740" s="93">
        <v>2739</v>
      </c>
      <c r="B2740" s="93" t="s">
        <v>10571</v>
      </c>
      <c r="C2740" s="93" t="s">
        <v>10570</v>
      </c>
      <c r="D2740" s="93">
        <v>2011</v>
      </c>
      <c r="E2740" s="93">
        <v>6.2089999999999996</v>
      </c>
    </row>
    <row r="2741" spans="1:5" ht="14.25" customHeight="1">
      <c r="A2741" s="93">
        <v>2740</v>
      </c>
      <c r="B2741" s="93" t="s">
        <v>10569</v>
      </c>
      <c r="C2741" s="93" t="s">
        <v>7526</v>
      </c>
      <c r="D2741" s="93">
        <v>2007</v>
      </c>
      <c r="E2741" s="93">
        <v>6.2069999999999999</v>
      </c>
    </row>
    <row r="2742" spans="1:5" ht="14.25" customHeight="1">
      <c r="A2742" s="93">
        <v>2741</v>
      </c>
      <c r="B2742" s="93" t="s">
        <v>9718</v>
      </c>
      <c r="C2742" s="93" t="s">
        <v>10568</v>
      </c>
      <c r="D2742" s="93">
        <v>2011</v>
      </c>
      <c r="E2742" s="93">
        <v>6.2060000000000004</v>
      </c>
    </row>
    <row r="2743" spans="1:5" ht="14.25" customHeight="1">
      <c r="A2743" s="93">
        <v>2742</v>
      </c>
      <c r="B2743" s="93" t="s">
        <v>10567</v>
      </c>
      <c r="C2743" s="93" t="s">
        <v>10566</v>
      </c>
      <c r="D2743" s="93">
        <v>1982</v>
      </c>
      <c r="E2743" s="93">
        <v>6.2050000000000001</v>
      </c>
    </row>
    <row r="2744" spans="1:5" ht="14.25" customHeight="1">
      <c r="A2744" s="93">
        <v>2743</v>
      </c>
      <c r="B2744" s="93" t="s">
        <v>10565</v>
      </c>
      <c r="C2744" s="93" t="s">
        <v>10564</v>
      </c>
      <c r="D2744" s="93">
        <v>1992</v>
      </c>
      <c r="E2744" s="93">
        <v>6.2030000000000003</v>
      </c>
    </row>
    <row r="2745" spans="1:5" ht="14.25" customHeight="1">
      <c r="A2745" s="93">
        <v>2744</v>
      </c>
      <c r="B2745" s="93" t="s">
        <v>7011</v>
      </c>
      <c r="C2745" s="93" t="s">
        <v>10563</v>
      </c>
      <c r="D2745" s="93">
        <v>1992</v>
      </c>
      <c r="E2745" s="93">
        <v>6.2030000000000003</v>
      </c>
    </row>
    <row r="2746" spans="1:5" ht="14.25" customHeight="1">
      <c r="A2746" s="93">
        <v>2745</v>
      </c>
      <c r="B2746" s="93" t="s">
        <v>10562</v>
      </c>
      <c r="C2746" s="93" t="s">
        <v>10561</v>
      </c>
      <c r="D2746" s="93">
        <v>1994</v>
      </c>
      <c r="E2746" s="93">
        <v>6.202</v>
      </c>
    </row>
    <row r="2747" spans="1:5" ht="14.25" customHeight="1">
      <c r="A2747" s="93">
        <v>2746</v>
      </c>
      <c r="B2747" s="93" t="s">
        <v>8356</v>
      </c>
      <c r="C2747" s="93" t="s">
        <v>10560</v>
      </c>
      <c r="D2747" s="93">
        <v>1986</v>
      </c>
      <c r="E2747" s="93">
        <v>6.2</v>
      </c>
    </row>
    <row r="2748" spans="1:5" ht="14.25" customHeight="1">
      <c r="A2748" s="93">
        <v>2747</v>
      </c>
      <c r="B2748" s="93" t="s">
        <v>9425</v>
      </c>
      <c r="C2748" s="93" t="s">
        <v>10559</v>
      </c>
      <c r="D2748" s="93">
        <v>1965</v>
      </c>
      <c r="E2748" s="93">
        <v>6.1989999999999998</v>
      </c>
    </row>
    <row r="2749" spans="1:5" ht="14.25" customHeight="1">
      <c r="A2749" s="93">
        <v>2748</v>
      </c>
      <c r="B2749" s="93" t="s">
        <v>9010</v>
      </c>
      <c r="C2749" s="93" t="s">
        <v>10558</v>
      </c>
      <c r="D2749" s="93">
        <v>1992</v>
      </c>
      <c r="E2749" s="93">
        <v>6.1980000000000004</v>
      </c>
    </row>
    <row r="2750" spans="1:5" ht="14.25" customHeight="1">
      <c r="A2750" s="93">
        <v>2749</v>
      </c>
      <c r="B2750" s="93" t="s">
        <v>10557</v>
      </c>
      <c r="C2750" s="93" t="s">
        <v>10556</v>
      </c>
      <c r="D2750" s="93">
        <v>2005</v>
      </c>
      <c r="E2750" s="93">
        <v>6.1920000000000002</v>
      </c>
    </row>
    <row r="2751" spans="1:5" ht="14.25" customHeight="1">
      <c r="A2751" s="93">
        <v>2750</v>
      </c>
      <c r="B2751" s="93" t="s">
        <v>7653</v>
      </c>
      <c r="C2751" s="93" t="s">
        <v>10555</v>
      </c>
      <c r="D2751" s="93">
        <v>1944</v>
      </c>
      <c r="E2751" s="93">
        <v>6.1890000000000001</v>
      </c>
    </row>
    <row r="2752" spans="1:5" ht="14.25" customHeight="1">
      <c r="A2752" s="93">
        <v>2751</v>
      </c>
      <c r="B2752" s="93" t="s">
        <v>9764</v>
      </c>
      <c r="C2752" s="93" t="s">
        <v>10554</v>
      </c>
      <c r="D2752" s="93">
        <v>2000</v>
      </c>
      <c r="E2752" s="93">
        <v>6.1890000000000001</v>
      </c>
    </row>
    <row r="2753" spans="1:5" ht="14.25" customHeight="1">
      <c r="A2753" s="93">
        <v>2752</v>
      </c>
      <c r="B2753" s="93" t="s">
        <v>10553</v>
      </c>
      <c r="C2753" s="93" t="s">
        <v>10552</v>
      </c>
      <c r="D2753" s="93">
        <v>2002</v>
      </c>
      <c r="E2753" s="93">
        <v>6.1870000000000003</v>
      </c>
    </row>
    <row r="2754" spans="1:5" ht="14.25" customHeight="1">
      <c r="A2754" s="93">
        <v>2753</v>
      </c>
      <c r="B2754" s="93" t="s">
        <v>10551</v>
      </c>
      <c r="C2754" s="93" t="s">
        <v>10550</v>
      </c>
      <c r="D2754" s="93">
        <v>1986</v>
      </c>
      <c r="E2754" s="93">
        <v>6.1840000000000002</v>
      </c>
    </row>
    <row r="2755" spans="1:5" ht="14.25" customHeight="1">
      <c r="A2755" s="93">
        <v>2754</v>
      </c>
      <c r="B2755" s="93" t="s">
        <v>10549</v>
      </c>
      <c r="C2755" s="93" t="s">
        <v>10548</v>
      </c>
      <c r="D2755" s="93">
        <v>1986</v>
      </c>
      <c r="E2755" s="93">
        <v>6.1829999999999998</v>
      </c>
    </row>
    <row r="2756" spans="1:5" ht="14.25" customHeight="1">
      <c r="A2756" s="93">
        <v>2755</v>
      </c>
      <c r="B2756" s="93" t="s">
        <v>8088</v>
      </c>
      <c r="C2756" s="93" t="s">
        <v>10547</v>
      </c>
      <c r="D2756" s="93">
        <v>1928</v>
      </c>
      <c r="E2756" s="93">
        <v>6.181</v>
      </c>
    </row>
    <row r="2757" spans="1:5" ht="14.25" customHeight="1">
      <c r="A2757" s="93">
        <v>2756</v>
      </c>
      <c r="B2757" s="93" t="s">
        <v>10546</v>
      </c>
      <c r="C2757" s="93" t="s">
        <v>10545</v>
      </c>
      <c r="D2757" s="93">
        <v>1989</v>
      </c>
      <c r="E2757" s="93">
        <v>6.18</v>
      </c>
    </row>
    <row r="2758" spans="1:5" ht="14.25" customHeight="1">
      <c r="A2758" s="93">
        <v>2757</v>
      </c>
      <c r="B2758" s="93" t="s">
        <v>8367</v>
      </c>
      <c r="C2758" s="93" t="s">
        <v>10544</v>
      </c>
      <c r="D2758" s="93">
        <v>1964</v>
      </c>
      <c r="E2758" s="93">
        <v>6.18</v>
      </c>
    </row>
    <row r="2759" spans="1:5" ht="14.25" customHeight="1">
      <c r="A2759" s="93">
        <v>2758</v>
      </c>
      <c r="B2759" s="93" t="s">
        <v>10543</v>
      </c>
      <c r="C2759" s="93" t="s">
        <v>10542</v>
      </c>
      <c r="D2759" s="93">
        <v>1961</v>
      </c>
      <c r="E2759" s="93">
        <v>6.1790000000000003</v>
      </c>
    </row>
    <row r="2760" spans="1:5" ht="14.25" customHeight="1">
      <c r="A2760" s="93">
        <v>2759</v>
      </c>
      <c r="B2760" s="93" t="s">
        <v>9053</v>
      </c>
      <c r="C2760" s="93" t="s">
        <v>10541</v>
      </c>
      <c r="D2760" s="93">
        <v>1983</v>
      </c>
      <c r="E2760" s="93">
        <v>6.1790000000000003</v>
      </c>
    </row>
    <row r="2761" spans="1:5" ht="14.25" customHeight="1">
      <c r="A2761" s="93">
        <v>2760</v>
      </c>
      <c r="B2761" s="93" t="s">
        <v>7341</v>
      </c>
      <c r="C2761" s="93" t="s">
        <v>10540</v>
      </c>
      <c r="D2761" s="93">
        <v>1969</v>
      </c>
      <c r="E2761" s="93">
        <v>6.1790000000000003</v>
      </c>
    </row>
    <row r="2762" spans="1:5" ht="14.25" customHeight="1">
      <c r="A2762" s="93">
        <v>2761</v>
      </c>
      <c r="B2762" s="93" t="s">
        <v>10539</v>
      </c>
      <c r="C2762" s="93" t="s">
        <v>10538</v>
      </c>
      <c r="D2762" s="93">
        <v>1943</v>
      </c>
      <c r="E2762" s="93">
        <v>6.173</v>
      </c>
    </row>
    <row r="2763" spans="1:5" ht="14.25" customHeight="1">
      <c r="A2763" s="93">
        <v>2762</v>
      </c>
      <c r="B2763" s="93" t="s">
        <v>7113</v>
      </c>
      <c r="C2763" s="93" t="s">
        <v>10537</v>
      </c>
      <c r="D2763" s="93">
        <v>1989</v>
      </c>
      <c r="E2763" s="93">
        <v>6.1710000000000003</v>
      </c>
    </row>
    <row r="2764" spans="1:5" ht="14.25" customHeight="1">
      <c r="A2764" s="93">
        <v>2763</v>
      </c>
      <c r="B2764" s="93" t="s">
        <v>10536</v>
      </c>
      <c r="C2764" s="93" t="s">
        <v>10535</v>
      </c>
      <c r="D2764" s="93">
        <v>1974</v>
      </c>
      <c r="E2764" s="93">
        <v>6.17</v>
      </c>
    </row>
    <row r="2765" spans="1:5" ht="14.25" customHeight="1">
      <c r="A2765" s="93">
        <v>2764</v>
      </c>
      <c r="B2765" s="93" t="s">
        <v>8317</v>
      </c>
      <c r="C2765" s="93" t="s">
        <v>10534</v>
      </c>
      <c r="D2765" s="93">
        <v>1991</v>
      </c>
      <c r="E2765" s="93">
        <v>6.1689999999999996</v>
      </c>
    </row>
    <row r="2766" spans="1:5" ht="14.25" customHeight="1">
      <c r="A2766" s="93">
        <v>2765</v>
      </c>
      <c r="B2766" s="93" t="s">
        <v>8200</v>
      </c>
      <c r="C2766" s="93" t="s">
        <v>10533</v>
      </c>
      <c r="D2766" s="93">
        <v>1970</v>
      </c>
      <c r="E2766" s="93">
        <v>6.1660000000000004</v>
      </c>
    </row>
    <row r="2767" spans="1:5" ht="14.25" customHeight="1">
      <c r="A2767" s="93">
        <v>2766</v>
      </c>
      <c r="B2767" s="93" t="s">
        <v>9106</v>
      </c>
      <c r="C2767" s="93" t="s">
        <v>10532</v>
      </c>
      <c r="D2767" s="93">
        <v>1999</v>
      </c>
      <c r="E2767" s="93">
        <v>6.1660000000000004</v>
      </c>
    </row>
    <row r="2768" spans="1:5" ht="14.25" customHeight="1">
      <c r="A2768" s="93">
        <v>2767</v>
      </c>
      <c r="B2768" s="93" t="s">
        <v>7491</v>
      </c>
      <c r="C2768" s="93" t="s">
        <v>10531</v>
      </c>
      <c r="D2768" s="93">
        <v>2001</v>
      </c>
      <c r="E2768" s="93">
        <v>6.1630000000000003</v>
      </c>
    </row>
    <row r="2769" spans="1:5" ht="14.25" customHeight="1">
      <c r="A2769" s="93">
        <v>2768</v>
      </c>
      <c r="B2769" s="93" t="s">
        <v>7390</v>
      </c>
      <c r="C2769" s="93" t="s">
        <v>10530</v>
      </c>
      <c r="D2769" s="93">
        <v>2009</v>
      </c>
      <c r="E2769" s="93">
        <v>6.1559999999999997</v>
      </c>
    </row>
    <row r="2770" spans="1:5" ht="14.25" customHeight="1">
      <c r="A2770" s="93">
        <v>2769</v>
      </c>
      <c r="B2770" s="93" t="s">
        <v>7330</v>
      </c>
      <c r="C2770" s="93" t="s">
        <v>10529</v>
      </c>
      <c r="D2770" s="93">
        <v>1952</v>
      </c>
      <c r="E2770" s="93">
        <v>6.1550000000000002</v>
      </c>
    </row>
    <row r="2771" spans="1:5" ht="14.25" customHeight="1">
      <c r="A2771" s="93">
        <v>2770</v>
      </c>
      <c r="B2771" s="93" t="s">
        <v>7871</v>
      </c>
      <c r="C2771" s="93" t="s">
        <v>10528</v>
      </c>
      <c r="D2771" s="93">
        <v>2011</v>
      </c>
      <c r="E2771" s="93">
        <v>6.1550000000000002</v>
      </c>
    </row>
    <row r="2772" spans="1:5" ht="14.25" customHeight="1">
      <c r="A2772" s="93">
        <v>2771</v>
      </c>
      <c r="B2772" s="93" t="s">
        <v>8387</v>
      </c>
      <c r="C2772" s="93" t="s">
        <v>10527</v>
      </c>
      <c r="D2772" s="93">
        <v>1981</v>
      </c>
      <c r="E2772" s="93">
        <v>6.1520000000000001</v>
      </c>
    </row>
    <row r="2773" spans="1:5" ht="14.25" customHeight="1">
      <c r="A2773" s="93">
        <v>2772</v>
      </c>
      <c r="B2773" s="93" t="s">
        <v>7123</v>
      </c>
      <c r="C2773" s="93" t="s">
        <v>10526</v>
      </c>
      <c r="D2773" s="93">
        <v>1992</v>
      </c>
      <c r="E2773" s="93">
        <v>6.149</v>
      </c>
    </row>
    <row r="2774" spans="1:5" ht="14.25" customHeight="1">
      <c r="A2774" s="93">
        <v>2773</v>
      </c>
      <c r="B2774" s="93" t="s">
        <v>10333</v>
      </c>
      <c r="C2774" s="93" t="s">
        <v>10525</v>
      </c>
      <c r="D2774" s="93">
        <v>1995</v>
      </c>
      <c r="E2774" s="93">
        <v>6.1479999999999997</v>
      </c>
    </row>
    <row r="2775" spans="1:5" ht="14.25" customHeight="1">
      <c r="A2775" s="93">
        <v>2774</v>
      </c>
      <c r="B2775" s="93" t="s">
        <v>7312</v>
      </c>
      <c r="C2775" s="93" t="s">
        <v>10524</v>
      </c>
      <c r="D2775" s="93">
        <v>1977</v>
      </c>
      <c r="E2775" s="93">
        <v>6.1470000000000002</v>
      </c>
    </row>
    <row r="2776" spans="1:5" ht="14.25" customHeight="1">
      <c r="A2776" s="93">
        <v>2775</v>
      </c>
      <c r="B2776" s="93" t="s">
        <v>10523</v>
      </c>
      <c r="C2776" s="93" t="s">
        <v>10522</v>
      </c>
      <c r="D2776" s="93">
        <v>1984</v>
      </c>
      <c r="E2776" s="93">
        <v>6.1470000000000002</v>
      </c>
    </row>
    <row r="2777" spans="1:5" ht="14.25" customHeight="1">
      <c r="A2777" s="93">
        <v>2776</v>
      </c>
      <c r="B2777" s="93" t="s">
        <v>10521</v>
      </c>
      <c r="C2777" s="93" t="s">
        <v>10520</v>
      </c>
      <c r="D2777" s="93">
        <v>1951</v>
      </c>
      <c r="E2777" s="93">
        <v>6.1440000000000001</v>
      </c>
    </row>
    <row r="2778" spans="1:5" ht="14.25" customHeight="1">
      <c r="A2778" s="93">
        <v>2777</v>
      </c>
      <c r="B2778" s="93" t="s">
        <v>8038</v>
      </c>
      <c r="C2778" s="93" t="s">
        <v>10519</v>
      </c>
      <c r="D2778" s="93">
        <v>1951</v>
      </c>
      <c r="E2778" s="93">
        <v>6.14</v>
      </c>
    </row>
    <row r="2779" spans="1:5" ht="14.25" customHeight="1">
      <c r="A2779" s="93">
        <v>2778</v>
      </c>
      <c r="B2779" s="93" t="s">
        <v>10518</v>
      </c>
      <c r="C2779" s="93" t="s">
        <v>10517</v>
      </c>
      <c r="D2779" s="93">
        <v>1966</v>
      </c>
      <c r="E2779" s="93">
        <v>6.1369999999999996</v>
      </c>
    </row>
    <row r="2780" spans="1:5" ht="14.25" customHeight="1">
      <c r="A2780" s="93">
        <v>2779</v>
      </c>
      <c r="B2780" s="93" t="s">
        <v>10516</v>
      </c>
      <c r="C2780" s="93" t="s">
        <v>10515</v>
      </c>
      <c r="D2780" s="93">
        <v>1975</v>
      </c>
      <c r="E2780" s="93">
        <v>6.1340000000000003</v>
      </c>
    </row>
    <row r="2781" spans="1:5" ht="14.25" customHeight="1">
      <c r="A2781" s="93">
        <v>2780</v>
      </c>
      <c r="B2781" s="93" t="s">
        <v>7123</v>
      </c>
      <c r="C2781" s="93" t="s">
        <v>10514</v>
      </c>
      <c r="D2781" s="93">
        <v>1993</v>
      </c>
      <c r="E2781" s="93">
        <v>6.133</v>
      </c>
    </row>
    <row r="2782" spans="1:5" ht="14.25" customHeight="1">
      <c r="A2782" s="93">
        <v>2781</v>
      </c>
      <c r="B2782" s="93" t="s">
        <v>10513</v>
      </c>
      <c r="C2782" s="93" t="s">
        <v>10512</v>
      </c>
      <c r="D2782" s="93">
        <v>1971</v>
      </c>
      <c r="E2782" s="93">
        <v>6.1269999999999998</v>
      </c>
    </row>
    <row r="2783" spans="1:5" ht="14.25" customHeight="1">
      <c r="A2783" s="93">
        <v>2782</v>
      </c>
      <c r="B2783" s="93" t="s">
        <v>10511</v>
      </c>
      <c r="C2783" s="93" t="s">
        <v>10510</v>
      </c>
      <c r="D2783" s="93">
        <v>1961</v>
      </c>
      <c r="E2783" s="93">
        <v>6.1269999999999998</v>
      </c>
    </row>
    <row r="2784" spans="1:5" ht="14.25" customHeight="1">
      <c r="A2784" s="93">
        <v>2783</v>
      </c>
      <c r="B2784" s="93" t="s">
        <v>7113</v>
      </c>
      <c r="C2784" s="93" t="s">
        <v>10509</v>
      </c>
      <c r="D2784" s="93">
        <v>2001</v>
      </c>
      <c r="E2784" s="93">
        <v>6.1269999999999998</v>
      </c>
    </row>
    <row r="2785" spans="1:5" ht="14.25" customHeight="1">
      <c r="A2785" s="93">
        <v>2784</v>
      </c>
      <c r="B2785" s="93" t="s">
        <v>7312</v>
      </c>
      <c r="C2785" s="93" t="s">
        <v>10508</v>
      </c>
      <c r="D2785" s="93">
        <v>1985</v>
      </c>
      <c r="E2785" s="93">
        <v>6.125</v>
      </c>
    </row>
    <row r="2786" spans="1:5" ht="14.25" customHeight="1">
      <c r="A2786" s="93">
        <v>2785</v>
      </c>
      <c r="B2786" s="93" t="s">
        <v>10213</v>
      </c>
      <c r="C2786" s="93" t="s">
        <v>10507</v>
      </c>
      <c r="D2786" s="93">
        <v>2011</v>
      </c>
      <c r="E2786" s="93">
        <v>6.1239999999999997</v>
      </c>
    </row>
    <row r="2787" spans="1:5" ht="14.25" customHeight="1">
      <c r="A2787" s="93">
        <v>2786</v>
      </c>
      <c r="B2787" s="93" t="s">
        <v>8144</v>
      </c>
      <c r="C2787" s="93" t="s">
        <v>10506</v>
      </c>
      <c r="D2787" s="93">
        <v>1985</v>
      </c>
      <c r="E2787" s="93">
        <v>6.1210000000000004</v>
      </c>
    </row>
    <row r="2788" spans="1:5" ht="14.25" customHeight="1">
      <c r="A2788" s="93">
        <v>2787</v>
      </c>
      <c r="B2788" s="93" t="s">
        <v>9783</v>
      </c>
      <c r="C2788" s="93" t="s">
        <v>10505</v>
      </c>
      <c r="D2788" s="93">
        <v>1967</v>
      </c>
      <c r="E2788" s="93">
        <v>6.12</v>
      </c>
    </row>
    <row r="2789" spans="1:5" ht="14.25" customHeight="1">
      <c r="A2789" s="93">
        <v>2788</v>
      </c>
      <c r="B2789" s="93" t="s">
        <v>7167</v>
      </c>
      <c r="C2789" s="93" t="s">
        <v>10504</v>
      </c>
      <c r="D2789" s="93">
        <v>1932</v>
      </c>
      <c r="E2789" s="93">
        <v>6.1189999999999998</v>
      </c>
    </row>
    <row r="2790" spans="1:5" ht="14.25" customHeight="1">
      <c r="A2790" s="93">
        <v>2789</v>
      </c>
      <c r="B2790" s="93" t="s">
        <v>8071</v>
      </c>
      <c r="C2790" s="93" t="s">
        <v>10503</v>
      </c>
      <c r="D2790" s="93">
        <v>2001</v>
      </c>
      <c r="E2790" s="93">
        <v>6.1180000000000003</v>
      </c>
    </row>
    <row r="2791" spans="1:5" ht="14.25" customHeight="1">
      <c r="A2791" s="93">
        <v>2790</v>
      </c>
      <c r="B2791" s="93" t="s">
        <v>7744</v>
      </c>
      <c r="C2791" s="93" t="s">
        <v>10502</v>
      </c>
      <c r="D2791" s="93">
        <v>1979</v>
      </c>
      <c r="E2791" s="93">
        <v>6.1180000000000003</v>
      </c>
    </row>
    <row r="2792" spans="1:5" ht="14.25" customHeight="1">
      <c r="A2792" s="93">
        <v>2791</v>
      </c>
      <c r="B2792" s="93" t="s">
        <v>7015</v>
      </c>
      <c r="C2792" s="93" t="s">
        <v>10501</v>
      </c>
      <c r="D2792" s="93">
        <v>1983</v>
      </c>
      <c r="E2792" s="93">
        <v>6.117</v>
      </c>
    </row>
    <row r="2793" spans="1:5" ht="14.25" customHeight="1">
      <c r="A2793" s="93">
        <v>2792</v>
      </c>
      <c r="B2793" s="93" t="s">
        <v>10500</v>
      </c>
      <c r="C2793" s="93" t="s">
        <v>10499</v>
      </c>
      <c r="D2793" s="93">
        <v>2004</v>
      </c>
      <c r="E2793" s="93">
        <v>6.117</v>
      </c>
    </row>
    <row r="2794" spans="1:5" ht="14.25" customHeight="1">
      <c r="A2794" s="93">
        <v>2793</v>
      </c>
      <c r="B2794" s="93" t="s">
        <v>9812</v>
      </c>
      <c r="C2794" s="93" t="s">
        <v>10498</v>
      </c>
      <c r="D2794" s="93">
        <v>2002</v>
      </c>
      <c r="E2794" s="93">
        <v>6.1159999999999997</v>
      </c>
    </row>
    <row r="2795" spans="1:5" ht="14.25" customHeight="1">
      <c r="A2795" s="93">
        <v>2794</v>
      </c>
      <c r="B2795" s="93" t="s">
        <v>9995</v>
      </c>
      <c r="C2795" s="93" t="s">
        <v>10497</v>
      </c>
      <c r="D2795" s="93">
        <v>1992</v>
      </c>
      <c r="E2795" s="93">
        <v>6.1150000000000002</v>
      </c>
    </row>
    <row r="2796" spans="1:5" ht="14.25" customHeight="1">
      <c r="A2796" s="93">
        <v>2795</v>
      </c>
      <c r="B2796" s="93" t="s">
        <v>10496</v>
      </c>
      <c r="C2796" s="93" t="s">
        <v>10495</v>
      </c>
      <c r="D2796" s="93">
        <v>1998</v>
      </c>
      <c r="E2796" s="93">
        <v>6.1139999999999999</v>
      </c>
    </row>
    <row r="2797" spans="1:5" ht="14.25" customHeight="1">
      <c r="A2797" s="93">
        <v>2796</v>
      </c>
      <c r="B2797" s="93" t="s">
        <v>7295</v>
      </c>
      <c r="C2797" s="93" t="s">
        <v>10494</v>
      </c>
      <c r="D2797" s="93">
        <v>1988</v>
      </c>
      <c r="E2797" s="93">
        <v>6.1130000000000004</v>
      </c>
    </row>
    <row r="2798" spans="1:5" ht="14.25" customHeight="1">
      <c r="A2798" s="93">
        <v>2797</v>
      </c>
      <c r="B2798" s="93" t="s">
        <v>7919</v>
      </c>
      <c r="C2798" s="93" t="s">
        <v>10493</v>
      </c>
      <c r="D2798" s="93">
        <v>1941</v>
      </c>
      <c r="E2798" s="93">
        <v>6.1130000000000004</v>
      </c>
    </row>
    <row r="2799" spans="1:5" ht="14.25" customHeight="1">
      <c r="A2799" s="93">
        <v>2798</v>
      </c>
      <c r="B2799" s="93" t="s">
        <v>10492</v>
      </c>
      <c r="C2799" s="93" t="s">
        <v>10491</v>
      </c>
      <c r="D2799" s="93">
        <v>2011</v>
      </c>
      <c r="E2799" s="93">
        <v>6.1109999999999998</v>
      </c>
    </row>
    <row r="2800" spans="1:5" ht="14.25" customHeight="1">
      <c r="A2800" s="93">
        <v>2799</v>
      </c>
      <c r="B2800" s="93" t="s">
        <v>8024</v>
      </c>
      <c r="C2800" s="93" t="s">
        <v>10490</v>
      </c>
      <c r="D2800" s="93">
        <v>1997</v>
      </c>
      <c r="E2800" s="93">
        <v>6.1109999999999998</v>
      </c>
    </row>
    <row r="2801" spans="1:5" ht="14.25" customHeight="1">
      <c r="A2801" s="93">
        <v>2800</v>
      </c>
      <c r="B2801" s="93" t="s">
        <v>8506</v>
      </c>
      <c r="C2801" s="93" t="s">
        <v>10489</v>
      </c>
      <c r="D2801" s="93">
        <v>1982</v>
      </c>
      <c r="E2801" s="93">
        <v>6.1079999999999997</v>
      </c>
    </row>
    <row r="2802" spans="1:5" ht="14.25" customHeight="1">
      <c r="A2802" s="93">
        <v>2801</v>
      </c>
      <c r="B2802" s="93" t="s">
        <v>7514</v>
      </c>
      <c r="C2802" s="93" t="s">
        <v>10488</v>
      </c>
      <c r="D2802" s="93">
        <v>1932</v>
      </c>
      <c r="E2802" s="93">
        <v>6.1070000000000002</v>
      </c>
    </row>
    <row r="2803" spans="1:5" ht="14.25" customHeight="1">
      <c r="A2803" s="93">
        <v>2802</v>
      </c>
      <c r="B2803" s="93" t="s">
        <v>10487</v>
      </c>
      <c r="C2803" s="93" t="s">
        <v>10486</v>
      </c>
      <c r="D2803" s="93">
        <v>2001</v>
      </c>
      <c r="E2803" s="93">
        <v>6.1059999999999999</v>
      </c>
    </row>
    <row r="2804" spans="1:5" ht="14.25" customHeight="1">
      <c r="A2804" s="93">
        <v>2803</v>
      </c>
      <c r="B2804" s="93" t="s">
        <v>10485</v>
      </c>
      <c r="C2804" s="93" t="s">
        <v>10484</v>
      </c>
      <c r="D2804" s="93">
        <v>2012</v>
      </c>
      <c r="E2804" s="93">
        <v>6.1050000000000004</v>
      </c>
    </row>
    <row r="2805" spans="1:5" ht="14.25" customHeight="1">
      <c r="A2805" s="93">
        <v>2804</v>
      </c>
      <c r="B2805" s="93" t="s">
        <v>7312</v>
      </c>
      <c r="C2805" s="93" t="s">
        <v>10483</v>
      </c>
      <c r="D2805" s="93">
        <v>1981</v>
      </c>
      <c r="E2805" s="93">
        <v>6.1029999999999998</v>
      </c>
    </row>
    <row r="2806" spans="1:5" ht="14.25" customHeight="1">
      <c r="A2806" s="93">
        <v>2805</v>
      </c>
      <c r="B2806" s="93" t="s">
        <v>10482</v>
      </c>
      <c r="C2806" s="93" t="s">
        <v>10481</v>
      </c>
      <c r="D2806" s="93">
        <v>2003</v>
      </c>
      <c r="E2806" s="93">
        <v>6.1</v>
      </c>
    </row>
    <row r="2807" spans="1:5" ht="14.25" customHeight="1">
      <c r="A2807" s="93">
        <v>2806</v>
      </c>
      <c r="B2807" s="93" t="s">
        <v>7906</v>
      </c>
      <c r="C2807" s="93" t="s">
        <v>10480</v>
      </c>
      <c r="D2807" s="93">
        <v>1975</v>
      </c>
      <c r="E2807" s="93">
        <v>6.0990000000000002</v>
      </c>
    </row>
    <row r="2808" spans="1:5" ht="14.25" customHeight="1">
      <c r="A2808" s="93">
        <v>2807</v>
      </c>
      <c r="B2808" s="93" t="s">
        <v>10479</v>
      </c>
      <c r="C2808" s="93" t="s">
        <v>10478</v>
      </c>
      <c r="D2808" s="93">
        <v>1981</v>
      </c>
      <c r="E2808" s="93">
        <v>6.0960000000000001</v>
      </c>
    </row>
    <row r="2809" spans="1:5" ht="14.25" customHeight="1">
      <c r="A2809" s="93">
        <v>2808</v>
      </c>
      <c r="B2809" s="93" t="s">
        <v>7584</v>
      </c>
      <c r="C2809" s="93" t="s">
        <v>10477</v>
      </c>
      <c r="D2809" s="93">
        <v>1979</v>
      </c>
      <c r="E2809" s="93">
        <v>6.0960000000000001</v>
      </c>
    </row>
    <row r="2810" spans="1:5" ht="14.25" customHeight="1">
      <c r="A2810" s="93">
        <v>2809</v>
      </c>
      <c r="B2810" s="93" t="s">
        <v>10476</v>
      </c>
      <c r="C2810" s="93" t="s">
        <v>10475</v>
      </c>
      <c r="D2810" s="93">
        <v>2007</v>
      </c>
      <c r="E2810" s="93">
        <v>6.0940000000000003</v>
      </c>
    </row>
    <row r="2811" spans="1:5" ht="14.25" customHeight="1">
      <c r="A2811" s="93">
        <v>2810</v>
      </c>
      <c r="B2811" s="93" t="s">
        <v>8088</v>
      </c>
      <c r="C2811" s="93" t="s">
        <v>10474</v>
      </c>
      <c r="D2811" s="93">
        <v>1918</v>
      </c>
      <c r="E2811" s="93">
        <v>6.0919999999999996</v>
      </c>
    </row>
    <row r="2812" spans="1:5" ht="14.25" customHeight="1">
      <c r="A2812" s="93">
        <v>2811</v>
      </c>
      <c r="B2812" s="93" t="s">
        <v>10459</v>
      </c>
      <c r="C2812" s="93" t="s">
        <v>10473</v>
      </c>
      <c r="D2812" s="93">
        <v>1973</v>
      </c>
      <c r="E2812" s="93">
        <v>6.0919999999999996</v>
      </c>
    </row>
    <row r="2813" spans="1:5" ht="14.25" customHeight="1">
      <c r="A2813" s="93">
        <v>2812</v>
      </c>
      <c r="B2813" s="93" t="s">
        <v>7312</v>
      </c>
      <c r="C2813" s="93" t="s">
        <v>10472</v>
      </c>
      <c r="D2813" s="93">
        <v>1979</v>
      </c>
      <c r="E2813" s="93">
        <v>6.0890000000000004</v>
      </c>
    </row>
    <row r="2814" spans="1:5" ht="14.25" customHeight="1">
      <c r="A2814" s="93">
        <v>2813</v>
      </c>
      <c r="B2814" s="93" t="s">
        <v>7093</v>
      </c>
      <c r="C2814" s="93" t="s">
        <v>10471</v>
      </c>
      <c r="D2814" s="93">
        <v>1986</v>
      </c>
      <c r="E2814" s="93">
        <v>6.0890000000000004</v>
      </c>
    </row>
    <row r="2815" spans="1:5" ht="14.25" customHeight="1">
      <c r="A2815" s="93">
        <v>2814</v>
      </c>
      <c r="B2815" s="93" t="s">
        <v>7023</v>
      </c>
      <c r="C2815" s="93" t="s">
        <v>10470</v>
      </c>
      <c r="D2815" s="93">
        <v>1996</v>
      </c>
      <c r="E2815" s="93">
        <v>6.0830000000000002</v>
      </c>
    </row>
    <row r="2816" spans="1:5" ht="14.25" customHeight="1">
      <c r="A2816" s="93">
        <v>2815</v>
      </c>
      <c r="B2816" s="93" t="s">
        <v>7284</v>
      </c>
      <c r="C2816" s="93" t="s">
        <v>10469</v>
      </c>
      <c r="D2816" s="93">
        <v>1962</v>
      </c>
      <c r="E2816" s="93">
        <v>6.0819999999999999</v>
      </c>
    </row>
    <row r="2817" spans="1:5" ht="14.25" customHeight="1">
      <c r="A2817" s="93">
        <v>2816</v>
      </c>
      <c r="B2817" s="93" t="s">
        <v>10468</v>
      </c>
      <c r="C2817" s="93" t="s">
        <v>10467</v>
      </c>
      <c r="D2817" s="93">
        <v>1972</v>
      </c>
      <c r="E2817" s="93">
        <v>6.0810000000000004</v>
      </c>
    </row>
    <row r="2818" spans="1:5" ht="14.25" customHeight="1">
      <c r="A2818" s="93">
        <v>2817</v>
      </c>
      <c r="B2818" s="93" t="s">
        <v>10466</v>
      </c>
      <c r="C2818" s="93" t="s">
        <v>10465</v>
      </c>
      <c r="D2818" s="93">
        <v>1959</v>
      </c>
      <c r="E2818" s="93">
        <v>6.0810000000000004</v>
      </c>
    </row>
    <row r="2819" spans="1:5" ht="14.25" customHeight="1">
      <c r="A2819" s="93">
        <v>2818</v>
      </c>
      <c r="B2819" s="93" t="s">
        <v>10464</v>
      </c>
      <c r="C2819" s="93" t="s">
        <v>10463</v>
      </c>
      <c r="D2819" s="93">
        <v>2012</v>
      </c>
      <c r="E2819" s="93">
        <v>6.08</v>
      </c>
    </row>
    <row r="2820" spans="1:5" ht="14.25" customHeight="1">
      <c r="A2820" s="93">
        <v>2819</v>
      </c>
      <c r="B2820" s="93" t="s">
        <v>7200</v>
      </c>
      <c r="C2820" s="93" t="s">
        <v>10462</v>
      </c>
      <c r="D2820" s="93">
        <v>1973</v>
      </c>
      <c r="E2820" s="93">
        <v>6.0789999999999997</v>
      </c>
    </row>
    <row r="2821" spans="1:5" ht="14.25" customHeight="1">
      <c r="A2821" s="93">
        <v>2820</v>
      </c>
      <c r="B2821" s="93" t="s">
        <v>10461</v>
      </c>
      <c r="C2821" s="93" t="s">
        <v>10460</v>
      </c>
      <c r="D2821" s="93">
        <v>1994</v>
      </c>
      <c r="E2821" s="93">
        <v>6.0759999999999996</v>
      </c>
    </row>
    <row r="2822" spans="1:5" ht="14.25" customHeight="1">
      <c r="A2822" s="93">
        <v>2821</v>
      </c>
      <c r="B2822" s="93" t="s">
        <v>10459</v>
      </c>
      <c r="C2822" s="93" t="s">
        <v>10458</v>
      </c>
      <c r="D2822" s="93">
        <v>1974</v>
      </c>
      <c r="E2822" s="93">
        <v>6.0750000000000002</v>
      </c>
    </row>
    <row r="2823" spans="1:5" ht="14.25" customHeight="1">
      <c r="A2823" s="93">
        <v>2822</v>
      </c>
      <c r="B2823" s="93" t="s">
        <v>7916</v>
      </c>
      <c r="C2823" s="93" t="s">
        <v>10457</v>
      </c>
      <c r="D2823" s="93">
        <v>1997</v>
      </c>
      <c r="E2823" s="93">
        <v>6.0730000000000004</v>
      </c>
    </row>
    <row r="2824" spans="1:5" ht="14.25" customHeight="1">
      <c r="A2824" s="93">
        <v>2823</v>
      </c>
      <c r="B2824" s="93" t="s">
        <v>9043</v>
      </c>
      <c r="C2824" s="93" t="s">
        <v>10456</v>
      </c>
      <c r="D2824" s="93">
        <v>1993</v>
      </c>
      <c r="E2824" s="93">
        <v>6.0720000000000001</v>
      </c>
    </row>
    <row r="2825" spans="1:5" ht="14.25" customHeight="1">
      <c r="A2825" s="93">
        <v>2824</v>
      </c>
      <c r="B2825" s="93" t="s">
        <v>10455</v>
      </c>
      <c r="C2825" s="93" t="s">
        <v>10454</v>
      </c>
      <c r="D2825" s="93">
        <v>1980</v>
      </c>
      <c r="E2825" s="93">
        <v>6.07</v>
      </c>
    </row>
    <row r="2826" spans="1:5" ht="14.25" customHeight="1">
      <c r="A2826" s="93">
        <v>2825</v>
      </c>
      <c r="B2826" s="93" t="s">
        <v>7194</v>
      </c>
      <c r="C2826" s="93" t="s">
        <v>10453</v>
      </c>
      <c r="D2826" s="93">
        <v>2004</v>
      </c>
      <c r="E2826" s="93">
        <v>6.0679999999999996</v>
      </c>
    </row>
    <row r="2827" spans="1:5" ht="14.25" customHeight="1">
      <c r="A2827" s="93">
        <v>2826</v>
      </c>
      <c r="B2827" s="93" t="s">
        <v>10452</v>
      </c>
      <c r="C2827" s="93" t="s">
        <v>10451</v>
      </c>
      <c r="D2827" s="93">
        <v>2000</v>
      </c>
      <c r="E2827" s="93">
        <v>6.0640000000000001</v>
      </c>
    </row>
    <row r="2828" spans="1:5" ht="14.25" customHeight="1">
      <c r="A2828" s="93">
        <v>2827</v>
      </c>
      <c r="B2828" s="93" t="s">
        <v>10450</v>
      </c>
      <c r="C2828" s="93" t="s">
        <v>10449</v>
      </c>
      <c r="D2828" s="93">
        <v>1975</v>
      </c>
      <c r="E2828" s="93">
        <v>6.0640000000000001</v>
      </c>
    </row>
    <row r="2829" spans="1:5" ht="14.25" customHeight="1">
      <c r="A2829" s="93">
        <v>2828</v>
      </c>
      <c r="B2829" s="93" t="s">
        <v>7377</v>
      </c>
      <c r="C2829" s="93" t="s">
        <v>10448</v>
      </c>
      <c r="D2829" s="93">
        <v>1984</v>
      </c>
      <c r="E2829" s="93">
        <v>6.0640000000000001</v>
      </c>
    </row>
    <row r="2830" spans="1:5" ht="14.25" customHeight="1">
      <c r="A2830" s="93">
        <v>2829</v>
      </c>
      <c r="B2830" s="93" t="s">
        <v>7179</v>
      </c>
      <c r="C2830" s="93" t="s">
        <v>10447</v>
      </c>
      <c r="D2830" s="93">
        <v>1967</v>
      </c>
      <c r="E2830" s="93">
        <v>6.0629999999999997</v>
      </c>
    </row>
    <row r="2831" spans="1:5" ht="14.25" customHeight="1">
      <c r="A2831" s="93">
        <v>2830</v>
      </c>
      <c r="B2831" s="93" t="s">
        <v>8130</v>
      </c>
      <c r="C2831" s="93" t="s">
        <v>10446</v>
      </c>
      <c r="D2831" s="93">
        <v>1998</v>
      </c>
      <c r="E2831" s="93">
        <v>6.0620000000000003</v>
      </c>
    </row>
    <row r="2832" spans="1:5" ht="14.25" customHeight="1">
      <c r="A2832" s="93">
        <v>2831</v>
      </c>
      <c r="B2832" s="93" t="s">
        <v>10000</v>
      </c>
      <c r="C2832" s="93" t="s">
        <v>10445</v>
      </c>
      <c r="D2832" s="93">
        <v>1970</v>
      </c>
      <c r="E2832" s="93">
        <v>6.0590000000000002</v>
      </c>
    </row>
    <row r="2833" spans="1:5" ht="14.25" customHeight="1">
      <c r="A2833" s="93">
        <v>2832</v>
      </c>
      <c r="B2833" s="93" t="s">
        <v>10444</v>
      </c>
      <c r="C2833" s="93" t="s">
        <v>10443</v>
      </c>
      <c r="D2833" s="93">
        <v>1923</v>
      </c>
      <c r="E2833" s="93">
        <v>6.0579999999999998</v>
      </c>
    </row>
    <row r="2834" spans="1:5" ht="14.25" customHeight="1">
      <c r="A2834" s="93">
        <v>2833</v>
      </c>
      <c r="B2834" s="93" t="s">
        <v>10442</v>
      </c>
      <c r="C2834" s="93" t="s">
        <v>10441</v>
      </c>
      <c r="D2834" s="93">
        <v>1953</v>
      </c>
      <c r="E2834" s="93">
        <v>6.0570000000000004</v>
      </c>
    </row>
    <row r="2835" spans="1:5" ht="14.25" customHeight="1">
      <c r="A2835" s="93">
        <v>2834</v>
      </c>
      <c r="B2835" s="93" t="s">
        <v>9246</v>
      </c>
      <c r="C2835" s="93" t="s">
        <v>10440</v>
      </c>
      <c r="D2835" s="93">
        <v>2007</v>
      </c>
      <c r="E2835" s="93">
        <v>6.0570000000000004</v>
      </c>
    </row>
    <row r="2836" spans="1:5" ht="14.25" customHeight="1">
      <c r="A2836" s="93">
        <v>2835</v>
      </c>
      <c r="B2836" s="93" t="s">
        <v>10439</v>
      </c>
      <c r="C2836" s="93" t="s">
        <v>10438</v>
      </c>
      <c r="D2836" s="93">
        <v>1989</v>
      </c>
      <c r="E2836" s="93">
        <v>6.0549999999999997</v>
      </c>
    </row>
    <row r="2837" spans="1:5" ht="14.25" customHeight="1">
      <c r="A2837" s="93">
        <v>2836</v>
      </c>
      <c r="B2837" s="93" t="s">
        <v>8468</v>
      </c>
      <c r="C2837" s="93" t="s">
        <v>10437</v>
      </c>
      <c r="D2837" s="93">
        <v>2007</v>
      </c>
      <c r="E2837" s="93">
        <v>6.0529999999999999</v>
      </c>
    </row>
    <row r="2838" spans="1:5" ht="14.25" customHeight="1">
      <c r="A2838" s="93">
        <v>2837</v>
      </c>
      <c r="B2838" s="93" t="s">
        <v>8200</v>
      </c>
      <c r="C2838" s="93" t="s">
        <v>10436</v>
      </c>
      <c r="D2838" s="93">
        <v>1958</v>
      </c>
      <c r="E2838" s="93">
        <v>6.0510000000000002</v>
      </c>
    </row>
    <row r="2839" spans="1:5" ht="14.25" customHeight="1">
      <c r="A2839" s="93">
        <v>2838</v>
      </c>
      <c r="B2839" s="93" t="s">
        <v>10435</v>
      </c>
      <c r="C2839" s="93" t="s">
        <v>7654</v>
      </c>
      <c r="D2839" s="93">
        <v>1950</v>
      </c>
      <c r="E2839" s="93">
        <v>6.0510000000000002</v>
      </c>
    </row>
    <row r="2840" spans="1:5" ht="14.25" customHeight="1">
      <c r="A2840" s="93">
        <v>2839</v>
      </c>
      <c r="B2840" s="93" t="s">
        <v>10434</v>
      </c>
      <c r="C2840" s="93" t="s">
        <v>9910</v>
      </c>
      <c r="D2840" s="93">
        <v>1985</v>
      </c>
      <c r="E2840" s="93">
        <v>6.0510000000000002</v>
      </c>
    </row>
    <row r="2841" spans="1:5" ht="14.25" customHeight="1">
      <c r="A2841" s="93">
        <v>2840</v>
      </c>
      <c r="B2841" s="93" t="s">
        <v>7295</v>
      </c>
      <c r="C2841" s="93" t="s">
        <v>10433</v>
      </c>
      <c r="D2841" s="93">
        <v>1988</v>
      </c>
      <c r="E2841" s="93">
        <v>6.048</v>
      </c>
    </row>
    <row r="2842" spans="1:5" ht="14.25" customHeight="1">
      <c r="A2842" s="93">
        <v>2841</v>
      </c>
      <c r="B2842" s="93" t="s">
        <v>10432</v>
      </c>
      <c r="C2842" s="93" t="s">
        <v>9652</v>
      </c>
      <c r="D2842" s="93">
        <v>1955</v>
      </c>
      <c r="E2842" s="93">
        <v>6.0469999999999997</v>
      </c>
    </row>
    <row r="2843" spans="1:5" ht="14.25" customHeight="1">
      <c r="A2843" s="93">
        <v>2842</v>
      </c>
      <c r="B2843" s="93" t="s">
        <v>10431</v>
      </c>
      <c r="C2843" s="93" t="s">
        <v>10430</v>
      </c>
      <c r="D2843" s="93">
        <v>1990</v>
      </c>
      <c r="E2843" s="93">
        <v>6.0449999999999999</v>
      </c>
    </row>
    <row r="2844" spans="1:5" ht="14.25" customHeight="1">
      <c r="A2844" s="93">
        <v>2843</v>
      </c>
      <c r="B2844" s="93" t="s">
        <v>8831</v>
      </c>
      <c r="C2844" s="93" t="s">
        <v>10429</v>
      </c>
      <c r="D2844" s="93">
        <v>1983</v>
      </c>
      <c r="E2844" s="93">
        <v>6.0439999999999996</v>
      </c>
    </row>
    <row r="2845" spans="1:5" ht="14.25" customHeight="1">
      <c r="A2845" s="93">
        <v>2844</v>
      </c>
      <c r="B2845" s="93" t="s">
        <v>8230</v>
      </c>
      <c r="C2845" s="93" t="s">
        <v>10428</v>
      </c>
      <c r="D2845" s="93">
        <v>1971</v>
      </c>
      <c r="E2845" s="93">
        <v>6.0430000000000001</v>
      </c>
    </row>
    <row r="2846" spans="1:5" ht="14.25" customHeight="1">
      <c r="A2846" s="93">
        <v>2845</v>
      </c>
      <c r="B2846" s="93" t="s">
        <v>10427</v>
      </c>
      <c r="C2846" s="93" t="s">
        <v>9698</v>
      </c>
      <c r="D2846" s="93">
        <v>1946</v>
      </c>
      <c r="E2846" s="93">
        <v>6.0419999999999998</v>
      </c>
    </row>
    <row r="2847" spans="1:5" ht="14.25" customHeight="1">
      <c r="A2847" s="93">
        <v>2846</v>
      </c>
      <c r="B2847" s="93" t="s">
        <v>8182</v>
      </c>
      <c r="C2847" s="93" t="s">
        <v>10426</v>
      </c>
      <c r="D2847" s="93">
        <v>1969</v>
      </c>
      <c r="E2847" s="93">
        <v>6.0410000000000004</v>
      </c>
    </row>
    <row r="2848" spans="1:5" ht="14.25" customHeight="1">
      <c r="A2848" s="93">
        <v>2847</v>
      </c>
      <c r="B2848" s="93" t="s">
        <v>9412</v>
      </c>
      <c r="C2848" s="93" t="s">
        <v>10425</v>
      </c>
      <c r="D2848" s="93">
        <v>1971</v>
      </c>
      <c r="E2848" s="93">
        <v>6.0410000000000004</v>
      </c>
    </row>
    <row r="2849" spans="1:5" ht="14.25" customHeight="1">
      <c r="A2849" s="93">
        <v>2848</v>
      </c>
      <c r="B2849" s="93" t="s">
        <v>7871</v>
      </c>
      <c r="C2849" s="93" t="s">
        <v>10424</v>
      </c>
      <c r="D2849" s="93">
        <v>2007</v>
      </c>
      <c r="E2849" s="93">
        <v>6.0389999999999997</v>
      </c>
    </row>
    <row r="2850" spans="1:5" ht="14.25" customHeight="1">
      <c r="A2850" s="93">
        <v>2849</v>
      </c>
      <c r="B2850" s="93" t="s">
        <v>10423</v>
      </c>
      <c r="C2850" s="93" t="s">
        <v>10422</v>
      </c>
      <c r="D2850" s="93">
        <v>1966</v>
      </c>
      <c r="E2850" s="93">
        <v>6.0380000000000003</v>
      </c>
    </row>
    <row r="2851" spans="1:5" ht="14.25" customHeight="1">
      <c r="A2851" s="93">
        <v>2850</v>
      </c>
      <c r="B2851" s="93" t="s">
        <v>7902</v>
      </c>
      <c r="C2851" s="93" t="s">
        <v>10421</v>
      </c>
      <c r="D2851" s="93">
        <v>2002</v>
      </c>
      <c r="E2851" s="93">
        <v>6.0339999999999998</v>
      </c>
    </row>
    <row r="2852" spans="1:5" ht="14.25" customHeight="1">
      <c r="A2852" s="93">
        <v>2851</v>
      </c>
      <c r="B2852" s="93" t="s">
        <v>10420</v>
      </c>
      <c r="C2852" s="93" t="s">
        <v>10419</v>
      </c>
      <c r="D2852" s="93">
        <v>1965</v>
      </c>
      <c r="E2852" s="93">
        <v>6.0339999999999998</v>
      </c>
    </row>
    <row r="2853" spans="1:5" ht="14.25" customHeight="1">
      <c r="A2853" s="93">
        <v>2852</v>
      </c>
      <c r="B2853" s="93" t="s">
        <v>7244</v>
      </c>
      <c r="C2853" s="93" t="s">
        <v>10134</v>
      </c>
      <c r="D2853" s="93">
        <v>1989</v>
      </c>
      <c r="E2853" s="93">
        <v>6.0330000000000004</v>
      </c>
    </row>
    <row r="2854" spans="1:5" ht="14.25" customHeight="1">
      <c r="A2854" s="93">
        <v>2853</v>
      </c>
      <c r="B2854" s="93" t="s">
        <v>7426</v>
      </c>
      <c r="C2854" s="93" t="s">
        <v>10418</v>
      </c>
      <c r="D2854" s="93">
        <v>2004</v>
      </c>
      <c r="E2854" s="93">
        <v>6.032</v>
      </c>
    </row>
    <row r="2855" spans="1:5" ht="14.25" customHeight="1">
      <c r="A2855" s="93">
        <v>2854</v>
      </c>
      <c r="B2855" s="93" t="s">
        <v>9818</v>
      </c>
      <c r="C2855" s="93" t="s">
        <v>10417</v>
      </c>
      <c r="D2855" s="93">
        <v>1994</v>
      </c>
      <c r="E2855" s="93">
        <v>6.03</v>
      </c>
    </row>
    <row r="2856" spans="1:5" ht="14.25" customHeight="1">
      <c r="A2856" s="93">
        <v>2855</v>
      </c>
      <c r="B2856" s="93" t="s">
        <v>8307</v>
      </c>
      <c r="C2856" s="93" t="s">
        <v>10416</v>
      </c>
      <c r="D2856" s="93">
        <v>1961</v>
      </c>
      <c r="E2856" s="93">
        <v>6.03</v>
      </c>
    </row>
    <row r="2857" spans="1:5" ht="14.25" customHeight="1">
      <c r="A2857" s="93">
        <v>2856</v>
      </c>
      <c r="B2857" s="93" t="s">
        <v>10415</v>
      </c>
      <c r="C2857" s="93" t="s">
        <v>10414</v>
      </c>
      <c r="D2857" s="93">
        <v>1965</v>
      </c>
      <c r="E2857" s="93">
        <v>6.03</v>
      </c>
    </row>
    <row r="2858" spans="1:5" ht="14.25" customHeight="1">
      <c r="A2858" s="93">
        <v>2857</v>
      </c>
      <c r="B2858" s="93" t="s">
        <v>8632</v>
      </c>
      <c r="C2858" s="93" t="s">
        <v>10413</v>
      </c>
      <c r="D2858" s="93">
        <v>2001</v>
      </c>
      <c r="E2858" s="93">
        <v>6.03</v>
      </c>
    </row>
    <row r="2859" spans="1:5" ht="14.25" customHeight="1">
      <c r="A2859" s="93">
        <v>2858</v>
      </c>
      <c r="B2859" s="93" t="s">
        <v>9950</v>
      </c>
      <c r="C2859" s="93" t="s">
        <v>10412</v>
      </c>
      <c r="D2859" s="93">
        <v>1966</v>
      </c>
      <c r="E2859" s="93">
        <v>6.0289999999999999</v>
      </c>
    </row>
    <row r="2860" spans="1:5" ht="14.25" customHeight="1">
      <c r="A2860" s="93">
        <v>2859</v>
      </c>
      <c r="B2860" s="93" t="s">
        <v>10411</v>
      </c>
      <c r="C2860" s="93" t="s">
        <v>10410</v>
      </c>
      <c r="D2860" s="93">
        <v>1924</v>
      </c>
      <c r="E2860" s="93">
        <v>6.0289999999999999</v>
      </c>
    </row>
    <row r="2861" spans="1:5" ht="14.25" customHeight="1">
      <c r="A2861" s="93">
        <v>2860</v>
      </c>
      <c r="B2861" s="93" t="s">
        <v>8236</v>
      </c>
      <c r="C2861" s="93" t="s">
        <v>10409</v>
      </c>
      <c r="D2861" s="93">
        <v>1995</v>
      </c>
      <c r="E2861" s="93">
        <v>6.0289999999999999</v>
      </c>
    </row>
    <row r="2862" spans="1:5" ht="14.25" customHeight="1">
      <c r="A2862" s="93">
        <v>2861</v>
      </c>
      <c r="B2862" s="93" t="s">
        <v>10408</v>
      </c>
      <c r="C2862" s="93" t="s">
        <v>10407</v>
      </c>
      <c r="D2862" s="93">
        <v>1981</v>
      </c>
      <c r="E2862" s="93">
        <v>6.0270000000000001</v>
      </c>
    </row>
    <row r="2863" spans="1:5" ht="14.25" customHeight="1">
      <c r="A2863" s="93">
        <v>2862</v>
      </c>
      <c r="B2863" s="93" t="s">
        <v>10406</v>
      </c>
      <c r="C2863" s="93" t="s">
        <v>10405</v>
      </c>
      <c r="D2863" s="93">
        <v>2007</v>
      </c>
      <c r="E2863" s="93">
        <v>6.0270000000000001</v>
      </c>
    </row>
    <row r="2864" spans="1:5" ht="14.25" customHeight="1">
      <c r="A2864" s="93">
        <v>2863</v>
      </c>
      <c r="B2864" s="93" t="s">
        <v>10404</v>
      </c>
      <c r="C2864" s="93" t="s">
        <v>10403</v>
      </c>
      <c r="D2864" s="93">
        <v>2010</v>
      </c>
      <c r="E2864" s="93">
        <v>6.0250000000000004</v>
      </c>
    </row>
    <row r="2865" spans="1:5" ht="14.25" customHeight="1">
      <c r="A2865" s="93">
        <v>2864</v>
      </c>
      <c r="B2865" s="93" t="s">
        <v>10402</v>
      </c>
      <c r="C2865" s="93" t="s">
        <v>10401</v>
      </c>
      <c r="D2865" s="93">
        <v>2012</v>
      </c>
      <c r="E2865" s="93">
        <v>6.0250000000000004</v>
      </c>
    </row>
    <row r="2866" spans="1:5" ht="14.25" customHeight="1">
      <c r="A2866" s="93">
        <v>2865</v>
      </c>
      <c r="B2866" s="93" t="s">
        <v>10400</v>
      </c>
      <c r="C2866" s="93" t="s">
        <v>10399</v>
      </c>
      <c r="D2866" s="93">
        <v>1958</v>
      </c>
      <c r="E2866" s="93">
        <v>6.0250000000000004</v>
      </c>
    </row>
    <row r="2867" spans="1:5" ht="14.25" customHeight="1">
      <c r="A2867" s="93">
        <v>2866</v>
      </c>
      <c r="B2867" s="93" t="s">
        <v>10398</v>
      </c>
      <c r="C2867" s="93" t="s">
        <v>10397</v>
      </c>
      <c r="D2867" s="93">
        <v>1956</v>
      </c>
      <c r="E2867" s="93">
        <v>6.024</v>
      </c>
    </row>
    <row r="2868" spans="1:5" ht="14.25" customHeight="1">
      <c r="A2868" s="93">
        <v>2867</v>
      </c>
      <c r="B2868" s="93" t="s">
        <v>7009</v>
      </c>
      <c r="C2868" s="93" t="s">
        <v>10396</v>
      </c>
      <c r="D2868" s="93">
        <v>2003</v>
      </c>
      <c r="E2868" s="93">
        <v>6.024</v>
      </c>
    </row>
    <row r="2869" spans="1:5" ht="14.25" customHeight="1">
      <c r="A2869" s="93">
        <v>2868</v>
      </c>
      <c r="B2869" s="93" t="s">
        <v>10395</v>
      </c>
      <c r="C2869" s="93" t="s">
        <v>10394</v>
      </c>
      <c r="D2869" s="93">
        <v>1979</v>
      </c>
      <c r="E2869" s="93">
        <v>6.0229999999999997</v>
      </c>
    </row>
    <row r="2870" spans="1:5" ht="14.25" customHeight="1">
      <c r="A2870" s="93">
        <v>2869</v>
      </c>
      <c r="B2870" s="93" t="s">
        <v>7899</v>
      </c>
      <c r="C2870" s="93" t="s">
        <v>10393</v>
      </c>
      <c r="D2870" s="93">
        <v>1969</v>
      </c>
      <c r="E2870" s="93">
        <v>6.0209999999999999</v>
      </c>
    </row>
    <row r="2871" spans="1:5" ht="14.25" customHeight="1">
      <c r="A2871" s="93">
        <v>2870</v>
      </c>
      <c r="B2871" s="93" t="s">
        <v>10392</v>
      </c>
      <c r="C2871" s="93" t="s">
        <v>10391</v>
      </c>
      <c r="D2871" s="93">
        <v>2003</v>
      </c>
      <c r="E2871" s="93">
        <v>6.0209999999999999</v>
      </c>
    </row>
    <row r="2872" spans="1:5" ht="14.25" customHeight="1">
      <c r="A2872" s="93">
        <v>2871</v>
      </c>
      <c r="B2872" s="93" t="s">
        <v>9476</v>
      </c>
      <c r="C2872" s="93" t="s">
        <v>10390</v>
      </c>
      <c r="D2872" s="93">
        <v>2012</v>
      </c>
      <c r="E2872" s="93">
        <v>6.02</v>
      </c>
    </row>
    <row r="2873" spans="1:5" ht="14.25" customHeight="1">
      <c r="A2873" s="93">
        <v>2872</v>
      </c>
      <c r="B2873" s="93" t="s">
        <v>10389</v>
      </c>
      <c r="C2873" s="93" t="s">
        <v>10388</v>
      </c>
      <c r="D2873" s="93">
        <v>1971</v>
      </c>
      <c r="E2873" s="93">
        <v>6.02</v>
      </c>
    </row>
    <row r="2874" spans="1:5" ht="14.25" customHeight="1">
      <c r="A2874" s="93">
        <v>2873</v>
      </c>
      <c r="B2874" s="93" t="s">
        <v>10387</v>
      </c>
      <c r="C2874" s="93" t="s">
        <v>10386</v>
      </c>
      <c r="D2874" s="93">
        <v>1979</v>
      </c>
      <c r="E2874" s="93">
        <v>6.0179999999999998</v>
      </c>
    </row>
    <row r="2875" spans="1:5" ht="14.25" customHeight="1">
      <c r="A2875" s="93">
        <v>2874</v>
      </c>
      <c r="B2875" s="93" t="s">
        <v>10385</v>
      </c>
      <c r="C2875" s="93" t="s">
        <v>10384</v>
      </c>
      <c r="D2875" s="93">
        <v>1966</v>
      </c>
      <c r="E2875" s="93">
        <v>6.0179999999999998</v>
      </c>
    </row>
    <row r="2876" spans="1:5" ht="14.25" customHeight="1">
      <c r="A2876" s="93">
        <v>2875</v>
      </c>
      <c r="B2876" s="93" t="s">
        <v>10383</v>
      </c>
      <c r="C2876" s="93" t="s">
        <v>10382</v>
      </c>
      <c r="D2876" s="93">
        <v>1995</v>
      </c>
      <c r="E2876" s="93">
        <v>6.0179999999999998</v>
      </c>
    </row>
    <row r="2877" spans="1:5" ht="14.25" customHeight="1">
      <c r="A2877" s="93">
        <v>2876</v>
      </c>
      <c r="B2877" s="93" t="s">
        <v>10381</v>
      </c>
      <c r="C2877" s="93" t="s">
        <v>10380</v>
      </c>
      <c r="D2877" s="93">
        <v>1955</v>
      </c>
      <c r="E2877" s="93">
        <v>6.0170000000000003</v>
      </c>
    </row>
    <row r="2878" spans="1:5" ht="14.25" customHeight="1">
      <c r="A2878" s="93">
        <v>2877</v>
      </c>
      <c r="B2878" s="93" t="s">
        <v>10318</v>
      </c>
      <c r="C2878" s="93" t="s">
        <v>10379</v>
      </c>
      <c r="D2878" s="93">
        <v>1969</v>
      </c>
      <c r="E2878" s="93">
        <v>6.0170000000000003</v>
      </c>
    </row>
    <row r="2879" spans="1:5" ht="14.25" customHeight="1">
      <c r="A2879" s="93">
        <v>2878</v>
      </c>
      <c r="B2879" s="93" t="s">
        <v>9670</v>
      </c>
      <c r="C2879" s="93" t="s">
        <v>10378</v>
      </c>
      <c r="D2879" s="93">
        <v>1989</v>
      </c>
      <c r="E2879" s="93">
        <v>6.016</v>
      </c>
    </row>
    <row r="2880" spans="1:5" ht="14.25" customHeight="1">
      <c r="A2880" s="93">
        <v>2879</v>
      </c>
      <c r="B2880" s="93" t="s">
        <v>7548</v>
      </c>
      <c r="C2880" s="93" t="s">
        <v>10377</v>
      </c>
      <c r="D2880" s="93">
        <v>1974</v>
      </c>
      <c r="E2880" s="93">
        <v>6.0140000000000002</v>
      </c>
    </row>
    <row r="2881" spans="1:5" ht="14.25" customHeight="1">
      <c r="A2881" s="93">
        <v>2880</v>
      </c>
      <c r="B2881" s="93" t="s">
        <v>10376</v>
      </c>
      <c r="C2881" s="93" t="s">
        <v>10375</v>
      </c>
      <c r="D2881" s="93">
        <v>1973</v>
      </c>
      <c r="E2881" s="93">
        <v>6.0129999999999999</v>
      </c>
    </row>
    <row r="2882" spans="1:5" ht="14.25" customHeight="1">
      <c r="A2882" s="93">
        <v>2881</v>
      </c>
      <c r="B2882" s="93" t="s">
        <v>9246</v>
      </c>
      <c r="C2882" s="93" t="s">
        <v>10374</v>
      </c>
      <c r="D2882" s="93">
        <v>2001</v>
      </c>
      <c r="E2882" s="93">
        <v>6.0119999999999996</v>
      </c>
    </row>
    <row r="2883" spans="1:5" ht="14.25" customHeight="1">
      <c r="A2883" s="93">
        <v>2882</v>
      </c>
      <c r="B2883" s="93" t="s">
        <v>7849</v>
      </c>
      <c r="C2883" s="93" t="s">
        <v>10373</v>
      </c>
      <c r="D2883" s="93">
        <v>2010</v>
      </c>
      <c r="E2883" s="93">
        <v>6.0119999999999996</v>
      </c>
    </row>
    <row r="2884" spans="1:5" ht="14.25" customHeight="1">
      <c r="A2884" s="93">
        <v>2883</v>
      </c>
      <c r="B2884" s="93" t="s">
        <v>7899</v>
      </c>
      <c r="C2884" s="93" t="s">
        <v>10372</v>
      </c>
      <c r="D2884" s="93">
        <v>1970</v>
      </c>
      <c r="E2884" s="93">
        <v>6.0119999999999996</v>
      </c>
    </row>
    <row r="2885" spans="1:5" ht="14.25" customHeight="1">
      <c r="A2885" s="93">
        <v>2884</v>
      </c>
      <c r="B2885" s="93" t="s">
        <v>9124</v>
      </c>
      <c r="C2885" s="93" t="s">
        <v>10371</v>
      </c>
      <c r="D2885" s="93">
        <v>1975</v>
      </c>
      <c r="E2885" s="93">
        <v>6.0110000000000001</v>
      </c>
    </row>
    <row r="2886" spans="1:5" ht="14.25" customHeight="1">
      <c r="A2886" s="93">
        <v>2885</v>
      </c>
      <c r="B2886" s="93" t="s">
        <v>10370</v>
      </c>
      <c r="C2886" s="93" t="s">
        <v>10369</v>
      </c>
      <c r="D2886" s="93">
        <v>1973</v>
      </c>
      <c r="E2886" s="93">
        <v>6.0110000000000001</v>
      </c>
    </row>
    <row r="2887" spans="1:5" ht="14.25" customHeight="1">
      <c r="A2887" s="93">
        <v>2886</v>
      </c>
      <c r="B2887" s="93" t="s">
        <v>7341</v>
      </c>
      <c r="C2887" s="93" t="s">
        <v>10368</v>
      </c>
      <c r="D2887" s="93">
        <v>1980</v>
      </c>
      <c r="E2887" s="93">
        <v>6.01</v>
      </c>
    </row>
    <row r="2888" spans="1:5" ht="14.25" customHeight="1">
      <c r="A2888" s="93">
        <v>2887</v>
      </c>
      <c r="B2888" s="93" t="s">
        <v>10367</v>
      </c>
      <c r="C2888" s="93" t="s">
        <v>10366</v>
      </c>
      <c r="D2888" s="93">
        <v>1995</v>
      </c>
      <c r="E2888" s="93">
        <v>6.01</v>
      </c>
    </row>
    <row r="2889" spans="1:5" ht="14.25" customHeight="1">
      <c r="A2889" s="93">
        <v>2888</v>
      </c>
      <c r="B2889" s="93" t="s">
        <v>7776</v>
      </c>
      <c r="C2889" s="93" t="s">
        <v>10365</v>
      </c>
      <c r="D2889" s="93">
        <v>1940</v>
      </c>
      <c r="E2889" s="93">
        <v>6.01</v>
      </c>
    </row>
    <row r="2890" spans="1:5" ht="14.25" customHeight="1">
      <c r="A2890" s="93">
        <v>2889</v>
      </c>
      <c r="B2890" s="93" t="s">
        <v>10364</v>
      </c>
      <c r="C2890" s="93" t="s">
        <v>10363</v>
      </c>
      <c r="D2890" s="93">
        <v>1988</v>
      </c>
      <c r="E2890" s="93">
        <v>6.0090000000000003</v>
      </c>
    </row>
    <row r="2891" spans="1:5" ht="14.25" customHeight="1">
      <c r="A2891" s="93">
        <v>2890</v>
      </c>
      <c r="B2891" s="93" t="s">
        <v>10362</v>
      </c>
      <c r="C2891" s="93" t="s">
        <v>10361</v>
      </c>
      <c r="D2891" s="93">
        <v>1961</v>
      </c>
      <c r="E2891" s="93">
        <v>6.0060000000000002</v>
      </c>
    </row>
    <row r="2892" spans="1:5" ht="14.25" customHeight="1">
      <c r="A2892" s="93">
        <v>2891</v>
      </c>
      <c r="B2892" s="93" t="s">
        <v>10360</v>
      </c>
      <c r="C2892" s="93" t="s">
        <v>10359</v>
      </c>
      <c r="D2892" s="93">
        <v>1966</v>
      </c>
      <c r="E2892" s="93">
        <v>6.0060000000000002</v>
      </c>
    </row>
    <row r="2893" spans="1:5" ht="14.25" customHeight="1">
      <c r="A2893" s="93">
        <v>2892</v>
      </c>
      <c r="B2893" s="93" t="s">
        <v>10358</v>
      </c>
      <c r="C2893" s="93" t="s">
        <v>10357</v>
      </c>
      <c r="D2893" s="93">
        <v>1958</v>
      </c>
      <c r="E2893" s="93">
        <v>6.0049999999999999</v>
      </c>
    </row>
    <row r="2894" spans="1:5" ht="14.25" customHeight="1">
      <c r="A2894" s="93">
        <v>2893</v>
      </c>
      <c r="B2894" s="93" t="s">
        <v>10356</v>
      </c>
      <c r="C2894" s="93" t="s">
        <v>10355</v>
      </c>
      <c r="D2894" s="93">
        <v>1948</v>
      </c>
      <c r="E2894" s="93">
        <v>5.9989999999999997</v>
      </c>
    </row>
    <row r="2895" spans="1:5" ht="14.25" customHeight="1">
      <c r="A2895" s="93">
        <v>2894</v>
      </c>
      <c r="B2895" s="93" t="s">
        <v>7300</v>
      </c>
      <c r="C2895" s="93" t="s">
        <v>10354</v>
      </c>
      <c r="D2895" s="93">
        <v>1977</v>
      </c>
      <c r="E2895" s="93">
        <v>5.9989999999999997</v>
      </c>
    </row>
    <row r="2896" spans="1:5" ht="14.25" customHeight="1">
      <c r="A2896" s="93">
        <v>2895</v>
      </c>
      <c r="B2896" s="93" t="s">
        <v>10353</v>
      </c>
      <c r="C2896" s="93" t="s">
        <v>10352</v>
      </c>
      <c r="D2896" s="93">
        <v>1991</v>
      </c>
      <c r="E2896" s="93">
        <v>5.9960000000000004</v>
      </c>
    </row>
    <row r="2897" spans="1:5" ht="14.25" customHeight="1">
      <c r="A2897" s="93">
        <v>2896</v>
      </c>
      <c r="B2897" s="93" t="s">
        <v>9822</v>
      </c>
      <c r="C2897" s="93" t="s">
        <v>10351</v>
      </c>
      <c r="D2897" s="93">
        <v>1998</v>
      </c>
      <c r="E2897" s="93">
        <v>5.992</v>
      </c>
    </row>
    <row r="2898" spans="1:5" ht="14.25" customHeight="1">
      <c r="A2898" s="93">
        <v>2897</v>
      </c>
      <c r="B2898" s="93" t="s">
        <v>7673</v>
      </c>
      <c r="C2898" s="93" t="s">
        <v>10350</v>
      </c>
      <c r="D2898" s="93">
        <v>2001</v>
      </c>
      <c r="E2898" s="93">
        <v>5.9909999999999997</v>
      </c>
    </row>
    <row r="2899" spans="1:5" ht="14.25" customHeight="1">
      <c r="A2899" s="93">
        <v>2898</v>
      </c>
      <c r="B2899" s="93" t="s">
        <v>10349</v>
      </c>
      <c r="C2899" s="93" t="s">
        <v>10348</v>
      </c>
      <c r="D2899" s="93">
        <v>2005</v>
      </c>
      <c r="E2899" s="93">
        <v>5.99</v>
      </c>
    </row>
    <row r="2900" spans="1:5" ht="14.25" customHeight="1">
      <c r="A2900" s="93">
        <v>2899</v>
      </c>
      <c r="B2900" s="93" t="s">
        <v>8672</v>
      </c>
      <c r="C2900" s="93" t="s">
        <v>10347</v>
      </c>
      <c r="D2900" s="93">
        <v>2006</v>
      </c>
      <c r="E2900" s="93">
        <v>5.9889999999999999</v>
      </c>
    </row>
    <row r="2901" spans="1:5" ht="14.25" customHeight="1">
      <c r="A2901" s="93">
        <v>2900</v>
      </c>
      <c r="B2901" s="93" t="s">
        <v>8034</v>
      </c>
      <c r="C2901" s="93" t="s">
        <v>10346</v>
      </c>
      <c r="D2901" s="93">
        <v>1990</v>
      </c>
      <c r="E2901" s="93">
        <v>5.9859999999999998</v>
      </c>
    </row>
    <row r="2902" spans="1:5" ht="14.25" customHeight="1">
      <c r="A2902" s="93">
        <v>2901</v>
      </c>
      <c r="B2902" s="93" t="s">
        <v>10345</v>
      </c>
      <c r="C2902" s="93" t="s">
        <v>10344</v>
      </c>
      <c r="D2902" s="93">
        <v>1983</v>
      </c>
      <c r="E2902" s="93">
        <v>5.9820000000000002</v>
      </c>
    </row>
    <row r="2903" spans="1:5" ht="14.25" customHeight="1">
      <c r="A2903" s="93">
        <v>2902</v>
      </c>
      <c r="B2903" s="93" t="s">
        <v>9010</v>
      </c>
      <c r="C2903" s="93" t="s">
        <v>10343</v>
      </c>
      <c r="D2903" s="93">
        <v>1989</v>
      </c>
      <c r="E2903" s="93">
        <v>5.9790000000000001</v>
      </c>
    </row>
    <row r="2904" spans="1:5" ht="14.25" customHeight="1">
      <c r="A2904" s="93">
        <v>2903</v>
      </c>
      <c r="B2904" s="93" t="s">
        <v>9822</v>
      </c>
      <c r="C2904" s="93" t="s">
        <v>7138</v>
      </c>
      <c r="D2904" s="93">
        <v>1999</v>
      </c>
      <c r="E2904" s="93">
        <v>5.9790000000000001</v>
      </c>
    </row>
    <row r="2905" spans="1:5" ht="14.25" customHeight="1">
      <c r="A2905" s="93">
        <v>2904</v>
      </c>
      <c r="B2905" s="93" t="s">
        <v>10342</v>
      </c>
      <c r="C2905" s="93" t="s">
        <v>10341</v>
      </c>
      <c r="D2905" s="93">
        <v>1956</v>
      </c>
      <c r="E2905" s="93">
        <v>5.9770000000000003</v>
      </c>
    </row>
    <row r="2906" spans="1:5" ht="14.25" customHeight="1">
      <c r="A2906" s="93">
        <v>2905</v>
      </c>
      <c r="B2906" s="93" t="s">
        <v>10340</v>
      </c>
      <c r="C2906" s="93" t="s">
        <v>8131</v>
      </c>
      <c r="D2906" s="93">
        <v>1991</v>
      </c>
      <c r="E2906" s="93">
        <v>5.9749999999999996</v>
      </c>
    </row>
    <row r="2907" spans="1:5" ht="14.25" customHeight="1">
      <c r="A2907" s="93">
        <v>2906</v>
      </c>
      <c r="B2907" s="93" t="s">
        <v>9661</v>
      </c>
      <c r="C2907" s="93" t="s">
        <v>10339</v>
      </c>
      <c r="D2907" s="93">
        <v>2002</v>
      </c>
      <c r="E2907" s="93">
        <v>5.9720000000000004</v>
      </c>
    </row>
    <row r="2908" spans="1:5" ht="14.25" customHeight="1">
      <c r="A2908" s="93">
        <v>2907</v>
      </c>
      <c r="B2908" s="93" t="s">
        <v>7057</v>
      </c>
      <c r="C2908" s="93" t="s">
        <v>10338</v>
      </c>
      <c r="D2908" s="93">
        <v>1988</v>
      </c>
      <c r="E2908" s="93">
        <v>5.97</v>
      </c>
    </row>
    <row r="2909" spans="1:5" ht="14.25" customHeight="1">
      <c r="A2909" s="93">
        <v>2908</v>
      </c>
      <c r="B2909" s="93" t="s">
        <v>7113</v>
      </c>
      <c r="C2909" s="93" t="s">
        <v>10337</v>
      </c>
      <c r="D2909" s="93">
        <v>1986</v>
      </c>
      <c r="E2909" s="93">
        <v>5.9690000000000003</v>
      </c>
    </row>
    <row r="2910" spans="1:5" ht="14.25" customHeight="1">
      <c r="A2910" s="93">
        <v>2909</v>
      </c>
      <c r="B2910" s="93" t="s">
        <v>9764</v>
      </c>
      <c r="C2910" s="93" t="s">
        <v>10336</v>
      </c>
      <c r="D2910" s="93">
        <v>2001</v>
      </c>
      <c r="E2910" s="93">
        <v>5.9690000000000003</v>
      </c>
    </row>
    <row r="2911" spans="1:5" ht="14.25" customHeight="1">
      <c r="A2911" s="93">
        <v>2910</v>
      </c>
      <c r="B2911" s="93" t="s">
        <v>10335</v>
      </c>
      <c r="C2911" s="93" t="s">
        <v>10334</v>
      </c>
      <c r="D2911" s="93">
        <v>1966</v>
      </c>
      <c r="E2911" s="93">
        <v>5.968</v>
      </c>
    </row>
    <row r="2912" spans="1:5" ht="14.25" customHeight="1">
      <c r="A2912" s="93">
        <v>2911</v>
      </c>
      <c r="B2912" s="93" t="s">
        <v>10333</v>
      </c>
      <c r="C2912" s="93" t="s">
        <v>10332</v>
      </c>
      <c r="D2912" s="93">
        <v>1992</v>
      </c>
      <c r="E2912" s="93">
        <v>5.9649999999999999</v>
      </c>
    </row>
    <row r="2913" spans="1:5" ht="14.25" customHeight="1">
      <c r="A2913" s="93">
        <v>2912</v>
      </c>
      <c r="B2913" s="93" t="s">
        <v>10331</v>
      </c>
      <c r="C2913" s="93" t="s">
        <v>10330</v>
      </c>
      <c r="D2913" s="93">
        <v>1970</v>
      </c>
      <c r="E2913" s="93">
        <v>5.9630000000000001</v>
      </c>
    </row>
    <row r="2914" spans="1:5" ht="14.25" customHeight="1">
      <c r="A2914" s="93">
        <v>2913</v>
      </c>
      <c r="B2914" s="93" t="s">
        <v>10329</v>
      </c>
      <c r="C2914" s="93" t="s">
        <v>10328</v>
      </c>
      <c r="D2914" s="93">
        <v>1968</v>
      </c>
      <c r="E2914" s="93">
        <v>5.9630000000000001</v>
      </c>
    </row>
    <row r="2915" spans="1:5" ht="14.25" customHeight="1">
      <c r="A2915" s="93">
        <v>2914</v>
      </c>
      <c r="B2915" s="93" t="s">
        <v>7229</v>
      </c>
      <c r="C2915" s="93" t="s">
        <v>10327</v>
      </c>
      <c r="D2915" s="93">
        <v>2007</v>
      </c>
      <c r="E2915" s="93">
        <v>5.9610000000000003</v>
      </c>
    </row>
    <row r="2916" spans="1:5" ht="14.25" customHeight="1">
      <c r="A2916" s="93">
        <v>2915</v>
      </c>
      <c r="B2916" s="93" t="s">
        <v>8347</v>
      </c>
      <c r="C2916" s="93" t="s">
        <v>10326</v>
      </c>
      <c r="D2916" s="93">
        <v>1970</v>
      </c>
      <c r="E2916" s="93">
        <v>5.9580000000000002</v>
      </c>
    </row>
    <row r="2917" spans="1:5" ht="14.25" customHeight="1">
      <c r="A2917" s="93">
        <v>2916</v>
      </c>
      <c r="B2917" s="93" t="s">
        <v>10277</v>
      </c>
      <c r="C2917" s="93" t="s">
        <v>10325</v>
      </c>
      <c r="D2917" s="93">
        <v>1962</v>
      </c>
      <c r="E2917" s="93">
        <v>5.9569999999999999</v>
      </c>
    </row>
    <row r="2918" spans="1:5" ht="14.25" customHeight="1">
      <c r="A2918" s="93">
        <v>2917</v>
      </c>
      <c r="B2918" s="93" t="s">
        <v>7235</v>
      </c>
      <c r="C2918" s="93" t="s">
        <v>10324</v>
      </c>
      <c r="D2918" s="93">
        <v>1941</v>
      </c>
      <c r="E2918" s="93">
        <v>5.9560000000000004</v>
      </c>
    </row>
    <row r="2919" spans="1:5" ht="14.25" customHeight="1">
      <c r="A2919" s="93">
        <v>2918</v>
      </c>
      <c r="B2919" s="93" t="s">
        <v>7451</v>
      </c>
      <c r="C2919" s="93" t="s">
        <v>10323</v>
      </c>
      <c r="D2919" s="93">
        <v>1972</v>
      </c>
      <c r="E2919" s="93">
        <v>5.9560000000000004</v>
      </c>
    </row>
    <row r="2920" spans="1:5" ht="14.25" customHeight="1">
      <c r="A2920" s="93">
        <v>2919</v>
      </c>
      <c r="B2920" s="93" t="s">
        <v>8454</v>
      </c>
      <c r="C2920" s="93" t="s">
        <v>10322</v>
      </c>
      <c r="D2920" s="93">
        <v>1964</v>
      </c>
      <c r="E2920" s="93">
        <v>5.9539999999999997</v>
      </c>
    </row>
    <row r="2921" spans="1:5" ht="14.25" customHeight="1">
      <c r="A2921" s="93">
        <v>2920</v>
      </c>
      <c r="B2921" s="93" t="s">
        <v>8714</v>
      </c>
      <c r="C2921" s="93" t="s">
        <v>10321</v>
      </c>
      <c r="D2921" s="93">
        <v>2007</v>
      </c>
      <c r="E2921" s="93">
        <v>5.9530000000000003</v>
      </c>
    </row>
    <row r="2922" spans="1:5" ht="14.25" customHeight="1">
      <c r="A2922" s="93">
        <v>2921</v>
      </c>
      <c r="B2922" s="93" t="s">
        <v>10320</v>
      </c>
      <c r="C2922" s="93" t="s">
        <v>10319</v>
      </c>
      <c r="D2922" s="93">
        <v>1995</v>
      </c>
      <c r="E2922" s="93">
        <v>5.952</v>
      </c>
    </row>
    <row r="2923" spans="1:5" ht="14.25" customHeight="1">
      <c r="A2923" s="93">
        <v>2922</v>
      </c>
      <c r="B2923" s="93" t="s">
        <v>10318</v>
      </c>
      <c r="C2923" s="93" t="s">
        <v>10317</v>
      </c>
      <c r="D2923" s="93">
        <v>1974</v>
      </c>
      <c r="E2923" s="93">
        <v>5.952</v>
      </c>
    </row>
    <row r="2924" spans="1:5" ht="14.25" customHeight="1">
      <c r="A2924" s="93">
        <v>2923</v>
      </c>
      <c r="B2924" s="93" t="s">
        <v>10316</v>
      </c>
      <c r="C2924" s="93" t="s">
        <v>10315</v>
      </c>
      <c r="D2924" s="93">
        <v>2011</v>
      </c>
      <c r="E2924" s="93">
        <v>5.9489999999999998</v>
      </c>
    </row>
    <row r="2925" spans="1:5" ht="14.25" customHeight="1">
      <c r="A2925" s="93">
        <v>2924</v>
      </c>
      <c r="B2925" s="93" t="s">
        <v>7326</v>
      </c>
      <c r="C2925" s="93" t="s">
        <v>10314</v>
      </c>
      <c r="D2925" s="93">
        <v>2008</v>
      </c>
      <c r="E2925" s="93">
        <v>5.9470000000000001</v>
      </c>
    </row>
    <row r="2926" spans="1:5" ht="14.25" customHeight="1">
      <c r="A2926" s="93">
        <v>2925</v>
      </c>
      <c r="B2926" s="93" t="s">
        <v>7877</v>
      </c>
      <c r="C2926" s="93" t="s">
        <v>10313</v>
      </c>
      <c r="D2926" s="93">
        <v>1963</v>
      </c>
      <c r="E2926" s="93">
        <v>5.9459999999999997</v>
      </c>
    </row>
    <row r="2927" spans="1:5" ht="14.25" customHeight="1">
      <c r="A2927" s="93">
        <v>2926</v>
      </c>
      <c r="B2927" s="93" t="s">
        <v>9132</v>
      </c>
      <c r="C2927" s="93" t="s">
        <v>10312</v>
      </c>
      <c r="D2927" s="93">
        <v>1956</v>
      </c>
      <c r="E2927" s="93">
        <v>5.9459999999999997</v>
      </c>
    </row>
    <row r="2928" spans="1:5" ht="14.25" customHeight="1">
      <c r="A2928" s="93">
        <v>2927</v>
      </c>
      <c r="B2928" s="93" t="s">
        <v>8063</v>
      </c>
      <c r="C2928" s="93" t="s">
        <v>10311</v>
      </c>
      <c r="D2928" s="93">
        <v>1956</v>
      </c>
      <c r="E2928" s="93">
        <v>5.9450000000000003</v>
      </c>
    </row>
    <row r="2929" spans="1:5" ht="14.25" customHeight="1">
      <c r="A2929" s="93">
        <v>2928</v>
      </c>
      <c r="B2929" s="93" t="s">
        <v>10310</v>
      </c>
      <c r="C2929" s="93" t="s">
        <v>10309</v>
      </c>
      <c r="D2929" s="93">
        <v>1975</v>
      </c>
      <c r="E2929" s="93">
        <v>5.9450000000000003</v>
      </c>
    </row>
    <row r="2930" spans="1:5" ht="14.25" customHeight="1">
      <c r="A2930" s="93">
        <v>2929</v>
      </c>
      <c r="B2930" s="93" t="s">
        <v>10308</v>
      </c>
      <c r="C2930" s="93" t="s">
        <v>10307</v>
      </c>
      <c r="D2930" s="93">
        <v>1991</v>
      </c>
      <c r="E2930" s="93">
        <v>5.9450000000000003</v>
      </c>
    </row>
    <row r="2931" spans="1:5" ht="14.25" customHeight="1">
      <c r="A2931" s="93">
        <v>2930</v>
      </c>
      <c r="B2931" s="93" t="s">
        <v>9754</v>
      </c>
      <c r="C2931" s="93" t="s">
        <v>10306</v>
      </c>
      <c r="D2931" s="93">
        <v>1997</v>
      </c>
      <c r="E2931" s="93">
        <v>5.944</v>
      </c>
    </row>
    <row r="2932" spans="1:5" ht="14.25" customHeight="1">
      <c r="A2932" s="93">
        <v>2931</v>
      </c>
      <c r="B2932" s="93" t="s">
        <v>9554</v>
      </c>
      <c r="C2932" s="93" t="s">
        <v>10305</v>
      </c>
      <c r="D2932" s="93">
        <v>2004</v>
      </c>
      <c r="E2932" s="93">
        <v>5.9429999999999996</v>
      </c>
    </row>
    <row r="2933" spans="1:5" ht="14.25" customHeight="1">
      <c r="A2933" s="93">
        <v>2932</v>
      </c>
      <c r="B2933" s="93" t="s">
        <v>9487</v>
      </c>
      <c r="C2933" s="93" t="s">
        <v>10304</v>
      </c>
      <c r="D2933" s="93">
        <v>2000</v>
      </c>
      <c r="E2933" s="93">
        <v>5.9409999999999998</v>
      </c>
    </row>
    <row r="2934" spans="1:5" ht="14.25" customHeight="1">
      <c r="A2934" s="93">
        <v>2933</v>
      </c>
      <c r="B2934" s="93" t="s">
        <v>7996</v>
      </c>
      <c r="C2934" s="93" t="s">
        <v>10303</v>
      </c>
      <c r="D2934" s="93">
        <v>1957</v>
      </c>
      <c r="E2934" s="93">
        <v>5.94</v>
      </c>
    </row>
    <row r="2935" spans="1:5" ht="14.25" customHeight="1">
      <c r="A2935" s="93">
        <v>2934</v>
      </c>
      <c r="B2935" s="93" t="s">
        <v>10302</v>
      </c>
      <c r="C2935" s="93" t="s">
        <v>10301</v>
      </c>
      <c r="D2935" s="93">
        <v>2001</v>
      </c>
      <c r="E2935" s="93">
        <v>5.9379999999999997</v>
      </c>
    </row>
    <row r="2936" spans="1:5" ht="14.25" customHeight="1">
      <c r="A2936" s="93">
        <v>2935</v>
      </c>
      <c r="B2936" s="93" t="s">
        <v>8419</v>
      </c>
      <c r="C2936" s="93" t="s">
        <v>10300</v>
      </c>
      <c r="D2936" s="93">
        <v>1928</v>
      </c>
      <c r="E2936" s="93">
        <v>5.9370000000000003</v>
      </c>
    </row>
    <row r="2937" spans="1:5" ht="14.25" customHeight="1">
      <c r="A2937" s="93">
        <v>2936</v>
      </c>
      <c r="B2937" s="93" t="s">
        <v>8275</v>
      </c>
      <c r="C2937" s="93" t="s">
        <v>10299</v>
      </c>
      <c r="D2937" s="93">
        <v>1988</v>
      </c>
      <c r="E2937" s="93">
        <v>5.9349999999999996</v>
      </c>
    </row>
    <row r="2938" spans="1:5" ht="14.25" customHeight="1">
      <c r="A2938" s="93">
        <v>2937</v>
      </c>
      <c r="B2938" s="93" t="s">
        <v>7123</v>
      </c>
      <c r="C2938" s="93" t="s">
        <v>10298</v>
      </c>
      <c r="D2938" s="93">
        <v>1994</v>
      </c>
      <c r="E2938" s="93">
        <v>5.9349999999999996</v>
      </c>
    </row>
    <row r="2939" spans="1:5" ht="14.25" customHeight="1">
      <c r="A2939" s="93">
        <v>2938</v>
      </c>
      <c r="B2939" s="93" t="s">
        <v>10297</v>
      </c>
      <c r="C2939" s="93" t="s">
        <v>10296</v>
      </c>
      <c r="D2939" s="93">
        <v>1977</v>
      </c>
      <c r="E2939" s="93">
        <v>5.9340000000000002</v>
      </c>
    </row>
    <row r="2940" spans="1:5" ht="14.25" customHeight="1">
      <c r="A2940" s="93">
        <v>2939</v>
      </c>
      <c r="B2940" s="93" t="s">
        <v>7414</v>
      </c>
      <c r="C2940" s="93" t="s">
        <v>10295</v>
      </c>
      <c r="D2940" s="93">
        <v>1993</v>
      </c>
      <c r="E2940" s="93">
        <v>5.9329999999999998</v>
      </c>
    </row>
    <row r="2941" spans="1:5" ht="14.25" customHeight="1">
      <c r="A2941" s="93">
        <v>2940</v>
      </c>
      <c r="B2941" s="93" t="s">
        <v>10294</v>
      </c>
      <c r="C2941" s="93" t="s">
        <v>10293</v>
      </c>
      <c r="D2941" s="93">
        <v>1980</v>
      </c>
      <c r="E2941" s="93">
        <v>5.931</v>
      </c>
    </row>
    <row r="2942" spans="1:5" ht="14.25" customHeight="1">
      <c r="A2942" s="93">
        <v>2941</v>
      </c>
      <c r="B2942" s="93" t="s">
        <v>8063</v>
      </c>
      <c r="C2942" s="93" t="s">
        <v>10292</v>
      </c>
      <c r="D2942" s="93">
        <v>1957</v>
      </c>
      <c r="E2942" s="93">
        <v>5.9290000000000003</v>
      </c>
    </row>
    <row r="2943" spans="1:5" ht="14.25" customHeight="1">
      <c r="A2943" s="93">
        <v>2942</v>
      </c>
      <c r="B2943" s="93" t="s">
        <v>7047</v>
      </c>
      <c r="C2943" s="93" t="s">
        <v>10291</v>
      </c>
      <c r="D2943" s="93">
        <v>1969</v>
      </c>
      <c r="E2943" s="93">
        <v>5.9279999999999999</v>
      </c>
    </row>
    <row r="2944" spans="1:5" ht="14.25" customHeight="1">
      <c r="A2944" s="93">
        <v>2943</v>
      </c>
      <c r="B2944" s="93" t="s">
        <v>7538</v>
      </c>
      <c r="C2944" s="93" t="s">
        <v>10290</v>
      </c>
      <c r="D2944" s="93">
        <v>1960</v>
      </c>
      <c r="E2944" s="93">
        <v>5.9249999999999998</v>
      </c>
    </row>
    <row r="2945" spans="1:5" ht="14.25" customHeight="1">
      <c r="A2945" s="93">
        <v>2944</v>
      </c>
      <c r="B2945" s="93" t="s">
        <v>9619</v>
      </c>
      <c r="C2945" s="93" t="s">
        <v>10289</v>
      </c>
      <c r="D2945" s="93">
        <v>2003</v>
      </c>
      <c r="E2945" s="93">
        <v>5.9249999999999998</v>
      </c>
    </row>
    <row r="2946" spans="1:5" ht="14.25" customHeight="1">
      <c r="A2946" s="93">
        <v>2945</v>
      </c>
      <c r="B2946" s="93" t="s">
        <v>10288</v>
      </c>
      <c r="C2946" s="93" t="s">
        <v>10287</v>
      </c>
      <c r="D2946" s="93">
        <v>1968</v>
      </c>
      <c r="E2946" s="93">
        <v>5.9240000000000004</v>
      </c>
    </row>
    <row r="2947" spans="1:5" ht="14.25" customHeight="1">
      <c r="A2947" s="93">
        <v>2946</v>
      </c>
      <c r="B2947" s="93" t="s">
        <v>10286</v>
      </c>
      <c r="C2947" s="93" t="s">
        <v>10285</v>
      </c>
      <c r="D2947" s="93">
        <v>1982</v>
      </c>
      <c r="E2947" s="93">
        <v>5.923</v>
      </c>
    </row>
    <row r="2948" spans="1:5" ht="14.25" customHeight="1">
      <c r="A2948" s="93">
        <v>2947</v>
      </c>
      <c r="B2948" s="93" t="s">
        <v>10284</v>
      </c>
      <c r="C2948" s="93" t="s">
        <v>10283</v>
      </c>
      <c r="D2948" s="93">
        <v>1972</v>
      </c>
      <c r="E2948" s="93">
        <v>5.9219999999999997</v>
      </c>
    </row>
    <row r="2949" spans="1:5" ht="14.25" customHeight="1">
      <c r="A2949" s="93">
        <v>2948</v>
      </c>
      <c r="B2949" s="93" t="s">
        <v>8148</v>
      </c>
      <c r="C2949" s="93" t="s">
        <v>10282</v>
      </c>
      <c r="D2949" s="93">
        <v>1972</v>
      </c>
      <c r="E2949" s="93">
        <v>5.9219999999999997</v>
      </c>
    </row>
    <row r="2950" spans="1:5" ht="14.25" customHeight="1">
      <c r="A2950" s="93">
        <v>2949</v>
      </c>
      <c r="B2950" s="93" t="s">
        <v>7113</v>
      </c>
      <c r="C2950" s="93" t="s">
        <v>10281</v>
      </c>
      <c r="D2950" s="93">
        <v>1986</v>
      </c>
      <c r="E2950" s="93">
        <v>5.9219999999999997</v>
      </c>
    </row>
    <row r="2951" spans="1:5" ht="14.25" customHeight="1">
      <c r="A2951" s="93">
        <v>2950</v>
      </c>
      <c r="B2951" s="93" t="s">
        <v>10280</v>
      </c>
      <c r="C2951" s="93" t="s">
        <v>10279</v>
      </c>
      <c r="D2951" s="93">
        <v>1981</v>
      </c>
      <c r="E2951" s="93">
        <v>5.9210000000000003</v>
      </c>
    </row>
    <row r="2952" spans="1:5" ht="14.25" customHeight="1">
      <c r="A2952" s="93">
        <v>2951</v>
      </c>
      <c r="B2952" s="93" t="s">
        <v>9439</v>
      </c>
      <c r="C2952" s="93" t="s">
        <v>10278</v>
      </c>
      <c r="D2952" s="93">
        <v>1982</v>
      </c>
      <c r="E2952" s="93">
        <v>5.92</v>
      </c>
    </row>
    <row r="2953" spans="1:5" ht="14.25" customHeight="1">
      <c r="A2953" s="93">
        <v>2952</v>
      </c>
      <c r="B2953" s="93" t="s">
        <v>10277</v>
      </c>
      <c r="C2953" s="93" t="s">
        <v>10276</v>
      </c>
      <c r="D2953" s="93">
        <v>1962</v>
      </c>
      <c r="E2953" s="93">
        <v>5.92</v>
      </c>
    </row>
    <row r="2954" spans="1:5" ht="14.25" customHeight="1">
      <c r="A2954" s="93">
        <v>2953</v>
      </c>
      <c r="B2954" s="93" t="s">
        <v>10275</v>
      </c>
      <c r="C2954" s="93" t="s">
        <v>9552</v>
      </c>
      <c r="D2954" s="93">
        <v>1988</v>
      </c>
      <c r="E2954" s="93">
        <v>5.9169999999999998</v>
      </c>
    </row>
    <row r="2955" spans="1:5" ht="14.25" customHeight="1">
      <c r="A2955" s="93">
        <v>2954</v>
      </c>
      <c r="B2955" s="93" t="s">
        <v>10274</v>
      </c>
      <c r="C2955" s="93" t="s">
        <v>10273</v>
      </c>
      <c r="D2955" s="93">
        <v>2009</v>
      </c>
      <c r="E2955" s="93">
        <v>5.9169999999999998</v>
      </c>
    </row>
    <row r="2956" spans="1:5" ht="14.25" customHeight="1">
      <c r="A2956" s="93">
        <v>2955</v>
      </c>
      <c r="B2956" s="93" t="s">
        <v>7246</v>
      </c>
      <c r="C2956" s="93" t="s">
        <v>3186</v>
      </c>
      <c r="D2956" s="93">
        <v>2001</v>
      </c>
      <c r="E2956" s="93">
        <v>5.9169999999999998</v>
      </c>
    </row>
    <row r="2957" spans="1:5" ht="14.25" customHeight="1">
      <c r="A2957" s="93">
        <v>2956</v>
      </c>
      <c r="B2957" s="93" t="s">
        <v>7823</v>
      </c>
      <c r="C2957" s="93" t="s">
        <v>10272</v>
      </c>
      <c r="D2957" s="93">
        <v>2005</v>
      </c>
      <c r="E2957" s="93">
        <v>5.9160000000000004</v>
      </c>
    </row>
    <row r="2958" spans="1:5" ht="14.25" customHeight="1">
      <c r="A2958" s="93">
        <v>2957</v>
      </c>
      <c r="B2958" s="93" t="s">
        <v>7709</v>
      </c>
      <c r="C2958" s="93" t="s">
        <v>10271</v>
      </c>
      <c r="D2958" s="93">
        <v>1956</v>
      </c>
      <c r="E2958" s="93">
        <v>5.915</v>
      </c>
    </row>
    <row r="2959" spans="1:5" ht="14.25" customHeight="1">
      <c r="A2959" s="93">
        <v>2958</v>
      </c>
      <c r="B2959" s="93" t="s">
        <v>8106</v>
      </c>
      <c r="C2959" s="93" t="s">
        <v>10270</v>
      </c>
      <c r="D2959" s="93">
        <v>1974</v>
      </c>
      <c r="E2959" s="93">
        <v>5.9119999999999999</v>
      </c>
    </row>
    <row r="2960" spans="1:5" ht="14.25" customHeight="1">
      <c r="A2960" s="93">
        <v>2959</v>
      </c>
      <c r="B2960" s="93" t="s">
        <v>9704</v>
      </c>
      <c r="C2960" s="93" t="s">
        <v>7383</v>
      </c>
      <c r="D2960" s="93">
        <v>1966</v>
      </c>
      <c r="E2960" s="93">
        <v>5.9119999999999999</v>
      </c>
    </row>
    <row r="2961" spans="1:5" ht="14.25" customHeight="1">
      <c r="A2961" s="93">
        <v>2960</v>
      </c>
      <c r="B2961" s="93" t="s">
        <v>10269</v>
      </c>
      <c r="C2961" s="93" t="s">
        <v>10268</v>
      </c>
      <c r="D2961" s="93">
        <v>1966</v>
      </c>
      <c r="E2961" s="93">
        <v>5.91</v>
      </c>
    </row>
    <row r="2962" spans="1:5" ht="14.25" customHeight="1">
      <c r="A2962" s="93">
        <v>2961</v>
      </c>
      <c r="B2962" s="93" t="s">
        <v>8835</v>
      </c>
      <c r="C2962" s="93" t="s">
        <v>10267</v>
      </c>
      <c r="D2962" s="93">
        <v>2002</v>
      </c>
      <c r="E2962" s="93">
        <v>5.9050000000000002</v>
      </c>
    </row>
    <row r="2963" spans="1:5" ht="14.25" customHeight="1">
      <c r="A2963" s="93">
        <v>2962</v>
      </c>
      <c r="B2963" s="93" t="s">
        <v>7493</v>
      </c>
      <c r="C2963" s="93" t="s">
        <v>10266</v>
      </c>
      <c r="D2963" s="93">
        <v>1939</v>
      </c>
      <c r="E2963" s="93">
        <v>5.9039999999999999</v>
      </c>
    </row>
    <row r="2964" spans="1:5" ht="14.25" customHeight="1">
      <c r="A2964" s="93">
        <v>2963</v>
      </c>
      <c r="B2964" s="93" t="s">
        <v>10265</v>
      </c>
      <c r="C2964" s="93" t="s">
        <v>10264</v>
      </c>
      <c r="D2964" s="93">
        <v>1969</v>
      </c>
      <c r="E2964" s="93">
        <v>5.9029999999999996</v>
      </c>
    </row>
    <row r="2965" spans="1:5" ht="14.25" customHeight="1">
      <c r="A2965" s="93">
        <v>2964</v>
      </c>
      <c r="B2965" s="93" t="s">
        <v>7493</v>
      </c>
      <c r="C2965" s="93" t="s">
        <v>10091</v>
      </c>
      <c r="D2965" s="93">
        <v>1941</v>
      </c>
      <c r="E2965" s="93">
        <v>5.9029999999999996</v>
      </c>
    </row>
    <row r="2966" spans="1:5" ht="14.25" customHeight="1">
      <c r="A2966" s="93">
        <v>2965</v>
      </c>
      <c r="B2966" s="93" t="s">
        <v>7293</v>
      </c>
      <c r="C2966" s="93" t="s">
        <v>10263</v>
      </c>
      <c r="D2966" s="93">
        <v>1967</v>
      </c>
      <c r="E2966" s="93">
        <v>5.9009999999999998</v>
      </c>
    </row>
    <row r="2967" spans="1:5" ht="14.25" customHeight="1">
      <c r="A2967" s="93">
        <v>2966</v>
      </c>
      <c r="B2967" s="93" t="s">
        <v>7286</v>
      </c>
      <c r="C2967" s="93" t="s">
        <v>10262</v>
      </c>
      <c r="D2967" s="93">
        <v>1992</v>
      </c>
      <c r="E2967" s="93">
        <v>5.899</v>
      </c>
    </row>
    <row r="2968" spans="1:5" ht="14.25" customHeight="1">
      <c r="A2968" s="93">
        <v>2967</v>
      </c>
      <c r="B2968" s="93" t="s">
        <v>10261</v>
      </c>
      <c r="C2968" s="93" t="s">
        <v>10260</v>
      </c>
      <c r="D2968" s="93">
        <v>1968</v>
      </c>
      <c r="E2968" s="93">
        <v>5.8959999999999999</v>
      </c>
    </row>
    <row r="2969" spans="1:5" ht="14.25" customHeight="1">
      <c r="A2969" s="93">
        <v>2968</v>
      </c>
      <c r="B2969" s="93" t="s">
        <v>10259</v>
      </c>
      <c r="C2969" s="93" t="s">
        <v>10258</v>
      </c>
      <c r="D2969" s="93">
        <v>1975</v>
      </c>
      <c r="E2969" s="93">
        <v>5.8949999999999996</v>
      </c>
    </row>
    <row r="2970" spans="1:5" ht="14.25" customHeight="1">
      <c r="A2970" s="93">
        <v>2969</v>
      </c>
      <c r="B2970" s="93" t="s">
        <v>8608</v>
      </c>
      <c r="C2970" s="93" t="s">
        <v>10257</v>
      </c>
      <c r="D2970" s="93">
        <v>1989</v>
      </c>
      <c r="E2970" s="93">
        <v>5.8949999999999996</v>
      </c>
    </row>
    <row r="2971" spans="1:5" ht="14.25" customHeight="1">
      <c r="A2971" s="93">
        <v>2970</v>
      </c>
      <c r="B2971" s="93" t="s">
        <v>57</v>
      </c>
      <c r="C2971" s="93" t="s">
        <v>10256</v>
      </c>
      <c r="D2971" s="93">
        <v>1978</v>
      </c>
      <c r="E2971" s="93">
        <v>5.8949999999999996</v>
      </c>
    </row>
    <row r="2972" spans="1:5" ht="14.25" customHeight="1">
      <c r="A2972" s="93">
        <v>2971</v>
      </c>
      <c r="B2972" s="93" t="s">
        <v>10255</v>
      </c>
      <c r="C2972" s="93" t="s">
        <v>8151</v>
      </c>
      <c r="D2972" s="93">
        <v>1990</v>
      </c>
      <c r="E2972" s="93">
        <v>5.891</v>
      </c>
    </row>
    <row r="2973" spans="1:5" ht="14.25" customHeight="1">
      <c r="A2973" s="93">
        <v>2972</v>
      </c>
      <c r="B2973" s="93" t="s">
        <v>8748</v>
      </c>
      <c r="C2973" s="93" t="s">
        <v>7674</v>
      </c>
      <c r="D2973" s="93">
        <v>1957</v>
      </c>
      <c r="E2973" s="93">
        <v>5.891</v>
      </c>
    </row>
    <row r="2974" spans="1:5" ht="14.25" customHeight="1">
      <c r="A2974" s="93">
        <v>2973</v>
      </c>
      <c r="B2974" s="93" t="s">
        <v>10254</v>
      </c>
      <c r="C2974" s="93" t="s">
        <v>10253</v>
      </c>
      <c r="D2974" s="93">
        <v>1989</v>
      </c>
      <c r="E2974" s="93">
        <v>5.89</v>
      </c>
    </row>
    <row r="2975" spans="1:5" ht="14.25" customHeight="1">
      <c r="A2975" s="93">
        <v>2974</v>
      </c>
      <c r="B2975" s="93" t="s">
        <v>7218</v>
      </c>
      <c r="C2975" s="93" t="s">
        <v>10252</v>
      </c>
      <c r="D2975" s="93">
        <v>1942</v>
      </c>
      <c r="E2975" s="93">
        <v>5.89</v>
      </c>
    </row>
    <row r="2976" spans="1:5" ht="14.25" customHeight="1">
      <c r="A2976" s="93">
        <v>2975</v>
      </c>
      <c r="B2976" s="93" t="s">
        <v>9027</v>
      </c>
      <c r="C2976" s="93" t="s">
        <v>10251</v>
      </c>
      <c r="D2976" s="93">
        <v>1982</v>
      </c>
      <c r="E2976" s="93">
        <v>5.8879999999999999</v>
      </c>
    </row>
    <row r="2977" spans="1:5" ht="14.25" customHeight="1">
      <c r="A2977" s="93">
        <v>2976</v>
      </c>
      <c r="B2977" s="93" t="s">
        <v>7792</v>
      </c>
      <c r="C2977" s="93" t="s">
        <v>8416</v>
      </c>
      <c r="D2977" s="93">
        <v>1958</v>
      </c>
      <c r="E2977" s="93">
        <v>5.8869999999999996</v>
      </c>
    </row>
    <row r="2978" spans="1:5" ht="14.25" customHeight="1">
      <c r="A2978" s="93">
        <v>2977</v>
      </c>
      <c r="B2978" s="93" t="s">
        <v>8000</v>
      </c>
      <c r="C2978" s="93" t="s">
        <v>10250</v>
      </c>
      <c r="D2978" s="93">
        <v>2008</v>
      </c>
      <c r="E2978" s="93">
        <v>5.8860000000000001</v>
      </c>
    </row>
    <row r="2979" spans="1:5" ht="14.25" customHeight="1">
      <c r="A2979" s="93">
        <v>2978</v>
      </c>
      <c r="B2979" s="93" t="s">
        <v>7107</v>
      </c>
      <c r="C2979" s="93" t="s">
        <v>10249</v>
      </c>
      <c r="D2979" s="93">
        <v>1973</v>
      </c>
      <c r="E2979" s="93">
        <v>5.8849999999999998</v>
      </c>
    </row>
    <row r="2980" spans="1:5" ht="14.25" customHeight="1">
      <c r="A2980" s="93">
        <v>2979</v>
      </c>
      <c r="B2980" s="93" t="s">
        <v>8480</v>
      </c>
      <c r="C2980" s="93" t="s">
        <v>10248</v>
      </c>
      <c r="D2980" s="93">
        <v>2004</v>
      </c>
      <c r="E2980" s="93">
        <v>5.8840000000000003</v>
      </c>
    </row>
    <row r="2981" spans="1:5" ht="14.25" customHeight="1">
      <c r="A2981" s="93">
        <v>2980</v>
      </c>
      <c r="B2981" s="93" t="s">
        <v>7468</v>
      </c>
      <c r="C2981" s="93" t="s">
        <v>9066</v>
      </c>
      <c r="D2981" s="93">
        <v>1955</v>
      </c>
      <c r="E2981" s="93">
        <v>5.883</v>
      </c>
    </row>
    <row r="2982" spans="1:5" ht="14.25" customHeight="1">
      <c r="A2982" s="93">
        <v>2981</v>
      </c>
      <c r="B2982" s="93" t="s">
        <v>10247</v>
      </c>
      <c r="C2982" s="93" t="s">
        <v>10246</v>
      </c>
      <c r="D2982" s="93">
        <v>2005</v>
      </c>
      <c r="E2982" s="93">
        <v>5.8810000000000002</v>
      </c>
    </row>
    <row r="2983" spans="1:5" ht="14.25" customHeight="1">
      <c r="A2983" s="93">
        <v>2982</v>
      </c>
      <c r="B2983" s="93" t="s">
        <v>10245</v>
      </c>
      <c r="C2983" s="93" t="s">
        <v>10244</v>
      </c>
      <c r="D2983" s="93">
        <v>1990</v>
      </c>
      <c r="E2983" s="93">
        <v>5.8789999999999996</v>
      </c>
    </row>
    <row r="2984" spans="1:5" ht="14.25" customHeight="1">
      <c r="A2984" s="93">
        <v>2983</v>
      </c>
      <c r="B2984" s="93" t="s">
        <v>10243</v>
      </c>
      <c r="C2984" s="93" t="s">
        <v>10242</v>
      </c>
      <c r="D2984" s="93">
        <v>2005</v>
      </c>
      <c r="E2984" s="93">
        <v>5.8780000000000001</v>
      </c>
    </row>
    <row r="2985" spans="1:5" ht="14.25" customHeight="1">
      <c r="A2985" s="93">
        <v>2984</v>
      </c>
      <c r="B2985" s="93" t="s">
        <v>9647</v>
      </c>
      <c r="C2985" s="93" t="s">
        <v>10241</v>
      </c>
      <c r="D2985" s="93">
        <v>1963</v>
      </c>
      <c r="E2985" s="93">
        <v>5.8769999999999998</v>
      </c>
    </row>
    <row r="2986" spans="1:5" ht="14.25" customHeight="1">
      <c r="A2986" s="93">
        <v>2985</v>
      </c>
      <c r="B2986" s="93" t="s">
        <v>8144</v>
      </c>
      <c r="C2986" s="93" t="s">
        <v>10240</v>
      </c>
      <c r="D2986" s="93">
        <v>1984</v>
      </c>
      <c r="E2986" s="93">
        <v>5.8760000000000003</v>
      </c>
    </row>
    <row r="2987" spans="1:5" ht="14.25" customHeight="1">
      <c r="A2987" s="93">
        <v>2986</v>
      </c>
      <c r="B2987" s="93" t="s">
        <v>8367</v>
      </c>
      <c r="C2987" s="93" t="s">
        <v>10239</v>
      </c>
      <c r="D2987" s="93">
        <v>1963</v>
      </c>
      <c r="E2987" s="93">
        <v>5.8739999999999997</v>
      </c>
    </row>
    <row r="2988" spans="1:5" ht="14.25" customHeight="1">
      <c r="A2988" s="93">
        <v>2987</v>
      </c>
      <c r="B2988" s="93" t="s">
        <v>8400</v>
      </c>
      <c r="C2988" s="93" t="s">
        <v>8031</v>
      </c>
      <c r="D2988" s="93">
        <v>1934</v>
      </c>
      <c r="E2988" s="93">
        <v>5.8730000000000002</v>
      </c>
    </row>
    <row r="2989" spans="1:5" ht="14.25" customHeight="1">
      <c r="A2989" s="93">
        <v>2988</v>
      </c>
      <c r="B2989" s="93" t="s">
        <v>9241</v>
      </c>
      <c r="C2989" s="93" t="s">
        <v>10238</v>
      </c>
      <c r="D2989" s="93">
        <v>1993</v>
      </c>
      <c r="E2989" s="93">
        <v>5.8719999999999999</v>
      </c>
    </row>
    <row r="2990" spans="1:5" ht="14.25" customHeight="1">
      <c r="A2990" s="93">
        <v>2989</v>
      </c>
      <c r="B2990" s="93" t="s">
        <v>7355</v>
      </c>
      <c r="C2990" s="93" t="s">
        <v>10237</v>
      </c>
      <c r="D2990" s="93">
        <v>1986</v>
      </c>
      <c r="E2990" s="93">
        <v>5.8710000000000004</v>
      </c>
    </row>
    <row r="2991" spans="1:5" ht="14.25" customHeight="1">
      <c r="A2991" s="93">
        <v>2990</v>
      </c>
      <c r="B2991" s="93" t="s">
        <v>7057</v>
      </c>
      <c r="C2991" s="93" t="s">
        <v>10236</v>
      </c>
      <c r="D2991" s="93">
        <v>1988</v>
      </c>
      <c r="E2991" s="93">
        <v>5.8710000000000004</v>
      </c>
    </row>
    <row r="2992" spans="1:5" ht="14.25" customHeight="1">
      <c r="A2992" s="93">
        <v>2991</v>
      </c>
      <c r="B2992" s="93" t="s">
        <v>10235</v>
      </c>
      <c r="C2992" s="93" t="s">
        <v>10234</v>
      </c>
      <c r="D2992" s="93">
        <v>1978</v>
      </c>
      <c r="E2992" s="93">
        <v>5.8680000000000003</v>
      </c>
    </row>
    <row r="2993" spans="1:5" ht="14.25" customHeight="1">
      <c r="A2993" s="93">
        <v>2992</v>
      </c>
      <c r="B2993" s="93" t="s">
        <v>8024</v>
      </c>
      <c r="C2993" s="93" t="s">
        <v>10233</v>
      </c>
      <c r="D2993" s="93">
        <v>1979</v>
      </c>
      <c r="E2993" s="93">
        <v>5.8680000000000003</v>
      </c>
    </row>
    <row r="2994" spans="1:5" ht="14.25" customHeight="1">
      <c r="A2994" s="93">
        <v>2993</v>
      </c>
      <c r="B2994" s="93" t="s">
        <v>10232</v>
      </c>
      <c r="C2994" s="93" t="s">
        <v>10231</v>
      </c>
      <c r="D2994" s="93">
        <v>2005</v>
      </c>
      <c r="E2994" s="93">
        <v>5.8659999999999997</v>
      </c>
    </row>
    <row r="2995" spans="1:5" ht="14.25" customHeight="1">
      <c r="A2995" s="93">
        <v>2994</v>
      </c>
      <c r="B2995" s="93" t="s">
        <v>10230</v>
      </c>
      <c r="C2995" s="93" t="s">
        <v>10229</v>
      </c>
      <c r="D2995" s="93">
        <v>1998</v>
      </c>
      <c r="E2995" s="93">
        <v>5.8650000000000002</v>
      </c>
    </row>
    <row r="2996" spans="1:5" ht="14.25" customHeight="1">
      <c r="A2996" s="93">
        <v>2995</v>
      </c>
      <c r="B2996" s="93" t="s">
        <v>8340</v>
      </c>
      <c r="C2996" s="93" t="s">
        <v>7781</v>
      </c>
      <c r="D2996" s="93">
        <v>1976</v>
      </c>
      <c r="E2996" s="93">
        <v>5.8650000000000002</v>
      </c>
    </row>
    <row r="2997" spans="1:5" ht="14.25" customHeight="1">
      <c r="A2997" s="93">
        <v>2996</v>
      </c>
      <c r="B2997" s="93" t="s">
        <v>7451</v>
      </c>
      <c r="C2997" s="93" t="s">
        <v>10228</v>
      </c>
      <c r="D2997" s="93">
        <v>1975</v>
      </c>
      <c r="E2997" s="93">
        <v>5.8639999999999999</v>
      </c>
    </row>
    <row r="2998" spans="1:5" ht="14.25" customHeight="1">
      <c r="A2998" s="93">
        <v>2997</v>
      </c>
      <c r="B2998" s="93" t="s">
        <v>7738</v>
      </c>
      <c r="C2998" s="93" t="s">
        <v>10227</v>
      </c>
      <c r="D2998" s="93">
        <v>1991</v>
      </c>
      <c r="E2998" s="93">
        <v>5.8620000000000001</v>
      </c>
    </row>
    <row r="2999" spans="1:5" ht="14.25" customHeight="1">
      <c r="A2999" s="93">
        <v>2998</v>
      </c>
      <c r="B2999" s="93" t="s">
        <v>9923</v>
      </c>
      <c r="C2999" s="93" t="s">
        <v>10226</v>
      </c>
      <c r="D2999" s="93">
        <v>1989</v>
      </c>
      <c r="E2999" s="93">
        <v>5.8609999999999998</v>
      </c>
    </row>
    <row r="3000" spans="1:5" ht="14.25" customHeight="1">
      <c r="A3000" s="93">
        <v>2999</v>
      </c>
      <c r="B3000" s="93" t="s">
        <v>10134</v>
      </c>
      <c r="C3000" s="93" t="s">
        <v>10225</v>
      </c>
      <c r="D3000" s="93">
        <v>1990</v>
      </c>
      <c r="E3000" s="93">
        <v>5.859</v>
      </c>
    </row>
    <row r="3001" spans="1:5" ht="14.25" customHeight="1">
      <c r="A3001" s="93">
        <v>3000</v>
      </c>
      <c r="B3001" s="93" t="s">
        <v>9554</v>
      </c>
      <c r="C3001" s="93" t="s">
        <v>10224</v>
      </c>
      <c r="D3001" s="93">
        <v>2005</v>
      </c>
      <c r="E3001" s="93">
        <v>5.859</v>
      </c>
    </row>
    <row r="3002" spans="1:5" ht="14.25" customHeight="1">
      <c r="A3002" s="93">
        <v>3001</v>
      </c>
      <c r="B3002" s="93" t="s">
        <v>8364</v>
      </c>
      <c r="C3002" s="93" t="s">
        <v>10223</v>
      </c>
      <c r="D3002" s="93">
        <v>1972</v>
      </c>
      <c r="E3002" s="93">
        <v>5.8559999999999999</v>
      </c>
    </row>
    <row r="3003" spans="1:5" ht="14.25" customHeight="1">
      <c r="A3003" s="93">
        <v>3002</v>
      </c>
      <c r="B3003" s="93" t="s">
        <v>10222</v>
      </c>
      <c r="C3003" s="93" t="s">
        <v>10221</v>
      </c>
      <c r="D3003" s="93">
        <v>2003</v>
      </c>
      <c r="E3003" s="93">
        <v>5.8559999999999999</v>
      </c>
    </row>
    <row r="3004" spans="1:5" ht="14.25" customHeight="1">
      <c r="A3004" s="93">
        <v>3003</v>
      </c>
      <c r="B3004" s="93" t="s">
        <v>10220</v>
      </c>
      <c r="C3004" s="93" t="s">
        <v>10219</v>
      </c>
      <c r="D3004" s="93">
        <v>1997</v>
      </c>
      <c r="E3004" s="93">
        <v>5.8559999999999999</v>
      </c>
    </row>
    <row r="3005" spans="1:5" ht="14.25" customHeight="1">
      <c r="A3005" s="93">
        <v>3004</v>
      </c>
      <c r="B3005" s="93" t="s">
        <v>10218</v>
      </c>
      <c r="C3005" s="93" t="s">
        <v>10217</v>
      </c>
      <c r="D3005" s="93">
        <v>1974</v>
      </c>
      <c r="E3005" s="93">
        <v>5.8550000000000004</v>
      </c>
    </row>
    <row r="3006" spans="1:5" ht="14.25" customHeight="1">
      <c r="A3006" s="93">
        <v>3005</v>
      </c>
      <c r="B3006" s="93" t="s">
        <v>10216</v>
      </c>
      <c r="C3006" s="93" t="s">
        <v>10215</v>
      </c>
      <c r="D3006" s="93">
        <v>1975</v>
      </c>
      <c r="E3006" s="93">
        <v>5.8529999999999998</v>
      </c>
    </row>
    <row r="3007" spans="1:5" ht="14.25" customHeight="1">
      <c r="A3007" s="93">
        <v>3006</v>
      </c>
      <c r="B3007" s="93" t="s">
        <v>9490</v>
      </c>
      <c r="C3007" s="93" t="s">
        <v>10214</v>
      </c>
      <c r="D3007" s="93">
        <v>1973</v>
      </c>
      <c r="E3007" s="93">
        <v>5.8529999999999998</v>
      </c>
    </row>
    <row r="3008" spans="1:5" ht="14.25" customHeight="1">
      <c r="A3008" s="93">
        <v>3007</v>
      </c>
      <c r="B3008" s="93" t="s">
        <v>10213</v>
      </c>
      <c r="C3008" s="93" t="s">
        <v>10212</v>
      </c>
      <c r="D3008" s="93">
        <v>2013</v>
      </c>
      <c r="E3008" s="93">
        <v>5.8479999999999999</v>
      </c>
    </row>
    <row r="3009" spans="1:5" ht="14.25" customHeight="1">
      <c r="A3009" s="93">
        <v>3008</v>
      </c>
      <c r="B3009" s="93" t="s">
        <v>7550</v>
      </c>
      <c r="C3009" s="93" t="s">
        <v>10211</v>
      </c>
      <c r="D3009" s="93">
        <v>1976</v>
      </c>
      <c r="E3009" s="93">
        <v>5.8470000000000004</v>
      </c>
    </row>
    <row r="3010" spans="1:5" ht="14.25" customHeight="1">
      <c r="A3010" s="93">
        <v>3009</v>
      </c>
      <c r="B3010" s="93" t="s">
        <v>10210</v>
      </c>
      <c r="C3010" s="93" t="s">
        <v>10209</v>
      </c>
      <c r="D3010" s="93">
        <v>1982</v>
      </c>
      <c r="E3010" s="93">
        <v>5.8419999999999996</v>
      </c>
    </row>
    <row r="3011" spans="1:5" ht="14.25" customHeight="1">
      <c r="A3011" s="93">
        <v>3010</v>
      </c>
      <c r="B3011" s="93" t="s">
        <v>10208</v>
      </c>
      <c r="C3011" s="93" t="s">
        <v>10207</v>
      </c>
      <c r="D3011" s="93">
        <v>1969</v>
      </c>
      <c r="E3011" s="93">
        <v>5.8419999999999996</v>
      </c>
    </row>
    <row r="3012" spans="1:5" ht="14.25" customHeight="1">
      <c r="A3012" s="93">
        <v>3011</v>
      </c>
      <c r="B3012" s="93" t="s">
        <v>7780</v>
      </c>
      <c r="C3012" s="93" t="s">
        <v>10206</v>
      </c>
      <c r="D3012" s="93">
        <v>2008</v>
      </c>
      <c r="E3012" s="93">
        <v>5.8410000000000002</v>
      </c>
    </row>
    <row r="3013" spans="1:5" ht="14.25" customHeight="1">
      <c r="A3013" s="93">
        <v>3012</v>
      </c>
      <c r="B3013" s="93" t="s">
        <v>10205</v>
      </c>
      <c r="C3013" s="93" t="s">
        <v>10204</v>
      </c>
      <c r="D3013" s="93">
        <v>2010</v>
      </c>
      <c r="E3013" s="93">
        <v>5.8369999999999997</v>
      </c>
    </row>
    <row r="3014" spans="1:5" ht="14.25" customHeight="1">
      <c r="A3014" s="93">
        <v>3013</v>
      </c>
      <c r="B3014" s="93" t="s">
        <v>10203</v>
      </c>
      <c r="C3014" s="93" t="s">
        <v>10202</v>
      </c>
      <c r="D3014" s="93">
        <v>2003</v>
      </c>
      <c r="E3014" s="93">
        <v>5.8369999999999997</v>
      </c>
    </row>
    <row r="3015" spans="1:5" ht="14.25" customHeight="1">
      <c r="A3015" s="93">
        <v>3014</v>
      </c>
      <c r="B3015" s="93" t="s">
        <v>10201</v>
      </c>
      <c r="C3015" s="93" t="s">
        <v>10200</v>
      </c>
      <c r="D3015" s="93">
        <v>2013</v>
      </c>
      <c r="E3015" s="93">
        <v>5.8339999999999996</v>
      </c>
    </row>
    <row r="3016" spans="1:5" ht="14.25" customHeight="1">
      <c r="A3016" s="93">
        <v>3015</v>
      </c>
      <c r="B3016" s="93" t="s">
        <v>8242</v>
      </c>
      <c r="C3016" s="93" t="s">
        <v>10199</v>
      </c>
      <c r="D3016" s="93">
        <v>1973</v>
      </c>
      <c r="E3016" s="93">
        <v>5.8319999999999999</v>
      </c>
    </row>
    <row r="3017" spans="1:5" ht="14.25" customHeight="1">
      <c r="A3017" s="93">
        <v>3016</v>
      </c>
      <c r="B3017" s="93" t="s">
        <v>10198</v>
      </c>
      <c r="C3017" s="93" t="s">
        <v>10197</v>
      </c>
      <c r="D3017" s="93">
        <v>2002</v>
      </c>
      <c r="E3017" s="93">
        <v>5.8319999999999999</v>
      </c>
    </row>
    <row r="3018" spans="1:5" ht="14.25" customHeight="1">
      <c r="A3018" s="93">
        <v>3017</v>
      </c>
      <c r="B3018" s="93" t="s">
        <v>9929</v>
      </c>
      <c r="C3018" s="93" t="s">
        <v>5000</v>
      </c>
      <c r="D3018" s="93">
        <v>1989</v>
      </c>
      <c r="E3018" s="93">
        <v>5.83</v>
      </c>
    </row>
    <row r="3019" spans="1:5" ht="14.25" customHeight="1">
      <c r="A3019" s="93">
        <v>3018</v>
      </c>
      <c r="B3019" s="93" t="s">
        <v>7179</v>
      </c>
      <c r="C3019" s="93" t="s">
        <v>10196</v>
      </c>
      <c r="D3019" s="93">
        <v>1968</v>
      </c>
      <c r="E3019" s="93">
        <v>5.8289999999999997</v>
      </c>
    </row>
    <row r="3020" spans="1:5" ht="14.25" customHeight="1">
      <c r="A3020" s="93">
        <v>3019</v>
      </c>
      <c r="B3020" s="93" t="s">
        <v>10195</v>
      </c>
      <c r="C3020" s="93" t="s">
        <v>10194</v>
      </c>
      <c r="D3020" s="93">
        <v>1997</v>
      </c>
      <c r="E3020" s="93">
        <v>5.8289999999999997</v>
      </c>
    </row>
    <row r="3021" spans="1:5" ht="14.25" customHeight="1">
      <c r="A3021" s="93">
        <v>3020</v>
      </c>
      <c r="B3021" s="93" t="s">
        <v>7306</v>
      </c>
      <c r="C3021" s="93" t="s">
        <v>10193</v>
      </c>
      <c r="D3021" s="93">
        <v>2011</v>
      </c>
      <c r="E3021" s="93">
        <v>5.8289999999999997</v>
      </c>
    </row>
    <row r="3022" spans="1:5" ht="14.25" customHeight="1">
      <c r="A3022" s="93">
        <v>3021</v>
      </c>
      <c r="B3022" s="93" t="s">
        <v>7041</v>
      </c>
      <c r="C3022" s="93" t="s">
        <v>10192</v>
      </c>
      <c r="D3022" s="93">
        <v>2005</v>
      </c>
      <c r="E3022" s="93">
        <v>5.8280000000000003</v>
      </c>
    </row>
    <row r="3023" spans="1:5" ht="14.25" customHeight="1">
      <c r="A3023" s="93">
        <v>3022</v>
      </c>
      <c r="B3023" s="93" t="s">
        <v>7326</v>
      </c>
      <c r="C3023" s="93" t="s">
        <v>10191</v>
      </c>
      <c r="D3023" s="93">
        <v>1993</v>
      </c>
      <c r="E3023" s="93">
        <v>5.8280000000000003</v>
      </c>
    </row>
    <row r="3024" spans="1:5" ht="14.25" customHeight="1">
      <c r="A3024" s="93">
        <v>3023</v>
      </c>
      <c r="B3024" s="93" t="s">
        <v>10190</v>
      </c>
      <c r="C3024" s="93" t="s">
        <v>10189</v>
      </c>
      <c r="D3024" s="93">
        <v>1980</v>
      </c>
      <c r="E3024" s="93">
        <v>5.8259999999999996</v>
      </c>
    </row>
    <row r="3025" spans="1:5" ht="14.25" customHeight="1">
      <c r="A3025" s="93">
        <v>3024</v>
      </c>
      <c r="B3025" s="93" t="s">
        <v>8831</v>
      </c>
      <c r="C3025" s="93" t="s">
        <v>10188</v>
      </c>
      <c r="D3025" s="93">
        <v>1984</v>
      </c>
      <c r="E3025" s="93">
        <v>5.8239999999999998</v>
      </c>
    </row>
    <row r="3026" spans="1:5" ht="14.25" customHeight="1">
      <c r="A3026" s="93">
        <v>3025</v>
      </c>
      <c r="B3026" s="93" t="s">
        <v>10187</v>
      </c>
      <c r="C3026" s="93" t="s">
        <v>10186</v>
      </c>
      <c r="D3026" s="93">
        <v>1978</v>
      </c>
      <c r="E3026" s="93">
        <v>5.8230000000000004</v>
      </c>
    </row>
    <row r="3027" spans="1:5" ht="14.25" customHeight="1">
      <c r="A3027" s="93">
        <v>3026</v>
      </c>
      <c r="B3027" s="93" t="s">
        <v>8226</v>
      </c>
      <c r="C3027" s="93" t="s">
        <v>10185</v>
      </c>
      <c r="D3027" s="93">
        <v>1973</v>
      </c>
      <c r="E3027" s="93">
        <v>5.8220000000000001</v>
      </c>
    </row>
    <row r="3028" spans="1:5" ht="14.25" customHeight="1">
      <c r="A3028" s="93">
        <v>3027</v>
      </c>
      <c r="B3028" s="93" t="s">
        <v>8221</v>
      </c>
      <c r="C3028" s="93" t="s">
        <v>10184</v>
      </c>
      <c r="D3028" s="93">
        <v>1966</v>
      </c>
      <c r="E3028" s="93">
        <v>5.82</v>
      </c>
    </row>
    <row r="3029" spans="1:5" ht="14.25" customHeight="1">
      <c r="A3029" s="93">
        <v>3028</v>
      </c>
      <c r="B3029" s="93" t="s">
        <v>10183</v>
      </c>
      <c r="C3029" s="93" t="s">
        <v>10182</v>
      </c>
      <c r="D3029" s="93">
        <v>1999</v>
      </c>
      <c r="E3029" s="93">
        <v>5.8179999999999996</v>
      </c>
    </row>
    <row r="3030" spans="1:5" ht="14.25" customHeight="1">
      <c r="A3030" s="93">
        <v>3029</v>
      </c>
      <c r="B3030" s="93" t="s">
        <v>7355</v>
      </c>
      <c r="C3030" s="93" t="s">
        <v>10181</v>
      </c>
      <c r="D3030" s="93">
        <v>1973</v>
      </c>
      <c r="E3030" s="93">
        <v>5.8179999999999996</v>
      </c>
    </row>
    <row r="3031" spans="1:5" ht="14.25" customHeight="1">
      <c r="A3031" s="93">
        <v>3030</v>
      </c>
      <c r="B3031" s="93" t="s">
        <v>10180</v>
      </c>
      <c r="C3031" s="93" t="s">
        <v>10179</v>
      </c>
      <c r="D3031" s="93">
        <v>1999</v>
      </c>
      <c r="E3031" s="93">
        <v>5.8159999999999998</v>
      </c>
    </row>
    <row r="3032" spans="1:5" ht="14.25" customHeight="1">
      <c r="A3032" s="93">
        <v>3031</v>
      </c>
      <c r="B3032" s="93" t="s">
        <v>7948</v>
      </c>
      <c r="C3032" s="93" t="s">
        <v>10178</v>
      </c>
      <c r="D3032" s="93">
        <v>1988</v>
      </c>
      <c r="E3032" s="93">
        <v>5.8140000000000001</v>
      </c>
    </row>
    <row r="3033" spans="1:5" ht="14.25" customHeight="1">
      <c r="A3033" s="93">
        <v>3032</v>
      </c>
      <c r="B3033" s="93" t="s">
        <v>9425</v>
      </c>
      <c r="C3033" s="93" t="s">
        <v>10177</v>
      </c>
      <c r="D3033" s="93">
        <v>1966</v>
      </c>
      <c r="E3033" s="93">
        <v>5.8129999999999997</v>
      </c>
    </row>
    <row r="3034" spans="1:5" ht="14.25" customHeight="1">
      <c r="A3034" s="93">
        <v>3033</v>
      </c>
      <c r="B3034" s="93" t="s">
        <v>8989</v>
      </c>
      <c r="C3034" s="93" t="s">
        <v>10176</v>
      </c>
      <c r="D3034" s="93">
        <v>1970</v>
      </c>
      <c r="E3034" s="93">
        <v>5.8129999999999997</v>
      </c>
    </row>
    <row r="3035" spans="1:5" ht="14.25" customHeight="1">
      <c r="A3035" s="93">
        <v>3034</v>
      </c>
      <c r="B3035" s="93" t="s">
        <v>9292</v>
      </c>
      <c r="C3035" s="93" t="s">
        <v>10175</v>
      </c>
      <c r="D3035" s="93">
        <v>1995</v>
      </c>
      <c r="E3035" s="93">
        <v>5.8109999999999999</v>
      </c>
    </row>
    <row r="3036" spans="1:5" ht="14.25" customHeight="1">
      <c r="A3036" s="93">
        <v>3035</v>
      </c>
      <c r="B3036" s="93" t="s">
        <v>10174</v>
      </c>
      <c r="C3036" s="93" t="s">
        <v>10173</v>
      </c>
      <c r="D3036" s="93">
        <v>1985</v>
      </c>
      <c r="E3036" s="93">
        <v>5.8109999999999999</v>
      </c>
    </row>
    <row r="3037" spans="1:5" ht="14.25" customHeight="1">
      <c r="A3037" s="93">
        <v>3036</v>
      </c>
      <c r="B3037" s="93" t="s">
        <v>10172</v>
      </c>
      <c r="C3037" s="93" t="s">
        <v>7534</v>
      </c>
      <c r="D3037" s="93">
        <v>1940</v>
      </c>
      <c r="E3037" s="93">
        <v>5.81</v>
      </c>
    </row>
    <row r="3038" spans="1:5" ht="14.25" customHeight="1">
      <c r="A3038" s="93">
        <v>3037</v>
      </c>
      <c r="B3038" s="93" t="s">
        <v>9118</v>
      </c>
      <c r="C3038" s="93" t="s">
        <v>10171</v>
      </c>
      <c r="D3038" s="93">
        <v>1980</v>
      </c>
      <c r="E3038" s="93">
        <v>5.81</v>
      </c>
    </row>
    <row r="3039" spans="1:5" ht="14.25" customHeight="1">
      <c r="A3039" s="93">
        <v>3038</v>
      </c>
      <c r="B3039" s="93" t="s">
        <v>10170</v>
      </c>
      <c r="C3039" s="93" t="s">
        <v>10169</v>
      </c>
      <c r="D3039" s="93">
        <v>2011</v>
      </c>
      <c r="E3039" s="93">
        <v>5.8090000000000002</v>
      </c>
    </row>
    <row r="3040" spans="1:5" ht="14.25" customHeight="1">
      <c r="A3040" s="93">
        <v>3039</v>
      </c>
      <c r="B3040" s="93" t="s">
        <v>10168</v>
      </c>
      <c r="C3040" s="93" t="s">
        <v>10167</v>
      </c>
      <c r="D3040" s="93">
        <v>2011</v>
      </c>
      <c r="E3040" s="93">
        <v>5.8090000000000002</v>
      </c>
    </row>
    <row r="3041" spans="1:5" ht="14.25" customHeight="1">
      <c r="A3041" s="93">
        <v>3040</v>
      </c>
      <c r="B3041" s="93" t="s">
        <v>10166</v>
      </c>
      <c r="C3041" s="93" t="s">
        <v>10165</v>
      </c>
      <c r="D3041" s="93">
        <v>2005</v>
      </c>
      <c r="E3041" s="93">
        <v>5.8090000000000002</v>
      </c>
    </row>
    <row r="3042" spans="1:5" ht="14.25" customHeight="1">
      <c r="A3042" s="93">
        <v>3041</v>
      </c>
      <c r="B3042" s="93" t="s">
        <v>10164</v>
      </c>
      <c r="C3042" s="93" t="s">
        <v>10163</v>
      </c>
      <c r="D3042" s="93">
        <v>1978</v>
      </c>
      <c r="E3042" s="93">
        <v>5.8070000000000004</v>
      </c>
    </row>
    <row r="3043" spans="1:5" ht="14.25" customHeight="1">
      <c r="A3043" s="93">
        <v>3042</v>
      </c>
      <c r="B3043" s="93" t="s">
        <v>9754</v>
      </c>
      <c r="C3043" s="93" t="s">
        <v>10162</v>
      </c>
      <c r="D3043" s="93">
        <v>1997</v>
      </c>
      <c r="E3043" s="93">
        <v>5.806</v>
      </c>
    </row>
    <row r="3044" spans="1:5" ht="14.25" customHeight="1">
      <c r="A3044" s="93">
        <v>3043</v>
      </c>
      <c r="B3044" s="93" t="s">
        <v>10161</v>
      </c>
      <c r="C3044" s="93" t="s">
        <v>10134</v>
      </c>
      <c r="D3044" s="93">
        <v>1990</v>
      </c>
      <c r="E3044" s="93">
        <v>5.806</v>
      </c>
    </row>
    <row r="3045" spans="1:5" ht="14.25" customHeight="1">
      <c r="A3045" s="93">
        <v>3044</v>
      </c>
      <c r="B3045" s="93" t="s">
        <v>10160</v>
      </c>
      <c r="C3045" s="93" t="s">
        <v>10159</v>
      </c>
      <c r="D3045" s="93">
        <v>1990</v>
      </c>
      <c r="E3045" s="93">
        <v>5.806</v>
      </c>
    </row>
    <row r="3046" spans="1:5" ht="14.25" customHeight="1">
      <c r="A3046" s="93">
        <v>3045</v>
      </c>
      <c r="B3046" s="93" t="s">
        <v>10158</v>
      </c>
      <c r="C3046" s="93" t="s">
        <v>10157</v>
      </c>
      <c r="D3046" s="93">
        <v>1965</v>
      </c>
      <c r="E3046" s="93">
        <v>5.8049999999999997</v>
      </c>
    </row>
    <row r="3047" spans="1:5" ht="14.25" customHeight="1">
      <c r="A3047" s="93">
        <v>3046</v>
      </c>
      <c r="B3047" s="93" t="s">
        <v>10156</v>
      </c>
      <c r="C3047" s="93" t="s">
        <v>10155</v>
      </c>
      <c r="D3047" s="93">
        <v>1997</v>
      </c>
      <c r="E3047" s="93">
        <v>5.8040000000000003</v>
      </c>
    </row>
    <row r="3048" spans="1:5" ht="14.25" customHeight="1">
      <c r="A3048" s="93">
        <v>3047</v>
      </c>
      <c r="B3048" s="93" t="s">
        <v>10154</v>
      </c>
      <c r="C3048" s="93" t="s">
        <v>10153</v>
      </c>
      <c r="D3048" s="93">
        <v>2000</v>
      </c>
      <c r="E3048" s="93">
        <v>5.8029999999999999</v>
      </c>
    </row>
    <row r="3049" spans="1:5" ht="14.25" customHeight="1">
      <c r="A3049" s="93">
        <v>3048</v>
      </c>
      <c r="B3049" s="93" t="s">
        <v>10122</v>
      </c>
      <c r="C3049" s="93" t="s">
        <v>10152</v>
      </c>
      <c r="D3049" s="93">
        <v>1977</v>
      </c>
      <c r="E3049" s="93">
        <v>5.8019999999999996</v>
      </c>
    </row>
    <row r="3050" spans="1:5" ht="14.25" customHeight="1">
      <c r="A3050" s="93">
        <v>3049</v>
      </c>
      <c r="B3050" s="93" t="s">
        <v>8478</v>
      </c>
      <c r="C3050" s="93" t="s">
        <v>10151</v>
      </c>
      <c r="D3050" s="93">
        <v>1977</v>
      </c>
      <c r="E3050" s="93">
        <v>5.7990000000000004</v>
      </c>
    </row>
    <row r="3051" spans="1:5" ht="14.25" customHeight="1">
      <c r="A3051" s="93">
        <v>3050</v>
      </c>
      <c r="B3051" s="93" t="s">
        <v>10150</v>
      </c>
      <c r="C3051" s="93" t="s">
        <v>10149</v>
      </c>
      <c r="D3051" s="93">
        <v>1960</v>
      </c>
      <c r="E3051" s="93">
        <v>5.7990000000000004</v>
      </c>
    </row>
    <row r="3052" spans="1:5" ht="14.25" customHeight="1">
      <c r="A3052" s="93">
        <v>3051</v>
      </c>
      <c r="B3052" s="93" t="s">
        <v>10148</v>
      </c>
      <c r="C3052" s="93" t="s">
        <v>10147</v>
      </c>
      <c r="D3052" s="93">
        <v>1993</v>
      </c>
      <c r="E3052" s="93">
        <v>5.7990000000000004</v>
      </c>
    </row>
    <row r="3053" spans="1:5" ht="14.25" customHeight="1">
      <c r="A3053" s="93">
        <v>3052</v>
      </c>
      <c r="B3053" s="93" t="s">
        <v>10146</v>
      </c>
      <c r="C3053" s="93" t="s">
        <v>10145</v>
      </c>
      <c r="D3053" s="93">
        <v>1962</v>
      </c>
      <c r="E3053" s="93">
        <v>5.7969999999999997</v>
      </c>
    </row>
    <row r="3054" spans="1:5" ht="14.25" customHeight="1">
      <c r="A3054" s="93">
        <v>3053</v>
      </c>
      <c r="B3054" s="93" t="s">
        <v>10144</v>
      </c>
      <c r="C3054" s="93" t="s">
        <v>10143</v>
      </c>
      <c r="D3054" s="93">
        <v>2008</v>
      </c>
      <c r="E3054" s="93">
        <v>5.7960000000000003</v>
      </c>
    </row>
    <row r="3055" spans="1:5" ht="14.25" customHeight="1">
      <c r="A3055" s="93">
        <v>3054</v>
      </c>
      <c r="B3055" s="93" t="s">
        <v>10142</v>
      </c>
      <c r="C3055" s="93" t="s">
        <v>10141</v>
      </c>
      <c r="D3055" s="93">
        <v>1960</v>
      </c>
      <c r="E3055" s="93">
        <v>5.7949999999999999</v>
      </c>
    </row>
    <row r="3056" spans="1:5" ht="14.25" customHeight="1">
      <c r="A3056" s="93">
        <v>3055</v>
      </c>
      <c r="B3056" s="93" t="s">
        <v>10140</v>
      </c>
      <c r="C3056" s="93" t="s">
        <v>10139</v>
      </c>
      <c r="D3056" s="93">
        <v>1980</v>
      </c>
      <c r="E3056" s="93">
        <v>5.7949999999999999</v>
      </c>
    </row>
    <row r="3057" spans="1:5" ht="14.25" customHeight="1">
      <c r="A3057" s="93">
        <v>3056</v>
      </c>
      <c r="B3057" s="93" t="s">
        <v>8074</v>
      </c>
      <c r="C3057" s="93" t="s">
        <v>10138</v>
      </c>
      <c r="D3057" s="93">
        <v>1976</v>
      </c>
      <c r="E3057" s="93">
        <v>5.7939999999999996</v>
      </c>
    </row>
    <row r="3058" spans="1:5" ht="14.25" customHeight="1">
      <c r="A3058" s="93">
        <v>3057</v>
      </c>
      <c r="B3058" s="93" t="s">
        <v>7336</v>
      </c>
      <c r="C3058" s="93" t="s">
        <v>10137</v>
      </c>
      <c r="D3058" s="93">
        <v>1970</v>
      </c>
      <c r="E3058" s="93">
        <v>5.7930000000000001</v>
      </c>
    </row>
    <row r="3059" spans="1:5" ht="14.25" customHeight="1">
      <c r="A3059" s="93">
        <v>3058</v>
      </c>
      <c r="B3059" s="93" t="s">
        <v>10136</v>
      </c>
      <c r="C3059" s="93" t="s">
        <v>10135</v>
      </c>
      <c r="D3059" s="93">
        <v>1983</v>
      </c>
      <c r="E3059" s="93">
        <v>5.7919999999999998</v>
      </c>
    </row>
    <row r="3060" spans="1:5" ht="14.25" customHeight="1">
      <c r="A3060" s="93">
        <v>3059</v>
      </c>
      <c r="B3060" s="93" t="s">
        <v>10134</v>
      </c>
      <c r="C3060" s="93" t="s">
        <v>10133</v>
      </c>
      <c r="D3060" s="93">
        <v>1989</v>
      </c>
      <c r="E3060" s="93">
        <v>5.7919999999999998</v>
      </c>
    </row>
    <row r="3061" spans="1:5" ht="14.25" customHeight="1">
      <c r="A3061" s="93">
        <v>3060</v>
      </c>
      <c r="B3061" s="93" t="s">
        <v>8074</v>
      </c>
      <c r="C3061" s="93" t="s">
        <v>10132</v>
      </c>
      <c r="D3061" s="93">
        <v>1965</v>
      </c>
      <c r="E3061" s="93">
        <v>5.79</v>
      </c>
    </row>
    <row r="3062" spans="1:5" ht="14.25" customHeight="1">
      <c r="A3062" s="93">
        <v>3061</v>
      </c>
      <c r="B3062" s="93" t="s">
        <v>10131</v>
      </c>
      <c r="C3062" s="93" t="s">
        <v>8643</v>
      </c>
      <c r="D3062" s="93">
        <v>1939</v>
      </c>
      <c r="E3062" s="93">
        <v>5.79</v>
      </c>
    </row>
    <row r="3063" spans="1:5" ht="14.25" customHeight="1">
      <c r="A3063" s="93">
        <v>3062</v>
      </c>
      <c r="B3063" s="93" t="s">
        <v>10130</v>
      </c>
      <c r="C3063" s="93" t="s">
        <v>10129</v>
      </c>
      <c r="D3063" s="93">
        <v>1970</v>
      </c>
      <c r="E3063" s="93">
        <v>5.7889999999999997</v>
      </c>
    </row>
    <row r="3064" spans="1:5" ht="14.25" customHeight="1">
      <c r="A3064" s="93">
        <v>3063</v>
      </c>
      <c r="B3064" s="93" t="s">
        <v>195</v>
      </c>
      <c r="C3064" s="93" t="s">
        <v>10128</v>
      </c>
      <c r="D3064" s="93">
        <v>1970</v>
      </c>
      <c r="E3064" s="93">
        <v>5.7889999999999997</v>
      </c>
    </row>
    <row r="3065" spans="1:5" ht="14.25" customHeight="1">
      <c r="A3065" s="93">
        <v>3064</v>
      </c>
      <c r="B3065" s="93" t="s">
        <v>7218</v>
      </c>
      <c r="C3065" s="93" t="s">
        <v>10127</v>
      </c>
      <c r="D3065" s="93">
        <v>1940</v>
      </c>
      <c r="E3065" s="93">
        <v>5.7889999999999997</v>
      </c>
    </row>
    <row r="3066" spans="1:5" ht="14.25" customHeight="1">
      <c r="A3066" s="93">
        <v>3065</v>
      </c>
      <c r="B3066" s="93" t="s">
        <v>9008</v>
      </c>
      <c r="C3066" s="93" t="s">
        <v>10126</v>
      </c>
      <c r="D3066" s="93">
        <v>1973</v>
      </c>
      <c r="E3066" s="93">
        <v>5.7880000000000003</v>
      </c>
    </row>
    <row r="3067" spans="1:5" ht="14.25" customHeight="1">
      <c r="A3067" s="93">
        <v>3066</v>
      </c>
      <c r="B3067" s="93" t="s">
        <v>10125</v>
      </c>
      <c r="C3067" s="93" t="s">
        <v>10124</v>
      </c>
      <c r="D3067" s="93">
        <v>1983</v>
      </c>
      <c r="E3067" s="93">
        <v>5.7869999999999999</v>
      </c>
    </row>
    <row r="3068" spans="1:5" ht="14.25" customHeight="1">
      <c r="A3068" s="93">
        <v>3067</v>
      </c>
      <c r="B3068" s="93" t="s">
        <v>8112</v>
      </c>
      <c r="C3068" s="93" t="s">
        <v>10123</v>
      </c>
      <c r="D3068" s="93">
        <v>1934</v>
      </c>
      <c r="E3068" s="93">
        <v>5.7850000000000001</v>
      </c>
    </row>
    <row r="3069" spans="1:5" ht="14.25" customHeight="1">
      <c r="A3069" s="93">
        <v>3068</v>
      </c>
      <c r="B3069" s="93" t="s">
        <v>10122</v>
      </c>
      <c r="C3069" s="93" t="s">
        <v>10121</v>
      </c>
      <c r="D3069" s="93">
        <v>1986</v>
      </c>
      <c r="E3069" s="93">
        <v>5.7770000000000001</v>
      </c>
    </row>
    <row r="3070" spans="1:5" ht="14.25" customHeight="1">
      <c r="A3070" s="93">
        <v>3069</v>
      </c>
      <c r="B3070" s="93" t="s">
        <v>8215</v>
      </c>
      <c r="C3070" s="93" t="s">
        <v>8803</v>
      </c>
      <c r="D3070" s="93">
        <v>1963</v>
      </c>
      <c r="E3070" s="93">
        <v>5.7750000000000004</v>
      </c>
    </row>
    <row r="3071" spans="1:5" ht="14.25" customHeight="1">
      <c r="A3071" s="93">
        <v>3070</v>
      </c>
      <c r="B3071" s="93" t="s">
        <v>7067</v>
      </c>
      <c r="C3071" s="93" t="s">
        <v>10120</v>
      </c>
      <c r="D3071" s="93">
        <v>1934</v>
      </c>
      <c r="E3071" s="93">
        <v>5.774</v>
      </c>
    </row>
    <row r="3072" spans="1:5" ht="14.25" customHeight="1">
      <c r="A3072" s="93">
        <v>3071</v>
      </c>
      <c r="B3072" s="93" t="s">
        <v>10119</v>
      </c>
      <c r="C3072" s="93" t="s">
        <v>10118</v>
      </c>
      <c r="D3072" s="93">
        <v>1991</v>
      </c>
      <c r="E3072" s="93">
        <v>5.774</v>
      </c>
    </row>
    <row r="3073" spans="1:5" ht="14.25" customHeight="1">
      <c r="A3073" s="93">
        <v>3072</v>
      </c>
      <c r="B3073" s="93" t="s">
        <v>9476</v>
      </c>
      <c r="C3073" s="93" t="s">
        <v>10117</v>
      </c>
      <c r="D3073" s="93">
        <v>2010</v>
      </c>
      <c r="E3073" s="93">
        <v>5.774</v>
      </c>
    </row>
    <row r="3074" spans="1:5" ht="14.25" customHeight="1">
      <c r="A3074" s="93">
        <v>3073</v>
      </c>
      <c r="B3074" s="93" t="s">
        <v>9499</v>
      </c>
      <c r="C3074" s="93" t="s">
        <v>10116</v>
      </c>
      <c r="D3074" s="93">
        <v>1969</v>
      </c>
      <c r="E3074" s="93">
        <v>5.7729999999999997</v>
      </c>
    </row>
    <row r="3075" spans="1:5" ht="14.25" customHeight="1">
      <c r="A3075" s="93">
        <v>3074</v>
      </c>
      <c r="B3075" s="93" t="s">
        <v>7017</v>
      </c>
      <c r="C3075" s="93" t="s">
        <v>10115</v>
      </c>
      <c r="D3075" s="93">
        <v>1979</v>
      </c>
      <c r="E3075" s="93">
        <v>5.7690000000000001</v>
      </c>
    </row>
    <row r="3076" spans="1:5" ht="14.25" customHeight="1">
      <c r="A3076" s="93">
        <v>3075</v>
      </c>
      <c r="B3076" s="93" t="s">
        <v>9700</v>
      </c>
      <c r="C3076" s="93" t="s">
        <v>10114</v>
      </c>
      <c r="D3076" s="93">
        <v>1971</v>
      </c>
      <c r="E3076" s="93">
        <v>5.7690000000000001</v>
      </c>
    </row>
    <row r="3077" spans="1:5" ht="14.25" customHeight="1">
      <c r="A3077" s="93">
        <v>3076</v>
      </c>
      <c r="B3077" s="93" t="s">
        <v>10113</v>
      </c>
      <c r="C3077" s="93" t="s">
        <v>10112</v>
      </c>
      <c r="D3077" s="93">
        <v>1977</v>
      </c>
      <c r="E3077" s="93">
        <v>5.7690000000000001</v>
      </c>
    </row>
    <row r="3078" spans="1:5" ht="14.25" customHeight="1">
      <c r="A3078" s="93">
        <v>3077</v>
      </c>
      <c r="B3078" s="93" t="s">
        <v>10111</v>
      </c>
      <c r="C3078" s="93" t="s">
        <v>10110</v>
      </c>
      <c r="D3078" s="93">
        <v>2008</v>
      </c>
      <c r="E3078" s="93">
        <v>5.7679999999999998</v>
      </c>
    </row>
    <row r="3079" spans="1:5" ht="14.25" customHeight="1">
      <c r="A3079" s="93">
        <v>3078</v>
      </c>
      <c r="B3079" s="93" t="s">
        <v>8040</v>
      </c>
      <c r="C3079" s="93" t="s">
        <v>10109</v>
      </c>
      <c r="D3079" s="93">
        <v>1973</v>
      </c>
      <c r="E3079" s="93">
        <v>5.7640000000000002</v>
      </c>
    </row>
    <row r="3080" spans="1:5" ht="14.25" customHeight="1">
      <c r="A3080" s="93">
        <v>3079</v>
      </c>
      <c r="B3080" s="93" t="s">
        <v>10108</v>
      </c>
      <c r="C3080" s="93" t="s">
        <v>10107</v>
      </c>
      <c r="D3080" s="93">
        <v>1983</v>
      </c>
      <c r="E3080" s="93">
        <v>5.7640000000000002</v>
      </c>
    </row>
    <row r="3081" spans="1:5" ht="14.25" customHeight="1">
      <c r="A3081" s="93">
        <v>3080</v>
      </c>
      <c r="B3081" s="93" t="s">
        <v>7750</v>
      </c>
      <c r="C3081" s="93" t="s">
        <v>10106</v>
      </c>
      <c r="D3081" s="93">
        <v>1992</v>
      </c>
      <c r="E3081" s="93">
        <v>5.7629999999999999</v>
      </c>
    </row>
    <row r="3082" spans="1:5" ht="14.25" customHeight="1">
      <c r="A3082" s="93">
        <v>3081</v>
      </c>
      <c r="B3082" s="93" t="s">
        <v>7402</v>
      </c>
      <c r="C3082" s="93" t="s">
        <v>10105</v>
      </c>
      <c r="D3082" s="93">
        <v>1986</v>
      </c>
      <c r="E3082" s="93">
        <v>5.7619999999999996</v>
      </c>
    </row>
    <row r="3083" spans="1:5" ht="14.25" customHeight="1">
      <c r="A3083" s="93">
        <v>3082</v>
      </c>
      <c r="B3083" s="93" t="s">
        <v>10104</v>
      </c>
      <c r="C3083" s="93" t="s">
        <v>10103</v>
      </c>
      <c r="D3083" s="93">
        <v>1958</v>
      </c>
      <c r="E3083" s="93">
        <v>5.76</v>
      </c>
    </row>
    <row r="3084" spans="1:5" ht="14.25" customHeight="1">
      <c r="A3084" s="93">
        <v>3083</v>
      </c>
      <c r="B3084" s="93" t="s">
        <v>9822</v>
      </c>
      <c r="C3084" s="93" t="s">
        <v>10102</v>
      </c>
      <c r="D3084" s="93">
        <v>1995</v>
      </c>
      <c r="E3084" s="93">
        <v>5.76</v>
      </c>
    </row>
    <row r="3085" spans="1:5" ht="14.25" customHeight="1">
      <c r="A3085" s="93">
        <v>3084</v>
      </c>
      <c r="B3085" s="93" t="s">
        <v>10101</v>
      </c>
      <c r="C3085" s="93" t="s">
        <v>10100</v>
      </c>
      <c r="D3085" s="93">
        <v>1984</v>
      </c>
      <c r="E3085" s="93">
        <v>5.7590000000000003</v>
      </c>
    </row>
    <row r="3086" spans="1:5" ht="14.25" customHeight="1">
      <c r="A3086" s="93">
        <v>3085</v>
      </c>
      <c r="B3086" s="93" t="s">
        <v>10099</v>
      </c>
      <c r="C3086" s="93" t="s">
        <v>10098</v>
      </c>
      <c r="D3086" s="93">
        <v>1973</v>
      </c>
      <c r="E3086" s="93">
        <v>5.7590000000000003</v>
      </c>
    </row>
    <row r="3087" spans="1:5" ht="14.25" customHeight="1">
      <c r="A3087" s="93">
        <v>3086</v>
      </c>
      <c r="B3087" s="93" t="s">
        <v>10097</v>
      </c>
      <c r="C3087" s="93" t="s">
        <v>10096</v>
      </c>
      <c r="D3087" s="93">
        <v>1980</v>
      </c>
      <c r="E3087" s="93">
        <v>5.7560000000000002</v>
      </c>
    </row>
    <row r="3088" spans="1:5" ht="14.25" customHeight="1">
      <c r="A3088" s="93">
        <v>3087</v>
      </c>
      <c r="B3088" s="93" t="s">
        <v>7030</v>
      </c>
      <c r="C3088" s="93" t="s">
        <v>10095</v>
      </c>
      <c r="D3088" s="93">
        <v>1962</v>
      </c>
      <c r="E3088" s="93">
        <v>5.7560000000000002</v>
      </c>
    </row>
    <row r="3089" spans="1:5" ht="14.25" customHeight="1">
      <c r="A3089" s="93">
        <v>3088</v>
      </c>
      <c r="B3089" s="93" t="s">
        <v>7877</v>
      </c>
      <c r="C3089" s="93" t="s">
        <v>10094</v>
      </c>
      <c r="D3089" s="93">
        <v>1963</v>
      </c>
      <c r="E3089" s="93">
        <v>5.7560000000000002</v>
      </c>
    </row>
    <row r="3090" spans="1:5" ht="14.25" customHeight="1">
      <c r="A3090" s="93">
        <v>3089</v>
      </c>
      <c r="B3090" s="93" t="s">
        <v>9043</v>
      </c>
      <c r="C3090" s="93" t="s">
        <v>9129</v>
      </c>
      <c r="D3090" s="93">
        <v>1990</v>
      </c>
      <c r="E3090" s="93">
        <v>5.7560000000000002</v>
      </c>
    </row>
    <row r="3091" spans="1:5" ht="14.25" customHeight="1">
      <c r="A3091" s="93">
        <v>3090</v>
      </c>
      <c r="B3091" s="93" t="s">
        <v>9176</v>
      </c>
      <c r="C3091" s="93" t="s">
        <v>10093</v>
      </c>
      <c r="D3091" s="93">
        <v>1998</v>
      </c>
      <c r="E3091" s="93">
        <v>5.7539999999999996</v>
      </c>
    </row>
    <row r="3092" spans="1:5" ht="14.25" customHeight="1">
      <c r="A3092" s="93">
        <v>3091</v>
      </c>
      <c r="B3092" s="93" t="s">
        <v>9820</v>
      </c>
      <c r="C3092" s="93" t="s">
        <v>8968</v>
      </c>
      <c r="D3092" s="93">
        <v>1962</v>
      </c>
      <c r="E3092" s="93">
        <v>5.7530000000000001</v>
      </c>
    </row>
    <row r="3093" spans="1:5" ht="14.25" customHeight="1">
      <c r="A3093" s="93">
        <v>3092</v>
      </c>
      <c r="B3093" s="93" t="s">
        <v>10092</v>
      </c>
      <c r="C3093" s="93" t="s">
        <v>10091</v>
      </c>
      <c r="D3093" s="93">
        <v>1941</v>
      </c>
      <c r="E3093" s="93">
        <v>5.7530000000000001</v>
      </c>
    </row>
    <row r="3094" spans="1:5" ht="14.25" customHeight="1">
      <c r="A3094" s="93">
        <v>3093</v>
      </c>
      <c r="B3094" s="93" t="s">
        <v>10090</v>
      </c>
      <c r="C3094" s="93" t="s">
        <v>10089</v>
      </c>
      <c r="D3094" s="93">
        <v>1996</v>
      </c>
      <c r="E3094" s="93">
        <v>5.7519999999999998</v>
      </c>
    </row>
    <row r="3095" spans="1:5" ht="14.25" customHeight="1">
      <c r="A3095" s="93">
        <v>3094</v>
      </c>
      <c r="B3095" s="93" t="s">
        <v>7194</v>
      </c>
      <c r="C3095" s="93" t="s">
        <v>10088</v>
      </c>
      <c r="D3095" s="93">
        <v>2011</v>
      </c>
      <c r="E3095" s="93">
        <v>5.7510000000000003</v>
      </c>
    </row>
    <row r="3096" spans="1:5" ht="14.25" customHeight="1">
      <c r="A3096" s="93">
        <v>3095</v>
      </c>
      <c r="B3096" s="93" t="s">
        <v>10087</v>
      </c>
      <c r="C3096" s="93" t="s">
        <v>10086</v>
      </c>
      <c r="D3096" s="93">
        <v>2006</v>
      </c>
      <c r="E3096" s="93">
        <v>5.75</v>
      </c>
    </row>
    <row r="3097" spans="1:5" ht="14.25" customHeight="1">
      <c r="A3097" s="93">
        <v>3096</v>
      </c>
      <c r="B3097" s="93" t="s">
        <v>10085</v>
      </c>
      <c r="C3097" s="93" t="s">
        <v>10084</v>
      </c>
      <c r="D3097" s="93">
        <v>1923</v>
      </c>
      <c r="E3097" s="93">
        <v>5.7489999999999997</v>
      </c>
    </row>
    <row r="3098" spans="1:5" ht="14.25" customHeight="1">
      <c r="A3098" s="93">
        <v>3097</v>
      </c>
      <c r="B3098" s="93" t="s">
        <v>10083</v>
      </c>
      <c r="C3098" s="93" t="s">
        <v>10082</v>
      </c>
      <c r="D3098" s="93">
        <v>1973</v>
      </c>
      <c r="E3098" s="93">
        <v>5.7480000000000002</v>
      </c>
    </row>
    <row r="3099" spans="1:5" ht="14.25" customHeight="1">
      <c r="A3099" s="93">
        <v>3098</v>
      </c>
      <c r="B3099" s="93" t="s">
        <v>7242</v>
      </c>
      <c r="C3099" s="93" t="s">
        <v>10081</v>
      </c>
      <c r="D3099" s="93">
        <v>1975</v>
      </c>
      <c r="E3099" s="93">
        <v>5.7480000000000002</v>
      </c>
    </row>
    <row r="3100" spans="1:5" ht="14.25" customHeight="1">
      <c r="A3100" s="93">
        <v>3099</v>
      </c>
      <c r="B3100" s="93" t="s">
        <v>10080</v>
      </c>
      <c r="C3100" s="93" t="s">
        <v>10079</v>
      </c>
      <c r="D3100" s="93">
        <v>1961</v>
      </c>
      <c r="E3100" s="93">
        <v>5.7480000000000002</v>
      </c>
    </row>
    <row r="3101" spans="1:5" ht="14.25" customHeight="1">
      <c r="A3101" s="93">
        <v>3100</v>
      </c>
      <c r="B3101" s="93" t="s">
        <v>7877</v>
      </c>
      <c r="C3101" s="93" t="s">
        <v>10078</v>
      </c>
      <c r="D3101" s="93">
        <v>1976</v>
      </c>
      <c r="E3101" s="93">
        <v>5.7480000000000002</v>
      </c>
    </row>
    <row r="3102" spans="1:5" ht="14.25" customHeight="1">
      <c r="A3102" s="93">
        <v>3101</v>
      </c>
      <c r="B3102" s="93" t="s">
        <v>10077</v>
      </c>
      <c r="C3102" s="93" t="s">
        <v>10076</v>
      </c>
      <c r="D3102" s="93">
        <v>1984</v>
      </c>
      <c r="E3102" s="93">
        <v>5.7469999999999999</v>
      </c>
    </row>
    <row r="3103" spans="1:5" ht="14.25" customHeight="1">
      <c r="A3103" s="93">
        <v>3102</v>
      </c>
      <c r="B3103" s="93" t="s">
        <v>10075</v>
      </c>
      <c r="C3103" s="93" t="s">
        <v>10074</v>
      </c>
      <c r="D3103" s="93">
        <v>1988</v>
      </c>
      <c r="E3103" s="93">
        <v>5.7469999999999999</v>
      </c>
    </row>
    <row r="3104" spans="1:5" ht="14.25" customHeight="1">
      <c r="A3104" s="93">
        <v>3103</v>
      </c>
      <c r="B3104" s="93" t="s">
        <v>8215</v>
      </c>
      <c r="C3104" s="93" t="s">
        <v>10073</v>
      </c>
      <c r="D3104" s="93">
        <v>1973</v>
      </c>
      <c r="E3104" s="93">
        <v>5.7460000000000004</v>
      </c>
    </row>
    <row r="3105" spans="1:5" ht="14.25" customHeight="1">
      <c r="A3105" s="93">
        <v>3104</v>
      </c>
      <c r="B3105" s="93" t="s">
        <v>10072</v>
      </c>
      <c r="C3105" s="93" t="s">
        <v>10071</v>
      </c>
      <c r="D3105" s="93">
        <v>1973</v>
      </c>
      <c r="E3105" s="93">
        <v>5.7460000000000004</v>
      </c>
    </row>
    <row r="3106" spans="1:5" ht="14.25" customHeight="1">
      <c r="A3106" s="93">
        <v>3105</v>
      </c>
      <c r="B3106" s="93" t="s">
        <v>10070</v>
      </c>
      <c r="C3106" s="93" t="s">
        <v>10069</v>
      </c>
      <c r="D3106" s="93">
        <v>2011</v>
      </c>
      <c r="E3106" s="93">
        <v>5.7450000000000001</v>
      </c>
    </row>
    <row r="3107" spans="1:5" ht="14.25" customHeight="1">
      <c r="A3107" s="93">
        <v>3106</v>
      </c>
      <c r="B3107" s="93" t="s">
        <v>7635</v>
      </c>
      <c r="C3107" s="93" t="s">
        <v>10068</v>
      </c>
      <c r="D3107" s="93">
        <v>1944</v>
      </c>
      <c r="E3107" s="93">
        <v>5.742</v>
      </c>
    </row>
    <row r="3108" spans="1:5" ht="14.25" customHeight="1">
      <c r="A3108" s="93">
        <v>3107</v>
      </c>
      <c r="B3108" s="93" t="s">
        <v>8428</v>
      </c>
      <c r="C3108" s="93" t="s">
        <v>10067</v>
      </c>
      <c r="D3108" s="93">
        <v>2004</v>
      </c>
      <c r="E3108" s="93">
        <v>5.742</v>
      </c>
    </row>
    <row r="3109" spans="1:5" ht="14.25" customHeight="1">
      <c r="A3109" s="93">
        <v>3108</v>
      </c>
      <c r="B3109" s="93" t="s">
        <v>7326</v>
      </c>
      <c r="C3109" s="93" t="s">
        <v>10066</v>
      </c>
      <c r="D3109" s="93">
        <v>1987</v>
      </c>
      <c r="E3109" s="93">
        <v>5.742</v>
      </c>
    </row>
    <row r="3110" spans="1:5" ht="14.25" customHeight="1">
      <c r="A3110" s="93">
        <v>3109</v>
      </c>
      <c r="B3110" s="93" t="s">
        <v>8154</v>
      </c>
      <c r="C3110" s="93" t="s">
        <v>10065</v>
      </c>
      <c r="D3110" s="93">
        <v>1955</v>
      </c>
      <c r="E3110" s="93">
        <v>5.74</v>
      </c>
    </row>
    <row r="3111" spans="1:5" ht="14.25" customHeight="1">
      <c r="A3111" s="93">
        <v>3110</v>
      </c>
      <c r="B3111" s="93" t="s">
        <v>10064</v>
      </c>
      <c r="C3111" s="93" t="s">
        <v>10063</v>
      </c>
      <c r="D3111" s="93">
        <v>1983</v>
      </c>
      <c r="E3111" s="93">
        <v>5.74</v>
      </c>
    </row>
    <row r="3112" spans="1:5" ht="14.25" customHeight="1">
      <c r="A3112" s="93">
        <v>3111</v>
      </c>
      <c r="B3112" s="93" t="s">
        <v>9731</v>
      </c>
      <c r="C3112" s="93" t="s">
        <v>10062</v>
      </c>
      <c r="D3112" s="93">
        <v>1993</v>
      </c>
      <c r="E3112" s="93">
        <v>5.74</v>
      </c>
    </row>
    <row r="3113" spans="1:5" ht="14.25" customHeight="1">
      <c r="A3113" s="93">
        <v>3112</v>
      </c>
      <c r="B3113" s="93" t="s">
        <v>10061</v>
      </c>
      <c r="C3113" s="93" t="s">
        <v>8643</v>
      </c>
      <c r="D3113" s="93">
        <v>1963</v>
      </c>
      <c r="E3113" s="93">
        <v>5.7389999999999999</v>
      </c>
    </row>
    <row r="3114" spans="1:5" ht="14.25" customHeight="1">
      <c r="A3114" s="93">
        <v>3113</v>
      </c>
      <c r="B3114" s="93" t="s">
        <v>10060</v>
      </c>
      <c r="C3114" s="93" t="s">
        <v>10059</v>
      </c>
      <c r="D3114" s="93">
        <v>1986</v>
      </c>
      <c r="E3114" s="93">
        <v>5.7370000000000001</v>
      </c>
    </row>
    <row r="3115" spans="1:5" ht="14.25" customHeight="1">
      <c r="A3115" s="93">
        <v>3114</v>
      </c>
      <c r="B3115" s="93" t="s">
        <v>7023</v>
      </c>
      <c r="C3115" s="93" t="s">
        <v>10058</v>
      </c>
      <c r="D3115" s="93">
        <v>1995</v>
      </c>
      <c r="E3115" s="93">
        <v>5.7359999999999998</v>
      </c>
    </row>
    <row r="3116" spans="1:5" ht="14.25" customHeight="1">
      <c r="A3116" s="93">
        <v>3115</v>
      </c>
      <c r="B3116" s="93" t="s">
        <v>7035</v>
      </c>
      <c r="C3116" s="93" t="s">
        <v>10057</v>
      </c>
      <c r="D3116" s="93">
        <v>2009</v>
      </c>
      <c r="E3116" s="93">
        <v>5.7350000000000003</v>
      </c>
    </row>
    <row r="3117" spans="1:5" ht="14.25" customHeight="1">
      <c r="A3117" s="93">
        <v>3116</v>
      </c>
      <c r="B3117" s="93" t="s">
        <v>9673</v>
      </c>
      <c r="C3117" s="93" t="s">
        <v>10056</v>
      </c>
      <c r="D3117" s="93">
        <v>1968</v>
      </c>
      <c r="E3117" s="93">
        <v>5.7320000000000002</v>
      </c>
    </row>
    <row r="3118" spans="1:5" ht="14.25" customHeight="1">
      <c r="A3118" s="93">
        <v>3117</v>
      </c>
      <c r="B3118" s="93" t="s">
        <v>10055</v>
      </c>
      <c r="C3118" s="93" t="s">
        <v>10054</v>
      </c>
      <c r="D3118" s="93">
        <v>1960</v>
      </c>
      <c r="E3118" s="93">
        <v>5.7309999999999999</v>
      </c>
    </row>
    <row r="3119" spans="1:5" ht="14.25" customHeight="1">
      <c r="A3119" s="93">
        <v>3118</v>
      </c>
      <c r="B3119" s="93" t="s">
        <v>10053</v>
      </c>
      <c r="C3119" s="93" t="s">
        <v>10052</v>
      </c>
      <c r="D3119" s="93">
        <v>1950</v>
      </c>
      <c r="E3119" s="93">
        <v>5.7309999999999999</v>
      </c>
    </row>
    <row r="3120" spans="1:5" ht="14.25" customHeight="1">
      <c r="A3120" s="93">
        <v>3119</v>
      </c>
      <c r="B3120" s="93" t="s">
        <v>10051</v>
      </c>
      <c r="C3120" s="93" t="s">
        <v>10050</v>
      </c>
      <c r="D3120" s="93">
        <v>1972</v>
      </c>
      <c r="E3120" s="93">
        <v>5.7309999999999999</v>
      </c>
    </row>
    <row r="3121" spans="1:5" ht="14.25" customHeight="1">
      <c r="A3121" s="93">
        <v>3120</v>
      </c>
      <c r="B3121" s="93" t="s">
        <v>8852</v>
      </c>
      <c r="C3121" s="93" t="s">
        <v>10049</v>
      </c>
      <c r="D3121" s="93">
        <v>1995</v>
      </c>
      <c r="E3121" s="93">
        <v>5.73</v>
      </c>
    </row>
    <row r="3122" spans="1:5" ht="14.25" customHeight="1">
      <c r="A3122" s="93">
        <v>3121</v>
      </c>
      <c r="B3122" s="93" t="s">
        <v>7890</v>
      </c>
      <c r="C3122" s="93" t="s">
        <v>10048</v>
      </c>
      <c r="D3122" s="93">
        <v>1952</v>
      </c>
      <c r="E3122" s="93">
        <v>5.73</v>
      </c>
    </row>
    <row r="3123" spans="1:5" ht="14.25" customHeight="1">
      <c r="A3123" s="93">
        <v>3122</v>
      </c>
      <c r="B3123" s="93" t="s">
        <v>9460</v>
      </c>
      <c r="C3123" s="93" t="s">
        <v>10047</v>
      </c>
      <c r="D3123" s="93">
        <v>1971</v>
      </c>
      <c r="E3123" s="93">
        <v>5.7279999999999998</v>
      </c>
    </row>
    <row r="3124" spans="1:5" ht="14.25" customHeight="1">
      <c r="A3124" s="93">
        <v>3123</v>
      </c>
      <c r="B3124" s="93" t="s">
        <v>9938</v>
      </c>
      <c r="C3124" s="93" t="s">
        <v>10046</v>
      </c>
      <c r="D3124" s="93">
        <v>1973</v>
      </c>
      <c r="E3124" s="93">
        <v>5.7270000000000003</v>
      </c>
    </row>
    <row r="3125" spans="1:5" ht="14.25" customHeight="1">
      <c r="A3125" s="93">
        <v>3124</v>
      </c>
      <c r="B3125" s="93" t="s">
        <v>10045</v>
      </c>
      <c r="C3125" s="93" t="s">
        <v>10044</v>
      </c>
      <c r="D3125" s="93">
        <v>1963</v>
      </c>
      <c r="E3125" s="93">
        <v>5.7249999999999996</v>
      </c>
    </row>
    <row r="3126" spans="1:5" ht="14.25" customHeight="1">
      <c r="A3126" s="93">
        <v>3125</v>
      </c>
      <c r="B3126" s="93" t="s">
        <v>10043</v>
      </c>
      <c r="C3126" s="93" t="s">
        <v>10042</v>
      </c>
      <c r="D3126" s="93">
        <v>1974</v>
      </c>
      <c r="E3126" s="93">
        <v>5.7240000000000002</v>
      </c>
    </row>
    <row r="3127" spans="1:5" ht="14.25" customHeight="1">
      <c r="A3127" s="93">
        <v>3126</v>
      </c>
      <c r="B3127" s="93" t="s">
        <v>10041</v>
      </c>
      <c r="C3127" s="93" t="s">
        <v>10040</v>
      </c>
      <c r="D3127" s="93">
        <v>1960</v>
      </c>
      <c r="E3127" s="93">
        <v>5.7229999999999999</v>
      </c>
    </row>
    <row r="3128" spans="1:5" ht="14.25" customHeight="1">
      <c r="A3128" s="93">
        <v>3127</v>
      </c>
      <c r="B3128" s="93" t="s">
        <v>8253</v>
      </c>
      <c r="C3128" s="93" t="s">
        <v>10039</v>
      </c>
      <c r="D3128" s="93">
        <v>1985</v>
      </c>
      <c r="E3128" s="93">
        <v>5.7190000000000003</v>
      </c>
    </row>
    <row r="3129" spans="1:5" ht="14.25" customHeight="1">
      <c r="A3129" s="93">
        <v>3128</v>
      </c>
      <c r="B3129" s="93" t="s">
        <v>10038</v>
      </c>
      <c r="C3129" s="93" t="s">
        <v>10037</v>
      </c>
      <c r="D3129" s="93">
        <v>1968</v>
      </c>
      <c r="E3129" s="93">
        <v>5.7190000000000003</v>
      </c>
    </row>
    <row r="3130" spans="1:5" ht="14.25" customHeight="1">
      <c r="A3130" s="93">
        <v>3129</v>
      </c>
      <c r="B3130" s="93" t="s">
        <v>9681</v>
      </c>
      <c r="C3130" s="93" t="s">
        <v>10036</v>
      </c>
      <c r="D3130" s="93">
        <v>1992</v>
      </c>
      <c r="E3130" s="93">
        <v>5.718</v>
      </c>
    </row>
    <row r="3131" spans="1:5" ht="14.25" customHeight="1">
      <c r="A3131" s="93">
        <v>3130</v>
      </c>
      <c r="B3131" s="93" t="s">
        <v>7506</v>
      </c>
      <c r="C3131" s="93" t="s">
        <v>10035</v>
      </c>
      <c r="D3131" s="93">
        <v>1959</v>
      </c>
      <c r="E3131" s="93">
        <v>5.7169999999999996</v>
      </c>
    </row>
    <row r="3132" spans="1:5" ht="14.25" customHeight="1">
      <c r="A3132" s="93">
        <v>3131</v>
      </c>
      <c r="B3132" s="93" t="s">
        <v>7746</v>
      </c>
      <c r="C3132" s="93" t="s">
        <v>10034</v>
      </c>
      <c r="D3132" s="93">
        <v>1972</v>
      </c>
      <c r="E3132" s="93">
        <v>5.7149999999999999</v>
      </c>
    </row>
    <row r="3133" spans="1:5" ht="14.25" customHeight="1">
      <c r="A3133" s="93">
        <v>3132</v>
      </c>
      <c r="B3133" s="93" t="s">
        <v>7407</v>
      </c>
      <c r="C3133" s="93" t="s">
        <v>10033</v>
      </c>
      <c r="D3133" s="93">
        <v>1992</v>
      </c>
      <c r="E3133" s="93">
        <v>5.7149999999999999</v>
      </c>
    </row>
    <row r="3134" spans="1:5" ht="14.25" customHeight="1">
      <c r="A3134" s="93">
        <v>3133</v>
      </c>
      <c r="B3134" s="93" t="s">
        <v>10032</v>
      </c>
      <c r="C3134" s="93" t="s">
        <v>10031</v>
      </c>
      <c r="D3134" s="93">
        <v>2008</v>
      </c>
      <c r="E3134" s="93">
        <v>5.7140000000000004</v>
      </c>
    </row>
    <row r="3135" spans="1:5" ht="14.25" customHeight="1">
      <c r="A3135" s="93">
        <v>3134</v>
      </c>
      <c r="B3135" s="93" t="s">
        <v>10030</v>
      </c>
      <c r="C3135" s="93" t="s">
        <v>10029</v>
      </c>
      <c r="D3135" s="93">
        <v>1982</v>
      </c>
      <c r="E3135" s="93">
        <v>5.7130000000000001</v>
      </c>
    </row>
    <row r="3136" spans="1:5" ht="14.25" customHeight="1">
      <c r="A3136" s="93">
        <v>3135</v>
      </c>
      <c r="B3136" s="93" t="s">
        <v>7596</v>
      </c>
      <c r="C3136" s="93" t="s">
        <v>10028</v>
      </c>
      <c r="D3136" s="93">
        <v>1956</v>
      </c>
      <c r="E3136" s="93">
        <v>5.7110000000000003</v>
      </c>
    </row>
    <row r="3137" spans="1:5" ht="14.25" customHeight="1">
      <c r="A3137" s="93">
        <v>3136</v>
      </c>
      <c r="B3137" s="93" t="s">
        <v>7553</v>
      </c>
      <c r="C3137" s="93" t="s">
        <v>10027</v>
      </c>
      <c r="D3137" s="93">
        <v>1984</v>
      </c>
      <c r="E3137" s="93">
        <v>5.7110000000000003</v>
      </c>
    </row>
    <row r="3138" spans="1:5" ht="14.25" customHeight="1">
      <c r="A3138" s="93">
        <v>3137</v>
      </c>
      <c r="B3138" s="93" t="s">
        <v>10026</v>
      </c>
      <c r="C3138" s="93" t="s">
        <v>10025</v>
      </c>
      <c r="D3138" s="93">
        <v>1975</v>
      </c>
      <c r="E3138" s="93">
        <v>5.7060000000000004</v>
      </c>
    </row>
    <row r="3139" spans="1:5" ht="14.25" customHeight="1">
      <c r="A3139" s="93">
        <v>3138</v>
      </c>
      <c r="B3139" s="93" t="s">
        <v>8977</v>
      </c>
      <c r="C3139" s="93" t="s">
        <v>10024</v>
      </c>
      <c r="D3139" s="93">
        <v>1972</v>
      </c>
      <c r="E3139" s="93">
        <v>5.7039999999999997</v>
      </c>
    </row>
    <row r="3140" spans="1:5" ht="14.25" customHeight="1">
      <c r="A3140" s="93">
        <v>3139</v>
      </c>
      <c r="B3140" s="93" t="s">
        <v>7113</v>
      </c>
      <c r="C3140" s="93" t="s">
        <v>10023</v>
      </c>
      <c r="D3140" s="93">
        <v>1990</v>
      </c>
      <c r="E3140" s="93">
        <v>5.7030000000000003</v>
      </c>
    </row>
    <row r="3141" spans="1:5" ht="14.25" customHeight="1">
      <c r="A3141" s="93">
        <v>3140</v>
      </c>
      <c r="B3141" s="93" t="s">
        <v>10022</v>
      </c>
      <c r="C3141" s="93" t="s">
        <v>10021</v>
      </c>
      <c r="D3141" s="93">
        <v>1945</v>
      </c>
      <c r="E3141" s="93">
        <v>5.7</v>
      </c>
    </row>
    <row r="3142" spans="1:5" ht="14.25" customHeight="1">
      <c r="A3142" s="93">
        <v>3141</v>
      </c>
      <c r="B3142" s="93" t="s">
        <v>10020</v>
      </c>
      <c r="C3142" s="93" t="s">
        <v>10019</v>
      </c>
      <c r="D3142" s="93">
        <v>1958</v>
      </c>
      <c r="E3142" s="93">
        <v>5.6989999999999998</v>
      </c>
    </row>
    <row r="3143" spans="1:5" ht="14.25" customHeight="1">
      <c r="A3143" s="93">
        <v>3142</v>
      </c>
      <c r="B3143" s="93" t="s">
        <v>10018</v>
      </c>
      <c r="C3143" s="93" t="s">
        <v>10017</v>
      </c>
      <c r="D3143" s="93">
        <v>1961</v>
      </c>
      <c r="E3143" s="93">
        <v>5.6980000000000004</v>
      </c>
    </row>
    <row r="3144" spans="1:5" ht="14.25" customHeight="1">
      <c r="A3144" s="93">
        <v>3143</v>
      </c>
      <c r="B3144" s="93" t="s">
        <v>10016</v>
      </c>
      <c r="C3144" s="93" t="s">
        <v>10015</v>
      </c>
      <c r="D3144" s="93">
        <v>1980</v>
      </c>
      <c r="E3144" s="93">
        <v>5.6980000000000004</v>
      </c>
    </row>
    <row r="3145" spans="1:5" ht="14.25" customHeight="1">
      <c r="A3145" s="93">
        <v>3144</v>
      </c>
      <c r="B3145" s="93" t="s">
        <v>10014</v>
      </c>
      <c r="C3145" s="93" t="s">
        <v>10013</v>
      </c>
      <c r="D3145" s="93">
        <v>1943</v>
      </c>
      <c r="E3145" s="93">
        <v>5.6970000000000001</v>
      </c>
    </row>
    <row r="3146" spans="1:5" ht="14.25" customHeight="1">
      <c r="A3146" s="93">
        <v>3145</v>
      </c>
      <c r="B3146" s="93" t="s">
        <v>10012</v>
      </c>
      <c r="C3146" s="93" t="s">
        <v>10011</v>
      </c>
      <c r="D3146" s="93">
        <v>1961</v>
      </c>
      <c r="E3146" s="93">
        <v>5.6929999999999996</v>
      </c>
    </row>
    <row r="3147" spans="1:5" ht="14.25" customHeight="1">
      <c r="A3147" s="93">
        <v>3146</v>
      </c>
      <c r="B3147" s="93" t="s">
        <v>10010</v>
      </c>
      <c r="C3147" s="93" t="s">
        <v>10009</v>
      </c>
      <c r="D3147" s="93">
        <v>1978</v>
      </c>
      <c r="E3147" s="93">
        <v>5.6920000000000002</v>
      </c>
    </row>
    <row r="3148" spans="1:5" ht="14.25" customHeight="1">
      <c r="A3148" s="93">
        <v>3147</v>
      </c>
      <c r="B3148" s="93" t="s">
        <v>8466</v>
      </c>
      <c r="C3148" s="93" t="s">
        <v>10008</v>
      </c>
      <c r="D3148" s="93">
        <v>1994</v>
      </c>
      <c r="E3148" s="93">
        <v>5.6909999999999998</v>
      </c>
    </row>
    <row r="3149" spans="1:5" ht="14.25" customHeight="1">
      <c r="A3149" s="93">
        <v>3148</v>
      </c>
      <c r="B3149" s="93" t="s">
        <v>10007</v>
      </c>
      <c r="C3149" s="93" t="s">
        <v>10006</v>
      </c>
      <c r="D3149" s="93">
        <v>1970</v>
      </c>
      <c r="E3149" s="93">
        <v>5.6909999999999998</v>
      </c>
    </row>
    <row r="3150" spans="1:5" ht="14.25" customHeight="1">
      <c r="A3150" s="93">
        <v>3149</v>
      </c>
      <c r="B3150" s="93" t="s">
        <v>8498</v>
      </c>
      <c r="C3150" s="93" t="s">
        <v>10005</v>
      </c>
      <c r="D3150" s="93">
        <v>1979</v>
      </c>
      <c r="E3150" s="93">
        <v>5.6890000000000001</v>
      </c>
    </row>
    <row r="3151" spans="1:5" ht="14.25" customHeight="1">
      <c r="A3151" s="93">
        <v>3150</v>
      </c>
      <c r="B3151" s="93" t="s">
        <v>9668</v>
      </c>
      <c r="C3151" s="93" t="s">
        <v>10004</v>
      </c>
      <c r="D3151" s="93">
        <v>1975</v>
      </c>
      <c r="E3151" s="93">
        <v>5.6849999999999996</v>
      </c>
    </row>
    <row r="3152" spans="1:5" ht="14.25" customHeight="1">
      <c r="A3152" s="93">
        <v>3151</v>
      </c>
      <c r="B3152" s="93" t="s">
        <v>7902</v>
      </c>
      <c r="C3152" s="93" t="s">
        <v>10003</v>
      </c>
      <c r="D3152" s="93">
        <v>1999</v>
      </c>
      <c r="E3152" s="93">
        <v>5.6849999999999996</v>
      </c>
    </row>
    <row r="3153" spans="1:5" ht="14.25" customHeight="1">
      <c r="A3153" s="93">
        <v>3152</v>
      </c>
      <c r="B3153" s="93" t="s">
        <v>10002</v>
      </c>
      <c r="C3153" s="93" t="s">
        <v>10001</v>
      </c>
      <c r="D3153" s="93">
        <v>1934</v>
      </c>
      <c r="E3153" s="93">
        <v>5.6849999999999996</v>
      </c>
    </row>
    <row r="3154" spans="1:5" ht="14.25" customHeight="1">
      <c r="A3154" s="93">
        <v>3153</v>
      </c>
      <c r="B3154" s="93" t="s">
        <v>10000</v>
      </c>
      <c r="C3154" s="93" t="s">
        <v>9999</v>
      </c>
      <c r="D3154" s="93">
        <v>1970</v>
      </c>
      <c r="E3154" s="93">
        <v>5.6849999999999996</v>
      </c>
    </row>
    <row r="3155" spans="1:5" ht="14.25" customHeight="1">
      <c r="A3155" s="93">
        <v>3154</v>
      </c>
      <c r="B3155" s="93" t="s">
        <v>8374</v>
      </c>
      <c r="C3155" s="93" t="s">
        <v>9998</v>
      </c>
      <c r="D3155" s="93">
        <v>1993</v>
      </c>
      <c r="E3155" s="93">
        <v>5.6849999999999996</v>
      </c>
    </row>
    <row r="3156" spans="1:5" ht="14.25" customHeight="1">
      <c r="A3156" s="93">
        <v>3155</v>
      </c>
      <c r="B3156" s="93" t="s">
        <v>9997</v>
      </c>
      <c r="C3156" s="93" t="s">
        <v>9996</v>
      </c>
      <c r="D3156" s="93">
        <v>1927</v>
      </c>
      <c r="E3156" s="93">
        <v>5.6849999999999996</v>
      </c>
    </row>
    <row r="3157" spans="1:5" ht="14.25" customHeight="1">
      <c r="A3157" s="93">
        <v>3156</v>
      </c>
      <c r="B3157" s="93" t="s">
        <v>8432</v>
      </c>
      <c r="C3157" s="93" t="s">
        <v>1175</v>
      </c>
      <c r="D3157" s="93">
        <v>1999</v>
      </c>
      <c r="E3157" s="93">
        <v>5.6840000000000002</v>
      </c>
    </row>
    <row r="3158" spans="1:5" ht="14.25" customHeight="1">
      <c r="A3158" s="93">
        <v>3157</v>
      </c>
      <c r="B3158" s="93" t="s">
        <v>9995</v>
      </c>
      <c r="C3158" s="93" t="s">
        <v>9994</v>
      </c>
      <c r="D3158" s="93">
        <v>1985</v>
      </c>
      <c r="E3158" s="93">
        <v>5.6820000000000004</v>
      </c>
    </row>
    <row r="3159" spans="1:5" ht="14.25" customHeight="1">
      <c r="A3159" s="93">
        <v>3158</v>
      </c>
      <c r="B3159" s="93" t="s">
        <v>9470</v>
      </c>
      <c r="C3159" s="93" t="s">
        <v>9993</v>
      </c>
      <c r="D3159" s="93">
        <v>1999</v>
      </c>
      <c r="E3159" s="93">
        <v>5.6820000000000004</v>
      </c>
    </row>
    <row r="3160" spans="1:5" ht="14.25" customHeight="1">
      <c r="A3160" s="93">
        <v>3159</v>
      </c>
      <c r="B3160" s="93" t="s">
        <v>9992</v>
      </c>
      <c r="C3160" s="93" t="s">
        <v>9991</v>
      </c>
      <c r="D3160" s="93">
        <v>2004</v>
      </c>
      <c r="E3160" s="93">
        <v>5.6769999999999996</v>
      </c>
    </row>
    <row r="3161" spans="1:5" ht="14.25" customHeight="1">
      <c r="A3161" s="93">
        <v>3160</v>
      </c>
      <c r="B3161" s="93" t="s">
        <v>7689</v>
      </c>
      <c r="C3161" s="93" t="s">
        <v>9990</v>
      </c>
      <c r="D3161" s="93">
        <v>1988</v>
      </c>
      <c r="E3161" s="93">
        <v>5.6710000000000003</v>
      </c>
    </row>
    <row r="3162" spans="1:5" ht="14.25" customHeight="1">
      <c r="A3162" s="93">
        <v>3161</v>
      </c>
      <c r="B3162" s="93" t="s">
        <v>9989</v>
      </c>
      <c r="C3162" s="93" t="s">
        <v>9988</v>
      </c>
      <c r="D3162" s="93">
        <v>1952</v>
      </c>
      <c r="E3162" s="93">
        <v>5.67</v>
      </c>
    </row>
    <row r="3163" spans="1:5" ht="14.25" customHeight="1">
      <c r="A3163" s="93">
        <v>3162</v>
      </c>
      <c r="B3163" s="93" t="s">
        <v>7398</v>
      </c>
      <c r="C3163" s="93" t="s">
        <v>9987</v>
      </c>
      <c r="D3163" s="93">
        <v>1969</v>
      </c>
      <c r="E3163" s="93">
        <v>5.67</v>
      </c>
    </row>
    <row r="3164" spans="1:5" ht="14.25" customHeight="1">
      <c r="A3164" s="93">
        <v>3163</v>
      </c>
      <c r="B3164" s="93" t="s">
        <v>9986</v>
      </c>
      <c r="C3164" s="93" t="s">
        <v>9985</v>
      </c>
      <c r="D3164" s="93">
        <v>1944</v>
      </c>
      <c r="E3164" s="93">
        <v>5.6689999999999996</v>
      </c>
    </row>
    <row r="3165" spans="1:5" ht="14.25" customHeight="1">
      <c r="A3165" s="93">
        <v>3164</v>
      </c>
      <c r="B3165" s="93" t="s">
        <v>7015</v>
      </c>
      <c r="C3165" s="93" t="s">
        <v>9984</v>
      </c>
      <c r="D3165" s="93">
        <v>1997</v>
      </c>
      <c r="E3165" s="93">
        <v>5.6680000000000001</v>
      </c>
    </row>
    <row r="3166" spans="1:5" ht="14.25" customHeight="1">
      <c r="A3166" s="93">
        <v>3165</v>
      </c>
      <c r="B3166" s="93" t="s">
        <v>7525</v>
      </c>
      <c r="C3166" s="93" t="s">
        <v>9905</v>
      </c>
      <c r="D3166" s="93">
        <v>1994</v>
      </c>
      <c r="E3166" s="93">
        <v>5.6660000000000004</v>
      </c>
    </row>
    <row r="3167" spans="1:5" ht="14.25" customHeight="1">
      <c r="A3167" s="93">
        <v>3166</v>
      </c>
      <c r="B3167" s="93" t="s">
        <v>9983</v>
      </c>
      <c r="C3167" s="93" t="s">
        <v>9982</v>
      </c>
      <c r="D3167" s="93">
        <v>1984</v>
      </c>
      <c r="E3167" s="93">
        <v>5.6660000000000004</v>
      </c>
    </row>
    <row r="3168" spans="1:5" ht="14.25" customHeight="1">
      <c r="A3168" s="93">
        <v>3167</v>
      </c>
      <c r="B3168" s="93" t="s">
        <v>8901</v>
      </c>
      <c r="C3168" s="93" t="s">
        <v>9981</v>
      </c>
      <c r="D3168" s="93">
        <v>1969</v>
      </c>
      <c r="E3168" s="93">
        <v>5.665</v>
      </c>
    </row>
    <row r="3169" spans="1:5" ht="14.25" customHeight="1">
      <c r="A3169" s="93">
        <v>3168</v>
      </c>
      <c r="B3169" s="93" t="s">
        <v>9980</v>
      </c>
      <c r="C3169" s="93" t="s">
        <v>9979</v>
      </c>
      <c r="D3169" s="93">
        <v>1985</v>
      </c>
      <c r="E3169" s="93">
        <v>5.6639999999999997</v>
      </c>
    </row>
    <row r="3170" spans="1:5" ht="14.25" customHeight="1">
      <c r="A3170" s="93">
        <v>3169</v>
      </c>
      <c r="B3170" s="93" t="s">
        <v>8806</v>
      </c>
      <c r="C3170" s="93" t="s">
        <v>9978</v>
      </c>
      <c r="D3170" s="93">
        <v>2005</v>
      </c>
      <c r="E3170" s="93">
        <v>5.6630000000000003</v>
      </c>
    </row>
    <row r="3171" spans="1:5" ht="14.25" customHeight="1">
      <c r="A3171" s="93">
        <v>3170</v>
      </c>
      <c r="B3171" s="93" t="s">
        <v>9977</v>
      </c>
      <c r="C3171" s="93" t="s">
        <v>9976</v>
      </c>
      <c r="D3171" s="93">
        <v>2012</v>
      </c>
      <c r="E3171" s="93">
        <v>5.6609999999999996</v>
      </c>
    </row>
    <row r="3172" spans="1:5" ht="14.25" customHeight="1">
      <c r="A3172" s="93">
        <v>3171</v>
      </c>
      <c r="B3172" s="93" t="s">
        <v>9136</v>
      </c>
      <c r="C3172" s="93" t="s">
        <v>9975</v>
      </c>
      <c r="D3172" s="93">
        <v>1988</v>
      </c>
      <c r="E3172" s="93">
        <v>5.66</v>
      </c>
    </row>
    <row r="3173" spans="1:5" ht="14.25" customHeight="1">
      <c r="A3173" s="93">
        <v>3172</v>
      </c>
      <c r="B3173" s="93" t="s">
        <v>7980</v>
      </c>
      <c r="C3173" s="93" t="s">
        <v>9974</v>
      </c>
      <c r="D3173" s="93">
        <v>1979</v>
      </c>
      <c r="E3173" s="93">
        <v>5.66</v>
      </c>
    </row>
    <row r="3174" spans="1:5" ht="14.25" customHeight="1">
      <c r="A3174" s="93">
        <v>3173</v>
      </c>
      <c r="B3174" s="93" t="s">
        <v>7105</v>
      </c>
      <c r="C3174" s="93" t="s">
        <v>9973</v>
      </c>
      <c r="D3174" s="93">
        <v>1972</v>
      </c>
      <c r="E3174" s="93">
        <v>5.66</v>
      </c>
    </row>
    <row r="3175" spans="1:5" ht="14.25" customHeight="1">
      <c r="A3175" s="93">
        <v>3174</v>
      </c>
      <c r="B3175" s="93" t="s">
        <v>7019</v>
      </c>
      <c r="C3175" s="93" t="s">
        <v>9208</v>
      </c>
      <c r="D3175" s="93">
        <v>2008</v>
      </c>
      <c r="E3175" s="93">
        <v>5.6580000000000004</v>
      </c>
    </row>
    <row r="3176" spans="1:5" ht="14.25" customHeight="1">
      <c r="A3176" s="93">
        <v>3175</v>
      </c>
      <c r="B3176" s="93" t="s">
        <v>8200</v>
      </c>
      <c r="C3176" s="93" t="s">
        <v>9972</v>
      </c>
      <c r="D3176" s="93">
        <v>2003</v>
      </c>
      <c r="E3176" s="93">
        <v>5.6559999999999997</v>
      </c>
    </row>
    <row r="3177" spans="1:5" ht="14.25" customHeight="1">
      <c r="A3177" s="93">
        <v>3176</v>
      </c>
      <c r="B3177" s="93" t="s">
        <v>8040</v>
      </c>
      <c r="C3177" s="93" t="s">
        <v>9971</v>
      </c>
      <c r="D3177" s="93">
        <v>1972</v>
      </c>
      <c r="E3177" s="93">
        <v>5.6529999999999996</v>
      </c>
    </row>
    <row r="3178" spans="1:5" ht="14.25" customHeight="1">
      <c r="A3178" s="93">
        <v>3177</v>
      </c>
      <c r="B3178" s="93" t="s">
        <v>9970</v>
      </c>
      <c r="C3178" s="93" t="s">
        <v>9969</v>
      </c>
      <c r="D3178" s="93">
        <v>1952</v>
      </c>
      <c r="E3178" s="93">
        <v>5.65</v>
      </c>
    </row>
    <row r="3179" spans="1:5" ht="14.25" customHeight="1">
      <c r="A3179" s="93">
        <v>3178</v>
      </c>
      <c r="B3179" s="93" t="s">
        <v>8195</v>
      </c>
      <c r="C3179" s="93" t="s">
        <v>8893</v>
      </c>
      <c r="D3179" s="93">
        <v>1977</v>
      </c>
      <c r="E3179" s="93">
        <v>5.649</v>
      </c>
    </row>
    <row r="3180" spans="1:5" ht="14.25" customHeight="1">
      <c r="A3180" s="93">
        <v>3179</v>
      </c>
      <c r="B3180" s="93" t="s">
        <v>9968</v>
      </c>
      <c r="C3180" s="93" t="s">
        <v>9967</v>
      </c>
      <c r="D3180" s="93">
        <v>1975</v>
      </c>
      <c r="E3180" s="93">
        <v>5.6479999999999997</v>
      </c>
    </row>
    <row r="3181" spans="1:5" ht="14.25" customHeight="1">
      <c r="A3181" s="93">
        <v>3180</v>
      </c>
      <c r="B3181" s="93" t="s">
        <v>8340</v>
      </c>
      <c r="C3181" s="93" t="s">
        <v>9966</v>
      </c>
      <c r="D3181" s="93">
        <v>1997</v>
      </c>
      <c r="E3181" s="93">
        <v>5.6459999999999999</v>
      </c>
    </row>
    <row r="3182" spans="1:5" ht="14.25" customHeight="1">
      <c r="A3182" s="93">
        <v>3181</v>
      </c>
      <c r="B3182" s="93" t="s">
        <v>8668</v>
      </c>
      <c r="C3182" s="93" t="s">
        <v>9965</v>
      </c>
      <c r="D3182" s="93">
        <v>1921</v>
      </c>
      <c r="E3182" s="93">
        <v>5.6449999999999996</v>
      </c>
    </row>
    <row r="3183" spans="1:5" ht="14.25" customHeight="1">
      <c r="A3183" s="93">
        <v>3182</v>
      </c>
      <c r="B3183" s="93" t="s">
        <v>8897</v>
      </c>
      <c r="C3183" s="93" t="s">
        <v>9964</v>
      </c>
      <c r="D3183" s="93">
        <v>1996</v>
      </c>
      <c r="E3183" s="93">
        <v>5.6420000000000003</v>
      </c>
    </row>
    <row r="3184" spans="1:5" ht="14.25" customHeight="1">
      <c r="A3184" s="93">
        <v>3183</v>
      </c>
      <c r="B3184" s="93" t="s">
        <v>9963</v>
      </c>
      <c r="C3184" s="93" t="s">
        <v>9962</v>
      </c>
      <c r="D3184" s="93">
        <v>1956</v>
      </c>
      <c r="E3184" s="93">
        <v>5.6420000000000003</v>
      </c>
    </row>
    <row r="3185" spans="1:5" ht="14.25" customHeight="1">
      <c r="A3185" s="93">
        <v>3184</v>
      </c>
      <c r="B3185" s="93" t="s">
        <v>7618</v>
      </c>
      <c r="C3185" s="93" t="s">
        <v>9961</v>
      </c>
      <c r="D3185" s="93">
        <v>1956</v>
      </c>
      <c r="E3185" s="93">
        <v>5.641</v>
      </c>
    </row>
    <row r="3186" spans="1:5" ht="14.25" customHeight="1">
      <c r="A3186" s="93">
        <v>3185</v>
      </c>
      <c r="B3186" s="93" t="s">
        <v>8122</v>
      </c>
      <c r="C3186" s="93" t="s">
        <v>9960</v>
      </c>
      <c r="D3186" s="93">
        <v>2005</v>
      </c>
      <c r="E3186" s="93">
        <v>5.641</v>
      </c>
    </row>
    <row r="3187" spans="1:5" ht="14.25" customHeight="1">
      <c r="A3187" s="93">
        <v>3186</v>
      </c>
      <c r="B3187" s="93" t="s">
        <v>9959</v>
      </c>
      <c r="C3187" s="93" t="s">
        <v>9958</v>
      </c>
      <c r="D3187" s="93">
        <v>1997</v>
      </c>
      <c r="E3187" s="93">
        <v>5.6369999999999996</v>
      </c>
    </row>
    <row r="3188" spans="1:5" ht="14.25" customHeight="1">
      <c r="A3188" s="93">
        <v>3187</v>
      </c>
      <c r="B3188" s="93" t="s">
        <v>9957</v>
      </c>
      <c r="C3188" s="93" t="s">
        <v>9956</v>
      </c>
      <c r="D3188" s="93">
        <v>1962</v>
      </c>
      <c r="E3188" s="93">
        <v>5.6340000000000003</v>
      </c>
    </row>
    <row r="3189" spans="1:5" ht="14.25" customHeight="1">
      <c r="A3189" s="93">
        <v>3188</v>
      </c>
      <c r="B3189" s="93" t="s">
        <v>7411</v>
      </c>
      <c r="C3189" s="93" t="s">
        <v>9955</v>
      </c>
      <c r="D3189" s="93">
        <v>1976</v>
      </c>
      <c r="E3189" s="93">
        <v>5.6340000000000003</v>
      </c>
    </row>
    <row r="3190" spans="1:5" ht="14.25" customHeight="1">
      <c r="A3190" s="93">
        <v>3189</v>
      </c>
      <c r="B3190" s="93" t="s">
        <v>9954</v>
      </c>
      <c r="C3190" s="93" t="s">
        <v>9953</v>
      </c>
      <c r="D3190" s="93">
        <v>1992</v>
      </c>
      <c r="E3190" s="93">
        <v>5.6340000000000003</v>
      </c>
    </row>
    <row r="3191" spans="1:5" ht="14.25" customHeight="1">
      <c r="A3191" s="93">
        <v>3190</v>
      </c>
      <c r="B3191" s="93" t="s">
        <v>9952</v>
      </c>
      <c r="C3191" s="93" t="s">
        <v>9951</v>
      </c>
      <c r="D3191" s="93">
        <v>1991</v>
      </c>
      <c r="E3191" s="93">
        <v>5.633</v>
      </c>
    </row>
    <row r="3192" spans="1:5" ht="14.25" customHeight="1">
      <c r="A3192" s="93">
        <v>3191</v>
      </c>
      <c r="B3192" s="93" t="s">
        <v>9950</v>
      </c>
      <c r="C3192" s="93" t="s">
        <v>9949</v>
      </c>
      <c r="D3192" s="93">
        <v>1966</v>
      </c>
      <c r="E3192" s="93">
        <v>5.6319999999999997</v>
      </c>
    </row>
    <row r="3193" spans="1:5" ht="14.25" customHeight="1">
      <c r="A3193" s="93">
        <v>3192</v>
      </c>
      <c r="B3193" s="93" t="s">
        <v>7433</v>
      </c>
      <c r="C3193" s="93" t="s">
        <v>9948</v>
      </c>
      <c r="D3193" s="93">
        <v>1973</v>
      </c>
      <c r="E3193" s="93">
        <v>5.6319999999999997</v>
      </c>
    </row>
    <row r="3194" spans="1:5" ht="14.25" customHeight="1">
      <c r="A3194" s="93">
        <v>3193</v>
      </c>
      <c r="B3194" s="93" t="s">
        <v>8400</v>
      </c>
      <c r="C3194" s="93" t="s">
        <v>9947</v>
      </c>
      <c r="D3194" s="93">
        <v>1933</v>
      </c>
      <c r="E3194" s="93">
        <v>5.6310000000000002</v>
      </c>
    </row>
    <row r="3195" spans="1:5" ht="14.25" customHeight="1">
      <c r="A3195" s="93">
        <v>3194</v>
      </c>
      <c r="B3195" s="93" t="s">
        <v>9946</v>
      </c>
      <c r="C3195" s="93" t="s">
        <v>9945</v>
      </c>
      <c r="D3195" s="93">
        <v>1972</v>
      </c>
      <c r="E3195" s="93">
        <v>5.6289999999999996</v>
      </c>
    </row>
    <row r="3196" spans="1:5" ht="14.25" customHeight="1">
      <c r="A3196" s="93">
        <v>3195</v>
      </c>
      <c r="B3196" s="93" t="s">
        <v>9423</v>
      </c>
      <c r="C3196" s="93" t="s">
        <v>9944</v>
      </c>
      <c r="D3196" s="93">
        <v>1974</v>
      </c>
      <c r="E3196" s="93">
        <v>5.6289999999999996</v>
      </c>
    </row>
    <row r="3197" spans="1:5" ht="14.25" customHeight="1">
      <c r="A3197" s="93">
        <v>3196</v>
      </c>
      <c r="B3197" s="93" t="s">
        <v>9943</v>
      </c>
      <c r="C3197" s="93" t="s">
        <v>9942</v>
      </c>
      <c r="D3197" s="93">
        <v>1953</v>
      </c>
      <c r="E3197" s="93">
        <v>5.6280000000000001</v>
      </c>
    </row>
    <row r="3198" spans="1:5" ht="14.25" customHeight="1">
      <c r="A3198" s="93">
        <v>3197</v>
      </c>
      <c r="B3198" s="93" t="s">
        <v>9941</v>
      </c>
      <c r="C3198" s="93" t="s">
        <v>9940</v>
      </c>
      <c r="D3198" s="93">
        <v>1987</v>
      </c>
      <c r="E3198" s="93">
        <v>5.625</v>
      </c>
    </row>
    <row r="3199" spans="1:5" ht="14.25" customHeight="1">
      <c r="A3199" s="93">
        <v>3198</v>
      </c>
      <c r="B3199" s="93" t="s">
        <v>7194</v>
      </c>
      <c r="C3199" s="93" t="s">
        <v>9939</v>
      </c>
      <c r="D3199" s="93">
        <v>1998</v>
      </c>
      <c r="E3199" s="93">
        <v>5.625</v>
      </c>
    </row>
    <row r="3200" spans="1:5" ht="14.25" customHeight="1">
      <c r="A3200" s="93">
        <v>3199</v>
      </c>
      <c r="B3200" s="93" t="s">
        <v>9938</v>
      </c>
      <c r="C3200" s="93" t="s">
        <v>9316</v>
      </c>
      <c r="D3200" s="93">
        <v>1971</v>
      </c>
      <c r="E3200" s="93">
        <v>5.6239999999999997</v>
      </c>
    </row>
    <row r="3201" spans="1:5" ht="14.25" customHeight="1">
      <c r="A3201" s="93">
        <v>3200</v>
      </c>
      <c r="B3201" s="93" t="s">
        <v>9937</v>
      </c>
      <c r="C3201" s="93" t="s">
        <v>9936</v>
      </c>
      <c r="D3201" s="93">
        <v>1998</v>
      </c>
      <c r="E3201" s="93">
        <v>5.6219999999999999</v>
      </c>
    </row>
    <row r="3202" spans="1:5" ht="14.25" customHeight="1">
      <c r="A3202" s="93">
        <v>3201</v>
      </c>
      <c r="B3202" s="93" t="s">
        <v>9704</v>
      </c>
      <c r="C3202" s="93" t="s">
        <v>9935</v>
      </c>
      <c r="D3202" s="93">
        <v>1967</v>
      </c>
      <c r="E3202" s="93">
        <v>5.62</v>
      </c>
    </row>
    <row r="3203" spans="1:5" ht="14.25" customHeight="1">
      <c r="A3203" s="93">
        <v>3202</v>
      </c>
      <c r="B3203" s="93" t="s">
        <v>7756</v>
      </c>
      <c r="C3203" s="93" t="s">
        <v>9934</v>
      </c>
      <c r="D3203" s="93">
        <v>1968</v>
      </c>
      <c r="E3203" s="93">
        <v>5.62</v>
      </c>
    </row>
    <row r="3204" spans="1:5" ht="14.25" customHeight="1">
      <c r="A3204" s="93">
        <v>3203</v>
      </c>
      <c r="B3204" s="93" t="s">
        <v>7451</v>
      </c>
      <c r="C3204" s="93" t="s">
        <v>9933</v>
      </c>
      <c r="D3204" s="93">
        <v>1973</v>
      </c>
      <c r="E3204" s="93">
        <v>5.6189999999999998</v>
      </c>
    </row>
    <row r="3205" spans="1:5" ht="14.25" customHeight="1">
      <c r="A3205" s="93">
        <v>3204</v>
      </c>
      <c r="B3205" s="93" t="s">
        <v>9932</v>
      </c>
      <c r="C3205" s="93" t="s">
        <v>9931</v>
      </c>
      <c r="D3205" s="93">
        <v>2001</v>
      </c>
      <c r="E3205" s="93">
        <v>5.6189999999999998</v>
      </c>
    </row>
    <row r="3206" spans="1:5" ht="14.25" customHeight="1">
      <c r="A3206" s="93">
        <v>3205</v>
      </c>
      <c r="B3206" s="93" t="s">
        <v>8364</v>
      </c>
      <c r="C3206" s="93" t="s">
        <v>9930</v>
      </c>
      <c r="D3206" s="93">
        <v>1958</v>
      </c>
      <c r="E3206" s="93">
        <v>5.6189999999999998</v>
      </c>
    </row>
    <row r="3207" spans="1:5" ht="14.25" customHeight="1">
      <c r="A3207" s="93">
        <v>3206</v>
      </c>
      <c r="B3207" s="93" t="s">
        <v>9929</v>
      </c>
      <c r="C3207" s="93" t="s">
        <v>9928</v>
      </c>
      <c r="D3207" s="93">
        <v>1992</v>
      </c>
      <c r="E3207" s="93">
        <v>5.617</v>
      </c>
    </row>
    <row r="3208" spans="1:5" ht="14.25" customHeight="1">
      <c r="A3208" s="93">
        <v>3207</v>
      </c>
      <c r="B3208" s="93" t="s">
        <v>9927</v>
      </c>
      <c r="C3208" s="93" t="s">
        <v>9926</v>
      </c>
      <c r="D3208" s="93">
        <v>1998</v>
      </c>
      <c r="E3208" s="93">
        <v>5.617</v>
      </c>
    </row>
    <row r="3209" spans="1:5" ht="14.25" customHeight="1">
      <c r="A3209" s="93">
        <v>3208</v>
      </c>
      <c r="B3209" s="93" t="s">
        <v>9925</v>
      </c>
      <c r="C3209" s="93" t="s">
        <v>9924</v>
      </c>
      <c r="D3209" s="93">
        <v>1948</v>
      </c>
      <c r="E3209" s="93">
        <v>5.6159999999999997</v>
      </c>
    </row>
    <row r="3210" spans="1:5" ht="14.25" customHeight="1">
      <c r="A3210" s="93">
        <v>3209</v>
      </c>
      <c r="B3210" s="93" t="s">
        <v>9923</v>
      </c>
      <c r="C3210" s="93" t="s">
        <v>9922</v>
      </c>
      <c r="D3210" s="93">
        <v>1991</v>
      </c>
      <c r="E3210" s="93">
        <v>5.6150000000000002</v>
      </c>
    </row>
    <row r="3211" spans="1:5" ht="14.25" customHeight="1">
      <c r="A3211" s="93">
        <v>3210</v>
      </c>
      <c r="B3211" s="93" t="s">
        <v>7235</v>
      </c>
      <c r="C3211" s="93" t="s">
        <v>8135</v>
      </c>
      <c r="D3211" s="93">
        <v>1945</v>
      </c>
      <c r="E3211" s="93">
        <v>5.6139999999999999</v>
      </c>
    </row>
    <row r="3212" spans="1:5" ht="14.25" customHeight="1">
      <c r="A3212" s="93">
        <v>3211</v>
      </c>
      <c r="B3212" s="93" t="s">
        <v>9921</v>
      </c>
      <c r="C3212" s="93" t="s">
        <v>9920</v>
      </c>
      <c r="D3212" s="93">
        <v>1979</v>
      </c>
      <c r="E3212" s="93">
        <v>5.609</v>
      </c>
    </row>
    <row r="3213" spans="1:5" ht="14.25" customHeight="1">
      <c r="A3213" s="93">
        <v>3212</v>
      </c>
      <c r="B3213" s="93" t="s">
        <v>8174</v>
      </c>
      <c r="C3213" s="93" t="s">
        <v>9919</v>
      </c>
      <c r="D3213" s="93">
        <v>1997</v>
      </c>
      <c r="E3213" s="93">
        <v>5.6079999999999997</v>
      </c>
    </row>
    <row r="3214" spans="1:5" ht="14.25" customHeight="1">
      <c r="A3214" s="93">
        <v>3213</v>
      </c>
      <c r="B3214" s="93" t="s">
        <v>9918</v>
      </c>
      <c r="C3214" s="93" t="s">
        <v>9917</v>
      </c>
      <c r="D3214" s="93">
        <v>1999</v>
      </c>
      <c r="E3214" s="93">
        <v>5.6070000000000002</v>
      </c>
    </row>
    <row r="3215" spans="1:5" ht="14.25" customHeight="1">
      <c r="A3215" s="93">
        <v>3214</v>
      </c>
      <c r="B3215" s="93" t="s">
        <v>8831</v>
      </c>
      <c r="C3215" s="93" t="s">
        <v>9916</v>
      </c>
      <c r="D3215" s="93">
        <v>1983</v>
      </c>
      <c r="E3215" s="93">
        <v>5.6070000000000002</v>
      </c>
    </row>
    <row r="3216" spans="1:5" ht="14.25" customHeight="1">
      <c r="A3216" s="93">
        <v>3215</v>
      </c>
      <c r="B3216" s="93" t="s">
        <v>7590</v>
      </c>
      <c r="C3216" s="93" t="s">
        <v>9915</v>
      </c>
      <c r="D3216" s="93">
        <v>1994</v>
      </c>
      <c r="E3216" s="93">
        <v>5.6070000000000002</v>
      </c>
    </row>
    <row r="3217" spans="1:5" ht="14.25" customHeight="1">
      <c r="A3217" s="93">
        <v>3216</v>
      </c>
      <c r="B3217" s="93" t="s">
        <v>9470</v>
      </c>
      <c r="C3217" s="93" t="s">
        <v>9914</v>
      </c>
      <c r="D3217" s="93">
        <v>2000</v>
      </c>
      <c r="E3217" s="93">
        <v>5.6050000000000004</v>
      </c>
    </row>
    <row r="3218" spans="1:5" ht="14.25" customHeight="1">
      <c r="A3218" s="93">
        <v>3217</v>
      </c>
      <c r="B3218" s="93" t="s">
        <v>8150</v>
      </c>
      <c r="C3218" s="93" t="s">
        <v>8887</v>
      </c>
      <c r="D3218" s="93">
        <v>2007</v>
      </c>
      <c r="E3218" s="93">
        <v>5.6050000000000004</v>
      </c>
    </row>
    <row r="3219" spans="1:5" ht="14.25" customHeight="1">
      <c r="A3219" s="93">
        <v>3218</v>
      </c>
      <c r="B3219" s="93" t="s">
        <v>8207</v>
      </c>
      <c r="C3219" s="93" t="s">
        <v>9913</v>
      </c>
      <c r="D3219" s="93">
        <v>1975</v>
      </c>
      <c r="E3219" s="93">
        <v>5.6029999999999998</v>
      </c>
    </row>
    <row r="3220" spans="1:5" ht="14.25" customHeight="1">
      <c r="A3220" s="93">
        <v>3219</v>
      </c>
      <c r="B3220" s="93" t="s">
        <v>7734</v>
      </c>
      <c r="C3220" s="93" t="s">
        <v>9912</v>
      </c>
      <c r="D3220" s="93">
        <v>1982</v>
      </c>
      <c r="E3220" s="93">
        <v>5.6029999999999998</v>
      </c>
    </row>
    <row r="3221" spans="1:5" ht="14.25" customHeight="1">
      <c r="A3221" s="93">
        <v>3220</v>
      </c>
      <c r="B3221" s="93" t="s">
        <v>7057</v>
      </c>
      <c r="C3221" s="93" t="s">
        <v>9911</v>
      </c>
      <c r="D3221" s="93">
        <v>1991</v>
      </c>
      <c r="E3221" s="93">
        <v>5.6020000000000003</v>
      </c>
    </row>
    <row r="3222" spans="1:5" ht="14.25" customHeight="1">
      <c r="A3222" s="93">
        <v>3221</v>
      </c>
      <c r="B3222" s="93" t="s">
        <v>7328</v>
      </c>
      <c r="C3222" s="93" t="s">
        <v>9910</v>
      </c>
      <c r="D3222" s="93">
        <v>1964</v>
      </c>
      <c r="E3222" s="93">
        <v>5.6020000000000003</v>
      </c>
    </row>
    <row r="3223" spans="1:5" ht="14.25" customHeight="1">
      <c r="A3223" s="93">
        <v>3222</v>
      </c>
      <c r="B3223" s="93" t="s">
        <v>9909</v>
      </c>
      <c r="C3223" s="93" t="s">
        <v>9908</v>
      </c>
      <c r="D3223" s="93">
        <v>2013</v>
      </c>
      <c r="E3223" s="93">
        <v>5.601</v>
      </c>
    </row>
    <row r="3224" spans="1:5" ht="14.25" customHeight="1">
      <c r="A3224" s="93">
        <v>3223</v>
      </c>
      <c r="B3224" s="93" t="s">
        <v>7093</v>
      </c>
      <c r="C3224" s="93" t="s">
        <v>9907</v>
      </c>
      <c r="D3224" s="93">
        <v>1982</v>
      </c>
      <c r="E3224" s="93">
        <v>5.5990000000000002</v>
      </c>
    </row>
    <row r="3225" spans="1:5" ht="14.25" customHeight="1">
      <c r="A3225" s="93">
        <v>3224</v>
      </c>
      <c r="B3225" s="93" t="s">
        <v>9906</v>
      </c>
      <c r="C3225" s="93" t="s">
        <v>9905</v>
      </c>
      <c r="D3225" s="93">
        <v>1976</v>
      </c>
      <c r="E3225" s="93">
        <v>5.5990000000000002</v>
      </c>
    </row>
    <row r="3226" spans="1:5" ht="14.25" customHeight="1">
      <c r="A3226" s="93">
        <v>3225</v>
      </c>
      <c r="B3226" s="93" t="s">
        <v>9666</v>
      </c>
      <c r="C3226" s="93" t="s">
        <v>9904</v>
      </c>
      <c r="D3226" s="93">
        <v>1972</v>
      </c>
      <c r="E3226" s="93">
        <v>5.5979999999999999</v>
      </c>
    </row>
    <row r="3227" spans="1:5" ht="14.25" customHeight="1">
      <c r="A3227" s="93">
        <v>3226</v>
      </c>
      <c r="B3227" s="93" t="s">
        <v>9903</v>
      </c>
      <c r="C3227" s="93" t="s">
        <v>9902</v>
      </c>
      <c r="D3227" s="93">
        <v>1986</v>
      </c>
      <c r="E3227" s="93">
        <v>5.5979999999999999</v>
      </c>
    </row>
    <row r="3228" spans="1:5" ht="14.25" customHeight="1">
      <c r="A3228" s="93">
        <v>3227</v>
      </c>
      <c r="B3228" s="93" t="s">
        <v>9901</v>
      </c>
      <c r="C3228" s="93" t="s">
        <v>9860</v>
      </c>
      <c r="D3228" s="93">
        <v>1959</v>
      </c>
      <c r="E3228" s="93">
        <v>5.5949999999999998</v>
      </c>
    </row>
    <row r="3229" spans="1:5" ht="14.25" customHeight="1">
      <c r="A3229" s="93">
        <v>3228</v>
      </c>
      <c r="B3229" s="93" t="s">
        <v>9900</v>
      </c>
      <c r="C3229" s="93" t="s">
        <v>9899</v>
      </c>
      <c r="D3229" s="93">
        <v>1995</v>
      </c>
      <c r="E3229" s="93">
        <v>5.5940000000000003</v>
      </c>
    </row>
    <row r="3230" spans="1:5" ht="14.25" customHeight="1">
      <c r="A3230" s="93">
        <v>3229</v>
      </c>
      <c r="B3230" s="93" t="s">
        <v>9898</v>
      </c>
      <c r="C3230" s="93" t="s">
        <v>9897</v>
      </c>
      <c r="D3230" s="93">
        <v>1946</v>
      </c>
      <c r="E3230" s="93">
        <v>5.5919999999999996</v>
      </c>
    </row>
    <row r="3231" spans="1:5" ht="14.25" customHeight="1">
      <c r="A3231" s="93">
        <v>3230</v>
      </c>
      <c r="B3231" s="93" t="s">
        <v>9896</v>
      </c>
      <c r="C3231" s="93" t="s">
        <v>9895</v>
      </c>
      <c r="D3231" s="93">
        <v>1956</v>
      </c>
      <c r="E3231" s="93">
        <v>5.5919999999999996</v>
      </c>
    </row>
    <row r="3232" spans="1:5" ht="14.25" customHeight="1">
      <c r="A3232" s="93">
        <v>3231</v>
      </c>
      <c r="B3232" s="93" t="s">
        <v>8340</v>
      </c>
      <c r="C3232" s="93" t="s">
        <v>9894</v>
      </c>
      <c r="D3232" s="93">
        <v>1994</v>
      </c>
      <c r="E3232" s="93">
        <v>5.5919999999999996</v>
      </c>
    </row>
    <row r="3233" spans="1:5" ht="14.25" customHeight="1">
      <c r="A3233" s="93">
        <v>3232</v>
      </c>
      <c r="B3233" s="93" t="s">
        <v>9893</v>
      </c>
      <c r="C3233" s="93" t="s">
        <v>9892</v>
      </c>
      <c r="D3233" s="93">
        <v>1960</v>
      </c>
      <c r="E3233" s="93">
        <v>5.5910000000000002</v>
      </c>
    </row>
    <row r="3234" spans="1:5" ht="14.25" customHeight="1">
      <c r="A3234" s="93">
        <v>3233</v>
      </c>
      <c r="B3234" s="93" t="s">
        <v>9891</v>
      </c>
      <c r="C3234" s="93" t="s">
        <v>9890</v>
      </c>
      <c r="D3234" s="93">
        <v>1958</v>
      </c>
      <c r="E3234" s="93">
        <v>5.5910000000000002</v>
      </c>
    </row>
    <row r="3235" spans="1:5" ht="14.25" customHeight="1">
      <c r="A3235" s="93">
        <v>3234</v>
      </c>
      <c r="B3235" s="93" t="s">
        <v>7123</v>
      </c>
      <c r="C3235" s="93" t="s">
        <v>9889</v>
      </c>
      <c r="D3235" s="93">
        <v>1994</v>
      </c>
      <c r="E3235" s="93">
        <v>5.59</v>
      </c>
    </row>
    <row r="3236" spans="1:5" ht="14.25" customHeight="1">
      <c r="A3236" s="93">
        <v>3235</v>
      </c>
      <c r="B3236" s="93" t="s">
        <v>9888</v>
      </c>
      <c r="C3236" s="93" t="s">
        <v>9887</v>
      </c>
      <c r="D3236" s="93">
        <v>2001</v>
      </c>
      <c r="E3236" s="93">
        <v>5.59</v>
      </c>
    </row>
    <row r="3237" spans="1:5" ht="14.25" customHeight="1">
      <c r="A3237" s="93">
        <v>3236</v>
      </c>
      <c r="B3237" s="93" t="s">
        <v>9886</v>
      </c>
      <c r="C3237" s="93" t="s">
        <v>9885</v>
      </c>
      <c r="D3237" s="93">
        <v>2011</v>
      </c>
      <c r="E3237" s="93">
        <v>5.5890000000000004</v>
      </c>
    </row>
    <row r="3238" spans="1:5" ht="14.25" customHeight="1">
      <c r="A3238" s="93">
        <v>3237</v>
      </c>
      <c r="B3238" s="93" t="s">
        <v>7474</v>
      </c>
      <c r="C3238" s="93" t="s">
        <v>9884</v>
      </c>
      <c r="D3238" s="93">
        <v>1967</v>
      </c>
      <c r="E3238" s="93">
        <v>5.5880000000000001</v>
      </c>
    </row>
    <row r="3239" spans="1:5" ht="14.25" customHeight="1">
      <c r="A3239" s="93">
        <v>3238</v>
      </c>
      <c r="B3239" s="93" t="s">
        <v>9883</v>
      </c>
      <c r="C3239" s="93" t="s">
        <v>9882</v>
      </c>
      <c r="D3239" s="93">
        <v>1989</v>
      </c>
      <c r="E3239" s="93">
        <v>5.5869999999999997</v>
      </c>
    </row>
    <row r="3240" spans="1:5" ht="14.25" customHeight="1">
      <c r="A3240" s="93">
        <v>3239</v>
      </c>
      <c r="B3240" s="93" t="s">
        <v>7910</v>
      </c>
      <c r="C3240" s="93" t="s">
        <v>9881</v>
      </c>
      <c r="D3240" s="93">
        <v>1958</v>
      </c>
      <c r="E3240" s="93">
        <v>5.5860000000000003</v>
      </c>
    </row>
    <row r="3241" spans="1:5" ht="14.25" customHeight="1">
      <c r="A3241" s="93">
        <v>3240</v>
      </c>
      <c r="B3241" s="93" t="s">
        <v>7115</v>
      </c>
      <c r="C3241" s="93" t="s">
        <v>9880</v>
      </c>
      <c r="D3241" s="93">
        <v>1938</v>
      </c>
      <c r="E3241" s="93">
        <v>5.5860000000000003</v>
      </c>
    </row>
    <row r="3242" spans="1:5" ht="14.25" customHeight="1">
      <c r="A3242" s="93">
        <v>3241</v>
      </c>
      <c r="B3242" s="93" t="s">
        <v>8833</v>
      </c>
      <c r="C3242" s="93" t="s">
        <v>9879</v>
      </c>
      <c r="D3242" s="93">
        <v>1973</v>
      </c>
      <c r="E3242" s="93">
        <v>5.5860000000000003</v>
      </c>
    </row>
    <row r="3243" spans="1:5" ht="14.25" customHeight="1">
      <c r="A3243" s="93">
        <v>3242</v>
      </c>
      <c r="B3243" s="93" t="s">
        <v>9878</v>
      </c>
      <c r="C3243" s="93" t="s">
        <v>9877</v>
      </c>
      <c r="D3243" s="93">
        <v>1949</v>
      </c>
      <c r="E3243" s="93">
        <v>5.585</v>
      </c>
    </row>
    <row r="3244" spans="1:5" ht="14.25" customHeight="1">
      <c r="A3244" s="93">
        <v>3243</v>
      </c>
      <c r="B3244" s="93" t="s">
        <v>9053</v>
      </c>
      <c r="C3244" s="93" t="s">
        <v>9876</v>
      </c>
      <c r="D3244" s="93">
        <v>1983</v>
      </c>
      <c r="E3244" s="93">
        <v>5.585</v>
      </c>
    </row>
    <row r="3245" spans="1:5" ht="14.25" customHeight="1">
      <c r="A3245" s="93">
        <v>3244</v>
      </c>
      <c r="B3245" s="93" t="s">
        <v>9875</v>
      </c>
      <c r="C3245" s="93" t="s">
        <v>9874</v>
      </c>
      <c r="D3245" s="93">
        <v>1996</v>
      </c>
      <c r="E3245" s="93">
        <v>5.5810000000000004</v>
      </c>
    </row>
    <row r="3246" spans="1:5" ht="14.25" customHeight="1">
      <c r="A3246" s="93">
        <v>3245</v>
      </c>
      <c r="B3246" s="93" t="s">
        <v>9873</v>
      </c>
      <c r="C3246" s="93" t="s">
        <v>9872</v>
      </c>
      <c r="D3246" s="93">
        <v>1964</v>
      </c>
      <c r="E3246" s="93">
        <v>5.58</v>
      </c>
    </row>
    <row r="3247" spans="1:5" ht="14.25" customHeight="1">
      <c r="A3247" s="93">
        <v>3246</v>
      </c>
      <c r="B3247" s="93" t="s">
        <v>9871</v>
      </c>
      <c r="C3247" s="93" t="s">
        <v>9870</v>
      </c>
      <c r="D3247" s="93">
        <v>1952</v>
      </c>
      <c r="E3247" s="93">
        <v>5.5789999999999997</v>
      </c>
    </row>
    <row r="3248" spans="1:5" ht="14.25" customHeight="1">
      <c r="A3248" s="93">
        <v>3247</v>
      </c>
      <c r="B3248" s="93" t="s">
        <v>7827</v>
      </c>
      <c r="C3248" s="93" t="s">
        <v>9869</v>
      </c>
      <c r="D3248" s="93">
        <v>1965</v>
      </c>
      <c r="E3248" s="93">
        <v>5.5780000000000003</v>
      </c>
    </row>
    <row r="3249" spans="1:5" ht="14.25" customHeight="1">
      <c r="A3249" s="93">
        <v>3248</v>
      </c>
      <c r="B3249" s="93" t="s">
        <v>9868</v>
      </c>
      <c r="C3249" s="93" t="s">
        <v>9867</v>
      </c>
      <c r="D3249" s="93">
        <v>1972</v>
      </c>
      <c r="E3249" s="93">
        <v>5.5780000000000003</v>
      </c>
    </row>
    <row r="3250" spans="1:5" ht="14.25" customHeight="1">
      <c r="A3250" s="93">
        <v>3249</v>
      </c>
      <c r="B3250" s="93" t="s">
        <v>9866</v>
      </c>
      <c r="C3250" s="93" t="s">
        <v>9865</v>
      </c>
      <c r="D3250" s="93">
        <v>2010</v>
      </c>
      <c r="E3250" s="93">
        <v>5.577</v>
      </c>
    </row>
    <row r="3251" spans="1:5" ht="14.25" customHeight="1">
      <c r="A3251" s="93">
        <v>3250</v>
      </c>
      <c r="B3251" s="93" t="s">
        <v>8668</v>
      </c>
      <c r="C3251" s="93" t="s">
        <v>9864</v>
      </c>
      <c r="D3251" s="93">
        <v>1919</v>
      </c>
      <c r="E3251" s="93">
        <v>5.5759999999999996</v>
      </c>
    </row>
    <row r="3252" spans="1:5" ht="14.25" customHeight="1">
      <c r="A3252" s="93">
        <v>3251</v>
      </c>
      <c r="B3252" s="93" t="s">
        <v>7007</v>
      </c>
      <c r="C3252" s="93" t="s">
        <v>9863</v>
      </c>
      <c r="D3252" s="93">
        <v>1977</v>
      </c>
      <c r="E3252" s="93">
        <v>5.5750000000000002</v>
      </c>
    </row>
    <row r="3253" spans="1:5" ht="14.25" customHeight="1">
      <c r="A3253" s="93">
        <v>3252</v>
      </c>
      <c r="B3253" s="93" t="s">
        <v>8889</v>
      </c>
      <c r="C3253" s="93" t="s">
        <v>9862</v>
      </c>
      <c r="D3253" s="93">
        <v>1977</v>
      </c>
      <c r="E3253" s="93">
        <v>5.5750000000000002</v>
      </c>
    </row>
    <row r="3254" spans="1:5" ht="14.25" customHeight="1">
      <c r="A3254" s="93">
        <v>3253</v>
      </c>
      <c r="B3254" s="93" t="s">
        <v>9861</v>
      </c>
      <c r="C3254" s="93" t="s">
        <v>9860</v>
      </c>
      <c r="D3254" s="93">
        <v>1984</v>
      </c>
      <c r="E3254" s="93">
        <v>5.5739999999999998</v>
      </c>
    </row>
    <row r="3255" spans="1:5" ht="14.25" customHeight="1">
      <c r="A3255" s="93">
        <v>3254</v>
      </c>
      <c r="B3255" s="93" t="s">
        <v>9859</v>
      </c>
      <c r="C3255" s="93" t="s">
        <v>4760</v>
      </c>
      <c r="D3255" s="93">
        <v>1968</v>
      </c>
      <c r="E3255" s="93">
        <v>5.5739999999999998</v>
      </c>
    </row>
    <row r="3256" spans="1:5" ht="14.25" customHeight="1">
      <c r="A3256" s="93">
        <v>3255</v>
      </c>
      <c r="B3256" s="93" t="s">
        <v>9401</v>
      </c>
      <c r="C3256" s="93" t="s">
        <v>9518</v>
      </c>
      <c r="D3256" s="93">
        <v>1917</v>
      </c>
      <c r="E3256" s="93">
        <v>5.5709999999999997</v>
      </c>
    </row>
    <row r="3257" spans="1:5" ht="14.25" customHeight="1">
      <c r="A3257" s="93">
        <v>3256</v>
      </c>
      <c r="B3257" s="93" t="s">
        <v>9858</v>
      </c>
      <c r="C3257" s="93" t="s">
        <v>9857</v>
      </c>
      <c r="D3257" s="93">
        <v>1992</v>
      </c>
      <c r="E3257" s="93">
        <v>5.5709999999999997</v>
      </c>
    </row>
    <row r="3258" spans="1:5" ht="14.25" customHeight="1">
      <c r="A3258" s="93">
        <v>3257</v>
      </c>
      <c r="B3258" s="93" t="s">
        <v>8598</v>
      </c>
      <c r="C3258" s="93" t="s">
        <v>9856</v>
      </c>
      <c r="D3258" s="93">
        <v>1985</v>
      </c>
      <c r="E3258" s="93">
        <v>5.569</v>
      </c>
    </row>
    <row r="3259" spans="1:5" ht="14.25" customHeight="1">
      <c r="A3259" s="93">
        <v>3258</v>
      </c>
      <c r="B3259" s="93" t="s">
        <v>8169</v>
      </c>
      <c r="C3259" s="93" t="s">
        <v>9855</v>
      </c>
      <c r="D3259" s="93">
        <v>2009</v>
      </c>
      <c r="E3259" s="93">
        <v>5.5679999999999996</v>
      </c>
    </row>
    <row r="3260" spans="1:5" ht="14.25" customHeight="1">
      <c r="A3260" s="93">
        <v>3259</v>
      </c>
      <c r="B3260" s="93" t="s">
        <v>9854</v>
      </c>
      <c r="C3260" s="93" t="s">
        <v>7340</v>
      </c>
      <c r="D3260" s="93">
        <v>1936</v>
      </c>
      <c r="E3260" s="93">
        <v>5.5670000000000002</v>
      </c>
    </row>
    <row r="3261" spans="1:5" ht="14.25" customHeight="1">
      <c r="A3261" s="93">
        <v>3260</v>
      </c>
      <c r="B3261" s="93" t="s">
        <v>8024</v>
      </c>
      <c r="C3261" s="93" t="s">
        <v>9853</v>
      </c>
      <c r="D3261" s="93">
        <v>1968</v>
      </c>
      <c r="E3261" s="93">
        <v>5.5670000000000002</v>
      </c>
    </row>
    <row r="3262" spans="1:5" ht="14.25" customHeight="1">
      <c r="A3262" s="93">
        <v>3261</v>
      </c>
      <c r="B3262" s="93" t="s">
        <v>7797</v>
      </c>
      <c r="C3262" s="93" t="s">
        <v>9852</v>
      </c>
      <c r="D3262" s="93">
        <v>1980</v>
      </c>
      <c r="E3262" s="93">
        <v>5.5650000000000004</v>
      </c>
    </row>
    <row r="3263" spans="1:5" ht="14.25" customHeight="1">
      <c r="A3263" s="93">
        <v>3262</v>
      </c>
      <c r="B3263" s="93" t="s">
        <v>7965</v>
      </c>
      <c r="C3263" s="93" t="s">
        <v>9851</v>
      </c>
      <c r="D3263" s="93">
        <v>1990</v>
      </c>
      <c r="E3263" s="93">
        <v>5.5650000000000004</v>
      </c>
    </row>
    <row r="3264" spans="1:5" ht="14.25" customHeight="1">
      <c r="A3264" s="93">
        <v>3263</v>
      </c>
      <c r="B3264" s="93" t="s">
        <v>9476</v>
      </c>
      <c r="C3264" s="93" t="s">
        <v>9850</v>
      </c>
      <c r="D3264" s="93">
        <v>2010</v>
      </c>
      <c r="E3264" s="93">
        <v>5.5640000000000001</v>
      </c>
    </row>
    <row r="3265" spans="1:5" ht="14.25" customHeight="1">
      <c r="A3265" s="93">
        <v>3264</v>
      </c>
      <c r="B3265" s="93" t="s">
        <v>9171</v>
      </c>
      <c r="C3265" s="93" t="s">
        <v>9849</v>
      </c>
      <c r="D3265" s="93">
        <v>1978</v>
      </c>
      <c r="E3265" s="93">
        <v>5.5620000000000003</v>
      </c>
    </row>
    <row r="3266" spans="1:5" ht="14.25" customHeight="1">
      <c r="A3266" s="93">
        <v>3265</v>
      </c>
      <c r="B3266" s="93" t="s">
        <v>8865</v>
      </c>
      <c r="C3266" s="93" t="s">
        <v>9848</v>
      </c>
      <c r="D3266" s="93">
        <v>2002</v>
      </c>
      <c r="E3266" s="93">
        <v>5.5609999999999999</v>
      </c>
    </row>
    <row r="3267" spans="1:5" ht="14.25" customHeight="1">
      <c r="A3267" s="93">
        <v>3266</v>
      </c>
      <c r="B3267" s="93" t="s">
        <v>7827</v>
      </c>
      <c r="C3267" s="93" t="s">
        <v>9847</v>
      </c>
      <c r="D3267" s="93">
        <v>1967</v>
      </c>
      <c r="E3267" s="93">
        <v>5.56</v>
      </c>
    </row>
    <row r="3268" spans="1:5" ht="14.25" customHeight="1">
      <c r="A3268" s="93">
        <v>3267</v>
      </c>
      <c r="B3268" s="93" t="s">
        <v>9846</v>
      </c>
      <c r="C3268" s="93" t="s">
        <v>9845</v>
      </c>
      <c r="D3268" s="93">
        <v>1962</v>
      </c>
      <c r="E3268" s="93">
        <v>5.5579999999999998</v>
      </c>
    </row>
    <row r="3269" spans="1:5" ht="14.25" customHeight="1">
      <c r="A3269" s="93">
        <v>3268</v>
      </c>
      <c r="B3269" s="93" t="s">
        <v>9844</v>
      </c>
      <c r="C3269" s="93" t="s">
        <v>9843</v>
      </c>
      <c r="D3269" s="93">
        <v>2010</v>
      </c>
      <c r="E3269" s="93">
        <v>5.5579999999999998</v>
      </c>
    </row>
    <row r="3270" spans="1:5" ht="14.25" customHeight="1">
      <c r="A3270" s="93">
        <v>3269</v>
      </c>
      <c r="B3270" s="93" t="s">
        <v>9842</v>
      </c>
      <c r="C3270" s="93" t="s">
        <v>9841</v>
      </c>
      <c r="D3270" s="93">
        <v>1958</v>
      </c>
      <c r="E3270" s="93">
        <v>5.5579999999999998</v>
      </c>
    </row>
    <row r="3271" spans="1:5" ht="14.25" customHeight="1">
      <c r="A3271" s="93">
        <v>3270</v>
      </c>
      <c r="B3271" s="93" t="s">
        <v>8699</v>
      </c>
      <c r="C3271" s="93" t="s">
        <v>9840</v>
      </c>
      <c r="D3271" s="93">
        <v>1973</v>
      </c>
      <c r="E3271" s="93">
        <v>5.5579999999999998</v>
      </c>
    </row>
    <row r="3272" spans="1:5" ht="14.25" customHeight="1">
      <c r="A3272" s="93">
        <v>3271</v>
      </c>
      <c r="B3272" s="93" t="s">
        <v>9839</v>
      </c>
      <c r="C3272" s="93" t="s">
        <v>9838</v>
      </c>
      <c r="D3272" s="93">
        <v>1954</v>
      </c>
      <c r="E3272" s="93">
        <v>5.5570000000000004</v>
      </c>
    </row>
    <row r="3273" spans="1:5" ht="14.25" customHeight="1">
      <c r="A3273" s="93">
        <v>3272</v>
      </c>
      <c r="B3273" s="93" t="s">
        <v>8410</v>
      </c>
      <c r="C3273" s="93" t="s">
        <v>9837</v>
      </c>
      <c r="D3273" s="93">
        <v>1982</v>
      </c>
      <c r="E3273" s="93">
        <v>5.556</v>
      </c>
    </row>
    <row r="3274" spans="1:5" ht="14.25" customHeight="1">
      <c r="A3274" s="93">
        <v>3273</v>
      </c>
      <c r="B3274" s="93" t="s">
        <v>7407</v>
      </c>
      <c r="C3274" s="93" t="s">
        <v>9836</v>
      </c>
      <c r="D3274" s="93">
        <v>2001</v>
      </c>
      <c r="E3274" s="93">
        <v>5.556</v>
      </c>
    </row>
    <row r="3275" spans="1:5" ht="14.25" customHeight="1">
      <c r="A3275" s="93">
        <v>3274</v>
      </c>
      <c r="B3275" s="93" t="s">
        <v>8255</v>
      </c>
      <c r="C3275" s="93" t="s">
        <v>9835</v>
      </c>
      <c r="D3275" s="93">
        <v>1982</v>
      </c>
      <c r="E3275" s="93">
        <v>5.5540000000000003</v>
      </c>
    </row>
    <row r="3276" spans="1:5" ht="14.25" customHeight="1">
      <c r="A3276" s="93">
        <v>3275</v>
      </c>
      <c r="B3276" s="93" t="s">
        <v>9173</v>
      </c>
      <c r="C3276" s="93" t="s">
        <v>9834</v>
      </c>
      <c r="D3276" s="93">
        <v>2002</v>
      </c>
      <c r="E3276" s="93">
        <v>5.5529999999999999</v>
      </c>
    </row>
    <row r="3277" spans="1:5" ht="14.25" customHeight="1">
      <c r="A3277" s="93">
        <v>3276</v>
      </c>
      <c r="B3277" s="93" t="s">
        <v>7926</v>
      </c>
      <c r="C3277" s="93" t="s">
        <v>9833</v>
      </c>
      <c r="D3277" s="93">
        <v>2000</v>
      </c>
      <c r="E3277" s="93">
        <v>5.5519999999999996</v>
      </c>
    </row>
    <row r="3278" spans="1:5" ht="14.25" customHeight="1">
      <c r="A3278" s="93">
        <v>3277</v>
      </c>
      <c r="B3278" s="93" t="s">
        <v>9832</v>
      </c>
      <c r="C3278" s="93" t="s">
        <v>9831</v>
      </c>
      <c r="D3278" s="93">
        <v>1969</v>
      </c>
      <c r="E3278" s="93">
        <v>5.5510000000000002</v>
      </c>
    </row>
    <row r="3279" spans="1:5" ht="14.25" customHeight="1">
      <c r="A3279" s="93">
        <v>3278</v>
      </c>
      <c r="B3279" s="93" t="s">
        <v>8806</v>
      </c>
      <c r="C3279" s="93" t="s">
        <v>9830</v>
      </c>
      <c r="D3279" s="93">
        <v>2002</v>
      </c>
      <c r="E3279" s="93">
        <v>5.5510000000000002</v>
      </c>
    </row>
    <row r="3280" spans="1:5" ht="14.25" customHeight="1">
      <c r="A3280" s="93">
        <v>3279</v>
      </c>
      <c r="B3280" s="93" t="s">
        <v>7885</v>
      </c>
      <c r="C3280" s="93" t="s">
        <v>9829</v>
      </c>
      <c r="D3280" s="93">
        <v>1970</v>
      </c>
      <c r="E3280" s="93">
        <v>5.5510000000000002</v>
      </c>
    </row>
    <row r="3281" spans="1:5" ht="14.25" customHeight="1">
      <c r="A3281" s="93">
        <v>3280</v>
      </c>
      <c r="B3281" s="93" t="s">
        <v>9828</v>
      </c>
      <c r="C3281" s="93" t="s">
        <v>9827</v>
      </c>
      <c r="D3281" s="93">
        <v>2004</v>
      </c>
      <c r="E3281" s="93">
        <v>5.5490000000000004</v>
      </c>
    </row>
    <row r="3282" spans="1:5" ht="14.25" customHeight="1">
      <c r="A3282" s="93">
        <v>3281</v>
      </c>
      <c r="B3282" s="93" t="s">
        <v>9076</v>
      </c>
      <c r="C3282" s="93" t="s">
        <v>9826</v>
      </c>
      <c r="D3282" s="93">
        <v>1931</v>
      </c>
      <c r="E3282" s="93">
        <v>5.548</v>
      </c>
    </row>
    <row r="3283" spans="1:5" ht="14.25" customHeight="1">
      <c r="A3283" s="93">
        <v>3282</v>
      </c>
      <c r="B3283" s="93" t="s">
        <v>9825</v>
      </c>
      <c r="C3283" s="93" t="s">
        <v>9824</v>
      </c>
      <c r="D3283" s="93">
        <v>1963</v>
      </c>
      <c r="E3283" s="93">
        <v>5.5469999999999997</v>
      </c>
    </row>
    <row r="3284" spans="1:5" ht="14.25" customHeight="1">
      <c r="A3284" s="93">
        <v>3283</v>
      </c>
      <c r="B3284" s="93" t="s">
        <v>7845</v>
      </c>
      <c r="C3284" s="93" t="s">
        <v>9823</v>
      </c>
      <c r="D3284" s="93">
        <v>1972</v>
      </c>
      <c r="E3284" s="93">
        <v>5.5469999999999997</v>
      </c>
    </row>
    <row r="3285" spans="1:5" ht="14.25" customHeight="1">
      <c r="A3285" s="93">
        <v>3284</v>
      </c>
      <c r="B3285" s="93" t="s">
        <v>9822</v>
      </c>
      <c r="C3285" s="93" t="s">
        <v>9821</v>
      </c>
      <c r="D3285" s="93">
        <v>1997</v>
      </c>
      <c r="E3285" s="93">
        <v>5.5460000000000003</v>
      </c>
    </row>
    <row r="3286" spans="1:5" ht="14.25" customHeight="1">
      <c r="A3286" s="93">
        <v>3285</v>
      </c>
      <c r="B3286" s="93" t="s">
        <v>9820</v>
      </c>
      <c r="C3286" s="93" t="s">
        <v>9819</v>
      </c>
      <c r="D3286" s="93">
        <v>1970</v>
      </c>
      <c r="E3286" s="93">
        <v>5.5460000000000003</v>
      </c>
    </row>
    <row r="3287" spans="1:5" ht="14.25" customHeight="1">
      <c r="A3287" s="93">
        <v>3286</v>
      </c>
      <c r="B3287" s="93" t="s">
        <v>9818</v>
      </c>
      <c r="C3287" s="93" t="s">
        <v>9817</v>
      </c>
      <c r="D3287" s="93">
        <v>1996</v>
      </c>
      <c r="E3287" s="93">
        <v>5.5439999999999996</v>
      </c>
    </row>
    <row r="3288" spans="1:5" ht="14.25" customHeight="1">
      <c r="A3288" s="93">
        <v>3287</v>
      </c>
      <c r="B3288" s="93" t="s">
        <v>8226</v>
      </c>
      <c r="C3288" s="93" t="s">
        <v>9816</v>
      </c>
      <c r="D3288" s="93">
        <v>1973</v>
      </c>
      <c r="E3288" s="93">
        <v>5.5439999999999996</v>
      </c>
    </row>
    <row r="3289" spans="1:5" ht="14.25" customHeight="1">
      <c r="A3289" s="93">
        <v>3288</v>
      </c>
      <c r="B3289" s="93" t="s">
        <v>9815</v>
      </c>
      <c r="C3289" s="93" t="s">
        <v>5936</v>
      </c>
      <c r="D3289" s="93">
        <v>1964</v>
      </c>
      <c r="E3289" s="93">
        <v>5.5430000000000001</v>
      </c>
    </row>
    <row r="3290" spans="1:5" ht="14.25" customHeight="1">
      <c r="A3290" s="93">
        <v>3289</v>
      </c>
      <c r="B3290" s="93" t="s">
        <v>9419</v>
      </c>
      <c r="C3290" s="93" t="s">
        <v>9814</v>
      </c>
      <c r="D3290" s="93">
        <v>1998</v>
      </c>
      <c r="E3290" s="93">
        <v>5.5430000000000001</v>
      </c>
    </row>
    <row r="3291" spans="1:5" ht="14.25" customHeight="1">
      <c r="A3291" s="93">
        <v>3290</v>
      </c>
      <c r="B3291" s="93" t="s">
        <v>7371</v>
      </c>
      <c r="C3291" s="93" t="s">
        <v>9813</v>
      </c>
      <c r="D3291" s="93">
        <v>1994</v>
      </c>
      <c r="E3291" s="93">
        <v>5.5389999999999997</v>
      </c>
    </row>
    <row r="3292" spans="1:5" ht="14.25" customHeight="1">
      <c r="A3292" s="93">
        <v>3291</v>
      </c>
      <c r="B3292" s="93" t="s">
        <v>9812</v>
      </c>
      <c r="C3292" s="93" t="s">
        <v>9811</v>
      </c>
      <c r="D3292" s="93">
        <v>2005</v>
      </c>
      <c r="E3292" s="93">
        <v>5.5380000000000003</v>
      </c>
    </row>
    <row r="3293" spans="1:5" ht="14.25" customHeight="1">
      <c r="A3293" s="93">
        <v>3292</v>
      </c>
      <c r="B3293" s="93" t="s">
        <v>9810</v>
      </c>
      <c r="C3293" s="93" t="s">
        <v>9809</v>
      </c>
      <c r="D3293" s="93">
        <v>2001</v>
      </c>
      <c r="E3293" s="93">
        <v>5.5380000000000003</v>
      </c>
    </row>
    <row r="3294" spans="1:5" ht="14.25" customHeight="1">
      <c r="A3294" s="93">
        <v>3293</v>
      </c>
      <c r="B3294" s="93" t="s">
        <v>9808</v>
      </c>
      <c r="C3294" s="93" t="s">
        <v>9807</v>
      </c>
      <c r="D3294" s="93">
        <v>2002</v>
      </c>
      <c r="E3294" s="93">
        <v>5.5369999999999999</v>
      </c>
    </row>
    <row r="3295" spans="1:5" ht="14.25" customHeight="1">
      <c r="A3295" s="93">
        <v>3294</v>
      </c>
      <c r="B3295" s="93" t="s">
        <v>9806</v>
      </c>
      <c r="C3295" s="93" t="s">
        <v>9805</v>
      </c>
      <c r="D3295" s="93">
        <v>1995</v>
      </c>
      <c r="E3295" s="93">
        <v>5.5359999999999996</v>
      </c>
    </row>
    <row r="3296" spans="1:5" ht="14.25" customHeight="1">
      <c r="A3296" s="93">
        <v>3295</v>
      </c>
      <c r="B3296" s="93" t="s">
        <v>9804</v>
      </c>
      <c r="C3296" s="93" t="s">
        <v>9803</v>
      </c>
      <c r="D3296" s="93">
        <v>1969</v>
      </c>
      <c r="E3296" s="93">
        <v>5.5359999999999996</v>
      </c>
    </row>
    <row r="3297" spans="1:5" ht="14.25" customHeight="1">
      <c r="A3297" s="93">
        <v>3296</v>
      </c>
      <c r="B3297" s="93" t="s">
        <v>9176</v>
      </c>
      <c r="C3297" s="93" t="s">
        <v>9802</v>
      </c>
      <c r="D3297" s="93">
        <v>1996</v>
      </c>
      <c r="E3297" s="93">
        <v>5.5350000000000001</v>
      </c>
    </row>
    <row r="3298" spans="1:5" ht="14.25" customHeight="1">
      <c r="A3298" s="93">
        <v>3297</v>
      </c>
      <c r="B3298" s="93" t="s">
        <v>9801</v>
      </c>
      <c r="C3298" s="93" t="s">
        <v>9800</v>
      </c>
      <c r="D3298" s="93">
        <v>2000</v>
      </c>
      <c r="E3298" s="93">
        <v>5.5339999999999998</v>
      </c>
    </row>
    <row r="3299" spans="1:5" ht="14.25" customHeight="1">
      <c r="A3299" s="93">
        <v>3298</v>
      </c>
      <c r="B3299" s="93" t="s">
        <v>9754</v>
      </c>
      <c r="C3299" s="93" t="s">
        <v>9799</v>
      </c>
      <c r="D3299" s="93">
        <v>1987</v>
      </c>
      <c r="E3299" s="93">
        <v>5.5330000000000004</v>
      </c>
    </row>
    <row r="3300" spans="1:5" ht="14.25" customHeight="1">
      <c r="A3300" s="93">
        <v>3299</v>
      </c>
      <c r="B3300" s="93" t="s">
        <v>8844</v>
      </c>
      <c r="C3300" s="93" t="s">
        <v>9798</v>
      </c>
      <c r="D3300" s="93">
        <v>2008</v>
      </c>
      <c r="E3300" s="93">
        <v>5.532</v>
      </c>
    </row>
    <row r="3301" spans="1:5" ht="14.25" customHeight="1">
      <c r="A3301" s="93">
        <v>3300</v>
      </c>
      <c r="B3301" s="93" t="s">
        <v>8394</v>
      </c>
      <c r="C3301" s="93" t="s">
        <v>9797</v>
      </c>
      <c r="D3301" s="93">
        <v>1986</v>
      </c>
      <c r="E3301" s="93">
        <v>5.5309999999999997</v>
      </c>
    </row>
    <row r="3302" spans="1:5" ht="14.25" customHeight="1">
      <c r="A3302" s="93">
        <v>3301</v>
      </c>
      <c r="B3302" s="93" t="s">
        <v>9796</v>
      </c>
      <c r="C3302" s="93" t="s">
        <v>9795</v>
      </c>
      <c r="D3302" s="93">
        <v>2008</v>
      </c>
      <c r="E3302" s="93">
        <v>5.5309999999999997</v>
      </c>
    </row>
    <row r="3303" spans="1:5" ht="14.25" customHeight="1">
      <c r="A3303" s="93">
        <v>3302</v>
      </c>
      <c r="B3303" s="93" t="s">
        <v>8914</v>
      </c>
      <c r="C3303" s="93" t="s">
        <v>9794</v>
      </c>
      <c r="D3303" s="93">
        <v>1998</v>
      </c>
      <c r="E3303" s="93">
        <v>5.53</v>
      </c>
    </row>
    <row r="3304" spans="1:5" ht="14.25" customHeight="1">
      <c r="A3304" s="93">
        <v>3303</v>
      </c>
      <c r="B3304" s="93" t="s">
        <v>7194</v>
      </c>
      <c r="C3304" s="93" t="s">
        <v>9793</v>
      </c>
      <c r="D3304" s="93">
        <v>2005</v>
      </c>
      <c r="E3304" s="93">
        <v>5.53</v>
      </c>
    </row>
    <row r="3305" spans="1:5" ht="14.25" customHeight="1">
      <c r="A3305" s="93">
        <v>3304</v>
      </c>
      <c r="B3305" s="93" t="s">
        <v>7326</v>
      </c>
      <c r="C3305" s="93" t="s">
        <v>9792</v>
      </c>
      <c r="D3305" s="93">
        <v>1998</v>
      </c>
      <c r="E3305" s="93">
        <v>5.53</v>
      </c>
    </row>
    <row r="3306" spans="1:5" ht="14.25" customHeight="1">
      <c r="A3306" s="93">
        <v>3305</v>
      </c>
      <c r="B3306" s="93" t="s">
        <v>9791</v>
      </c>
      <c r="C3306" s="93" t="s">
        <v>9790</v>
      </c>
      <c r="D3306" s="93">
        <v>1977</v>
      </c>
      <c r="E3306" s="93">
        <v>5.5289999999999999</v>
      </c>
    </row>
    <row r="3307" spans="1:5" ht="14.25" customHeight="1">
      <c r="A3307" s="93">
        <v>3306</v>
      </c>
      <c r="B3307" s="93" t="s">
        <v>9789</v>
      </c>
      <c r="C3307" s="93" t="s">
        <v>9788</v>
      </c>
      <c r="D3307" s="93">
        <v>1993</v>
      </c>
      <c r="E3307" s="93">
        <v>5.5289999999999999</v>
      </c>
    </row>
    <row r="3308" spans="1:5" ht="14.25" customHeight="1">
      <c r="A3308" s="93">
        <v>3307</v>
      </c>
      <c r="B3308" s="93" t="s">
        <v>8294</v>
      </c>
      <c r="C3308" s="93" t="s">
        <v>9787</v>
      </c>
      <c r="D3308" s="93">
        <v>2007</v>
      </c>
      <c r="E3308" s="93">
        <v>5.5279999999999996</v>
      </c>
    </row>
    <row r="3309" spans="1:5" ht="14.25" customHeight="1">
      <c r="A3309" s="93">
        <v>3308</v>
      </c>
      <c r="B3309" s="93" t="s">
        <v>7665</v>
      </c>
      <c r="C3309" s="93" t="s">
        <v>9786</v>
      </c>
      <c r="D3309" s="93">
        <v>1937</v>
      </c>
      <c r="E3309" s="93">
        <v>5.5250000000000004</v>
      </c>
    </row>
    <row r="3310" spans="1:5" ht="14.25" customHeight="1">
      <c r="A3310" s="93">
        <v>3309</v>
      </c>
      <c r="B3310" s="93" t="s">
        <v>7417</v>
      </c>
      <c r="C3310" s="93" t="s">
        <v>9785</v>
      </c>
      <c r="D3310" s="93">
        <v>1930</v>
      </c>
      <c r="E3310" s="93">
        <v>5.524</v>
      </c>
    </row>
    <row r="3311" spans="1:5" ht="14.25" customHeight="1">
      <c r="A3311" s="93">
        <v>3310</v>
      </c>
      <c r="B3311" s="93" t="s">
        <v>7297</v>
      </c>
      <c r="C3311" s="93" t="s">
        <v>9784</v>
      </c>
      <c r="D3311" s="93">
        <v>1965</v>
      </c>
      <c r="E3311" s="93">
        <v>5.5229999999999997</v>
      </c>
    </row>
    <row r="3312" spans="1:5" ht="14.25" customHeight="1">
      <c r="A3312" s="93">
        <v>3311</v>
      </c>
      <c r="B3312" s="93" t="s">
        <v>9783</v>
      </c>
      <c r="C3312" s="93" t="s">
        <v>9782</v>
      </c>
      <c r="D3312" s="93">
        <v>1970</v>
      </c>
      <c r="E3312" s="93">
        <v>5.5220000000000002</v>
      </c>
    </row>
    <row r="3313" spans="1:5" ht="14.25" customHeight="1">
      <c r="A3313" s="93">
        <v>3312</v>
      </c>
      <c r="B3313" s="93" t="s">
        <v>9781</v>
      </c>
      <c r="C3313" s="93" t="s">
        <v>9780</v>
      </c>
      <c r="D3313" s="93">
        <v>1964</v>
      </c>
      <c r="E3313" s="93">
        <v>5.5220000000000002</v>
      </c>
    </row>
    <row r="3314" spans="1:5" ht="14.25" customHeight="1">
      <c r="A3314" s="93">
        <v>3313</v>
      </c>
      <c r="B3314" s="93" t="s">
        <v>8575</v>
      </c>
      <c r="C3314" s="93" t="s">
        <v>9779</v>
      </c>
      <c r="D3314" s="93">
        <v>1942</v>
      </c>
      <c r="E3314" s="93">
        <v>5.5209999999999999</v>
      </c>
    </row>
    <row r="3315" spans="1:5" ht="14.25" customHeight="1">
      <c r="A3315" s="93">
        <v>3314</v>
      </c>
      <c r="B3315" s="93" t="s">
        <v>9778</v>
      </c>
      <c r="C3315" s="93" t="s">
        <v>9777</v>
      </c>
      <c r="D3315" s="93">
        <v>1995</v>
      </c>
      <c r="E3315" s="93">
        <v>5.5209999999999999</v>
      </c>
    </row>
    <row r="3316" spans="1:5" ht="14.25" customHeight="1">
      <c r="A3316" s="93">
        <v>3315</v>
      </c>
      <c r="B3316" s="93" t="s">
        <v>9776</v>
      </c>
      <c r="C3316" s="93" t="s">
        <v>9775</v>
      </c>
      <c r="D3316" s="93">
        <v>1966</v>
      </c>
      <c r="E3316" s="93">
        <v>5.52</v>
      </c>
    </row>
    <row r="3317" spans="1:5" ht="14.25" customHeight="1">
      <c r="A3317" s="93">
        <v>3316</v>
      </c>
      <c r="B3317" s="93" t="s">
        <v>9774</v>
      </c>
      <c r="C3317" s="93" t="s">
        <v>9773</v>
      </c>
      <c r="D3317" s="93">
        <v>1973</v>
      </c>
      <c r="E3317" s="93">
        <v>5.52</v>
      </c>
    </row>
    <row r="3318" spans="1:5" ht="14.25" customHeight="1">
      <c r="A3318" s="93">
        <v>3317</v>
      </c>
      <c r="B3318" s="93" t="s">
        <v>7414</v>
      </c>
      <c r="C3318" s="93" t="s">
        <v>8591</v>
      </c>
      <c r="D3318" s="93">
        <v>1994</v>
      </c>
      <c r="E3318" s="93">
        <v>5.5179999999999998</v>
      </c>
    </row>
    <row r="3319" spans="1:5" ht="14.25" customHeight="1">
      <c r="A3319" s="93">
        <v>3318</v>
      </c>
      <c r="B3319" s="93" t="s">
        <v>9772</v>
      </c>
      <c r="C3319" s="93" t="s">
        <v>9771</v>
      </c>
      <c r="D3319" s="93">
        <v>1989</v>
      </c>
      <c r="E3319" s="93">
        <v>5.5179999999999998</v>
      </c>
    </row>
    <row r="3320" spans="1:5" ht="14.25" customHeight="1">
      <c r="A3320" s="93">
        <v>3319</v>
      </c>
      <c r="B3320" s="93" t="s">
        <v>9572</v>
      </c>
      <c r="C3320" s="93" t="s">
        <v>9770</v>
      </c>
      <c r="D3320" s="93">
        <v>1990</v>
      </c>
      <c r="E3320" s="93">
        <v>5.5179999999999998</v>
      </c>
    </row>
    <row r="3321" spans="1:5" ht="14.25" customHeight="1">
      <c r="A3321" s="93">
        <v>3320</v>
      </c>
      <c r="B3321" s="93" t="s">
        <v>9769</v>
      </c>
      <c r="C3321" s="93" t="s">
        <v>8651</v>
      </c>
      <c r="D3321" s="93">
        <v>1989</v>
      </c>
      <c r="E3321" s="93">
        <v>5.5179999999999998</v>
      </c>
    </row>
    <row r="3322" spans="1:5" ht="14.25" customHeight="1">
      <c r="A3322" s="93">
        <v>3321</v>
      </c>
      <c r="B3322" s="93" t="s">
        <v>9768</v>
      </c>
      <c r="C3322" s="93" t="s">
        <v>9767</v>
      </c>
      <c r="D3322" s="93">
        <v>1939</v>
      </c>
      <c r="E3322" s="93">
        <v>5.5170000000000003</v>
      </c>
    </row>
    <row r="3323" spans="1:5" ht="14.25" customHeight="1">
      <c r="A3323" s="93">
        <v>3322</v>
      </c>
      <c r="B3323" s="93" t="s">
        <v>9766</v>
      </c>
      <c r="C3323" s="93" t="s">
        <v>7699</v>
      </c>
      <c r="D3323" s="93">
        <v>1969</v>
      </c>
      <c r="E3323" s="93">
        <v>5.5170000000000003</v>
      </c>
    </row>
    <row r="3324" spans="1:5" ht="14.25" customHeight="1">
      <c r="A3324" s="93">
        <v>3323</v>
      </c>
      <c r="B3324" s="93" t="s">
        <v>8910</v>
      </c>
      <c r="C3324" s="93" t="s">
        <v>9765</v>
      </c>
      <c r="D3324" s="93">
        <v>1962</v>
      </c>
      <c r="E3324" s="93">
        <v>5.516</v>
      </c>
    </row>
    <row r="3325" spans="1:5" ht="14.25" customHeight="1">
      <c r="A3325" s="93">
        <v>3324</v>
      </c>
      <c r="B3325" s="93" t="s">
        <v>9764</v>
      </c>
      <c r="C3325" s="93" t="s">
        <v>9763</v>
      </c>
      <c r="D3325" s="93">
        <v>1998</v>
      </c>
      <c r="E3325" s="93">
        <v>5.5140000000000002</v>
      </c>
    </row>
    <row r="3326" spans="1:5" ht="14.25" customHeight="1">
      <c r="A3326" s="93">
        <v>3325</v>
      </c>
      <c r="B3326" s="93" t="s">
        <v>9762</v>
      </c>
      <c r="C3326" s="93" t="s">
        <v>9761</v>
      </c>
      <c r="D3326" s="93">
        <v>1958</v>
      </c>
      <c r="E3326" s="93">
        <v>5.5140000000000002</v>
      </c>
    </row>
    <row r="3327" spans="1:5" ht="14.25" customHeight="1">
      <c r="A3327" s="93">
        <v>3326</v>
      </c>
      <c r="B3327" s="93" t="s">
        <v>9760</v>
      </c>
      <c r="C3327" s="93" t="s">
        <v>9759</v>
      </c>
      <c r="D3327" s="93">
        <v>1967</v>
      </c>
      <c r="E3327" s="93">
        <v>5.5129999999999999</v>
      </c>
    </row>
    <row r="3328" spans="1:5" ht="14.25" customHeight="1">
      <c r="A3328" s="93">
        <v>3327</v>
      </c>
      <c r="B3328" s="93" t="s">
        <v>9758</v>
      </c>
      <c r="C3328" s="93" t="s">
        <v>9757</v>
      </c>
      <c r="D3328" s="93">
        <v>1973</v>
      </c>
      <c r="E3328" s="93">
        <v>5.5090000000000003</v>
      </c>
    </row>
    <row r="3329" spans="1:5" ht="14.25" customHeight="1">
      <c r="A3329" s="93">
        <v>3328</v>
      </c>
      <c r="B3329" s="93" t="s">
        <v>9756</v>
      </c>
      <c r="C3329" s="93" t="s">
        <v>9755</v>
      </c>
      <c r="D3329" s="93">
        <v>1996</v>
      </c>
      <c r="E3329" s="93">
        <v>5.5090000000000003</v>
      </c>
    </row>
    <row r="3330" spans="1:5" ht="14.25" customHeight="1">
      <c r="A3330" s="93">
        <v>3329</v>
      </c>
      <c r="B3330" s="93" t="s">
        <v>9754</v>
      </c>
      <c r="C3330" s="93" t="s">
        <v>9753</v>
      </c>
      <c r="D3330" s="93">
        <v>1988</v>
      </c>
      <c r="E3330" s="93">
        <v>5.5069999999999997</v>
      </c>
    </row>
    <row r="3331" spans="1:5" ht="14.25" customHeight="1">
      <c r="A3331" s="93">
        <v>3330</v>
      </c>
      <c r="B3331" s="93" t="s">
        <v>9752</v>
      </c>
      <c r="C3331" s="93" t="s">
        <v>9751</v>
      </c>
      <c r="D3331" s="93">
        <v>1964</v>
      </c>
      <c r="E3331" s="93">
        <v>5.5069999999999997</v>
      </c>
    </row>
    <row r="3332" spans="1:5" ht="14.25" customHeight="1">
      <c r="A3332" s="93">
        <v>3331</v>
      </c>
      <c r="B3332" s="93" t="s">
        <v>8417</v>
      </c>
      <c r="C3332" s="93" t="s">
        <v>9750</v>
      </c>
      <c r="D3332" s="93">
        <v>1960</v>
      </c>
      <c r="E3332" s="93">
        <v>5.5060000000000002</v>
      </c>
    </row>
    <row r="3333" spans="1:5" ht="14.25" customHeight="1">
      <c r="A3333" s="93">
        <v>3332</v>
      </c>
      <c r="B3333" s="93" t="s">
        <v>7780</v>
      </c>
      <c r="C3333" s="93" t="s">
        <v>9749</v>
      </c>
      <c r="D3333" s="93">
        <v>2000</v>
      </c>
      <c r="E3333" s="93">
        <v>5.5060000000000002</v>
      </c>
    </row>
    <row r="3334" spans="1:5" ht="14.25" customHeight="1">
      <c r="A3334" s="93">
        <v>3333</v>
      </c>
      <c r="B3334" s="93" t="s">
        <v>9748</v>
      </c>
      <c r="C3334" s="93" t="s">
        <v>9747</v>
      </c>
      <c r="D3334" s="93">
        <v>1957</v>
      </c>
      <c r="E3334" s="93">
        <v>5.5060000000000002</v>
      </c>
    </row>
    <row r="3335" spans="1:5" ht="14.25" customHeight="1">
      <c r="A3335" s="93">
        <v>3334</v>
      </c>
      <c r="B3335" s="93" t="s">
        <v>9746</v>
      </c>
      <c r="C3335" s="93" t="s">
        <v>9745</v>
      </c>
      <c r="D3335" s="93">
        <v>1979</v>
      </c>
      <c r="E3335" s="93">
        <v>5.5049999999999999</v>
      </c>
    </row>
    <row r="3336" spans="1:5" ht="14.25" customHeight="1">
      <c r="A3336" s="93">
        <v>3335</v>
      </c>
      <c r="B3336" s="93" t="s">
        <v>9689</v>
      </c>
      <c r="C3336" s="93" t="s">
        <v>9744</v>
      </c>
      <c r="D3336" s="93">
        <v>1937</v>
      </c>
      <c r="E3336" s="93">
        <v>5.5049999999999999</v>
      </c>
    </row>
    <row r="3337" spans="1:5" ht="14.25" customHeight="1">
      <c r="A3337" s="93">
        <v>3336</v>
      </c>
      <c r="B3337" s="93" t="s">
        <v>8122</v>
      </c>
      <c r="C3337" s="93" t="s">
        <v>9743</v>
      </c>
      <c r="D3337" s="93">
        <v>2007</v>
      </c>
      <c r="E3337" s="93">
        <v>5.5039999999999996</v>
      </c>
    </row>
    <row r="3338" spans="1:5" ht="14.25" customHeight="1">
      <c r="A3338" s="93">
        <v>3337</v>
      </c>
      <c r="B3338" s="93" t="s">
        <v>9742</v>
      </c>
      <c r="C3338" s="93" t="s">
        <v>9741</v>
      </c>
      <c r="D3338" s="93">
        <v>1987</v>
      </c>
      <c r="E3338" s="93">
        <v>5.5039999999999996</v>
      </c>
    </row>
    <row r="3339" spans="1:5" ht="14.25" customHeight="1">
      <c r="A3339" s="93">
        <v>3338</v>
      </c>
      <c r="B3339" s="93" t="s">
        <v>9740</v>
      </c>
      <c r="C3339" s="93" t="s">
        <v>9739</v>
      </c>
      <c r="D3339" s="93">
        <v>1993</v>
      </c>
      <c r="E3339" s="93">
        <v>5.5030000000000001</v>
      </c>
    </row>
    <row r="3340" spans="1:5" ht="14.25" customHeight="1">
      <c r="A3340" s="93">
        <v>3339</v>
      </c>
      <c r="B3340" s="93" t="s">
        <v>9738</v>
      </c>
      <c r="C3340" s="93" t="s">
        <v>9737</v>
      </c>
      <c r="D3340" s="93">
        <v>1981</v>
      </c>
      <c r="E3340" s="93">
        <v>5.5010000000000003</v>
      </c>
    </row>
    <row r="3341" spans="1:5" ht="14.25" customHeight="1">
      <c r="A3341" s="93">
        <v>3340</v>
      </c>
      <c r="B3341" s="93" t="s">
        <v>9736</v>
      </c>
      <c r="C3341" s="93" t="s">
        <v>9735</v>
      </c>
      <c r="D3341" s="93">
        <v>1988</v>
      </c>
      <c r="E3341" s="93">
        <v>5.5010000000000003</v>
      </c>
    </row>
    <row r="3342" spans="1:5" ht="14.25" customHeight="1">
      <c r="A3342" s="93">
        <v>3341</v>
      </c>
      <c r="B3342" s="93" t="s">
        <v>9734</v>
      </c>
      <c r="C3342" s="93" t="s">
        <v>9733</v>
      </c>
      <c r="D3342" s="93">
        <v>2006</v>
      </c>
      <c r="E3342" s="93">
        <v>5.4989999999999997</v>
      </c>
    </row>
    <row r="3343" spans="1:5" ht="14.25" customHeight="1">
      <c r="A3343" s="93">
        <v>3342</v>
      </c>
      <c r="B3343" s="93" t="s">
        <v>7334</v>
      </c>
      <c r="C3343" s="93" t="s">
        <v>9732</v>
      </c>
      <c r="D3343" s="93">
        <v>1979</v>
      </c>
      <c r="E3343" s="93">
        <v>5.4989999999999997</v>
      </c>
    </row>
    <row r="3344" spans="1:5" ht="14.25" customHeight="1">
      <c r="A3344" s="93">
        <v>3343</v>
      </c>
      <c r="B3344" s="93" t="s">
        <v>9731</v>
      </c>
      <c r="C3344" s="93" t="s">
        <v>9730</v>
      </c>
      <c r="D3344" s="93">
        <v>1997</v>
      </c>
      <c r="E3344" s="93">
        <v>5.4980000000000002</v>
      </c>
    </row>
    <row r="3345" spans="1:5" ht="14.25" customHeight="1">
      <c r="A3345" s="93">
        <v>3344</v>
      </c>
      <c r="B3345" s="93" t="s">
        <v>9729</v>
      </c>
      <c r="C3345" s="93" t="s">
        <v>9728</v>
      </c>
      <c r="D3345" s="93">
        <v>1978</v>
      </c>
      <c r="E3345" s="93">
        <v>5.4960000000000004</v>
      </c>
    </row>
    <row r="3346" spans="1:5" ht="14.25" customHeight="1">
      <c r="A3346" s="93">
        <v>3345</v>
      </c>
      <c r="B3346" s="93" t="s">
        <v>9727</v>
      </c>
      <c r="C3346" s="93" t="s">
        <v>9726</v>
      </c>
      <c r="D3346" s="93">
        <v>2002</v>
      </c>
      <c r="E3346" s="93">
        <v>5.4960000000000004</v>
      </c>
    </row>
    <row r="3347" spans="1:5" ht="14.25" customHeight="1">
      <c r="A3347" s="93">
        <v>3346</v>
      </c>
      <c r="B3347" s="93" t="s">
        <v>9577</v>
      </c>
      <c r="C3347" s="93" t="s">
        <v>9725</v>
      </c>
      <c r="D3347" s="93">
        <v>2008</v>
      </c>
      <c r="E3347" s="93">
        <v>5.4950000000000001</v>
      </c>
    </row>
    <row r="3348" spans="1:5" ht="14.25" customHeight="1">
      <c r="A3348" s="93">
        <v>3347</v>
      </c>
      <c r="B3348" s="93" t="s">
        <v>9724</v>
      </c>
      <c r="C3348" s="93" t="s">
        <v>9723</v>
      </c>
      <c r="D3348" s="93">
        <v>1951</v>
      </c>
      <c r="E3348" s="93">
        <v>5.4939999999999998</v>
      </c>
    </row>
    <row r="3349" spans="1:5" ht="14.25" customHeight="1">
      <c r="A3349" s="93">
        <v>3348</v>
      </c>
      <c r="B3349" s="93" t="s">
        <v>9722</v>
      </c>
      <c r="C3349" s="93" t="s">
        <v>9721</v>
      </c>
      <c r="D3349" s="93">
        <v>2001</v>
      </c>
      <c r="E3349" s="93">
        <v>5.4930000000000003</v>
      </c>
    </row>
    <row r="3350" spans="1:5" ht="14.25" customHeight="1">
      <c r="A3350" s="93">
        <v>3349</v>
      </c>
      <c r="B3350" s="93" t="s">
        <v>8106</v>
      </c>
      <c r="C3350" s="93" t="s">
        <v>9720</v>
      </c>
      <c r="D3350" s="93">
        <v>1973</v>
      </c>
      <c r="E3350" s="93">
        <v>5.492</v>
      </c>
    </row>
    <row r="3351" spans="1:5" ht="14.25" customHeight="1">
      <c r="A3351" s="93">
        <v>3350</v>
      </c>
      <c r="B3351" s="93" t="s">
        <v>7093</v>
      </c>
      <c r="C3351" s="93" t="s">
        <v>9719</v>
      </c>
      <c r="D3351" s="93">
        <v>1984</v>
      </c>
      <c r="E3351" s="93">
        <v>5.4909999999999997</v>
      </c>
    </row>
    <row r="3352" spans="1:5" ht="14.25" customHeight="1">
      <c r="A3352" s="93">
        <v>3351</v>
      </c>
      <c r="B3352" s="93" t="s">
        <v>9718</v>
      </c>
      <c r="C3352" s="93" t="s">
        <v>9717</v>
      </c>
      <c r="D3352" s="93">
        <v>2010</v>
      </c>
      <c r="E3352" s="93">
        <v>5.49</v>
      </c>
    </row>
    <row r="3353" spans="1:5" ht="14.25" customHeight="1">
      <c r="A3353" s="93">
        <v>3352</v>
      </c>
      <c r="B3353" s="93" t="s">
        <v>7398</v>
      </c>
      <c r="C3353" s="93" t="s">
        <v>9716</v>
      </c>
      <c r="D3353" s="93">
        <v>1967</v>
      </c>
      <c r="E3353" s="93">
        <v>5.49</v>
      </c>
    </row>
    <row r="3354" spans="1:5" ht="14.25" customHeight="1">
      <c r="A3354" s="93">
        <v>3353</v>
      </c>
      <c r="B3354" s="93" t="s">
        <v>7007</v>
      </c>
      <c r="C3354" s="93" t="s">
        <v>9715</v>
      </c>
      <c r="D3354" s="93">
        <v>1975</v>
      </c>
      <c r="E3354" s="93">
        <v>5.4889999999999999</v>
      </c>
    </row>
    <row r="3355" spans="1:5" ht="14.25" customHeight="1">
      <c r="A3355" s="93">
        <v>3354</v>
      </c>
      <c r="B3355" s="93" t="s">
        <v>8063</v>
      </c>
      <c r="C3355" s="93" t="s">
        <v>9714</v>
      </c>
      <c r="D3355" s="93">
        <v>1961</v>
      </c>
      <c r="E3355" s="93">
        <v>5.4889999999999999</v>
      </c>
    </row>
    <row r="3356" spans="1:5" ht="14.25" customHeight="1">
      <c r="A3356" s="93">
        <v>3355</v>
      </c>
      <c r="B3356" s="93" t="s">
        <v>7320</v>
      </c>
      <c r="C3356" s="93" t="s">
        <v>9713</v>
      </c>
      <c r="D3356" s="93">
        <v>1992</v>
      </c>
      <c r="E3356" s="93">
        <v>5.4889999999999999</v>
      </c>
    </row>
    <row r="3357" spans="1:5" ht="14.25" customHeight="1">
      <c r="A3357" s="93">
        <v>3356</v>
      </c>
      <c r="B3357" s="93" t="s">
        <v>7371</v>
      </c>
      <c r="C3357" s="93" t="s">
        <v>9712</v>
      </c>
      <c r="D3357" s="93">
        <v>1987</v>
      </c>
      <c r="E3357" s="93">
        <v>5.4880000000000004</v>
      </c>
    </row>
    <row r="3358" spans="1:5" ht="14.25" customHeight="1">
      <c r="A3358" s="93">
        <v>3357</v>
      </c>
      <c r="B3358" s="93" t="s">
        <v>9711</v>
      </c>
      <c r="C3358" s="93" t="s">
        <v>9710</v>
      </c>
      <c r="D3358" s="93">
        <v>1966</v>
      </c>
      <c r="E3358" s="93">
        <v>5.4870000000000001</v>
      </c>
    </row>
    <row r="3359" spans="1:5" ht="14.25" customHeight="1">
      <c r="A3359" s="93">
        <v>3358</v>
      </c>
      <c r="B3359" s="93" t="s">
        <v>9709</v>
      </c>
      <c r="C3359" s="93" t="s">
        <v>9708</v>
      </c>
      <c r="D3359" s="93">
        <v>1981</v>
      </c>
      <c r="E3359" s="93">
        <v>5.4820000000000002</v>
      </c>
    </row>
    <row r="3360" spans="1:5" ht="14.25" customHeight="1">
      <c r="A3360" s="93">
        <v>3359</v>
      </c>
      <c r="B3360" s="93" t="s">
        <v>7510</v>
      </c>
      <c r="C3360" s="93" t="s">
        <v>9707</v>
      </c>
      <c r="D3360" s="93">
        <v>2006</v>
      </c>
      <c r="E3360" s="93">
        <v>5.4809999999999999</v>
      </c>
    </row>
    <row r="3361" spans="1:5" ht="14.25" customHeight="1">
      <c r="A3361" s="93">
        <v>3360</v>
      </c>
      <c r="B3361" s="93" t="s">
        <v>9706</v>
      </c>
      <c r="C3361" s="93" t="s">
        <v>9705</v>
      </c>
      <c r="D3361" s="93">
        <v>2010</v>
      </c>
      <c r="E3361" s="93">
        <v>5.4809999999999999</v>
      </c>
    </row>
    <row r="3362" spans="1:5" ht="14.25" customHeight="1">
      <c r="A3362" s="93">
        <v>3361</v>
      </c>
      <c r="B3362" s="93" t="s">
        <v>9704</v>
      </c>
      <c r="C3362" s="93" t="s">
        <v>9703</v>
      </c>
      <c r="D3362" s="93">
        <v>1967</v>
      </c>
      <c r="E3362" s="93">
        <v>5.4809999999999999</v>
      </c>
    </row>
    <row r="3363" spans="1:5" ht="14.25" customHeight="1">
      <c r="A3363" s="93">
        <v>3362</v>
      </c>
      <c r="B3363" s="93" t="s">
        <v>9702</v>
      </c>
      <c r="C3363" s="93" t="s">
        <v>9701</v>
      </c>
      <c r="D3363" s="93">
        <v>2004</v>
      </c>
      <c r="E3363" s="93">
        <v>5.4770000000000003</v>
      </c>
    </row>
    <row r="3364" spans="1:5" ht="14.25" customHeight="1">
      <c r="A3364" s="93">
        <v>3363</v>
      </c>
      <c r="B3364" s="93" t="s">
        <v>9700</v>
      </c>
      <c r="C3364" s="93" t="s">
        <v>9699</v>
      </c>
      <c r="D3364" s="93">
        <v>1966</v>
      </c>
      <c r="E3364" s="93">
        <v>5.4770000000000003</v>
      </c>
    </row>
    <row r="3365" spans="1:5" ht="14.25" customHeight="1">
      <c r="A3365" s="93">
        <v>3364</v>
      </c>
      <c r="B3365" s="93" t="s">
        <v>7341</v>
      </c>
      <c r="C3365" s="93" t="s">
        <v>9698</v>
      </c>
      <c r="D3365" s="93">
        <v>1946</v>
      </c>
      <c r="E3365" s="93">
        <v>5.4740000000000002</v>
      </c>
    </row>
    <row r="3366" spans="1:5" ht="14.25" customHeight="1">
      <c r="A3366" s="93">
        <v>3365</v>
      </c>
      <c r="B3366" s="93" t="s">
        <v>7402</v>
      </c>
      <c r="C3366" s="93" t="s">
        <v>9697</v>
      </c>
      <c r="D3366" s="93">
        <v>1968</v>
      </c>
      <c r="E3366" s="93">
        <v>5.4729999999999999</v>
      </c>
    </row>
    <row r="3367" spans="1:5" ht="14.25" customHeight="1">
      <c r="A3367" s="93">
        <v>3366</v>
      </c>
      <c r="B3367" s="93" t="s">
        <v>7113</v>
      </c>
      <c r="C3367" s="93" t="s">
        <v>9696</v>
      </c>
      <c r="D3367" s="93">
        <v>1987</v>
      </c>
      <c r="E3367" s="93">
        <v>5.4729999999999999</v>
      </c>
    </row>
    <row r="3368" spans="1:5" ht="14.25" customHeight="1">
      <c r="A3368" s="93">
        <v>3367</v>
      </c>
      <c r="B3368" s="93" t="s">
        <v>9695</v>
      </c>
      <c r="C3368" s="93" t="s">
        <v>9694</v>
      </c>
      <c r="D3368" s="93">
        <v>2010</v>
      </c>
      <c r="E3368" s="93">
        <v>5.47</v>
      </c>
    </row>
    <row r="3369" spans="1:5" ht="14.25" customHeight="1">
      <c r="A3369" s="93">
        <v>3368</v>
      </c>
      <c r="B3369" s="93" t="s">
        <v>7928</v>
      </c>
      <c r="C3369" s="93" t="s">
        <v>9693</v>
      </c>
      <c r="D3369" s="93">
        <v>1966</v>
      </c>
      <c r="E3369" s="93">
        <v>5.4690000000000003</v>
      </c>
    </row>
    <row r="3370" spans="1:5" ht="14.25" customHeight="1">
      <c r="A3370" s="93">
        <v>3369</v>
      </c>
      <c r="B3370" s="93" t="s">
        <v>7776</v>
      </c>
      <c r="C3370" s="93" t="s">
        <v>9692</v>
      </c>
      <c r="D3370" s="93">
        <v>1941</v>
      </c>
      <c r="E3370" s="93">
        <v>5.468</v>
      </c>
    </row>
    <row r="3371" spans="1:5" ht="14.25" customHeight="1">
      <c r="A3371" s="93">
        <v>3370</v>
      </c>
      <c r="B3371" s="93" t="s">
        <v>9691</v>
      </c>
      <c r="C3371" s="93" t="s">
        <v>9690</v>
      </c>
      <c r="D3371" s="93">
        <v>1976</v>
      </c>
      <c r="E3371" s="93">
        <v>5.468</v>
      </c>
    </row>
    <row r="3372" spans="1:5" ht="14.25" customHeight="1">
      <c r="A3372" s="93">
        <v>3371</v>
      </c>
      <c r="B3372" s="93" t="s">
        <v>9689</v>
      </c>
      <c r="C3372" s="93" t="s">
        <v>9688</v>
      </c>
      <c r="D3372" s="93">
        <v>1948</v>
      </c>
      <c r="E3372" s="93">
        <v>5.4649999999999999</v>
      </c>
    </row>
    <row r="3373" spans="1:5" ht="14.25" customHeight="1">
      <c r="A3373" s="93">
        <v>3372</v>
      </c>
      <c r="B3373" s="93" t="s">
        <v>7015</v>
      </c>
      <c r="C3373" s="93" t="s">
        <v>9687</v>
      </c>
      <c r="D3373" s="93">
        <v>1964</v>
      </c>
      <c r="E3373" s="93">
        <v>5.4640000000000004</v>
      </c>
    </row>
    <row r="3374" spans="1:5" ht="14.25" customHeight="1">
      <c r="A3374" s="93">
        <v>3373</v>
      </c>
      <c r="B3374" s="93" t="s">
        <v>9686</v>
      </c>
      <c r="C3374" s="93" t="s">
        <v>9685</v>
      </c>
      <c r="D3374" s="93">
        <v>2000</v>
      </c>
      <c r="E3374" s="93">
        <v>5.4630000000000001</v>
      </c>
    </row>
    <row r="3375" spans="1:5" ht="14.25" customHeight="1">
      <c r="A3375" s="93">
        <v>3374</v>
      </c>
      <c r="B3375" s="93" t="s">
        <v>7783</v>
      </c>
      <c r="C3375" s="93" t="s">
        <v>9684</v>
      </c>
      <c r="D3375" s="93">
        <v>1994</v>
      </c>
      <c r="E3375" s="93">
        <v>5.4630000000000001</v>
      </c>
    </row>
    <row r="3376" spans="1:5" ht="14.25" customHeight="1">
      <c r="A3376" s="93">
        <v>3375</v>
      </c>
      <c r="B3376" s="93" t="s">
        <v>9683</v>
      </c>
      <c r="C3376" s="93" t="s">
        <v>9682</v>
      </c>
      <c r="D3376" s="93">
        <v>1959</v>
      </c>
      <c r="E3376" s="93">
        <v>5.4619999999999997</v>
      </c>
    </row>
    <row r="3377" spans="1:5" ht="14.25" customHeight="1">
      <c r="A3377" s="93">
        <v>3376</v>
      </c>
      <c r="B3377" s="93" t="s">
        <v>9681</v>
      </c>
      <c r="C3377" s="93" t="s">
        <v>9680</v>
      </c>
      <c r="D3377" s="93">
        <v>1990</v>
      </c>
      <c r="E3377" s="93">
        <v>5.4619999999999997</v>
      </c>
    </row>
    <row r="3378" spans="1:5" ht="14.25" customHeight="1">
      <c r="A3378" s="93">
        <v>3377</v>
      </c>
      <c r="B3378" s="93" t="s">
        <v>9679</v>
      </c>
      <c r="C3378" s="93" t="s">
        <v>9678</v>
      </c>
      <c r="D3378" s="93">
        <v>1969</v>
      </c>
      <c r="E3378" s="93">
        <v>5.4619999999999997</v>
      </c>
    </row>
    <row r="3379" spans="1:5" ht="14.25" customHeight="1">
      <c r="A3379" s="93">
        <v>3378</v>
      </c>
      <c r="B3379" s="93" t="s">
        <v>9677</v>
      </c>
      <c r="C3379" s="93" t="s">
        <v>9676</v>
      </c>
      <c r="D3379" s="93">
        <v>1974</v>
      </c>
      <c r="E3379" s="93">
        <v>5.4610000000000003</v>
      </c>
    </row>
    <row r="3380" spans="1:5" ht="14.25" customHeight="1">
      <c r="A3380" s="93">
        <v>3379</v>
      </c>
      <c r="B3380" s="93" t="s">
        <v>7079</v>
      </c>
      <c r="C3380" s="93" t="s">
        <v>9675</v>
      </c>
      <c r="D3380" s="93">
        <v>1968</v>
      </c>
      <c r="E3380" s="93">
        <v>5.4610000000000003</v>
      </c>
    </row>
    <row r="3381" spans="1:5" ht="14.25" customHeight="1">
      <c r="A3381" s="93">
        <v>3380</v>
      </c>
      <c r="B3381" s="93" t="s">
        <v>8796</v>
      </c>
      <c r="C3381" s="93" t="s">
        <v>9674</v>
      </c>
      <c r="D3381" s="93">
        <v>1978</v>
      </c>
      <c r="E3381" s="93">
        <v>5.46</v>
      </c>
    </row>
    <row r="3382" spans="1:5" ht="14.25" customHeight="1">
      <c r="A3382" s="93">
        <v>3381</v>
      </c>
      <c r="B3382" s="93" t="s">
        <v>9673</v>
      </c>
      <c r="C3382" s="93" t="s">
        <v>9672</v>
      </c>
      <c r="D3382" s="93">
        <v>1967</v>
      </c>
      <c r="E3382" s="93">
        <v>5.46</v>
      </c>
    </row>
    <row r="3383" spans="1:5" ht="14.25" customHeight="1">
      <c r="A3383" s="93">
        <v>3382</v>
      </c>
      <c r="B3383" s="93" t="s">
        <v>7958</v>
      </c>
      <c r="C3383" s="93" t="s">
        <v>9671</v>
      </c>
      <c r="D3383" s="93">
        <v>1984</v>
      </c>
      <c r="E3383" s="93">
        <v>5.4589999999999996</v>
      </c>
    </row>
    <row r="3384" spans="1:5" ht="14.25" customHeight="1">
      <c r="A3384" s="93">
        <v>3383</v>
      </c>
      <c r="B3384" s="93" t="s">
        <v>9670</v>
      </c>
      <c r="C3384" s="93" t="s">
        <v>9669</v>
      </c>
      <c r="D3384" s="93">
        <v>1990</v>
      </c>
      <c r="E3384" s="93">
        <v>5.4589999999999996</v>
      </c>
    </row>
    <row r="3385" spans="1:5" ht="14.25" customHeight="1">
      <c r="A3385" s="93">
        <v>3384</v>
      </c>
      <c r="B3385" s="93" t="s">
        <v>9668</v>
      </c>
      <c r="C3385" s="93" t="s">
        <v>9667</v>
      </c>
      <c r="D3385" s="93">
        <v>1981</v>
      </c>
      <c r="E3385" s="93">
        <v>5.4580000000000002</v>
      </c>
    </row>
    <row r="3386" spans="1:5" ht="14.25" customHeight="1">
      <c r="A3386" s="93">
        <v>3385</v>
      </c>
      <c r="B3386" s="93" t="s">
        <v>9666</v>
      </c>
      <c r="C3386" s="93" t="s">
        <v>9665</v>
      </c>
      <c r="D3386" s="93">
        <v>1971</v>
      </c>
      <c r="E3386" s="93">
        <v>5.4580000000000002</v>
      </c>
    </row>
    <row r="3387" spans="1:5" ht="14.25" customHeight="1">
      <c r="A3387" s="93">
        <v>3386</v>
      </c>
      <c r="B3387" s="93" t="s">
        <v>8989</v>
      </c>
      <c r="C3387" s="93" t="s">
        <v>9664</v>
      </c>
      <c r="D3387" s="93">
        <v>1970</v>
      </c>
      <c r="E3387" s="93">
        <v>5.4580000000000002</v>
      </c>
    </row>
    <row r="3388" spans="1:5" ht="14.25" customHeight="1">
      <c r="A3388" s="93">
        <v>3387</v>
      </c>
      <c r="B3388" s="93" t="s">
        <v>9663</v>
      </c>
      <c r="C3388" s="93" t="s">
        <v>9662</v>
      </c>
      <c r="D3388" s="93">
        <v>2007</v>
      </c>
      <c r="E3388" s="93">
        <v>5.4569999999999999</v>
      </c>
    </row>
    <row r="3389" spans="1:5" ht="14.25" customHeight="1">
      <c r="A3389" s="93">
        <v>3388</v>
      </c>
      <c r="B3389" s="93" t="s">
        <v>9661</v>
      </c>
      <c r="C3389" s="93" t="s">
        <v>9660</v>
      </c>
      <c r="D3389" s="93">
        <v>2003</v>
      </c>
      <c r="E3389" s="93">
        <v>5.4560000000000004</v>
      </c>
    </row>
    <row r="3390" spans="1:5" ht="14.25" customHeight="1">
      <c r="A3390" s="93">
        <v>3389</v>
      </c>
      <c r="B3390" s="93" t="s">
        <v>7910</v>
      </c>
      <c r="C3390" s="93" t="s">
        <v>9659</v>
      </c>
      <c r="D3390" s="93">
        <v>1960</v>
      </c>
      <c r="E3390" s="93">
        <v>5.4539999999999997</v>
      </c>
    </row>
    <row r="3391" spans="1:5" ht="14.25" customHeight="1">
      <c r="A3391" s="93">
        <v>3390</v>
      </c>
      <c r="B3391" s="93" t="s">
        <v>9658</v>
      </c>
      <c r="C3391" s="93" t="s">
        <v>9657</v>
      </c>
      <c r="D3391" s="93">
        <v>2004</v>
      </c>
      <c r="E3391" s="93">
        <v>5.452</v>
      </c>
    </row>
    <row r="3392" spans="1:5" ht="14.25" customHeight="1">
      <c r="A3392" s="93">
        <v>3391</v>
      </c>
      <c r="B3392" s="93" t="s">
        <v>7143</v>
      </c>
      <c r="C3392" s="93" t="s">
        <v>9656</v>
      </c>
      <c r="D3392" s="93">
        <v>1998</v>
      </c>
      <c r="E3392" s="93">
        <v>5.452</v>
      </c>
    </row>
    <row r="3393" spans="1:5" ht="14.25" customHeight="1">
      <c r="A3393" s="93">
        <v>3392</v>
      </c>
      <c r="B3393" s="93" t="s">
        <v>9409</v>
      </c>
      <c r="C3393" s="93" t="s">
        <v>9655</v>
      </c>
      <c r="D3393" s="93">
        <v>1963</v>
      </c>
      <c r="E3393" s="93">
        <v>5.4509999999999996</v>
      </c>
    </row>
    <row r="3394" spans="1:5" ht="14.25" customHeight="1">
      <c r="A3394" s="93">
        <v>3393</v>
      </c>
      <c r="B3394" s="93" t="s">
        <v>9654</v>
      </c>
      <c r="C3394" s="93" t="s">
        <v>9653</v>
      </c>
      <c r="D3394" s="93">
        <v>1985</v>
      </c>
      <c r="E3394" s="93">
        <v>5.4509999999999996</v>
      </c>
    </row>
    <row r="3395" spans="1:5" ht="14.25" customHeight="1">
      <c r="A3395" s="93">
        <v>3394</v>
      </c>
      <c r="B3395" s="93" t="s">
        <v>9255</v>
      </c>
      <c r="C3395" s="93" t="s">
        <v>9652</v>
      </c>
      <c r="D3395" s="93">
        <v>1955</v>
      </c>
      <c r="E3395" s="93">
        <v>5.4470000000000001</v>
      </c>
    </row>
    <row r="3396" spans="1:5" ht="14.25" customHeight="1">
      <c r="A3396" s="93">
        <v>3395</v>
      </c>
      <c r="B3396" s="93" t="s">
        <v>7471</v>
      </c>
      <c r="C3396" s="93" t="s">
        <v>7260</v>
      </c>
      <c r="D3396" s="93">
        <v>1967</v>
      </c>
      <c r="E3396" s="93">
        <v>5.4470000000000001</v>
      </c>
    </row>
    <row r="3397" spans="1:5" ht="14.25" customHeight="1">
      <c r="A3397" s="93">
        <v>3396</v>
      </c>
      <c r="B3397" s="93" t="s">
        <v>9651</v>
      </c>
      <c r="C3397" s="93" t="s">
        <v>9650</v>
      </c>
      <c r="D3397" s="93">
        <v>1966</v>
      </c>
      <c r="E3397" s="93">
        <v>5.4459999999999997</v>
      </c>
    </row>
    <row r="3398" spans="1:5" ht="14.25" customHeight="1">
      <c r="A3398" s="93">
        <v>3397</v>
      </c>
      <c r="B3398" s="93" t="s">
        <v>9649</v>
      </c>
      <c r="C3398" s="93" t="s">
        <v>9648</v>
      </c>
      <c r="D3398" s="93">
        <v>1976</v>
      </c>
      <c r="E3398" s="93">
        <v>5.4459999999999997</v>
      </c>
    </row>
    <row r="3399" spans="1:5" ht="14.25" customHeight="1">
      <c r="A3399" s="93">
        <v>3398</v>
      </c>
      <c r="B3399" s="93" t="s">
        <v>9647</v>
      </c>
      <c r="C3399" s="93" t="s">
        <v>9646</v>
      </c>
      <c r="D3399" s="93">
        <v>1969</v>
      </c>
      <c r="E3399" s="93">
        <v>5.4450000000000003</v>
      </c>
    </row>
    <row r="3400" spans="1:5" ht="14.25" customHeight="1">
      <c r="A3400" s="93">
        <v>3399</v>
      </c>
      <c r="B3400" s="93" t="s">
        <v>9645</v>
      </c>
      <c r="C3400" s="84">
        <v>37623</v>
      </c>
      <c r="D3400" s="93">
        <v>1988</v>
      </c>
      <c r="E3400" s="93">
        <v>5.4450000000000003</v>
      </c>
    </row>
    <row r="3401" spans="1:5" ht="14.25" customHeight="1">
      <c r="A3401" s="93">
        <v>3400</v>
      </c>
      <c r="B3401" s="93" t="s">
        <v>9644</v>
      </c>
      <c r="C3401" s="93" t="s">
        <v>9643</v>
      </c>
      <c r="D3401" s="93">
        <v>1909</v>
      </c>
      <c r="E3401" s="93">
        <v>5.444</v>
      </c>
    </row>
    <row r="3402" spans="1:5" ht="14.25" customHeight="1">
      <c r="A3402" s="93">
        <v>3401</v>
      </c>
      <c r="B3402" s="93" t="s">
        <v>7437</v>
      </c>
      <c r="C3402" s="93" t="s">
        <v>9642</v>
      </c>
      <c r="D3402" s="93">
        <v>1962</v>
      </c>
      <c r="E3402" s="93">
        <v>5.4429999999999996</v>
      </c>
    </row>
    <row r="3403" spans="1:5" ht="14.25" customHeight="1">
      <c r="A3403" s="93">
        <v>3402</v>
      </c>
      <c r="B3403" s="93" t="s">
        <v>9641</v>
      </c>
      <c r="C3403" s="93" t="s">
        <v>7462</v>
      </c>
      <c r="D3403" s="93">
        <v>1989</v>
      </c>
      <c r="E3403" s="93">
        <v>5.4420000000000002</v>
      </c>
    </row>
    <row r="3404" spans="1:5" ht="14.25" customHeight="1">
      <c r="A3404" s="93">
        <v>3403</v>
      </c>
      <c r="B3404" s="93" t="s">
        <v>9640</v>
      </c>
      <c r="C3404" s="93" t="s">
        <v>9639</v>
      </c>
      <c r="D3404" s="93">
        <v>1925</v>
      </c>
      <c r="E3404" s="93">
        <v>5.4420000000000002</v>
      </c>
    </row>
    <row r="3405" spans="1:5" ht="14.25" customHeight="1">
      <c r="A3405" s="93">
        <v>3404</v>
      </c>
      <c r="B3405" s="93" t="s">
        <v>9638</v>
      </c>
      <c r="C3405" s="93" t="s">
        <v>9637</v>
      </c>
      <c r="D3405" s="93">
        <v>1959</v>
      </c>
      <c r="E3405" s="93">
        <v>5.4420000000000002</v>
      </c>
    </row>
    <row r="3406" spans="1:5" ht="14.25" customHeight="1">
      <c r="A3406" s="93">
        <v>3405</v>
      </c>
      <c r="B3406" s="93" t="s">
        <v>7345</v>
      </c>
      <c r="C3406" s="93" t="s">
        <v>9636</v>
      </c>
      <c r="D3406" s="93">
        <v>1984</v>
      </c>
      <c r="E3406" s="93">
        <v>5.4409999999999998</v>
      </c>
    </row>
    <row r="3407" spans="1:5" ht="14.25" customHeight="1">
      <c r="A3407" s="93">
        <v>3406</v>
      </c>
      <c r="B3407" s="93" t="s">
        <v>9635</v>
      </c>
      <c r="C3407" s="93" t="s">
        <v>7146</v>
      </c>
      <c r="D3407" s="93">
        <v>1991</v>
      </c>
      <c r="E3407" s="93">
        <v>5.44</v>
      </c>
    </row>
    <row r="3408" spans="1:5" ht="14.25" customHeight="1">
      <c r="A3408" s="93">
        <v>3407</v>
      </c>
      <c r="B3408" s="93" t="s">
        <v>8106</v>
      </c>
      <c r="C3408" s="93" t="s">
        <v>9634</v>
      </c>
      <c r="D3408" s="93">
        <v>1975</v>
      </c>
      <c r="E3408" s="93">
        <v>5.4390000000000001</v>
      </c>
    </row>
    <row r="3409" spans="1:5" ht="14.25" customHeight="1">
      <c r="A3409" s="93">
        <v>3408</v>
      </c>
      <c r="B3409" s="93" t="s">
        <v>9633</v>
      </c>
      <c r="C3409" s="93" t="s">
        <v>9632</v>
      </c>
      <c r="D3409" s="93">
        <v>1971</v>
      </c>
      <c r="E3409" s="93">
        <v>5.4379999999999997</v>
      </c>
    </row>
    <row r="3410" spans="1:5" ht="14.25" customHeight="1">
      <c r="A3410" s="93">
        <v>3409</v>
      </c>
      <c r="B3410" s="93" t="s">
        <v>9631</v>
      </c>
      <c r="C3410" s="93" t="s">
        <v>9630</v>
      </c>
      <c r="D3410" s="93">
        <v>1969</v>
      </c>
      <c r="E3410" s="93">
        <v>5.4379999999999997</v>
      </c>
    </row>
    <row r="3411" spans="1:5" ht="14.25" customHeight="1">
      <c r="A3411" s="93">
        <v>3410</v>
      </c>
      <c r="B3411" s="93" t="s">
        <v>9629</v>
      </c>
      <c r="C3411" s="93" t="s">
        <v>9628</v>
      </c>
      <c r="D3411" s="93">
        <v>2003</v>
      </c>
      <c r="E3411" s="93">
        <v>5.4370000000000003</v>
      </c>
    </row>
    <row r="3412" spans="1:5" ht="14.25" customHeight="1">
      <c r="A3412" s="93">
        <v>3411</v>
      </c>
      <c r="B3412" s="93" t="s">
        <v>7612</v>
      </c>
      <c r="C3412" s="93" t="s">
        <v>9627</v>
      </c>
      <c r="D3412" s="93">
        <v>1957</v>
      </c>
      <c r="E3412" s="93">
        <v>5.4370000000000003</v>
      </c>
    </row>
    <row r="3413" spans="1:5" ht="14.25" customHeight="1">
      <c r="A3413" s="93">
        <v>3412</v>
      </c>
      <c r="B3413" s="93" t="s">
        <v>9626</v>
      </c>
      <c r="C3413" s="93" t="s">
        <v>9625</v>
      </c>
      <c r="D3413" s="93">
        <v>2001</v>
      </c>
      <c r="E3413" s="93">
        <v>5.4370000000000003</v>
      </c>
    </row>
    <row r="3414" spans="1:5" ht="14.25" customHeight="1">
      <c r="A3414" s="93">
        <v>3413</v>
      </c>
      <c r="B3414" s="93" t="s">
        <v>9605</v>
      </c>
      <c r="C3414" s="93" t="s">
        <v>9624</v>
      </c>
      <c r="D3414" s="93">
        <v>1995</v>
      </c>
      <c r="E3414" s="93">
        <v>5.4359999999999999</v>
      </c>
    </row>
    <row r="3415" spans="1:5" ht="14.25" customHeight="1">
      <c r="A3415" s="93">
        <v>3414</v>
      </c>
      <c r="B3415" s="93" t="s">
        <v>9623</v>
      </c>
      <c r="C3415" s="93" t="s">
        <v>9622</v>
      </c>
      <c r="D3415" s="93">
        <v>1978</v>
      </c>
      <c r="E3415" s="93">
        <v>5.4340000000000002</v>
      </c>
    </row>
    <row r="3416" spans="1:5" ht="14.25" customHeight="1">
      <c r="A3416" s="93">
        <v>3415</v>
      </c>
      <c r="B3416" s="93" t="s">
        <v>7206</v>
      </c>
      <c r="C3416" s="93" t="s">
        <v>9621</v>
      </c>
      <c r="D3416" s="93">
        <v>1985</v>
      </c>
      <c r="E3416" s="93">
        <v>5.4340000000000002</v>
      </c>
    </row>
    <row r="3417" spans="1:5" ht="14.25" customHeight="1">
      <c r="A3417" s="93">
        <v>3416</v>
      </c>
      <c r="B3417" s="93" t="s">
        <v>7242</v>
      </c>
      <c r="C3417" s="93" t="s">
        <v>9620</v>
      </c>
      <c r="D3417" s="93">
        <v>1990</v>
      </c>
      <c r="E3417" s="93">
        <v>5.4329999999999998</v>
      </c>
    </row>
    <row r="3418" spans="1:5" ht="14.25" customHeight="1">
      <c r="A3418" s="93">
        <v>3417</v>
      </c>
      <c r="B3418" s="93" t="s">
        <v>9619</v>
      </c>
      <c r="C3418" s="93" t="s">
        <v>9618</v>
      </c>
      <c r="D3418" s="93">
        <v>2005</v>
      </c>
      <c r="E3418" s="93">
        <v>5.43</v>
      </c>
    </row>
    <row r="3419" spans="1:5" ht="14.25" customHeight="1">
      <c r="A3419" s="93">
        <v>3418</v>
      </c>
      <c r="B3419" s="93" t="s">
        <v>9617</v>
      </c>
      <c r="C3419" s="93" t="s">
        <v>9616</v>
      </c>
      <c r="D3419" s="93">
        <v>1974</v>
      </c>
      <c r="E3419" s="93">
        <v>5.43</v>
      </c>
    </row>
    <row r="3420" spans="1:5" ht="14.25" customHeight="1">
      <c r="A3420" s="93">
        <v>3419</v>
      </c>
      <c r="B3420" s="93" t="s">
        <v>195</v>
      </c>
      <c r="C3420" s="93" t="s">
        <v>9615</v>
      </c>
      <c r="D3420" s="93">
        <v>1985</v>
      </c>
      <c r="E3420" s="93">
        <v>5.4290000000000003</v>
      </c>
    </row>
    <row r="3421" spans="1:5" ht="14.25" customHeight="1">
      <c r="A3421" s="93">
        <v>3420</v>
      </c>
      <c r="B3421" s="93" t="s">
        <v>9614</v>
      </c>
      <c r="C3421" s="93" t="s">
        <v>9613</v>
      </c>
      <c r="D3421" s="93">
        <v>1965</v>
      </c>
      <c r="E3421" s="93">
        <v>5.4279999999999999</v>
      </c>
    </row>
    <row r="3422" spans="1:5" ht="14.25" customHeight="1">
      <c r="A3422" s="93">
        <v>3421</v>
      </c>
      <c r="B3422" s="93" t="s">
        <v>8226</v>
      </c>
      <c r="C3422" s="93" t="s">
        <v>9612</v>
      </c>
      <c r="D3422" s="93">
        <v>1973</v>
      </c>
      <c r="E3422" s="93">
        <v>5.4269999999999996</v>
      </c>
    </row>
    <row r="3423" spans="1:5" ht="14.25" customHeight="1">
      <c r="A3423" s="93">
        <v>3422</v>
      </c>
      <c r="B3423" s="93" t="s">
        <v>9611</v>
      </c>
      <c r="C3423" s="93" t="s">
        <v>9610</v>
      </c>
      <c r="D3423" s="93">
        <v>1976</v>
      </c>
      <c r="E3423" s="93">
        <v>5.4269999999999996</v>
      </c>
    </row>
    <row r="3424" spans="1:5" ht="14.25" customHeight="1">
      <c r="A3424" s="93">
        <v>3423</v>
      </c>
      <c r="B3424" s="93" t="s">
        <v>9609</v>
      </c>
      <c r="C3424" s="93" t="s">
        <v>9608</v>
      </c>
      <c r="D3424" s="93">
        <v>1964</v>
      </c>
      <c r="E3424" s="93">
        <v>5.4269999999999996</v>
      </c>
    </row>
    <row r="3425" spans="1:5" ht="14.25" customHeight="1">
      <c r="A3425" s="93">
        <v>3424</v>
      </c>
      <c r="B3425" s="93" t="s">
        <v>9607</v>
      </c>
      <c r="C3425" s="93" t="s">
        <v>8999</v>
      </c>
      <c r="D3425" s="93">
        <v>1974</v>
      </c>
      <c r="E3425" s="93">
        <v>5.4260000000000002</v>
      </c>
    </row>
    <row r="3426" spans="1:5" ht="14.25" customHeight="1">
      <c r="A3426" s="93">
        <v>3425</v>
      </c>
      <c r="B3426" s="93" t="s">
        <v>9425</v>
      </c>
      <c r="C3426" s="93" t="s">
        <v>9606</v>
      </c>
      <c r="D3426" s="93">
        <v>1970</v>
      </c>
      <c r="E3426" s="93">
        <v>5.4260000000000002</v>
      </c>
    </row>
    <row r="3427" spans="1:5" ht="14.25" customHeight="1">
      <c r="A3427" s="93">
        <v>3426</v>
      </c>
      <c r="B3427" s="93" t="s">
        <v>9605</v>
      </c>
      <c r="C3427" s="93" t="s">
        <v>9604</v>
      </c>
      <c r="D3427" s="93">
        <v>1994</v>
      </c>
      <c r="E3427" s="93">
        <v>5.4249999999999998</v>
      </c>
    </row>
    <row r="3428" spans="1:5" ht="14.25" customHeight="1">
      <c r="A3428" s="93">
        <v>3427</v>
      </c>
      <c r="B3428" s="93" t="s">
        <v>8468</v>
      </c>
      <c r="C3428" s="93" t="s">
        <v>9603</v>
      </c>
      <c r="D3428" s="93">
        <v>2004</v>
      </c>
      <c r="E3428" s="93">
        <v>5.4240000000000004</v>
      </c>
    </row>
    <row r="3429" spans="1:5" ht="14.25" customHeight="1">
      <c r="A3429" s="93">
        <v>3428</v>
      </c>
      <c r="B3429" s="93" t="s">
        <v>7788</v>
      </c>
      <c r="C3429" s="93" t="s">
        <v>9602</v>
      </c>
      <c r="D3429" s="93">
        <v>1992</v>
      </c>
      <c r="E3429" s="93">
        <v>5.423</v>
      </c>
    </row>
    <row r="3430" spans="1:5" ht="14.25" customHeight="1">
      <c r="A3430" s="93">
        <v>3429</v>
      </c>
      <c r="B3430" s="93" t="s">
        <v>9601</v>
      </c>
      <c r="C3430" s="93" t="s">
        <v>9600</v>
      </c>
      <c r="D3430" s="93">
        <v>1973</v>
      </c>
      <c r="E3430" s="93">
        <v>5.4219999999999997</v>
      </c>
    </row>
    <row r="3431" spans="1:5" ht="14.25" customHeight="1">
      <c r="A3431" s="93">
        <v>3430</v>
      </c>
      <c r="B3431" s="93" t="s">
        <v>8245</v>
      </c>
      <c r="C3431" s="93" t="s">
        <v>9599</v>
      </c>
      <c r="D3431" s="93">
        <v>1948</v>
      </c>
      <c r="E3431" s="93">
        <v>5.42</v>
      </c>
    </row>
    <row r="3432" spans="1:5" ht="14.25" customHeight="1">
      <c r="A3432" s="93">
        <v>3431</v>
      </c>
      <c r="B3432" s="93" t="s">
        <v>9598</v>
      </c>
      <c r="C3432" s="93" t="s">
        <v>9597</v>
      </c>
      <c r="D3432" s="93">
        <v>1963</v>
      </c>
      <c r="E3432" s="93">
        <v>5.42</v>
      </c>
    </row>
    <row r="3433" spans="1:5" ht="14.25" customHeight="1">
      <c r="A3433" s="93">
        <v>3432</v>
      </c>
      <c r="B3433" s="93" t="s">
        <v>9596</v>
      </c>
      <c r="C3433" s="93" t="s">
        <v>9595</v>
      </c>
      <c r="D3433" s="93">
        <v>1940</v>
      </c>
      <c r="E3433" s="93">
        <v>5.42</v>
      </c>
    </row>
    <row r="3434" spans="1:5" ht="14.25" customHeight="1">
      <c r="A3434" s="93">
        <v>3433</v>
      </c>
      <c r="B3434" s="93" t="s">
        <v>8989</v>
      </c>
      <c r="C3434" s="93" t="s">
        <v>9594</v>
      </c>
      <c r="D3434" s="93">
        <v>1965</v>
      </c>
      <c r="E3434" s="93">
        <v>5.4189999999999996</v>
      </c>
    </row>
    <row r="3435" spans="1:5" ht="14.25" customHeight="1">
      <c r="A3435" s="93">
        <v>3434</v>
      </c>
      <c r="B3435" s="93" t="s">
        <v>7304</v>
      </c>
      <c r="C3435" s="93" t="s">
        <v>9593</v>
      </c>
      <c r="D3435" s="93">
        <v>1968</v>
      </c>
      <c r="E3435" s="93">
        <v>5.4180000000000001</v>
      </c>
    </row>
    <row r="3436" spans="1:5" ht="14.25" customHeight="1">
      <c r="A3436" s="93">
        <v>3435</v>
      </c>
      <c r="B3436" s="93" t="s">
        <v>9592</v>
      </c>
      <c r="C3436" s="93" t="s">
        <v>9591</v>
      </c>
      <c r="D3436" s="93">
        <v>2009</v>
      </c>
      <c r="E3436" s="93">
        <v>5.4160000000000004</v>
      </c>
    </row>
    <row r="3437" spans="1:5" ht="14.25" customHeight="1">
      <c r="A3437" s="93">
        <v>3436</v>
      </c>
      <c r="B3437" s="93" t="s">
        <v>9590</v>
      </c>
      <c r="C3437" s="93" t="s">
        <v>9589</v>
      </c>
      <c r="D3437" s="93">
        <v>1985</v>
      </c>
      <c r="E3437" s="93">
        <v>5.415</v>
      </c>
    </row>
    <row r="3438" spans="1:5" ht="14.25" customHeight="1">
      <c r="A3438" s="93">
        <v>3437</v>
      </c>
      <c r="B3438" s="93" t="s">
        <v>9588</v>
      </c>
      <c r="C3438" s="93" t="s">
        <v>9587</v>
      </c>
      <c r="D3438" s="93">
        <v>2010</v>
      </c>
      <c r="E3438" s="93">
        <v>5.4109999999999996</v>
      </c>
    </row>
    <row r="3439" spans="1:5" ht="14.25" customHeight="1">
      <c r="A3439" s="93">
        <v>3438</v>
      </c>
      <c r="B3439" s="93" t="s">
        <v>9586</v>
      </c>
      <c r="C3439" s="93" t="s">
        <v>9585</v>
      </c>
      <c r="D3439" s="93">
        <v>1989</v>
      </c>
      <c r="E3439" s="93">
        <v>5.41</v>
      </c>
    </row>
    <row r="3440" spans="1:5" ht="14.25" customHeight="1">
      <c r="A3440" s="93">
        <v>3439</v>
      </c>
      <c r="B3440" s="93" t="s">
        <v>9584</v>
      </c>
      <c r="C3440" s="93" t="s">
        <v>9583</v>
      </c>
      <c r="D3440" s="93">
        <v>1986</v>
      </c>
      <c r="E3440" s="93">
        <v>5.4089999999999998</v>
      </c>
    </row>
    <row r="3441" spans="1:5" ht="14.25" customHeight="1">
      <c r="A3441" s="93">
        <v>3440</v>
      </c>
      <c r="B3441" s="93" t="s">
        <v>7286</v>
      </c>
      <c r="C3441" s="93" t="s">
        <v>9582</v>
      </c>
      <c r="D3441" s="93">
        <v>1989</v>
      </c>
      <c r="E3441" s="93">
        <v>5.4089999999999998</v>
      </c>
    </row>
    <row r="3442" spans="1:5" ht="14.25" customHeight="1">
      <c r="A3442" s="93">
        <v>3441</v>
      </c>
      <c r="B3442" s="93" t="s">
        <v>9460</v>
      </c>
      <c r="C3442" s="93" t="s">
        <v>9581</v>
      </c>
      <c r="D3442" s="93">
        <v>1979</v>
      </c>
      <c r="E3442" s="93">
        <v>5.407</v>
      </c>
    </row>
    <row r="3443" spans="1:5" ht="14.25" customHeight="1">
      <c r="A3443" s="93">
        <v>3442</v>
      </c>
      <c r="B3443" s="93" t="s">
        <v>9580</v>
      </c>
      <c r="C3443" s="93" t="s">
        <v>9579</v>
      </c>
      <c r="D3443" s="93">
        <v>1992</v>
      </c>
      <c r="E3443" s="93">
        <v>5.407</v>
      </c>
    </row>
    <row r="3444" spans="1:5" ht="14.25" customHeight="1">
      <c r="A3444" s="93">
        <v>3443</v>
      </c>
      <c r="B3444" s="93" t="s">
        <v>8078</v>
      </c>
      <c r="C3444" s="93" t="s">
        <v>9578</v>
      </c>
      <c r="D3444" s="93">
        <v>1991</v>
      </c>
      <c r="E3444" s="93">
        <v>5.4039999999999999</v>
      </c>
    </row>
    <row r="3445" spans="1:5" ht="14.25" customHeight="1">
      <c r="A3445" s="93">
        <v>3444</v>
      </c>
      <c r="B3445" s="93" t="s">
        <v>9577</v>
      </c>
      <c r="C3445" s="93" t="s">
        <v>9576</v>
      </c>
      <c r="D3445" s="93">
        <v>2012</v>
      </c>
      <c r="E3445" s="93">
        <v>5.4020000000000001</v>
      </c>
    </row>
    <row r="3446" spans="1:5" ht="14.25" customHeight="1">
      <c r="A3446" s="93">
        <v>3445</v>
      </c>
      <c r="B3446" s="93" t="s">
        <v>8053</v>
      </c>
      <c r="C3446" s="93" t="s">
        <v>9575</v>
      </c>
      <c r="D3446" s="93">
        <v>2001</v>
      </c>
      <c r="E3446" s="93">
        <v>5.4020000000000001</v>
      </c>
    </row>
    <row r="3447" spans="1:5" ht="14.25" customHeight="1">
      <c r="A3447" s="93">
        <v>3446</v>
      </c>
      <c r="B3447" s="93" t="s">
        <v>9574</v>
      </c>
      <c r="C3447" s="93" t="s">
        <v>9573</v>
      </c>
      <c r="D3447" s="93">
        <v>1973</v>
      </c>
      <c r="E3447" s="93">
        <v>5.4009999999999998</v>
      </c>
    </row>
    <row r="3448" spans="1:5" ht="14.25" customHeight="1">
      <c r="A3448" s="93">
        <v>3447</v>
      </c>
      <c r="B3448" s="93" t="s">
        <v>9572</v>
      </c>
      <c r="C3448" s="93" t="s">
        <v>9571</v>
      </c>
      <c r="D3448" s="93">
        <v>1991</v>
      </c>
      <c r="E3448" s="93">
        <v>5.4</v>
      </c>
    </row>
    <row r="3449" spans="1:5" ht="14.25" customHeight="1">
      <c r="A3449" s="93">
        <v>3448</v>
      </c>
      <c r="B3449" s="93" t="s">
        <v>9570</v>
      </c>
      <c r="C3449" s="93" t="s">
        <v>9569</v>
      </c>
      <c r="D3449" s="93">
        <v>1963</v>
      </c>
      <c r="E3449" s="93">
        <v>5.399</v>
      </c>
    </row>
    <row r="3450" spans="1:5" ht="14.25" customHeight="1">
      <c r="A3450" s="93">
        <v>3449</v>
      </c>
      <c r="B3450" s="93" t="s">
        <v>9568</v>
      </c>
      <c r="C3450" s="93" t="s">
        <v>9567</v>
      </c>
      <c r="D3450" s="93">
        <v>1987</v>
      </c>
      <c r="E3450" s="93">
        <v>5.399</v>
      </c>
    </row>
    <row r="3451" spans="1:5" ht="14.25" customHeight="1">
      <c r="A3451" s="93">
        <v>3450</v>
      </c>
      <c r="B3451" s="93" t="s">
        <v>9566</v>
      </c>
      <c r="C3451" s="93" t="s">
        <v>9565</v>
      </c>
      <c r="D3451" s="93">
        <v>1992</v>
      </c>
      <c r="E3451" s="93">
        <v>5.3970000000000002</v>
      </c>
    </row>
    <row r="3452" spans="1:5" ht="14.25" customHeight="1">
      <c r="A3452" s="93">
        <v>3451</v>
      </c>
      <c r="B3452" s="93" t="s">
        <v>8701</v>
      </c>
      <c r="C3452" s="93" t="s">
        <v>9564</v>
      </c>
      <c r="D3452" s="93">
        <v>1981</v>
      </c>
      <c r="E3452" s="93">
        <v>5.3970000000000002</v>
      </c>
    </row>
    <row r="3453" spans="1:5" ht="14.25" customHeight="1">
      <c r="A3453" s="93">
        <v>3452</v>
      </c>
      <c r="B3453" s="93" t="s">
        <v>9563</v>
      </c>
      <c r="C3453" s="93" t="s">
        <v>9562</v>
      </c>
      <c r="D3453" s="93">
        <v>1972</v>
      </c>
      <c r="E3453" s="93">
        <v>5.3959999999999999</v>
      </c>
    </row>
    <row r="3454" spans="1:5" ht="14.25" customHeight="1">
      <c r="A3454" s="93">
        <v>3453</v>
      </c>
      <c r="B3454" s="93" t="s">
        <v>7328</v>
      </c>
      <c r="C3454" s="93" t="s">
        <v>9561</v>
      </c>
      <c r="D3454" s="93">
        <v>1969</v>
      </c>
      <c r="E3454" s="93">
        <v>5.3940000000000001</v>
      </c>
    </row>
    <row r="3455" spans="1:5" ht="14.25" customHeight="1">
      <c r="A3455" s="93">
        <v>3454</v>
      </c>
      <c r="B3455" s="93" t="s">
        <v>7371</v>
      </c>
      <c r="C3455" s="93" t="s">
        <v>9560</v>
      </c>
      <c r="D3455" s="93">
        <v>1985</v>
      </c>
      <c r="E3455" s="93">
        <v>5.3929999999999998</v>
      </c>
    </row>
    <row r="3456" spans="1:5" ht="14.25" customHeight="1">
      <c r="A3456" s="93">
        <v>3455</v>
      </c>
      <c r="B3456" s="93" t="s">
        <v>9337</v>
      </c>
      <c r="C3456" s="93" t="s">
        <v>9559</v>
      </c>
      <c r="D3456" s="93">
        <v>1968</v>
      </c>
      <c r="E3456" s="93">
        <v>5.3929999999999998</v>
      </c>
    </row>
    <row r="3457" spans="1:5" ht="14.25" customHeight="1">
      <c r="A3457" s="93">
        <v>3456</v>
      </c>
      <c r="B3457" s="93" t="s">
        <v>9558</v>
      </c>
      <c r="C3457" s="93" t="s">
        <v>9557</v>
      </c>
      <c r="D3457" s="93">
        <v>1994</v>
      </c>
      <c r="E3457" s="93">
        <v>5.3920000000000003</v>
      </c>
    </row>
    <row r="3458" spans="1:5" ht="14.25" customHeight="1">
      <c r="A3458" s="93">
        <v>3457</v>
      </c>
      <c r="B3458" s="93" t="s">
        <v>7015</v>
      </c>
      <c r="C3458" s="93" t="s">
        <v>9556</v>
      </c>
      <c r="D3458" s="93">
        <v>1967</v>
      </c>
      <c r="E3458" s="93">
        <v>5.391</v>
      </c>
    </row>
    <row r="3459" spans="1:5" ht="14.25" customHeight="1">
      <c r="A3459" s="93">
        <v>3458</v>
      </c>
      <c r="B3459" s="93" t="s">
        <v>7306</v>
      </c>
      <c r="C3459" s="93" t="s">
        <v>9555</v>
      </c>
      <c r="D3459" s="93">
        <v>2010</v>
      </c>
      <c r="E3459" s="93">
        <v>5.39</v>
      </c>
    </row>
    <row r="3460" spans="1:5" ht="14.25" customHeight="1">
      <c r="A3460" s="93">
        <v>3459</v>
      </c>
      <c r="B3460" s="93" t="s">
        <v>9554</v>
      </c>
      <c r="C3460" s="93" t="s">
        <v>9553</v>
      </c>
      <c r="D3460" s="93">
        <v>2006</v>
      </c>
      <c r="E3460" s="93">
        <v>5.39</v>
      </c>
    </row>
    <row r="3461" spans="1:5" ht="14.25" customHeight="1">
      <c r="A3461" s="93">
        <v>3460</v>
      </c>
      <c r="B3461" s="93" t="s">
        <v>8174</v>
      </c>
      <c r="C3461" s="93" t="s">
        <v>9552</v>
      </c>
      <c r="D3461" s="93">
        <v>1998</v>
      </c>
      <c r="E3461" s="93">
        <v>5.3890000000000002</v>
      </c>
    </row>
    <row r="3462" spans="1:5" ht="14.25" customHeight="1">
      <c r="A3462" s="93">
        <v>3461</v>
      </c>
      <c r="B3462" s="93" t="s">
        <v>8347</v>
      </c>
      <c r="C3462" s="93" t="s">
        <v>9551</v>
      </c>
      <c r="D3462" s="93">
        <v>1971</v>
      </c>
      <c r="E3462" s="93">
        <v>5.3890000000000002</v>
      </c>
    </row>
    <row r="3463" spans="1:5" ht="14.25" customHeight="1">
      <c r="A3463" s="93">
        <v>3462</v>
      </c>
      <c r="B3463" s="93" t="s">
        <v>9550</v>
      </c>
      <c r="C3463" s="93" t="s">
        <v>9549</v>
      </c>
      <c r="D3463" s="93">
        <v>2012</v>
      </c>
      <c r="E3463" s="93">
        <v>5.3869999999999996</v>
      </c>
    </row>
    <row r="3464" spans="1:5" ht="14.25" customHeight="1">
      <c r="A3464" s="93">
        <v>3463</v>
      </c>
      <c r="B3464" s="93" t="s">
        <v>7013</v>
      </c>
      <c r="C3464" s="93" t="s">
        <v>9548</v>
      </c>
      <c r="D3464" s="93">
        <v>1958</v>
      </c>
      <c r="E3464" s="93">
        <v>5.3849999999999998</v>
      </c>
    </row>
    <row r="3465" spans="1:5" ht="14.25" customHeight="1">
      <c r="A3465" s="93">
        <v>3464</v>
      </c>
      <c r="B3465" s="93" t="s">
        <v>7746</v>
      </c>
      <c r="C3465" s="93" t="s">
        <v>9547</v>
      </c>
      <c r="D3465" s="93">
        <v>1972</v>
      </c>
      <c r="E3465" s="93">
        <v>5.3849999999999998</v>
      </c>
    </row>
    <row r="3466" spans="1:5" ht="14.25" customHeight="1">
      <c r="A3466" s="93">
        <v>3465</v>
      </c>
      <c r="B3466" s="93" t="s">
        <v>9546</v>
      </c>
      <c r="C3466" s="93" t="s">
        <v>9545</v>
      </c>
      <c r="D3466" s="93">
        <v>2006</v>
      </c>
      <c r="E3466" s="93">
        <v>5.3840000000000003</v>
      </c>
    </row>
    <row r="3467" spans="1:5" ht="14.25" customHeight="1">
      <c r="A3467" s="93">
        <v>3466</v>
      </c>
      <c r="B3467" s="93" t="s">
        <v>8963</v>
      </c>
      <c r="C3467" s="93" t="s">
        <v>9544</v>
      </c>
      <c r="D3467" s="93">
        <v>1944</v>
      </c>
      <c r="E3467" s="93">
        <v>5.383</v>
      </c>
    </row>
    <row r="3468" spans="1:5" ht="14.25" customHeight="1">
      <c r="A3468" s="93">
        <v>3467</v>
      </c>
      <c r="B3468" s="93" t="s">
        <v>9543</v>
      </c>
      <c r="C3468" s="93" t="s">
        <v>8060</v>
      </c>
      <c r="D3468" s="93">
        <v>1967</v>
      </c>
      <c r="E3468" s="93">
        <v>5.38</v>
      </c>
    </row>
    <row r="3469" spans="1:5" ht="14.25" customHeight="1">
      <c r="A3469" s="93">
        <v>3468</v>
      </c>
      <c r="B3469" s="93" t="s">
        <v>7326</v>
      </c>
      <c r="C3469" s="93" t="s">
        <v>9542</v>
      </c>
      <c r="D3469" s="93">
        <v>2001</v>
      </c>
      <c r="E3469" s="93">
        <v>5.3789999999999996</v>
      </c>
    </row>
    <row r="3470" spans="1:5" ht="14.25" customHeight="1">
      <c r="A3470" s="93">
        <v>3469</v>
      </c>
      <c r="B3470" s="93" t="s">
        <v>7533</v>
      </c>
      <c r="C3470" s="93" t="s">
        <v>9541</v>
      </c>
      <c r="D3470" s="93">
        <v>1942</v>
      </c>
      <c r="E3470" s="93">
        <v>5.3769999999999998</v>
      </c>
    </row>
    <row r="3471" spans="1:5" ht="14.25" customHeight="1">
      <c r="A3471" s="93">
        <v>3470</v>
      </c>
      <c r="B3471" s="93" t="s">
        <v>9540</v>
      </c>
      <c r="C3471" s="93" t="s">
        <v>9539</v>
      </c>
      <c r="D3471" s="93">
        <v>1978</v>
      </c>
      <c r="E3471" s="93">
        <v>5.375</v>
      </c>
    </row>
    <row r="3472" spans="1:5" ht="14.25" customHeight="1">
      <c r="A3472" s="93">
        <v>3471</v>
      </c>
      <c r="B3472" s="93" t="s">
        <v>7827</v>
      </c>
      <c r="C3472" s="93" t="s">
        <v>9538</v>
      </c>
      <c r="D3472" s="93">
        <v>1964</v>
      </c>
      <c r="E3472" s="93">
        <v>5.375</v>
      </c>
    </row>
    <row r="3473" spans="1:5" ht="14.25" customHeight="1">
      <c r="A3473" s="93">
        <v>3472</v>
      </c>
      <c r="B3473" s="93" t="s">
        <v>8787</v>
      </c>
      <c r="C3473" s="93" t="s">
        <v>9537</v>
      </c>
      <c r="D3473" s="93">
        <v>1984</v>
      </c>
      <c r="E3473" s="93">
        <v>5.375</v>
      </c>
    </row>
    <row r="3474" spans="1:5" ht="14.25" customHeight="1">
      <c r="A3474" s="93">
        <v>3473</v>
      </c>
      <c r="B3474" s="93" t="s">
        <v>9536</v>
      </c>
      <c r="C3474" s="93" t="s">
        <v>9535</v>
      </c>
      <c r="D3474" s="93">
        <v>1960</v>
      </c>
      <c r="E3474" s="93">
        <v>5.3739999999999997</v>
      </c>
    </row>
    <row r="3475" spans="1:5" ht="14.25" customHeight="1">
      <c r="A3475" s="93">
        <v>3474</v>
      </c>
      <c r="B3475" s="93" t="s">
        <v>8970</v>
      </c>
      <c r="C3475" s="93" t="s">
        <v>9042</v>
      </c>
      <c r="D3475" s="93">
        <v>1995</v>
      </c>
      <c r="E3475" s="93">
        <v>5.3710000000000004</v>
      </c>
    </row>
    <row r="3476" spans="1:5" ht="14.25" customHeight="1">
      <c r="A3476" s="93">
        <v>3475</v>
      </c>
      <c r="B3476" s="93" t="s">
        <v>9534</v>
      </c>
      <c r="C3476" s="93" t="s">
        <v>9533</v>
      </c>
      <c r="D3476" s="93">
        <v>1973</v>
      </c>
      <c r="E3476" s="93">
        <v>5.37</v>
      </c>
    </row>
    <row r="3477" spans="1:5" ht="14.25" customHeight="1">
      <c r="A3477" s="93">
        <v>3476</v>
      </c>
      <c r="B3477" s="93" t="s">
        <v>9532</v>
      </c>
      <c r="C3477" s="93" t="s">
        <v>9531</v>
      </c>
      <c r="D3477" s="93">
        <v>1969</v>
      </c>
      <c r="E3477" s="93">
        <v>5.3689999999999998</v>
      </c>
    </row>
    <row r="3478" spans="1:5" ht="14.25" customHeight="1">
      <c r="A3478" s="93">
        <v>3477</v>
      </c>
      <c r="B3478" s="93" t="s">
        <v>9530</v>
      </c>
      <c r="C3478" s="93" t="s">
        <v>9529</v>
      </c>
      <c r="D3478" s="93">
        <v>1984</v>
      </c>
      <c r="E3478" s="93">
        <v>5.3680000000000003</v>
      </c>
    </row>
    <row r="3479" spans="1:5" ht="14.25" customHeight="1">
      <c r="A3479" s="93">
        <v>3478</v>
      </c>
      <c r="B3479" s="93" t="s">
        <v>7655</v>
      </c>
      <c r="C3479" s="93" t="s">
        <v>9528</v>
      </c>
      <c r="D3479" s="93">
        <v>1950</v>
      </c>
      <c r="E3479" s="93">
        <v>5.3680000000000003</v>
      </c>
    </row>
    <row r="3480" spans="1:5" ht="14.25" customHeight="1">
      <c r="A3480" s="93">
        <v>3479</v>
      </c>
      <c r="B3480" s="93" t="s">
        <v>7286</v>
      </c>
      <c r="C3480" s="93" t="s">
        <v>9527</v>
      </c>
      <c r="D3480" s="93">
        <v>1986</v>
      </c>
      <c r="E3480" s="93">
        <v>5.3680000000000003</v>
      </c>
    </row>
    <row r="3481" spans="1:5" ht="14.25" customHeight="1">
      <c r="A3481" s="93">
        <v>3480</v>
      </c>
      <c r="B3481" s="93" t="s">
        <v>7113</v>
      </c>
      <c r="C3481" s="93" t="s">
        <v>9526</v>
      </c>
      <c r="D3481" s="93">
        <v>1990</v>
      </c>
      <c r="E3481" s="93">
        <v>5.3659999999999997</v>
      </c>
    </row>
    <row r="3482" spans="1:5" ht="14.25" customHeight="1">
      <c r="A3482" s="93">
        <v>3481</v>
      </c>
      <c r="B3482" s="93" t="s">
        <v>8424</v>
      </c>
      <c r="C3482" s="93" t="s">
        <v>9525</v>
      </c>
      <c r="D3482" s="93">
        <v>1993</v>
      </c>
      <c r="E3482" s="93">
        <v>5.3620000000000001</v>
      </c>
    </row>
    <row r="3483" spans="1:5" ht="14.25" customHeight="1">
      <c r="A3483" s="93">
        <v>3482</v>
      </c>
      <c r="B3483" s="93" t="s">
        <v>8504</v>
      </c>
      <c r="C3483" s="93" t="s">
        <v>9524</v>
      </c>
      <c r="D3483" s="93">
        <v>1987</v>
      </c>
      <c r="E3483" s="93">
        <v>5.3609999999999998</v>
      </c>
    </row>
    <row r="3484" spans="1:5" ht="14.25" customHeight="1">
      <c r="A3484" s="93">
        <v>3483</v>
      </c>
      <c r="B3484" s="93" t="s">
        <v>7523</v>
      </c>
      <c r="C3484" s="93" t="s">
        <v>9523</v>
      </c>
      <c r="D3484" s="93">
        <v>2006</v>
      </c>
      <c r="E3484" s="93">
        <v>5.359</v>
      </c>
    </row>
    <row r="3485" spans="1:5" ht="14.25" customHeight="1">
      <c r="A3485" s="93">
        <v>3484</v>
      </c>
      <c r="B3485" s="93" t="s">
        <v>7293</v>
      </c>
      <c r="C3485" s="93" t="s">
        <v>9522</v>
      </c>
      <c r="D3485" s="93">
        <v>1964</v>
      </c>
      <c r="E3485" s="93">
        <v>5.3579999999999997</v>
      </c>
    </row>
    <row r="3486" spans="1:5" ht="14.25" customHeight="1">
      <c r="A3486" s="93">
        <v>3485</v>
      </c>
      <c r="B3486" s="93" t="s">
        <v>9521</v>
      </c>
      <c r="C3486" s="93" t="s">
        <v>9520</v>
      </c>
      <c r="D3486" s="93">
        <v>1984</v>
      </c>
      <c r="E3486" s="93">
        <v>5.3559999999999999</v>
      </c>
    </row>
    <row r="3487" spans="1:5" ht="14.25" customHeight="1">
      <c r="A3487" s="93">
        <v>3486</v>
      </c>
      <c r="B3487" s="93" t="s">
        <v>9519</v>
      </c>
      <c r="C3487" s="93" t="s">
        <v>9518</v>
      </c>
      <c r="D3487" s="93">
        <v>1917</v>
      </c>
      <c r="E3487" s="93">
        <v>5.3559999999999999</v>
      </c>
    </row>
    <row r="3488" spans="1:5" ht="14.25" customHeight="1">
      <c r="A3488" s="93">
        <v>3487</v>
      </c>
      <c r="B3488" s="93" t="s">
        <v>8024</v>
      </c>
      <c r="C3488" s="93" t="s">
        <v>9517</v>
      </c>
      <c r="D3488" s="93">
        <v>1972</v>
      </c>
      <c r="E3488" s="93">
        <v>5.3540000000000001</v>
      </c>
    </row>
    <row r="3489" spans="1:5" ht="14.25" customHeight="1">
      <c r="A3489" s="93">
        <v>3488</v>
      </c>
      <c r="B3489" s="93" t="s">
        <v>9218</v>
      </c>
      <c r="C3489" s="93" t="s">
        <v>9516</v>
      </c>
      <c r="D3489" s="93">
        <v>1990</v>
      </c>
      <c r="E3489" s="93">
        <v>5.3540000000000001</v>
      </c>
    </row>
    <row r="3490" spans="1:5" ht="14.25" customHeight="1">
      <c r="A3490" s="93">
        <v>3489</v>
      </c>
      <c r="B3490" s="93" t="s">
        <v>7506</v>
      </c>
      <c r="C3490" s="93" t="s">
        <v>9515</v>
      </c>
      <c r="D3490" s="93">
        <v>1960</v>
      </c>
      <c r="E3490" s="93">
        <v>5.3529999999999998</v>
      </c>
    </row>
    <row r="3491" spans="1:5" ht="14.25" customHeight="1">
      <c r="A3491" s="93">
        <v>3490</v>
      </c>
      <c r="B3491" s="93" t="s">
        <v>9514</v>
      </c>
      <c r="C3491" s="93" t="s">
        <v>9513</v>
      </c>
      <c r="D3491" s="93">
        <v>1986</v>
      </c>
      <c r="E3491" s="93">
        <v>5.3529999999999998</v>
      </c>
    </row>
    <row r="3492" spans="1:5" ht="14.25" customHeight="1">
      <c r="A3492" s="93">
        <v>3491</v>
      </c>
      <c r="B3492" s="93" t="s">
        <v>9512</v>
      </c>
      <c r="C3492" s="93" t="s">
        <v>9511</v>
      </c>
      <c r="D3492" s="93">
        <v>1961</v>
      </c>
      <c r="E3492" s="93">
        <v>5.3520000000000003</v>
      </c>
    </row>
    <row r="3493" spans="1:5" ht="14.25" customHeight="1">
      <c r="A3493" s="93">
        <v>3492</v>
      </c>
      <c r="B3493" s="93" t="s">
        <v>9510</v>
      </c>
      <c r="C3493" s="93" t="s">
        <v>9509</v>
      </c>
      <c r="D3493" s="93">
        <v>1977</v>
      </c>
      <c r="E3493" s="93">
        <v>5.351</v>
      </c>
    </row>
    <row r="3494" spans="1:5" ht="14.25" customHeight="1">
      <c r="A3494" s="93">
        <v>3493</v>
      </c>
      <c r="B3494" s="93" t="s">
        <v>9508</v>
      </c>
      <c r="C3494" s="93" t="s">
        <v>9507</v>
      </c>
      <c r="D3494" s="93">
        <v>1998</v>
      </c>
      <c r="E3494" s="93">
        <v>5.351</v>
      </c>
    </row>
    <row r="3495" spans="1:5" ht="14.25" customHeight="1">
      <c r="A3495" s="93">
        <v>3494</v>
      </c>
      <c r="B3495" s="93" t="s">
        <v>9506</v>
      </c>
      <c r="C3495" s="93" t="s">
        <v>9505</v>
      </c>
      <c r="D3495" s="93">
        <v>2003</v>
      </c>
      <c r="E3495" s="93">
        <v>5.3460000000000001</v>
      </c>
    </row>
    <row r="3496" spans="1:5" ht="14.25" customHeight="1">
      <c r="A3496" s="93">
        <v>3495</v>
      </c>
      <c r="B3496" s="93" t="s">
        <v>9504</v>
      </c>
      <c r="C3496" s="93" t="s">
        <v>9503</v>
      </c>
      <c r="D3496" s="93">
        <v>2006</v>
      </c>
      <c r="E3496" s="93">
        <v>5.3460000000000001</v>
      </c>
    </row>
    <row r="3497" spans="1:5" ht="14.25" customHeight="1">
      <c r="A3497" s="93">
        <v>3496</v>
      </c>
      <c r="B3497" s="93" t="s">
        <v>8200</v>
      </c>
      <c r="C3497" s="93" t="s">
        <v>9502</v>
      </c>
      <c r="D3497" s="93">
        <v>1964</v>
      </c>
      <c r="E3497" s="93">
        <v>5.3449999999999998</v>
      </c>
    </row>
    <row r="3498" spans="1:5" ht="14.25" customHeight="1">
      <c r="A3498" s="93">
        <v>3497</v>
      </c>
      <c r="B3498" s="93" t="s">
        <v>9270</v>
      </c>
      <c r="C3498" s="93" t="s">
        <v>9501</v>
      </c>
      <c r="D3498" s="93">
        <v>1991</v>
      </c>
      <c r="E3498" s="93">
        <v>5.3449999999999998</v>
      </c>
    </row>
    <row r="3499" spans="1:5" ht="14.25" customHeight="1">
      <c r="A3499" s="93">
        <v>3498</v>
      </c>
      <c r="B3499" s="93" t="s">
        <v>9500</v>
      </c>
      <c r="C3499" s="93" t="s">
        <v>7672</v>
      </c>
      <c r="D3499" s="93">
        <v>1985</v>
      </c>
      <c r="E3499" s="93">
        <v>5.3449999999999998</v>
      </c>
    </row>
    <row r="3500" spans="1:5" ht="14.25" customHeight="1">
      <c r="A3500" s="93">
        <v>3499</v>
      </c>
      <c r="B3500" s="93" t="s">
        <v>9499</v>
      </c>
      <c r="C3500" s="93" t="s">
        <v>9498</v>
      </c>
      <c r="D3500" s="93">
        <v>1970</v>
      </c>
      <c r="E3500" s="93">
        <v>5.343</v>
      </c>
    </row>
    <row r="3501" spans="1:5" ht="14.25" customHeight="1">
      <c r="A3501" s="93">
        <v>3500</v>
      </c>
      <c r="B3501" s="93" t="s">
        <v>9497</v>
      </c>
      <c r="C3501" s="93" t="s">
        <v>9496</v>
      </c>
      <c r="D3501" s="93">
        <v>2003</v>
      </c>
      <c r="E3501" s="93">
        <v>5.34</v>
      </c>
    </row>
    <row r="3502" spans="1:5" ht="14.25" customHeight="1">
      <c r="A3502" s="93">
        <v>3501</v>
      </c>
      <c r="B3502" s="93" t="s">
        <v>7417</v>
      </c>
      <c r="C3502" s="93" t="s">
        <v>9495</v>
      </c>
      <c r="D3502" s="93">
        <v>1923</v>
      </c>
      <c r="E3502" s="93">
        <v>5.34</v>
      </c>
    </row>
    <row r="3503" spans="1:5" ht="14.25" customHeight="1">
      <c r="A3503" s="93">
        <v>3502</v>
      </c>
      <c r="B3503" s="93" t="s">
        <v>9494</v>
      </c>
      <c r="C3503" s="93" t="s">
        <v>9493</v>
      </c>
      <c r="D3503" s="93">
        <v>2000</v>
      </c>
      <c r="E3503" s="93">
        <v>5.3380000000000001</v>
      </c>
    </row>
    <row r="3504" spans="1:5" ht="14.25" customHeight="1">
      <c r="A3504" s="93">
        <v>3503</v>
      </c>
      <c r="B3504" s="93" t="s">
        <v>9492</v>
      </c>
      <c r="C3504" s="93" t="s">
        <v>9491</v>
      </c>
      <c r="D3504" s="93">
        <v>1983</v>
      </c>
      <c r="E3504" s="93">
        <v>5.335</v>
      </c>
    </row>
    <row r="3505" spans="1:5" ht="14.25" customHeight="1">
      <c r="A3505" s="93">
        <v>3504</v>
      </c>
      <c r="B3505" s="93" t="s">
        <v>9490</v>
      </c>
      <c r="C3505" s="93" t="s">
        <v>7410</v>
      </c>
      <c r="D3505" s="93">
        <v>1974</v>
      </c>
      <c r="E3505" s="93">
        <v>5.3339999999999996</v>
      </c>
    </row>
    <row r="3506" spans="1:5" ht="14.25" customHeight="1">
      <c r="A3506" s="93">
        <v>3505</v>
      </c>
      <c r="B3506" s="93" t="s">
        <v>9489</v>
      </c>
      <c r="C3506" s="93" t="s">
        <v>9488</v>
      </c>
      <c r="D3506" s="93">
        <v>1995</v>
      </c>
      <c r="E3506" s="93">
        <v>5.3339999999999996</v>
      </c>
    </row>
    <row r="3507" spans="1:5" ht="14.25" customHeight="1">
      <c r="A3507" s="93">
        <v>3506</v>
      </c>
      <c r="B3507" s="93" t="s">
        <v>9487</v>
      </c>
      <c r="C3507" s="93" t="s">
        <v>9486</v>
      </c>
      <c r="D3507" s="93">
        <v>2002</v>
      </c>
      <c r="E3507" s="93">
        <v>5.3339999999999996</v>
      </c>
    </row>
    <row r="3508" spans="1:5" ht="14.25" customHeight="1">
      <c r="A3508" s="93">
        <v>3507</v>
      </c>
      <c r="B3508" s="93" t="s">
        <v>7216</v>
      </c>
      <c r="C3508" s="93" t="s">
        <v>9485</v>
      </c>
      <c r="D3508" s="93">
        <v>2005</v>
      </c>
      <c r="E3508" s="93">
        <v>5.3339999999999996</v>
      </c>
    </row>
    <row r="3509" spans="1:5" ht="14.25" customHeight="1">
      <c r="A3509" s="93">
        <v>3508</v>
      </c>
      <c r="B3509" s="93" t="s">
        <v>9484</v>
      </c>
      <c r="C3509" s="93" t="s">
        <v>9483</v>
      </c>
      <c r="D3509" s="93">
        <v>2003</v>
      </c>
      <c r="E3509" s="93">
        <v>5.3319999999999999</v>
      </c>
    </row>
    <row r="3510" spans="1:5" ht="14.25" customHeight="1">
      <c r="A3510" s="93">
        <v>3509</v>
      </c>
      <c r="B3510" s="93" t="s">
        <v>9482</v>
      </c>
      <c r="C3510" s="93" t="s">
        <v>9481</v>
      </c>
      <c r="D3510" s="93">
        <v>1958</v>
      </c>
      <c r="E3510" s="93">
        <v>5.3310000000000004</v>
      </c>
    </row>
    <row r="3511" spans="1:5" ht="14.25" customHeight="1">
      <c r="A3511" s="93">
        <v>3510</v>
      </c>
      <c r="B3511" s="93" t="s">
        <v>9480</v>
      </c>
      <c r="C3511" s="93" t="s">
        <v>9479</v>
      </c>
      <c r="D3511" s="93">
        <v>1997</v>
      </c>
      <c r="E3511" s="93">
        <v>5.33</v>
      </c>
    </row>
    <row r="3512" spans="1:5" ht="14.25" customHeight="1">
      <c r="A3512" s="93">
        <v>3511</v>
      </c>
      <c r="B3512" s="93" t="s">
        <v>9478</v>
      </c>
      <c r="C3512" s="93" t="s">
        <v>9477</v>
      </c>
      <c r="D3512" s="93">
        <v>2007</v>
      </c>
      <c r="E3512" s="93">
        <v>5.33</v>
      </c>
    </row>
    <row r="3513" spans="1:5" ht="14.25" customHeight="1">
      <c r="A3513" s="93">
        <v>3512</v>
      </c>
      <c r="B3513" s="93" t="s">
        <v>9476</v>
      </c>
      <c r="C3513" s="93" t="s">
        <v>9475</v>
      </c>
      <c r="D3513" s="93">
        <v>2008</v>
      </c>
      <c r="E3513" s="93">
        <v>5.33</v>
      </c>
    </row>
    <row r="3514" spans="1:5" ht="14.25" customHeight="1">
      <c r="A3514" s="93">
        <v>3513</v>
      </c>
      <c r="B3514" s="93" t="s">
        <v>9474</v>
      </c>
      <c r="C3514" s="93" t="s">
        <v>9473</v>
      </c>
      <c r="D3514" s="93">
        <v>1979</v>
      </c>
      <c r="E3514" s="93">
        <v>5.3280000000000003</v>
      </c>
    </row>
    <row r="3515" spans="1:5" ht="14.25" customHeight="1">
      <c r="A3515" s="93">
        <v>3514</v>
      </c>
      <c r="B3515" s="93" t="s">
        <v>8340</v>
      </c>
      <c r="C3515" s="93" t="s">
        <v>9472</v>
      </c>
      <c r="D3515" s="93">
        <v>1989</v>
      </c>
      <c r="E3515" s="93">
        <v>5.327</v>
      </c>
    </row>
    <row r="3516" spans="1:5" ht="14.25" customHeight="1">
      <c r="A3516" s="93">
        <v>3515</v>
      </c>
      <c r="B3516" s="93" t="s">
        <v>7105</v>
      </c>
      <c r="C3516" s="93" t="s">
        <v>9471</v>
      </c>
      <c r="D3516" s="93">
        <v>1971</v>
      </c>
      <c r="E3516" s="93">
        <v>5.327</v>
      </c>
    </row>
    <row r="3517" spans="1:5" ht="14.25" customHeight="1">
      <c r="A3517" s="93">
        <v>3516</v>
      </c>
      <c r="B3517" s="93" t="s">
        <v>9470</v>
      </c>
      <c r="C3517" s="93" t="s">
        <v>9469</v>
      </c>
      <c r="D3517" s="93">
        <v>1995</v>
      </c>
      <c r="E3517" s="93">
        <v>5.327</v>
      </c>
    </row>
    <row r="3518" spans="1:5" ht="14.25" customHeight="1">
      <c r="A3518" s="93">
        <v>3517</v>
      </c>
      <c r="B3518" s="93" t="s">
        <v>9468</v>
      </c>
      <c r="C3518" s="93" t="s">
        <v>9467</v>
      </c>
      <c r="D3518" s="93">
        <v>1997</v>
      </c>
      <c r="E3518" s="93">
        <v>5.327</v>
      </c>
    </row>
    <row r="3519" spans="1:5" ht="14.25" customHeight="1">
      <c r="A3519" s="93">
        <v>3518</v>
      </c>
      <c r="B3519" s="93" t="s">
        <v>9466</v>
      </c>
      <c r="C3519" s="93" t="s">
        <v>9465</v>
      </c>
      <c r="D3519" s="93">
        <v>1970</v>
      </c>
      <c r="E3519" s="93">
        <v>5.327</v>
      </c>
    </row>
    <row r="3520" spans="1:5" ht="14.25" customHeight="1">
      <c r="A3520" s="93">
        <v>3519</v>
      </c>
      <c r="B3520" s="93" t="s">
        <v>9464</v>
      </c>
      <c r="C3520" s="93" t="s">
        <v>9463</v>
      </c>
      <c r="D3520" s="93">
        <v>2002</v>
      </c>
      <c r="E3520" s="93">
        <v>5.3250000000000002</v>
      </c>
    </row>
    <row r="3521" spans="1:5" ht="14.25" customHeight="1">
      <c r="A3521" s="93">
        <v>3520</v>
      </c>
      <c r="B3521" s="93" t="s">
        <v>9462</v>
      </c>
      <c r="C3521" s="93" t="s">
        <v>7136</v>
      </c>
      <c r="D3521" s="93">
        <v>1954</v>
      </c>
      <c r="E3521" s="93">
        <v>5.3250000000000002</v>
      </c>
    </row>
    <row r="3522" spans="1:5" ht="14.25" customHeight="1">
      <c r="A3522" s="93">
        <v>3521</v>
      </c>
      <c r="B3522" s="93" t="s">
        <v>7390</v>
      </c>
      <c r="C3522" s="93" t="s">
        <v>9461</v>
      </c>
      <c r="D3522" s="93">
        <v>2004</v>
      </c>
      <c r="E3522" s="93">
        <v>5.3239999999999998</v>
      </c>
    </row>
    <row r="3523" spans="1:5" ht="14.25" customHeight="1">
      <c r="A3523" s="93">
        <v>3522</v>
      </c>
      <c r="B3523" s="93" t="s">
        <v>9460</v>
      </c>
      <c r="C3523" s="93" t="s">
        <v>9459</v>
      </c>
      <c r="D3523" s="93">
        <v>1974</v>
      </c>
      <c r="E3523" s="93">
        <v>5.3230000000000004</v>
      </c>
    </row>
    <row r="3524" spans="1:5" ht="14.25" customHeight="1">
      <c r="A3524" s="93">
        <v>3523</v>
      </c>
      <c r="B3524" s="93" t="s">
        <v>9458</v>
      </c>
      <c r="C3524" s="93" t="s">
        <v>9457</v>
      </c>
      <c r="D3524" s="93">
        <v>1998</v>
      </c>
      <c r="E3524" s="93">
        <v>5.3220000000000001</v>
      </c>
    </row>
    <row r="3525" spans="1:5" ht="14.25" customHeight="1">
      <c r="A3525" s="93">
        <v>3524</v>
      </c>
      <c r="B3525" s="93" t="s">
        <v>8975</v>
      </c>
      <c r="C3525" s="93" t="s">
        <v>8165</v>
      </c>
      <c r="D3525" s="93">
        <v>1967</v>
      </c>
      <c r="E3525" s="93">
        <v>5.3209999999999997</v>
      </c>
    </row>
    <row r="3526" spans="1:5" ht="14.25" customHeight="1">
      <c r="A3526" s="93">
        <v>3525</v>
      </c>
      <c r="B3526" s="93" t="s">
        <v>8099</v>
      </c>
      <c r="C3526" s="93" t="s">
        <v>9456</v>
      </c>
      <c r="D3526" s="93">
        <v>1980</v>
      </c>
      <c r="E3526" s="93">
        <v>5.3209999999999997</v>
      </c>
    </row>
    <row r="3527" spans="1:5" ht="14.25" customHeight="1">
      <c r="A3527" s="93">
        <v>3526</v>
      </c>
      <c r="B3527" s="93" t="s">
        <v>9455</v>
      </c>
      <c r="C3527" s="93" t="s">
        <v>9454</v>
      </c>
      <c r="D3527" s="93">
        <v>1985</v>
      </c>
      <c r="E3527" s="93">
        <v>5.3209999999999997</v>
      </c>
    </row>
    <row r="3528" spans="1:5" ht="14.25" customHeight="1">
      <c r="A3528" s="93">
        <v>3527</v>
      </c>
      <c r="B3528" s="93" t="s">
        <v>9453</v>
      </c>
      <c r="C3528" s="93" t="s">
        <v>9452</v>
      </c>
      <c r="D3528" s="93">
        <v>1976</v>
      </c>
      <c r="E3528" s="93">
        <v>5.3209999999999997</v>
      </c>
    </row>
    <row r="3529" spans="1:5" ht="14.25" customHeight="1">
      <c r="A3529" s="93">
        <v>3528</v>
      </c>
      <c r="B3529" s="93" t="s">
        <v>9451</v>
      </c>
      <c r="C3529" s="93" t="s">
        <v>9450</v>
      </c>
      <c r="D3529" s="93">
        <v>2003</v>
      </c>
      <c r="E3529" s="93">
        <v>5.32</v>
      </c>
    </row>
    <row r="3530" spans="1:5" ht="14.25" customHeight="1">
      <c r="A3530" s="93">
        <v>3529</v>
      </c>
      <c r="B3530" s="93" t="s">
        <v>7133</v>
      </c>
      <c r="C3530" s="93" t="s">
        <v>9449</v>
      </c>
      <c r="D3530" s="93">
        <v>1956</v>
      </c>
      <c r="E3530" s="93">
        <v>5.319</v>
      </c>
    </row>
    <row r="3531" spans="1:5" ht="14.25" customHeight="1">
      <c r="A3531" s="93">
        <v>3530</v>
      </c>
      <c r="B3531" s="93" t="s">
        <v>8833</v>
      </c>
      <c r="C3531" s="93" t="s">
        <v>9448</v>
      </c>
      <c r="D3531" s="93">
        <v>1976</v>
      </c>
      <c r="E3531" s="93">
        <v>5.319</v>
      </c>
    </row>
    <row r="3532" spans="1:5" ht="14.25" customHeight="1">
      <c r="A3532" s="93">
        <v>3531</v>
      </c>
      <c r="B3532" s="93" t="s">
        <v>9447</v>
      </c>
      <c r="C3532" s="93" t="s">
        <v>9446</v>
      </c>
      <c r="D3532" s="93">
        <v>1967</v>
      </c>
      <c r="E3532" s="93">
        <v>5.3179999999999996</v>
      </c>
    </row>
    <row r="3533" spans="1:5" ht="14.25" customHeight="1">
      <c r="A3533" s="93">
        <v>3532</v>
      </c>
      <c r="B3533" s="93" t="s">
        <v>9445</v>
      </c>
      <c r="C3533" s="93" t="s">
        <v>9444</v>
      </c>
      <c r="D3533" s="93">
        <v>2000</v>
      </c>
      <c r="E3533" s="93">
        <v>5.3179999999999996</v>
      </c>
    </row>
    <row r="3534" spans="1:5" ht="14.25" customHeight="1">
      <c r="A3534" s="93">
        <v>3533</v>
      </c>
      <c r="B3534" s="93" t="s">
        <v>9443</v>
      </c>
      <c r="C3534" s="93" t="s">
        <v>9442</v>
      </c>
      <c r="D3534" s="93">
        <v>1965</v>
      </c>
      <c r="E3534" s="93">
        <v>5.3179999999999996</v>
      </c>
    </row>
    <row r="3535" spans="1:5" ht="14.25" customHeight="1">
      <c r="A3535" s="93">
        <v>3534</v>
      </c>
      <c r="B3535" s="93" t="s">
        <v>9441</v>
      </c>
      <c r="C3535" s="93" t="s">
        <v>9440</v>
      </c>
      <c r="D3535" s="93">
        <v>1986</v>
      </c>
      <c r="E3535" s="93">
        <v>5.3170000000000002</v>
      </c>
    </row>
    <row r="3536" spans="1:5" ht="14.25" customHeight="1">
      <c r="A3536" s="93">
        <v>3535</v>
      </c>
      <c r="B3536" s="93" t="s">
        <v>9439</v>
      </c>
      <c r="C3536" s="93" t="s">
        <v>9438</v>
      </c>
      <c r="D3536" s="93">
        <v>1989</v>
      </c>
      <c r="E3536" s="93">
        <v>5.3159999999999998</v>
      </c>
    </row>
    <row r="3537" spans="1:5" ht="14.25" customHeight="1">
      <c r="A3537" s="93">
        <v>3536</v>
      </c>
      <c r="B3537" s="93" t="s">
        <v>7877</v>
      </c>
      <c r="C3537" s="93" t="s">
        <v>9437</v>
      </c>
      <c r="D3537" s="93">
        <v>1980</v>
      </c>
      <c r="E3537" s="93">
        <v>5.3159999999999998</v>
      </c>
    </row>
    <row r="3538" spans="1:5" ht="14.25" customHeight="1">
      <c r="A3538" s="93">
        <v>3537</v>
      </c>
      <c r="B3538" s="93" t="s">
        <v>9436</v>
      </c>
      <c r="C3538" s="93" t="s">
        <v>9435</v>
      </c>
      <c r="D3538" s="93">
        <v>1993</v>
      </c>
      <c r="E3538" s="93">
        <v>5.3159999999999998</v>
      </c>
    </row>
    <row r="3539" spans="1:5" ht="14.25" customHeight="1">
      <c r="A3539" s="93">
        <v>3538</v>
      </c>
      <c r="B3539" s="93" t="s">
        <v>7922</v>
      </c>
      <c r="C3539" s="93" t="s">
        <v>9434</v>
      </c>
      <c r="D3539" s="93">
        <v>1997</v>
      </c>
      <c r="E3539" s="93">
        <v>5.3109999999999999</v>
      </c>
    </row>
    <row r="3540" spans="1:5" ht="14.25" customHeight="1">
      <c r="A3540" s="93">
        <v>3539</v>
      </c>
      <c r="B3540" s="93" t="s">
        <v>8347</v>
      </c>
      <c r="C3540" s="93" t="s">
        <v>9433</v>
      </c>
      <c r="D3540" s="93">
        <v>1972</v>
      </c>
      <c r="E3540" s="93">
        <v>5.3109999999999999</v>
      </c>
    </row>
    <row r="3541" spans="1:5" ht="14.25" customHeight="1">
      <c r="A3541" s="93">
        <v>3540</v>
      </c>
      <c r="B3541" s="93" t="s">
        <v>7510</v>
      </c>
      <c r="C3541" s="93" t="s">
        <v>9432</v>
      </c>
      <c r="D3541" s="93">
        <v>2003</v>
      </c>
      <c r="E3541" s="93">
        <v>5.31</v>
      </c>
    </row>
    <row r="3542" spans="1:5" ht="14.25" customHeight="1">
      <c r="A3542" s="93">
        <v>3541</v>
      </c>
      <c r="B3542" s="93" t="s">
        <v>9431</v>
      </c>
      <c r="C3542" s="93" t="s">
        <v>9430</v>
      </c>
      <c r="D3542" s="93">
        <v>1996</v>
      </c>
      <c r="E3542" s="93">
        <v>5.3079999999999998</v>
      </c>
    </row>
    <row r="3543" spans="1:5" ht="14.25" customHeight="1">
      <c r="A3543" s="93">
        <v>3542</v>
      </c>
      <c r="B3543" s="93" t="s">
        <v>7447</v>
      </c>
      <c r="C3543" s="93" t="s">
        <v>9429</v>
      </c>
      <c r="D3543" s="93">
        <v>1988</v>
      </c>
      <c r="E3543" s="93">
        <v>5.306</v>
      </c>
    </row>
    <row r="3544" spans="1:5" ht="14.25" customHeight="1">
      <c r="A3544" s="93">
        <v>3543</v>
      </c>
      <c r="B3544" s="93" t="s">
        <v>9428</v>
      </c>
      <c r="C3544" s="93" t="s">
        <v>8948</v>
      </c>
      <c r="D3544" s="93">
        <v>2003</v>
      </c>
      <c r="E3544" s="93">
        <v>5.3049999999999997</v>
      </c>
    </row>
    <row r="3545" spans="1:5" ht="14.25" customHeight="1">
      <c r="A3545" s="93">
        <v>3544</v>
      </c>
      <c r="B3545" s="93" t="s">
        <v>7095</v>
      </c>
      <c r="C3545" s="93" t="s">
        <v>9427</v>
      </c>
      <c r="D3545" s="93">
        <v>1999</v>
      </c>
      <c r="E3545" s="93">
        <v>5.3049999999999997</v>
      </c>
    </row>
    <row r="3546" spans="1:5" ht="14.25" customHeight="1">
      <c r="A3546" s="93">
        <v>3545</v>
      </c>
      <c r="B3546" s="93" t="s">
        <v>9409</v>
      </c>
      <c r="C3546" s="93" t="s">
        <v>9426</v>
      </c>
      <c r="D3546" s="93">
        <v>1963</v>
      </c>
      <c r="E3546" s="93">
        <v>5.3029999999999999</v>
      </c>
    </row>
    <row r="3547" spans="1:5" ht="14.25" customHeight="1">
      <c r="A3547" s="93">
        <v>3546</v>
      </c>
      <c r="B3547" s="93" t="s">
        <v>7371</v>
      </c>
      <c r="C3547" s="93">
        <v>7</v>
      </c>
      <c r="D3547" s="93">
        <v>1992</v>
      </c>
      <c r="E3547" s="93">
        <v>5.3029999999999999</v>
      </c>
    </row>
    <row r="3548" spans="1:5" ht="14.25" customHeight="1">
      <c r="A3548" s="93">
        <v>3547</v>
      </c>
      <c r="B3548" s="93" t="s">
        <v>9425</v>
      </c>
      <c r="C3548" s="93" t="s">
        <v>9424</v>
      </c>
      <c r="D3548" s="93">
        <v>1965</v>
      </c>
      <c r="E3548" s="93">
        <v>5.3019999999999996</v>
      </c>
    </row>
    <row r="3549" spans="1:5" ht="14.25" customHeight="1">
      <c r="A3549" s="93">
        <v>3548</v>
      </c>
      <c r="B3549" s="93" t="s">
        <v>9423</v>
      </c>
      <c r="C3549" s="93" t="s">
        <v>9422</v>
      </c>
      <c r="D3549" s="93">
        <v>1973</v>
      </c>
      <c r="E3549" s="93">
        <v>5.3</v>
      </c>
    </row>
    <row r="3550" spans="1:5" ht="14.25" customHeight="1">
      <c r="A3550" s="93">
        <v>3549</v>
      </c>
      <c r="B3550" s="93" t="s">
        <v>9421</v>
      </c>
      <c r="C3550" s="93" t="s">
        <v>9420</v>
      </c>
      <c r="D3550" s="93">
        <v>2012</v>
      </c>
      <c r="E3550" s="93">
        <v>5.2990000000000004</v>
      </c>
    </row>
    <row r="3551" spans="1:5" ht="14.25" customHeight="1">
      <c r="A3551" s="93">
        <v>3550</v>
      </c>
      <c r="B3551" s="93" t="s">
        <v>9419</v>
      </c>
      <c r="C3551" s="93" t="s">
        <v>9418</v>
      </c>
      <c r="D3551" s="93">
        <v>2001</v>
      </c>
      <c r="E3551" s="93">
        <v>5.298</v>
      </c>
    </row>
    <row r="3552" spans="1:5" ht="14.25" customHeight="1">
      <c r="A3552" s="93">
        <v>3551</v>
      </c>
      <c r="B3552" s="93" t="s">
        <v>8716</v>
      </c>
      <c r="C3552" s="93" t="s">
        <v>9417</v>
      </c>
      <c r="D3552" s="93">
        <v>1981</v>
      </c>
      <c r="E3552" s="93">
        <v>5.2969999999999997</v>
      </c>
    </row>
    <row r="3553" spans="1:5" ht="14.25" customHeight="1">
      <c r="A3553" s="93">
        <v>3552</v>
      </c>
      <c r="B3553" s="93" t="s">
        <v>7330</v>
      </c>
      <c r="C3553" s="93" t="s">
        <v>9416</v>
      </c>
      <c r="D3553" s="93">
        <v>1956</v>
      </c>
      <c r="E3553" s="93">
        <v>5.2960000000000003</v>
      </c>
    </row>
    <row r="3554" spans="1:5" ht="14.25" customHeight="1">
      <c r="A3554" s="93">
        <v>3553</v>
      </c>
      <c r="B3554" s="93" t="s">
        <v>195</v>
      </c>
      <c r="C3554" s="93" t="s">
        <v>9415</v>
      </c>
      <c r="D3554" s="93">
        <v>1972</v>
      </c>
      <c r="E3554" s="93">
        <v>5.2919999999999998</v>
      </c>
    </row>
    <row r="3555" spans="1:5" ht="14.25" customHeight="1">
      <c r="A3555" s="93">
        <v>3554</v>
      </c>
      <c r="B3555" s="93" t="s">
        <v>9414</v>
      </c>
      <c r="C3555" s="93" t="s">
        <v>9413</v>
      </c>
      <c r="D3555" s="93">
        <v>1997</v>
      </c>
      <c r="E3555" s="93">
        <v>5.2919999999999998</v>
      </c>
    </row>
    <row r="3556" spans="1:5" ht="14.25" customHeight="1">
      <c r="A3556" s="93">
        <v>3555</v>
      </c>
      <c r="B3556" s="93" t="s">
        <v>9412</v>
      </c>
      <c r="C3556" s="93" t="s">
        <v>9411</v>
      </c>
      <c r="D3556" s="93">
        <v>1971</v>
      </c>
      <c r="E3556" s="93">
        <v>5.29</v>
      </c>
    </row>
    <row r="3557" spans="1:5" ht="14.25" customHeight="1">
      <c r="A3557" s="93">
        <v>3556</v>
      </c>
      <c r="B3557" s="93" t="s">
        <v>9041</v>
      </c>
      <c r="C3557" s="93" t="s">
        <v>9410</v>
      </c>
      <c r="D3557" s="93">
        <v>1980</v>
      </c>
      <c r="E3557" s="93">
        <v>5.29</v>
      </c>
    </row>
    <row r="3558" spans="1:5" ht="14.25" customHeight="1">
      <c r="A3558" s="93">
        <v>3557</v>
      </c>
      <c r="B3558" s="93" t="s">
        <v>9409</v>
      </c>
      <c r="C3558" s="93" t="s">
        <v>9408</v>
      </c>
      <c r="D3558" s="93">
        <v>1963</v>
      </c>
      <c r="E3558" s="93">
        <v>5.2889999999999997</v>
      </c>
    </row>
    <row r="3559" spans="1:5" ht="14.25" customHeight="1">
      <c r="A3559" s="93">
        <v>3558</v>
      </c>
      <c r="B3559" s="93" t="s">
        <v>8598</v>
      </c>
      <c r="C3559" s="93" t="s">
        <v>9407</v>
      </c>
      <c r="D3559" s="93">
        <v>1980</v>
      </c>
      <c r="E3559" s="93">
        <v>5.2869999999999999</v>
      </c>
    </row>
    <row r="3560" spans="1:5" ht="14.25" customHeight="1">
      <c r="A3560" s="93">
        <v>3559</v>
      </c>
      <c r="B3560" s="93" t="s">
        <v>8230</v>
      </c>
      <c r="C3560" s="93" t="s">
        <v>9406</v>
      </c>
      <c r="D3560" s="93">
        <v>1976</v>
      </c>
      <c r="E3560" s="93">
        <v>5.2859999999999996</v>
      </c>
    </row>
    <row r="3561" spans="1:5" ht="14.25" customHeight="1">
      <c r="A3561" s="93">
        <v>3560</v>
      </c>
      <c r="B3561" s="93" t="s">
        <v>9405</v>
      </c>
      <c r="C3561" s="93" t="s">
        <v>9404</v>
      </c>
      <c r="D3561" s="93">
        <v>1935</v>
      </c>
      <c r="E3561" s="93">
        <v>5.2859999999999996</v>
      </c>
    </row>
    <row r="3562" spans="1:5" ht="14.25" customHeight="1">
      <c r="A3562" s="93">
        <v>3561</v>
      </c>
      <c r="B3562" s="93" t="s">
        <v>9403</v>
      </c>
      <c r="C3562" s="93" t="s">
        <v>9402</v>
      </c>
      <c r="D3562" s="93">
        <v>1999</v>
      </c>
      <c r="E3562" s="93">
        <v>5.282</v>
      </c>
    </row>
    <row r="3563" spans="1:5" ht="14.25" customHeight="1">
      <c r="A3563" s="93">
        <v>3562</v>
      </c>
      <c r="B3563" s="93" t="s">
        <v>9401</v>
      </c>
      <c r="C3563" s="93" t="s">
        <v>9400</v>
      </c>
      <c r="D3563" s="93">
        <v>1921</v>
      </c>
      <c r="E3563" s="93">
        <v>5.28</v>
      </c>
    </row>
    <row r="3564" spans="1:5" ht="14.25" customHeight="1">
      <c r="A3564" s="93">
        <v>3563</v>
      </c>
      <c r="B3564" s="93" t="s">
        <v>8670</v>
      </c>
      <c r="C3564" s="93" t="s">
        <v>9399</v>
      </c>
      <c r="D3564" s="93">
        <v>1992</v>
      </c>
      <c r="E3564" s="93">
        <v>5.28</v>
      </c>
    </row>
    <row r="3565" spans="1:5" ht="14.25" customHeight="1">
      <c r="A3565" s="93">
        <v>3564</v>
      </c>
      <c r="B3565" s="93" t="s">
        <v>9398</v>
      </c>
      <c r="C3565" s="93" t="s">
        <v>9397</v>
      </c>
      <c r="D3565" s="93">
        <v>1958</v>
      </c>
      <c r="E3565" s="93">
        <v>5.2779999999999996</v>
      </c>
    </row>
    <row r="3566" spans="1:5" ht="14.25" customHeight="1">
      <c r="A3566" s="93">
        <v>3565</v>
      </c>
      <c r="B3566" s="93" t="s">
        <v>9396</v>
      </c>
      <c r="C3566" s="93" t="s">
        <v>9395</v>
      </c>
      <c r="D3566" s="93">
        <v>1987</v>
      </c>
      <c r="E3566" s="93">
        <v>5.2779999999999996</v>
      </c>
    </row>
    <row r="3567" spans="1:5" ht="14.25" customHeight="1">
      <c r="A3567" s="93">
        <v>3566</v>
      </c>
      <c r="B3567" s="93" t="s">
        <v>9394</v>
      </c>
      <c r="C3567" s="93" t="s">
        <v>9393</v>
      </c>
      <c r="D3567" s="93">
        <v>1950</v>
      </c>
      <c r="E3567" s="93">
        <v>5.2759999999999998</v>
      </c>
    </row>
    <row r="3568" spans="1:5" ht="14.25" customHeight="1">
      <c r="A3568" s="93">
        <v>3567</v>
      </c>
      <c r="B3568" s="93" t="s">
        <v>8024</v>
      </c>
      <c r="C3568" s="93" t="s">
        <v>9392</v>
      </c>
      <c r="D3568" s="93">
        <v>1975</v>
      </c>
      <c r="E3568" s="93">
        <v>5.2759999999999998</v>
      </c>
    </row>
    <row r="3569" spans="1:5" ht="14.25" customHeight="1">
      <c r="A3569" s="93">
        <v>3568</v>
      </c>
      <c r="B3569" s="93" t="s">
        <v>8819</v>
      </c>
      <c r="C3569" s="93" t="s">
        <v>9391</v>
      </c>
      <c r="D3569" s="93">
        <v>1982</v>
      </c>
      <c r="E3569" s="93">
        <v>5.2759999999999998</v>
      </c>
    </row>
    <row r="3570" spans="1:5" ht="14.25" customHeight="1">
      <c r="A3570" s="93">
        <v>3569</v>
      </c>
      <c r="B3570" s="93" t="s">
        <v>9390</v>
      </c>
      <c r="C3570" s="93" t="s">
        <v>9389</v>
      </c>
      <c r="D3570" s="93">
        <v>1967</v>
      </c>
      <c r="E3570" s="93">
        <v>5.2750000000000004</v>
      </c>
    </row>
    <row r="3571" spans="1:5" ht="14.25" customHeight="1">
      <c r="A3571" s="93">
        <v>3570</v>
      </c>
      <c r="B3571" s="93" t="s">
        <v>8374</v>
      </c>
      <c r="C3571" s="93" t="s">
        <v>83</v>
      </c>
      <c r="D3571" s="93">
        <v>1992</v>
      </c>
      <c r="E3571" s="93">
        <v>5.274</v>
      </c>
    </row>
    <row r="3572" spans="1:5" ht="14.25" customHeight="1">
      <c r="A3572" s="93">
        <v>3571</v>
      </c>
      <c r="B3572" s="93" t="s">
        <v>9388</v>
      </c>
      <c r="C3572" s="93" t="s">
        <v>9387</v>
      </c>
      <c r="D3572" s="93">
        <v>1986</v>
      </c>
      <c r="E3572" s="93">
        <v>5.274</v>
      </c>
    </row>
    <row r="3573" spans="1:5" ht="14.25" customHeight="1">
      <c r="A3573" s="93">
        <v>3572</v>
      </c>
      <c r="B3573" s="93" t="s">
        <v>7725</v>
      </c>
      <c r="C3573" s="93" t="s">
        <v>9386</v>
      </c>
      <c r="D3573" s="93">
        <v>1991</v>
      </c>
      <c r="E3573" s="93">
        <v>5.2729999999999997</v>
      </c>
    </row>
    <row r="3574" spans="1:5" ht="14.25" customHeight="1">
      <c r="A3574" s="93">
        <v>3573</v>
      </c>
      <c r="B3574" s="93" t="s">
        <v>9385</v>
      </c>
      <c r="C3574" s="93" t="s">
        <v>9384</v>
      </c>
      <c r="D3574" s="93">
        <v>1987</v>
      </c>
      <c r="E3574" s="93">
        <v>5.2729999999999997</v>
      </c>
    </row>
    <row r="3575" spans="1:5" ht="14.25" customHeight="1">
      <c r="A3575" s="93">
        <v>3574</v>
      </c>
      <c r="B3575" s="93" t="s">
        <v>7023</v>
      </c>
      <c r="C3575" s="93" t="s">
        <v>9383</v>
      </c>
      <c r="D3575" s="93">
        <v>1995</v>
      </c>
      <c r="E3575" s="93">
        <v>5.2729999999999997</v>
      </c>
    </row>
    <row r="3576" spans="1:5" ht="14.25" customHeight="1">
      <c r="A3576" s="93">
        <v>3575</v>
      </c>
      <c r="B3576" s="93" t="s">
        <v>9382</v>
      </c>
      <c r="C3576" s="93" t="s">
        <v>9381</v>
      </c>
      <c r="D3576" s="93">
        <v>2005</v>
      </c>
      <c r="E3576" s="93">
        <v>5.2729999999999997</v>
      </c>
    </row>
    <row r="3577" spans="1:5" ht="14.25" customHeight="1">
      <c r="A3577" s="93">
        <v>3576</v>
      </c>
      <c r="B3577" s="93" t="s">
        <v>9380</v>
      </c>
      <c r="C3577" s="93" t="s">
        <v>9379</v>
      </c>
      <c r="D3577" s="93">
        <v>1995</v>
      </c>
      <c r="E3577" s="93">
        <v>5.2729999999999997</v>
      </c>
    </row>
    <row r="3578" spans="1:5" ht="14.25" customHeight="1">
      <c r="A3578" s="93">
        <v>3577</v>
      </c>
      <c r="B3578" s="93" t="s">
        <v>7220</v>
      </c>
      <c r="C3578" s="93" t="s">
        <v>9378</v>
      </c>
      <c r="D3578" s="93">
        <v>2005</v>
      </c>
      <c r="E3578" s="93">
        <v>5.2729999999999997</v>
      </c>
    </row>
    <row r="3579" spans="1:5" ht="14.25" customHeight="1">
      <c r="A3579" s="93">
        <v>3578</v>
      </c>
      <c r="B3579" s="93" t="s">
        <v>9377</v>
      </c>
      <c r="C3579" s="93" t="s">
        <v>9376</v>
      </c>
      <c r="D3579" s="93">
        <v>1974</v>
      </c>
      <c r="E3579" s="93">
        <v>5.2720000000000002</v>
      </c>
    </row>
    <row r="3580" spans="1:5" ht="14.25" customHeight="1">
      <c r="A3580" s="93">
        <v>3579</v>
      </c>
      <c r="B3580" s="93" t="s">
        <v>8311</v>
      </c>
      <c r="C3580" s="93" t="s">
        <v>9375</v>
      </c>
      <c r="D3580" s="93">
        <v>1936</v>
      </c>
      <c r="E3580" s="93">
        <v>5.2720000000000002</v>
      </c>
    </row>
    <row r="3581" spans="1:5" ht="14.25" customHeight="1">
      <c r="A3581" s="93">
        <v>3580</v>
      </c>
      <c r="B3581" s="93" t="s">
        <v>9374</v>
      </c>
      <c r="C3581" s="93" t="s">
        <v>9373</v>
      </c>
      <c r="D3581" s="93">
        <v>1957</v>
      </c>
      <c r="E3581" s="93">
        <v>5.2709999999999999</v>
      </c>
    </row>
    <row r="3582" spans="1:5" ht="14.25" customHeight="1">
      <c r="A3582" s="93">
        <v>3581</v>
      </c>
      <c r="B3582" s="93" t="s">
        <v>7764</v>
      </c>
      <c r="C3582" s="93" t="s">
        <v>9372</v>
      </c>
      <c r="D3582" s="93">
        <v>1971</v>
      </c>
      <c r="E3582" s="93">
        <v>5.2679999999999998</v>
      </c>
    </row>
    <row r="3583" spans="1:5" ht="14.25" customHeight="1">
      <c r="A3583" s="93">
        <v>3582</v>
      </c>
      <c r="B3583" s="93" t="s">
        <v>9371</v>
      </c>
      <c r="C3583" s="93" t="s">
        <v>9370</v>
      </c>
      <c r="D3583" s="93">
        <v>1990</v>
      </c>
      <c r="E3583" s="93">
        <v>5.2670000000000003</v>
      </c>
    </row>
    <row r="3584" spans="1:5" ht="14.25" customHeight="1">
      <c r="A3584" s="93">
        <v>3583</v>
      </c>
      <c r="B3584" s="93" t="s">
        <v>9369</v>
      </c>
      <c r="C3584" s="93" t="s">
        <v>9368</v>
      </c>
      <c r="D3584" s="93">
        <v>1960</v>
      </c>
      <c r="E3584" s="93">
        <v>5.266</v>
      </c>
    </row>
    <row r="3585" spans="1:5" ht="14.25" customHeight="1">
      <c r="A3585" s="93">
        <v>3584</v>
      </c>
      <c r="B3585" s="93" t="s">
        <v>9367</v>
      </c>
      <c r="C3585" s="93" t="s">
        <v>9366</v>
      </c>
      <c r="D3585" s="93">
        <v>1968</v>
      </c>
      <c r="E3585" s="93">
        <v>5.266</v>
      </c>
    </row>
    <row r="3586" spans="1:5" ht="14.25" customHeight="1">
      <c r="A3586" s="93">
        <v>3585</v>
      </c>
      <c r="B3586" s="93" t="s">
        <v>7533</v>
      </c>
      <c r="C3586" s="93" t="s">
        <v>9365</v>
      </c>
      <c r="D3586" s="93">
        <v>1942</v>
      </c>
      <c r="E3586" s="93">
        <v>5.2640000000000002</v>
      </c>
    </row>
    <row r="3587" spans="1:5" ht="14.25" customHeight="1">
      <c r="A3587" s="93">
        <v>3586</v>
      </c>
      <c r="B3587" s="93" t="s">
        <v>7151</v>
      </c>
      <c r="C3587" s="93" t="s">
        <v>9364</v>
      </c>
      <c r="D3587" s="93">
        <v>2013</v>
      </c>
      <c r="E3587" s="93">
        <v>5.2629999999999999</v>
      </c>
    </row>
    <row r="3588" spans="1:5" ht="14.25" customHeight="1">
      <c r="A3588" s="93">
        <v>3587</v>
      </c>
      <c r="B3588" s="93" t="s">
        <v>8200</v>
      </c>
      <c r="C3588" s="93" t="s">
        <v>9363</v>
      </c>
      <c r="D3588" s="93">
        <v>1964</v>
      </c>
      <c r="E3588" s="93">
        <v>5.2619999999999996</v>
      </c>
    </row>
    <row r="3589" spans="1:5" ht="14.25" customHeight="1">
      <c r="A3589" s="93">
        <v>3588</v>
      </c>
      <c r="B3589" s="93" t="s">
        <v>9362</v>
      </c>
      <c r="C3589" s="93" t="s">
        <v>9361</v>
      </c>
      <c r="D3589" s="93">
        <v>1997</v>
      </c>
      <c r="E3589" s="93">
        <v>5.2619999999999996</v>
      </c>
    </row>
    <row r="3590" spans="1:5" ht="14.25" customHeight="1">
      <c r="A3590" s="93">
        <v>3589</v>
      </c>
      <c r="B3590" s="93" t="s">
        <v>7095</v>
      </c>
      <c r="C3590" s="93" t="s">
        <v>9360</v>
      </c>
      <c r="D3590" s="93">
        <v>1997</v>
      </c>
      <c r="E3590" s="93">
        <v>5.2610000000000001</v>
      </c>
    </row>
    <row r="3591" spans="1:5" ht="14.25" customHeight="1">
      <c r="A3591" s="93">
        <v>3590</v>
      </c>
      <c r="B3591" s="93" t="s">
        <v>9359</v>
      </c>
      <c r="C3591" s="93" t="s">
        <v>9358</v>
      </c>
      <c r="D3591" s="93">
        <v>1961</v>
      </c>
      <c r="E3591" s="93">
        <v>5.26</v>
      </c>
    </row>
    <row r="3592" spans="1:5" ht="14.25" customHeight="1">
      <c r="A3592" s="93">
        <v>3591</v>
      </c>
      <c r="B3592" s="93" t="s">
        <v>7326</v>
      </c>
      <c r="C3592" s="93" t="s">
        <v>8339</v>
      </c>
      <c r="D3592" s="93">
        <v>1985</v>
      </c>
      <c r="E3592" s="93">
        <v>5.2590000000000003</v>
      </c>
    </row>
    <row r="3593" spans="1:5" ht="14.25" customHeight="1">
      <c r="A3593" s="93">
        <v>3592</v>
      </c>
      <c r="B3593" s="93" t="s">
        <v>9357</v>
      </c>
      <c r="C3593" s="93" t="s">
        <v>7598</v>
      </c>
      <c r="D3593" s="93">
        <v>1983</v>
      </c>
      <c r="E3593" s="93">
        <v>5.2590000000000003</v>
      </c>
    </row>
    <row r="3594" spans="1:5" ht="14.25" customHeight="1">
      <c r="A3594" s="93">
        <v>3593</v>
      </c>
      <c r="B3594" s="93" t="s">
        <v>7341</v>
      </c>
      <c r="C3594" s="93" t="s">
        <v>9356</v>
      </c>
      <c r="D3594" s="93">
        <v>1943</v>
      </c>
      <c r="E3594" s="93">
        <v>5.258</v>
      </c>
    </row>
    <row r="3595" spans="1:5" ht="14.25" customHeight="1">
      <c r="A3595" s="93">
        <v>3594</v>
      </c>
      <c r="B3595" s="93" t="s">
        <v>9355</v>
      </c>
      <c r="C3595" s="93" t="s">
        <v>9354</v>
      </c>
      <c r="D3595" s="93">
        <v>1981</v>
      </c>
      <c r="E3595" s="93">
        <v>5.2560000000000002</v>
      </c>
    </row>
    <row r="3596" spans="1:5" ht="14.25" customHeight="1">
      <c r="A3596" s="93">
        <v>3595</v>
      </c>
      <c r="B3596" s="93" t="s">
        <v>9353</v>
      </c>
      <c r="C3596" s="93" t="s">
        <v>9352</v>
      </c>
      <c r="D3596" s="93">
        <v>1991</v>
      </c>
      <c r="E3596" s="93">
        <v>5.2560000000000002</v>
      </c>
    </row>
    <row r="3597" spans="1:5" ht="14.25" customHeight="1">
      <c r="A3597" s="93">
        <v>3596</v>
      </c>
      <c r="B3597" s="93" t="s">
        <v>9351</v>
      </c>
      <c r="C3597" s="93" t="s">
        <v>9350</v>
      </c>
      <c r="D3597" s="93">
        <v>1954</v>
      </c>
      <c r="E3597" s="93">
        <v>5.2549999999999999</v>
      </c>
    </row>
    <row r="3598" spans="1:5" ht="14.25" customHeight="1">
      <c r="A3598" s="93">
        <v>3597</v>
      </c>
      <c r="B3598" s="93" t="s">
        <v>9349</v>
      </c>
      <c r="C3598" s="93" t="s">
        <v>9348</v>
      </c>
      <c r="D3598" s="93">
        <v>1986</v>
      </c>
      <c r="E3598" s="93">
        <v>5.2549999999999999</v>
      </c>
    </row>
    <row r="3599" spans="1:5" ht="14.25" customHeight="1">
      <c r="A3599" s="93">
        <v>3598</v>
      </c>
      <c r="B3599" s="93" t="s">
        <v>9347</v>
      </c>
      <c r="C3599" s="93" t="s">
        <v>9346</v>
      </c>
      <c r="D3599" s="93">
        <v>1984</v>
      </c>
      <c r="E3599" s="93">
        <v>5.2549999999999999</v>
      </c>
    </row>
    <row r="3600" spans="1:5" ht="14.25" customHeight="1">
      <c r="A3600" s="93">
        <v>3599</v>
      </c>
      <c r="B3600" s="93" t="s">
        <v>9345</v>
      </c>
      <c r="C3600" s="93" t="s">
        <v>9344</v>
      </c>
      <c r="D3600" s="93">
        <v>2008</v>
      </c>
      <c r="E3600" s="93">
        <v>5.2539999999999996</v>
      </c>
    </row>
    <row r="3601" spans="1:5" ht="14.25" customHeight="1">
      <c r="A3601" s="93">
        <v>3600</v>
      </c>
      <c r="B3601" s="93" t="s">
        <v>9343</v>
      </c>
      <c r="C3601" s="93" t="s">
        <v>9342</v>
      </c>
      <c r="D3601" s="93">
        <v>1985</v>
      </c>
      <c r="E3601" s="93">
        <v>5.2530000000000001</v>
      </c>
    </row>
    <row r="3602" spans="1:5" ht="14.25" customHeight="1">
      <c r="A3602" s="93">
        <v>3601</v>
      </c>
      <c r="B3602" s="93" t="s">
        <v>9341</v>
      </c>
      <c r="C3602" s="93" t="s">
        <v>9340</v>
      </c>
      <c r="D3602" s="93">
        <v>1964</v>
      </c>
      <c r="E3602" s="93">
        <v>5.2530000000000001</v>
      </c>
    </row>
    <row r="3603" spans="1:5" ht="14.25" customHeight="1">
      <c r="A3603" s="93">
        <v>3602</v>
      </c>
      <c r="B3603" s="93" t="s">
        <v>9339</v>
      </c>
      <c r="C3603" s="93" t="s">
        <v>9338</v>
      </c>
      <c r="D3603" s="93">
        <v>1991</v>
      </c>
      <c r="E3603" s="93">
        <v>5.2530000000000001</v>
      </c>
    </row>
    <row r="3604" spans="1:5" ht="14.25" customHeight="1">
      <c r="A3604" s="93">
        <v>3603</v>
      </c>
      <c r="B3604" s="93" t="s">
        <v>9337</v>
      </c>
      <c r="C3604" s="93" t="s">
        <v>9336</v>
      </c>
      <c r="D3604" s="93">
        <v>1966</v>
      </c>
      <c r="E3604" s="93">
        <v>5.2519999999999998</v>
      </c>
    </row>
    <row r="3605" spans="1:5" ht="14.25" customHeight="1">
      <c r="A3605" s="93">
        <v>3604</v>
      </c>
      <c r="B3605" s="93" t="s">
        <v>9335</v>
      </c>
      <c r="C3605" s="84">
        <v>37623</v>
      </c>
      <c r="D3605" s="93">
        <v>1965</v>
      </c>
      <c r="E3605" s="93">
        <v>5.2519999999999998</v>
      </c>
    </row>
    <row r="3606" spans="1:5" ht="14.25" customHeight="1">
      <c r="A3606" s="93">
        <v>3605</v>
      </c>
      <c r="B3606" s="93" t="s">
        <v>9334</v>
      </c>
      <c r="C3606" s="93" t="s">
        <v>9333</v>
      </c>
      <c r="D3606" s="93">
        <v>1948</v>
      </c>
      <c r="E3606" s="93">
        <v>5.2519999999999998</v>
      </c>
    </row>
    <row r="3607" spans="1:5" ht="14.25" customHeight="1">
      <c r="A3607" s="93">
        <v>3606</v>
      </c>
      <c r="B3607" s="93" t="s">
        <v>9332</v>
      </c>
      <c r="C3607" s="93" t="s">
        <v>8667</v>
      </c>
      <c r="D3607" s="93">
        <v>1939</v>
      </c>
      <c r="E3607" s="93">
        <v>5.25</v>
      </c>
    </row>
    <row r="3608" spans="1:5" ht="14.25" customHeight="1">
      <c r="A3608" s="93">
        <v>3607</v>
      </c>
      <c r="B3608" s="93" t="s">
        <v>8158</v>
      </c>
      <c r="C3608" s="93" t="s">
        <v>9331</v>
      </c>
      <c r="D3608" s="93">
        <v>1968</v>
      </c>
      <c r="E3608" s="93">
        <v>5.2480000000000002</v>
      </c>
    </row>
    <row r="3609" spans="1:5" ht="14.25" customHeight="1">
      <c r="A3609" s="93">
        <v>3608</v>
      </c>
      <c r="B3609" s="93" t="s">
        <v>9330</v>
      </c>
      <c r="C3609" s="93" t="s">
        <v>9054</v>
      </c>
      <c r="D3609" s="93">
        <v>1967</v>
      </c>
      <c r="E3609" s="93">
        <v>5.2480000000000002</v>
      </c>
    </row>
    <row r="3610" spans="1:5" ht="14.25" customHeight="1">
      <c r="A3610" s="93">
        <v>3609</v>
      </c>
      <c r="B3610" s="93" t="s">
        <v>9329</v>
      </c>
      <c r="C3610" s="93" t="s">
        <v>9328</v>
      </c>
      <c r="D3610" s="93">
        <v>1951</v>
      </c>
      <c r="E3610" s="93">
        <v>5.2480000000000002</v>
      </c>
    </row>
    <row r="3611" spans="1:5" ht="14.25" customHeight="1">
      <c r="A3611" s="93">
        <v>3610</v>
      </c>
      <c r="B3611" s="93" t="s">
        <v>9327</v>
      </c>
      <c r="C3611" s="93" t="s">
        <v>9326</v>
      </c>
      <c r="D3611" s="93">
        <v>1984</v>
      </c>
      <c r="E3611" s="93">
        <v>5.2460000000000004</v>
      </c>
    </row>
    <row r="3612" spans="1:5" ht="14.25" customHeight="1">
      <c r="A3612" s="93">
        <v>3611</v>
      </c>
      <c r="B3612" s="93" t="s">
        <v>8436</v>
      </c>
      <c r="C3612" s="93" t="s">
        <v>9325</v>
      </c>
      <c r="D3612" s="93">
        <v>1978</v>
      </c>
      <c r="E3612" s="93">
        <v>5.2460000000000004</v>
      </c>
    </row>
    <row r="3613" spans="1:5" ht="14.25" customHeight="1">
      <c r="A3613" s="93">
        <v>3612</v>
      </c>
      <c r="B3613" s="93" t="s">
        <v>9324</v>
      </c>
      <c r="C3613" s="93" t="s">
        <v>9323</v>
      </c>
      <c r="D3613" s="93">
        <v>2011</v>
      </c>
      <c r="E3613" s="93">
        <v>5.2460000000000004</v>
      </c>
    </row>
    <row r="3614" spans="1:5" ht="14.25" customHeight="1">
      <c r="A3614" s="93">
        <v>3613</v>
      </c>
      <c r="B3614" s="93" t="s">
        <v>7175</v>
      </c>
      <c r="C3614" s="93" t="s">
        <v>9322</v>
      </c>
      <c r="D3614" s="93">
        <v>1934</v>
      </c>
      <c r="E3614" s="93">
        <v>5.2450000000000001</v>
      </c>
    </row>
    <row r="3615" spans="1:5" ht="14.25" customHeight="1">
      <c r="A3615" s="93">
        <v>3614</v>
      </c>
      <c r="B3615" s="93" t="s">
        <v>8104</v>
      </c>
      <c r="C3615" s="93" t="s">
        <v>9321</v>
      </c>
      <c r="D3615" s="93">
        <v>2010</v>
      </c>
      <c r="E3615" s="93">
        <v>5.2439999999999998</v>
      </c>
    </row>
    <row r="3616" spans="1:5" ht="14.25" customHeight="1">
      <c r="A3616" s="93">
        <v>3615</v>
      </c>
      <c r="B3616" s="93" t="s">
        <v>9010</v>
      </c>
      <c r="C3616" s="93" t="s">
        <v>8761</v>
      </c>
      <c r="D3616" s="93">
        <v>1989</v>
      </c>
      <c r="E3616" s="93">
        <v>5.2439999999999998</v>
      </c>
    </row>
    <row r="3617" spans="1:5" ht="14.25" customHeight="1">
      <c r="A3617" s="93">
        <v>3616</v>
      </c>
      <c r="B3617" s="93" t="s">
        <v>9320</v>
      </c>
      <c r="C3617" s="93" t="s">
        <v>9319</v>
      </c>
      <c r="D3617" s="93">
        <v>1962</v>
      </c>
      <c r="E3617" s="93">
        <v>5.242</v>
      </c>
    </row>
    <row r="3618" spans="1:5" ht="14.25" customHeight="1">
      <c r="A3618" s="93">
        <v>3617</v>
      </c>
      <c r="B3618" s="93" t="s">
        <v>9318</v>
      </c>
      <c r="C3618" s="93" t="s">
        <v>8185</v>
      </c>
      <c r="D3618" s="93">
        <v>2004</v>
      </c>
      <c r="E3618" s="93">
        <v>5.242</v>
      </c>
    </row>
    <row r="3619" spans="1:5" ht="14.25" customHeight="1">
      <c r="A3619" s="93">
        <v>3618</v>
      </c>
      <c r="B3619" s="93" t="s">
        <v>9317</v>
      </c>
      <c r="C3619" s="93" t="s">
        <v>9316</v>
      </c>
      <c r="D3619" s="93">
        <v>1963</v>
      </c>
      <c r="E3619" s="93">
        <v>5.2409999999999997</v>
      </c>
    </row>
    <row r="3620" spans="1:5" ht="14.25" customHeight="1">
      <c r="A3620" s="93">
        <v>3619</v>
      </c>
      <c r="B3620" s="93" t="s">
        <v>7179</v>
      </c>
      <c r="C3620" s="93" t="s">
        <v>9315</v>
      </c>
      <c r="D3620" s="93">
        <v>1974</v>
      </c>
      <c r="E3620" s="93">
        <v>5.2409999999999997</v>
      </c>
    </row>
    <row r="3621" spans="1:5" ht="14.25" customHeight="1">
      <c r="A3621" s="93">
        <v>3620</v>
      </c>
      <c r="B3621" s="93" t="s">
        <v>9136</v>
      </c>
      <c r="C3621" s="93" t="s">
        <v>9314</v>
      </c>
      <c r="D3621" s="93">
        <v>1992</v>
      </c>
      <c r="E3621" s="93">
        <v>5.2409999999999997</v>
      </c>
    </row>
    <row r="3622" spans="1:5" ht="14.25" customHeight="1">
      <c r="A3622" s="93">
        <v>3621</v>
      </c>
      <c r="B3622" s="93" t="s">
        <v>9313</v>
      </c>
      <c r="C3622" s="93" t="s">
        <v>9312</v>
      </c>
      <c r="D3622" s="93">
        <v>1977</v>
      </c>
      <c r="E3622" s="93">
        <v>5.2380000000000004</v>
      </c>
    </row>
    <row r="3623" spans="1:5" ht="14.25" customHeight="1">
      <c r="A3623" s="93">
        <v>3622</v>
      </c>
      <c r="B3623" s="93" t="s">
        <v>9311</v>
      </c>
      <c r="C3623" s="93" t="s">
        <v>9310</v>
      </c>
      <c r="D3623" s="93">
        <v>1996</v>
      </c>
      <c r="E3623" s="93">
        <v>5.2370000000000001</v>
      </c>
    </row>
    <row r="3624" spans="1:5" ht="14.25" customHeight="1">
      <c r="A3624" s="93">
        <v>3623</v>
      </c>
      <c r="B3624" s="93" t="s">
        <v>7252</v>
      </c>
      <c r="C3624" s="93" t="s">
        <v>9309</v>
      </c>
      <c r="D3624" s="93">
        <v>1994</v>
      </c>
      <c r="E3624" s="93">
        <v>5.2370000000000001</v>
      </c>
    </row>
    <row r="3625" spans="1:5" ht="14.25" customHeight="1">
      <c r="A3625" s="93">
        <v>3624</v>
      </c>
      <c r="B3625" s="93" t="s">
        <v>7332</v>
      </c>
      <c r="C3625" s="93" t="s">
        <v>9308</v>
      </c>
      <c r="D3625" s="93">
        <v>1999</v>
      </c>
      <c r="E3625" s="93">
        <v>5.2359999999999998</v>
      </c>
    </row>
    <row r="3626" spans="1:5" ht="14.25" customHeight="1">
      <c r="A3626" s="93">
        <v>3625</v>
      </c>
      <c r="B3626" s="93" t="s">
        <v>9307</v>
      </c>
      <c r="C3626" s="93" t="s">
        <v>9306</v>
      </c>
      <c r="D3626" s="93">
        <v>1963</v>
      </c>
      <c r="E3626" s="93">
        <v>5.2359999999999998</v>
      </c>
    </row>
    <row r="3627" spans="1:5" ht="14.25" customHeight="1">
      <c r="A3627" s="93">
        <v>3626</v>
      </c>
      <c r="B3627" s="93" t="s">
        <v>9305</v>
      </c>
      <c r="C3627" s="93" t="s">
        <v>9304</v>
      </c>
      <c r="D3627" s="93">
        <v>1990</v>
      </c>
      <c r="E3627" s="93">
        <v>5.2350000000000003</v>
      </c>
    </row>
    <row r="3628" spans="1:5" ht="14.25" customHeight="1">
      <c r="A3628" s="93">
        <v>3627</v>
      </c>
      <c r="B3628" s="93" t="s">
        <v>9303</v>
      </c>
      <c r="C3628" s="93" t="s">
        <v>7484</v>
      </c>
      <c r="D3628" s="93">
        <v>1982</v>
      </c>
      <c r="E3628" s="93">
        <v>5.2329999999999997</v>
      </c>
    </row>
    <row r="3629" spans="1:5" ht="14.25" customHeight="1">
      <c r="A3629" s="93">
        <v>3628</v>
      </c>
      <c r="B3629" s="93" t="s">
        <v>8106</v>
      </c>
      <c r="C3629" s="93" t="s">
        <v>9302</v>
      </c>
      <c r="D3629" s="93">
        <v>1970</v>
      </c>
      <c r="E3629" s="93">
        <v>5.2320000000000002</v>
      </c>
    </row>
    <row r="3630" spans="1:5" ht="14.25" customHeight="1">
      <c r="A3630" s="93">
        <v>3629</v>
      </c>
      <c r="B3630" s="93" t="s">
        <v>7980</v>
      </c>
      <c r="C3630" s="93" t="s">
        <v>9301</v>
      </c>
      <c r="D3630" s="93">
        <v>1977</v>
      </c>
      <c r="E3630" s="93">
        <v>5.2309999999999999</v>
      </c>
    </row>
    <row r="3631" spans="1:5" ht="14.25" customHeight="1">
      <c r="A3631" s="93">
        <v>3630</v>
      </c>
      <c r="B3631" s="93" t="s">
        <v>7845</v>
      </c>
      <c r="C3631" s="93" t="s">
        <v>9300</v>
      </c>
      <c r="D3631" s="93">
        <v>1974</v>
      </c>
      <c r="E3631" s="93">
        <v>5.2290000000000001</v>
      </c>
    </row>
    <row r="3632" spans="1:5" ht="14.25" customHeight="1">
      <c r="A3632" s="93">
        <v>3631</v>
      </c>
      <c r="B3632" s="93" t="s">
        <v>9299</v>
      </c>
      <c r="C3632" s="93" t="s">
        <v>9298</v>
      </c>
      <c r="D3632" s="93">
        <v>1939</v>
      </c>
      <c r="E3632" s="93">
        <v>5.2279999999999998</v>
      </c>
    </row>
    <row r="3633" spans="1:5" ht="14.25" customHeight="1">
      <c r="A3633" s="93">
        <v>3632</v>
      </c>
      <c r="B3633" s="93" t="s">
        <v>9297</v>
      </c>
      <c r="C3633" s="93" t="s">
        <v>9296</v>
      </c>
      <c r="D3633" s="93">
        <v>2007</v>
      </c>
      <c r="E3633" s="93">
        <v>5.2270000000000003</v>
      </c>
    </row>
    <row r="3634" spans="1:5" ht="14.25" customHeight="1">
      <c r="A3634" s="93">
        <v>3633</v>
      </c>
      <c r="B3634" s="93" t="s">
        <v>9295</v>
      </c>
      <c r="C3634" s="93" t="s">
        <v>9294</v>
      </c>
      <c r="D3634" s="93">
        <v>1975</v>
      </c>
      <c r="E3634" s="93">
        <v>5.2240000000000002</v>
      </c>
    </row>
    <row r="3635" spans="1:5" ht="14.25" customHeight="1">
      <c r="A3635" s="93">
        <v>3634</v>
      </c>
      <c r="B3635" s="93" t="s">
        <v>8106</v>
      </c>
      <c r="C3635" s="93" t="s">
        <v>9293</v>
      </c>
      <c r="D3635" s="93">
        <v>1967</v>
      </c>
      <c r="E3635" s="93">
        <v>5.2240000000000002</v>
      </c>
    </row>
    <row r="3636" spans="1:5" ht="14.25" customHeight="1">
      <c r="A3636" s="93">
        <v>3635</v>
      </c>
      <c r="B3636" s="93" t="s">
        <v>9292</v>
      </c>
      <c r="C3636" s="93" t="s">
        <v>9291</v>
      </c>
      <c r="D3636" s="93">
        <v>1996</v>
      </c>
      <c r="E3636" s="93">
        <v>5.2229999999999999</v>
      </c>
    </row>
    <row r="3637" spans="1:5" ht="14.25" customHeight="1">
      <c r="A3637" s="93">
        <v>3636</v>
      </c>
      <c r="B3637" s="93" t="s">
        <v>9290</v>
      </c>
      <c r="C3637" s="93" t="s">
        <v>9289</v>
      </c>
      <c r="D3637" s="93">
        <v>1984</v>
      </c>
      <c r="E3637" s="93">
        <v>5.2229999999999999</v>
      </c>
    </row>
    <row r="3638" spans="1:5" ht="14.25" customHeight="1">
      <c r="A3638" s="93">
        <v>3637</v>
      </c>
      <c r="B3638" s="93" t="s">
        <v>7286</v>
      </c>
      <c r="C3638" s="93" t="s">
        <v>9288</v>
      </c>
      <c r="D3638" s="93">
        <v>2002</v>
      </c>
      <c r="E3638" s="93">
        <v>5.2210000000000001</v>
      </c>
    </row>
    <row r="3639" spans="1:5" ht="14.25" customHeight="1">
      <c r="A3639" s="93">
        <v>3638</v>
      </c>
      <c r="B3639" s="93" t="s">
        <v>7750</v>
      </c>
      <c r="C3639" s="93" t="s">
        <v>9287</v>
      </c>
      <c r="D3639" s="93">
        <v>1987</v>
      </c>
      <c r="E3639" s="93">
        <v>5.2210000000000001</v>
      </c>
    </row>
    <row r="3640" spans="1:5" ht="14.25" customHeight="1">
      <c r="A3640" s="93">
        <v>3639</v>
      </c>
      <c r="B3640" s="93" t="s">
        <v>9118</v>
      </c>
      <c r="C3640" s="93" t="s">
        <v>9286</v>
      </c>
      <c r="D3640" s="93">
        <v>1989</v>
      </c>
      <c r="E3640" s="93">
        <v>5.22</v>
      </c>
    </row>
    <row r="3641" spans="1:5" ht="14.25" customHeight="1">
      <c r="A3641" s="93">
        <v>3640</v>
      </c>
      <c r="B3641" s="93" t="s">
        <v>9285</v>
      </c>
      <c r="C3641" s="93" t="s">
        <v>9284</v>
      </c>
      <c r="D3641" s="93">
        <v>2004</v>
      </c>
      <c r="E3641" s="93">
        <v>5.2160000000000002</v>
      </c>
    </row>
    <row r="3642" spans="1:5" ht="14.25" customHeight="1">
      <c r="A3642" s="93">
        <v>3641</v>
      </c>
      <c r="B3642" s="93" t="s">
        <v>9283</v>
      </c>
      <c r="C3642" s="93" t="s">
        <v>9282</v>
      </c>
      <c r="D3642" s="93">
        <v>1982</v>
      </c>
      <c r="E3642" s="93">
        <v>5.2149999999999999</v>
      </c>
    </row>
    <row r="3643" spans="1:5" ht="14.25" customHeight="1">
      <c r="A3643" s="93">
        <v>3642</v>
      </c>
      <c r="B3643" s="93" t="s">
        <v>9281</v>
      </c>
      <c r="C3643" s="93" t="s">
        <v>9280</v>
      </c>
      <c r="D3643" s="93">
        <v>1969</v>
      </c>
      <c r="E3643" s="93">
        <v>5.2140000000000004</v>
      </c>
    </row>
    <row r="3644" spans="1:5" ht="14.25" customHeight="1">
      <c r="A3644" s="93">
        <v>3643</v>
      </c>
      <c r="B3644" s="93" t="s">
        <v>9279</v>
      </c>
      <c r="C3644" s="93" t="s">
        <v>9278</v>
      </c>
      <c r="D3644" s="93">
        <v>1965</v>
      </c>
      <c r="E3644" s="93">
        <v>5.2130000000000001</v>
      </c>
    </row>
    <row r="3645" spans="1:5" ht="14.25" customHeight="1">
      <c r="A3645" s="93">
        <v>3644</v>
      </c>
      <c r="B3645" s="93" t="s">
        <v>7320</v>
      </c>
      <c r="C3645" s="93" t="s">
        <v>9277</v>
      </c>
      <c r="D3645" s="93">
        <v>1980</v>
      </c>
      <c r="E3645" s="93">
        <v>5.2119999999999997</v>
      </c>
    </row>
    <row r="3646" spans="1:5" ht="14.25" customHeight="1">
      <c r="A3646" s="93">
        <v>3645</v>
      </c>
      <c r="B3646" s="93" t="s">
        <v>7015</v>
      </c>
      <c r="C3646" s="93" t="s">
        <v>9276</v>
      </c>
      <c r="D3646" s="93">
        <v>1966</v>
      </c>
      <c r="E3646" s="93">
        <v>5.2119999999999997</v>
      </c>
    </row>
    <row r="3647" spans="1:5" ht="14.25" customHeight="1">
      <c r="A3647" s="93">
        <v>3646</v>
      </c>
      <c r="B3647" s="93" t="s">
        <v>9275</v>
      </c>
      <c r="C3647" s="93" t="s">
        <v>9274</v>
      </c>
      <c r="D3647" s="93">
        <v>2003</v>
      </c>
      <c r="E3647" s="93">
        <v>5.2119999999999997</v>
      </c>
    </row>
    <row r="3648" spans="1:5" ht="14.25" customHeight="1">
      <c r="A3648" s="93">
        <v>3647</v>
      </c>
      <c r="B3648" s="93" t="s">
        <v>9273</v>
      </c>
      <c r="C3648" s="93" t="s">
        <v>9272</v>
      </c>
      <c r="D3648" s="93">
        <v>1980</v>
      </c>
      <c r="E3648" s="93">
        <v>5.2119999999999997</v>
      </c>
    </row>
    <row r="3649" spans="1:5" ht="14.25" customHeight="1">
      <c r="A3649" s="93">
        <v>3648</v>
      </c>
      <c r="B3649" s="93" t="s">
        <v>7521</v>
      </c>
      <c r="C3649" s="93" t="s">
        <v>9271</v>
      </c>
      <c r="D3649" s="93">
        <v>1971</v>
      </c>
      <c r="E3649" s="93">
        <v>5.2110000000000003</v>
      </c>
    </row>
    <row r="3650" spans="1:5" ht="14.25" customHeight="1">
      <c r="A3650" s="93">
        <v>3649</v>
      </c>
      <c r="B3650" s="93" t="s">
        <v>9270</v>
      </c>
      <c r="C3650" s="93" t="s">
        <v>9269</v>
      </c>
      <c r="D3650" s="93">
        <v>1987</v>
      </c>
      <c r="E3650" s="93">
        <v>5.2080000000000002</v>
      </c>
    </row>
    <row r="3651" spans="1:5" ht="14.25" customHeight="1">
      <c r="A3651" s="93">
        <v>3650</v>
      </c>
      <c r="B3651" s="93" t="s">
        <v>7788</v>
      </c>
      <c r="C3651" s="93" t="s">
        <v>9268</v>
      </c>
      <c r="D3651" s="93">
        <v>1989</v>
      </c>
      <c r="E3651" s="93">
        <v>5.2069999999999999</v>
      </c>
    </row>
    <row r="3652" spans="1:5" ht="14.25" customHeight="1">
      <c r="A3652" s="93">
        <v>3651</v>
      </c>
      <c r="B3652" s="93" t="s">
        <v>7371</v>
      </c>
      <c r="C3652" s="93" t="s">
        <v>7487</v>
      </c>
      <c r="D3652" s="93">
        <v>1991</v>
      </c>
      <c r="E3652" s="93">
        <v>5.2039999999999997</v>
      </c>
    </row>
    <row r="3653" spans="1:5" ht="14.25" customHeight="1">
      <c r="A3653" s="93">
        <v>3652</v>
      </c>
      <c r="B3653" s="93" t="s">
        <v>9267</v>
      </c>
      <c r="C3653" s="93" t="s">
        <v>9266</v>
      </c>
      <c r="D3653" s="93">
        <v>1971</v>
      </c>
      <c r="E3653" s="93">
        <v>5.2030000000000003</v>
      </c>
    </row>
    <row r="3654" spans="1:5" ht="14.25" customHeight="1">
      <c r="A3654" s="93">
        <v>3653</v>
      </c>
      <c r="B3654" s="93" t="s">
        <v>8905</v>
      </c>
      <c r="C3654" s="93" t="s">
        <v>9265</v>
      </c>
      <c r="D3654" s="93">
        <v>1999</v>
      </c>
      <c r="E3654" s="93">
        <v>5.2030000000000003</v>
      </c>
    </row>
    <row r="3655" spans="1:5" ht="14.25" customHeight="1">
      <c r="A3655" s="93">
        <v>3654</v>
      </c>
      <c r="B3655" s="93" t="s">
        <v>9264</v>
      </c>
      <c r="C3655" s="93" t="s">
        <v>9263</v>
      </c>
      <c r="D3655" s="93">
        <v>2000</v>
      </c>
      <c r="E3655" s="93">
        <v>5.2009999999999996</v>
      </c>
    </row>
    <row r="3656" spans="1:5" ht="14.25" customHeight="1">
      <c r="A3656" s="93">
        <v>3655</v>
      </c>
      <c r="B3656" s="93" t="s">
        <v>7153</v>
      </c>
      <c r="C3656" s="93" t="s">
        <v>2828</v>
      </c>
      <c r="D3656" s="93">
        <v>2004</v>
      </c>
      <c r="E3656" s="93">
        <v>5.2</v>
      </c>
    </row>
    <row r="3657" spans="1:5" ht="14.25" customHeight="1">
      <c r="A3657" s="93">
        <v>3656</v>
      </c>
      <c r="B3657" s="93" t="s">
        <v>8428</v>
      </c>
      <c r="C3657" s="93" t="s">
        <v>9262</v>
      </c>
      <c r="D3657" s="93">
        <v>2000</v>
      </c>
      <c r="E3657" s="93">
        <v>5.1989999999999998</v>
      </c>
    </row>
    <row r="3658" spans="1:5" ht="14.25" customHeight="1">
      <c r="A3658" s="93">
        <v>3657</v>
      </c>
      <c r="B3658" s="93" t="s">
        <v>7169</v>
      </c>
      <c r="C3658" s="93" t="s">
        <v>9261</v>
      </c>
      <c r="D3658" s="93">
        <v>1939</v>
      </c>
      <c r="E3658" s="93">
        <v>5.1989999999999998</v>
      </c>
    </row>
    <row r="3659" spans="1:5" ht="14.25" customHeight="1">
      <c r="A3659" s="93">
        <v>3658</v>
      </c>
      <c r="B3659" s="93" t="s">
        <v>9260</v>
      </c>
      <c r="C3659" s="93" t="s">
        <v>9259</v>
      </c>
      <c r="D3659" s="93">
        <v>1991</v>
      </c>
      <c r="E3659" s="93">
        <v>5.1970000000000001</v>
      </c>
    </row>
    <row r="3660" spans="1:5" ht="14.25" customHeight="1">
      <c r="A3660" s="93">
        <v>3659</v>
      </c>
      <c r="B3660" s="93" t="s">
        <v>8417</v>
      </c>
      <c r="C3660" s="93" t="s">
        <v>9258</v>
      </c>
      <c r="D3660" s="93">
        <v>1960</v>
      </c>
      <c r="E3660" s="93">
        <v>5.194</v>
      </c>
    </row>
    <row r="3661" spans="1:5" ht="14.25" customHeight="1">
      <c r="A3661" s="93">
        <v>3660</v>
      </c>
      <c r="B3661" s="93" t="s">
        <v>7169</v>
      </c>
      <c r="C3661" s="93" t="s">
        <v>9257</v>
      </c>
      <c r="D3661" s="93">
        <v>1937</v>
      </c>
      <c r="E3661" s="93">
        <v>5.1929999999999996</v>
      </c>
    </row>
    <row r="3662" spans="1:5" ht="14.25" customHeight="1">
      <c r="A3662" s="93">
        <v>3661</v>
      </c>
      <c r="B3662" s="93" t="s">
        <v>7546</v>
      </c>
      <c r="C3662" s="93" t="s">
        <v>9256</v>
      </c>
      <c r="D3662" s="93">
        <v>1985</v>
      </c>
      <c r="E3662" s="93">
        <v>5.1929999999999996</v>
      </c>
    </row>
    <row r="3663" spans="1:5" ht="14.25" customHeight="1">
      <c r="A3663" s="93">
        <v>3662</v>
      </c>
      <c r="B3663" s="93" t="s">
        <v>9255</v>
      </c>
      <c r="C3663" s="93" t="s">
        <v>9254</v>
      </c>
      <c r="D3663" s="93">
        <v>1951</v>
      </c>
      <c r="E3663" s="93">
        <v>5.19</v>
      </c>
    </row>
    <row r="3664" spans="1:5" ht="14.25" customHeight="1">
      <c r="A3664" s="93">
        <v>3663</v>
      </c>
      <c r="B3664" s="93" t="s">
        <v>7926</v>
      </c>
      <c r="C3664" s="93" t="s">
        <v>9253</v>
      </c>
      <c r="D3664" s="93">
        <v>2001</v>
      </c>
      <c r="E3664" s="93">
        <v>5.1890000000000001</v>
      </c>
    </row>
    <row r="3665" spans="1:5" ht="14.25" customHeight="1">
      <c r="A3665" s="93">
        <v>3664</v>
      </c>
      <c r="B3665" s="93" t="s">
        <v>9252</v>
      </c>
      <c r="C3665" s="93" t="s">
        <v>9251</v>
      </c>
      <c r="D3665" s="93">
        <v>1951</v>
      </c>
      <c r="E3665" s="93">
        <v>5.1890000000000001</v>
      </c>
    </row>
    <row r="3666" spans="1:5" ht="14.25" customHeight="1">
      <c r="A3666" s="93">
        <v>3665</v>
      </c>
      <c r="B3666" s="93" t="s">
        <v>9250</v>
      </c>
      <c r="C3666" s="93" t="s">
        <v>9249</v>
      </c>
      <c r="D3666" s="93">
        <v>1962</v>
      </c>
      <c r="E3666" s="93">
        <v>5.1879999999999997</v>
      </c>
    </row>
    <row r="3667" spans="1:5" ht="14.25" customHeight="1">
      <c r="A3667" s="93">
        <v>3666</v>
      </c>
      <c r="B3667" s="93" t="s">
        <v>8128</v>
      </c>
      <c r="C3667" s="93" t="s">
        <v>9248</v>
      </c>
      <c r="D3667" s="93">
        <v>1965</v>
      </c>
      <c r="E3667" s="93">
        <v>5.1879999999999997</v>
      </c>
    </row>
    <row r="3668" spans="1:5" ht="14.25" customHeight="1">
      <c r="A3668" s="93">
        <v>3667</v>
      </c>
      <c r="B3668" s="93" t="s">
        <v>7263</v>
      </c>
      <c r="C3668" s="93" t="s">
        <v>9247</v>
      </c>
      <c r="D3668" s="93">
        <v>1954</v>
      </c>
      <c r="E3668" s="93">
        <v>5.1870000000000003</v>
      </c>
    </row>
    <row r="3669" spans="1:5" ht="14.25" customHeight="1">
      <c r="A3669" s="93">
        <v>3668</v>
      </c>
      <c r="B3669" s="93" t="s">
        <v>9246</v>
      </c>
      <c r="C3669" s="93" t="s">
        <v>9245</v>
      </c>
      <c r="D3669" s="93">
        <v>1983</v>
      </c>
      <c r="E3669" s="93">
        <v>5.1840000000000002</v>
      </c>
    </row>
    <row r="3670" spans="1:5" ht="14.25" customHeight="1">
      <c r="A3670" s="93">
        <v>3669</v>
      </c>
      <c r="B3670" s="93" t="s">
        <v>9041</v>
      </c>
      <c r="C3670" s="93" t="s">
        <v>9244</v>
      </c>
      <c r="D3670" s="93">
        <v>1977</v>
      </c>
      <c r="E3670" s="93">
        <v>5.1829999999999998</v>
      </c>
    </row>
    <row r="3671" spans="1:5" ht="14.25" customHeight="1">
      <c r="A3671" s="93">
        <v>3670</v>
      </c>
      <c r="B3671" s="93" t="s">
        <v>9243</v>
      </c>
      <c r="C3671" s="93" t="s">
        <v>9242</v>
      </c>
      <c r="D3671" s="93">
        <v>1962</v>
      </c>
      <c r="E3671" s="93">
        <v>5.1820000000000004</v>
      </c>
    </row>
    <row r="3672" spans="1:5" ht="14.25" customHeight="1">
      <c r="A3672" s="93">
        <v>3671</v>
      </c>
      <c r="B3672" s="93" t="s">
        <v>9241</v>
      </c>
      <c r="C3672" s="93" t="s">
        <v>9240</v>
      </c>
      <c r="D3672" s="93">
        <v>1984</v>
      </c>
      <c r="E3672" s="93">
        <v>5.1820000000000004</v>
      </c>
    </row>
    <row r="3673" spans="1:5" ht="14.25" customHeight="1">
      <c r="A3673" s="93">
        <v>3672</v>
      </c>
      <c r="B3673" s="93" t="s">
        <v>9239</v>
      </c>
      <c r="C3673" s="93" t="s">
        <v>9238</v>
      </c>
      <c r="D3673" s="93">
        <v>2004</v>
      </c>
      <c r="E3673" s="93">
        <v>5.1820000000000004</v>
      </c>
    </row>
    <row r="3674" spans="1:5" ht="14.25" customHeight="1">
      <c r="A3674" s="93">
        <v>3673</v>
      </c>
      <c r="B3674" s="93" t="s">
        <v>9237</v>
      </c>
      <c r="C3674" s="93" t="s">
        <v>9236</v>
      </c>
      <c r="D3674" s="93">
        <v>1970</v>
      </c>
      <c r="E3674" s="93">
        <v>5.181</v>
      </c>
    </row>
    <row r="3675" spans="1:5" ht="14.25" customHeight="1">
      <c r="A3675" s="93">
        <v>3674</v>
      </c>
      <c r="B3675" s="93" t="s">
        <v>9235</v>
      </c>
      <c r="C3675" s="93" t="s">
        <v>9234</v>
      </c>
      <c r="D3675" s="93">
        <v>1995</v>
      </c>
      <c r="E3675" s="93">
        <v>5.181</v>
      </c>
    </row>
    <row r="3676" spans="1:5" ht="14.25" customHeight="1">
      <c r="A3676" s="93">
        <v>3675</v>
      </c>
      <c r="B3676" s="93" t="s">
        <v>7780</v>
      </c>
      <c r="C3676" s="93" t="s">
        <v>9233</v>
      </c>
      <c r="D3676" s="93">
        <v>2009</v>
      </c>
      <c r="E3676" s="93">
        <v>5.18</v>
      </c>
    </row>
    <row r="3677" spans="1:5" ht="14.25" customHeight="1">
      <c r="A3677" s="93">
        <v>3676</v>
      </c>
      <c r="B3677" s="93" t="s">
        <v>9232</v>
      </c>
      <c r="C3677" s="93" t="s">
        <v>9231</v>
      </c>
      <c r="D3677" s="93">
        <v>1981</v>
      </c>
      <c r="E3677" s="93">
        <v>5.18</v>
      </c>
    </row>
    <row r="3678" spans="1:5" ht="14.25" customHeight="1">
      <c r="A3678" s="93">
        <v>3677</v>
      </c>
      <c r="B3678" s="93" t="s">
        <v>9230</v>
      </c>
      <c r="C3678" s="93" t="s">
        <v>9229</v>
      </c>
      <c r="D3678" s="93">
        <v>1975</v>
      </c>
      <c r="E3678" s="93">
        <v>5.18</v>
      </c>
    </row>
    <row r="3679" spans="1:5" ht="14.25" customHeight="1">
      <c r="A3679" s="93">
        <v>3678</v>
      </c>
      <c r="B3679" s="93" t="s">
        <v>9228</v>
      </c>
      <c r="C3679" s="93" t="s">
        <v>9227</v>
      </c>
      <c r="D3679" s="93">
        <v>1976</v>
      </c>
      <c r="E3679" s="93">
        <v>5.18</v>
      </c>
    </row>
    <row r="3680" spans="1:5" ht="14.25" customHeight="1">
      <c r="A3680" s="93">
        <v>3679</v>
      </c>
      <c r="B3680" s="93" t="s">
        <v>9226</v>
      </c>
      <c r="C3680" s="93" t="s">
        <v>9225</v>
      </c>
      <c r="D3680" s="93">
        <v>1967</v>
      </c>
      <c r="E3680" s="93">
        <v>5.18</v>
      </c>
    </row>
    <row r="3681" spans="1:5" ht="14.25" customHeight="1">
      <c r="A3681" s="93">
        <v>3680</v>
      </c>
      <c r="B3681" s="93" t="s">
        <v>8493</v>
      </c>
      <c r="C3681" s="93" t="s">
        <v>9224</v>
      </c>
      <c r="D3681" s="93">
        <v>1951</v>
      </c>
      <c r="E3681" s="93">
        <v>5.18</v>
      </c>
    </row>
    <row r="3682" spans="1:5" ht="14.25" customHeight="1">
      <c r="A3682" s="93">
        <v>3681</v>
      </c>
      <c r="B3682" s="93" t="s">
        <v>7411</v>
      </c>
      <c r="C3682" s="93" t="s">
        <v>9223</v>
      </c>
      <c r="D3682" s="93">
        <v>1991</v>
      </c>
      <c r="E3682" s="93">
        <v>5.1790000000000003</v>
      </c>
    </row>
    <row r="3683" spans="1:5" ht="14.25" customHeight="1">
      <c r="A3683" s="93">
        <v>3682</v>
      </c>
      <c r="B3683" s="93" t="s">
        <v>9222</v>
      </c>
      <c r="C3683" s="93" t="s">
        <v>9221</v>
      </c>
      <c r="D3683" s="93">
        <v>1955</v>
      </c>
      <c r="E3683" s="93">
        <v>5.1769999999999996</v>
      </c>
    </row>
    <row r="3684" spans="1:5" ht="14.25" customHeight="1">
      <c r="A3684" s="93">
        <v>3683</v>
      </c>
      <c r="B3684" s="93" t="s">
        <v>9220</v>
      </c>
      <c r="C3684" s="93" t="s">
        <v>9219</v>
      </c>
      <c r="D3684" s="93">
        <v>1986</v>
      </c>
      <c r="E3684" s="93">
        <v>5.1760000000000002</v>
      </c>
    </row>
    <row r="3685" spans="1:5" ht="14.25" customHeight="1">
      <c r="A3685" s="93">
        <v>3684</v>
      </c>
      <c r="B3685" s="93" t="s">
        <v>9218</v>
      </c>
      <c r="C3685" s="93" t="s">
        <v>9217</v>
      </c>
      <c r="D3685" s="93">
        <v>1994</v>
      </c>
      <c r="E3685" s="93">
        <v>5.1760000000000002</v>
      </c>
    </row>
    <row r="3686" spans="1:5" ht="14.25" customHeight="1">
      <c r="A3686" s="93">
        <v>3685</v>
      </c>
      <c r="B3686" s="93" t="s">
        <v>9216</v>
      </c>
      <c r="C3686" s="93" t="s">
        <v>9215</v>
      </c>
      <c r="D3686" s="93">
        <v>1960</v>
      </c>
      <c r="E3686" s="93">
        <v>5.1719999999999997</v>
      </c>
    </row>
    <row r="3687" spans="1:5" ht="14.25" customHeight="1">
      <c r="A3687" s="93">
        <v>3686</v>
      </c>
      <c r="B3687" s="93" t="s">
        <v>9118</v>
      </c>
      <c r="C3687" s="93" t="s">
        <v>9214</v>
      </c>
      <c r="D3687" s="93">
        <v>1982</v>
      </c>
      <c r="E3687" s="93">
        <v>5.1710000000000003</v>
      </c>
    </row>
    <row r="3688" spans="1:5" ht="14.25" customHeight="1">
      <c r="A3688" s="93">
        <v>3687</v>
      </c>
      <c r="B3688" s="93" t="s">
        <v>9213</v>
      </c>
      <c r="C3688" s="93" t="s">
        <v>9212</v>
      </c>
      <c r="D3688" s="93">
        <v>1951</v>
      </c>
      <c r="E3688" s="93">
        <v>5.1680000000000001</v>
      </c>
    </row>
    <row r="3689" spans="1:5" ht="14.25" customHeight="1">
      <c r="A3689" s="93">
        <v>3688</v>
      </c>
      <c r="B3689" s="93" t="s">
        <v>9211</v>
      </c>
      <c r="C3689" s="93" t="s">
        <v>9210</v>
      </c>
      <c r="D3689" s="93">
        <v>1993</v>
      </c>
      <c r="E3689" s="93">
        <v>5.1669999999999998</v>
      </c>
    </row>
    <row r="3690" spans="1:5" ht="14.25" customHeight="1">
      <c r="A3690" s="93">
        <v>3689</v>
      </c>
      <c r="B3690" s="93" t="s">
        <v>8215</v>
      </c>
      <c r="C3690" s="93" t="s">
        <v>9209</v>
      </c>
      <c r="D3690" s="93">
        <v>1965</v>
      </c>
      <c r="E3690" s="93">
        <v>5.1660000000000004</v>
      </c>
    </row>
    <row r="3691" spans="1:5" ht="14.25" customHeight="1">
      <c r="A3691" s="93">
        <v>3690</v>
      </c>
      <c r="B3691" s="93" t="s">
        <v>7041</v>
      </c>
      <c r="C3691" s="93" t="s">
        <v>9208</v>
      </c>
      <c r="D3691" s="93">
        <v>2003</v>
      </c>
      <c r="E3691" s="93">
        <v>5.1660000000000004</v>
      </c>
    </row>
    <row r="3692" spans="1:5" ht="14.25" customHeight="1">
      <c r="A3692" s="93">
        <v>3691</v>
      </c>
      <c r="B3692" s="93" t="s">
        <v>9207</v>
      </c>
      <c r="C3692" s="93" t="s">
        <v>9206</v>
      </c>
      <c r="D3692" s="93">
        <v>1979</v>
      </c>
      <c r="E3692" s="93">
        <v>5.165</v>
      </c>
    </row>
    <row r="3693" spans="1:5" ht="14.25" customHeight="1">
      <c r="A3693" s="93">
        <v>3692</v>
      </c>
      <c r="B3693" s="93" t="s">
        <v>8156</v>
      </c>
      <c r="C3693" s="93" t="s">
        <v>9205</v>
      </c>
      <c r="D3693" s="93">
        <v>1965</v>
      </c>
      <c r="E3693" s="93">
        <v>5.1630000000000003</v>
      </c>
    </row>
    <row r="3694" spans="1:5" ht="14.25" customHeight="1">
      <c r="A3694" s="93">
        <v>3693</v>
      </c>
      <c r="B3694" s="93" t="s">
        <v>9204</v>
      </c>
      <c r="C3694" s="93" t="s">
        <v>9203</v>
      </c>
      <c r="D3694" s="93">
        <v>1971</v>
      </c>
      <c r="E3694" s="93">
        <v>5.1630000000000003</v>
      </c>
    </row>
    <row r="3695" spans="1:5" ht="14.25" customHeight="1">
      <c r="A3695" s="93">
        <v>3694</v>
      </c>
      <c r="B3695" s="93" t="s">
        <v>9202</v>
      </c>
      <c r="C3695" s="93" t="s">
        <v>9201</v>
      </c>
      <c r="D3695" s="93">
        <v>1970</v>
      </c>
      <c r="E3695" s="93">
        <v>5.1619999999999999</v>
      </c>
    </row>
    <row r="3696" spans="1:5" ht="14.25" customHeight="1">
      <c r="A3696" s="93">
        <v>3695</v>
      </c>
      <c r="B3696" s="93" t="s">
        <v>8796</v>
      </c>
      <c r="C3696" s="93" t="s">
        <v>9200</v>
      </c>
      <c r="D3696" s="93">
        <v>1974</v>
      </c>
      <c r="E3696" s="93">
        <v>5.1589999999999998</v>
      </c>
    </row>
    <row r="3697" spans="1:5" ht="14.25" customHeight="1">
      <c r="A3697" s="93">
        <v>3696</v>
      </c>
      <c r="B3697" s="93" t="s">
        <v>7847</v>
      </c>
      <c r="C3697" s="93" t="s">
        <v>9199</v>
      </c>
      <c r="D3697" s="93">
        <v>2003</v>
      </c>
      <c r="E3697" s="93">
        <v>5.157</v>
      </c>
    </row>
    <row r="3698" spans="1:5" ht="14.25" customHeight="1">
      <c r="A3698" s="93">
        <v>3697</v>
      </c>
      <c r="B3698" s="93" t="s">
        <v>9198</v>
      </c>
      <c r="C3698" s="93" t="s">
        <v>9197</v>
      </c>
      <c r="D3698" s="93">
        <v>2001</v>
      </c>
      <c r="E3698" s="93">
        <v>5.1550000000000002</v>
      </c>
    </row>
    <row r="3699" spans="1:5" ht="14.25" customHeight="1">
      <c r="A3699" s="93">
        <v>3698</v>
      </c>
      <c r="B3699" s="93" t="s">
        <v>8106</v>
      </c>
      <c r="C3699" s="93" t="s">
        <v>7686</v>
      </c>
      <c r="D3699" s="93">
        <v>1982</v>
      </c>
      <c r="E3699" s="93">
        <v>5.1550000000000002</v>
      </c>
    </row>
    <row r="3700" spans="1:5" ht="14.25" customHeight="1">
      <c r="A3700" s="93">
        <v>3699</v>
      </c>
      <c r="B3700" s="93" t="s">
        <v>9196</v>
      </c>
      <c r="C3700" s="93" t="s">
        <v>9195</v>
      </c>
      <c r="D3700" s="93">
        <v>1981</v>
      </c>
      <c r="E3700" s="93">
        <v>5.1550000000000002</v>
      </c>
    </row>
    <row r="3701" spans="1:5" ht="14.25" customHeight="1">
      <c r="A3701" s="93">
        <v>3700</v>
      </c>
      <c r="B3701" s="93" t="s">
        <v>8226</v>
      </c>
      <c r="C3701" s="93" t="s">
        <v>9194</v>
      </c>
      <c r="D3701" s="93">
        <v>1972</v>
      </c>
      <c r="E3701" s="93">
        <v>5.1539999999999999</v>
      </c>
    </row>
    <row r="3702" spans="1:5" ht="14.25" customHeight="1">
      <c r="A3702" s="93">
        <v>3701</v>
      </c>
      <c r="B3702" s="93" t="s">
        <v>9193</v>
      </c>
      <c r="C3702" s="93" t="s">
        <v>9192</v>
      </c>
      <c r="D3702" s="93">
        <v>1979</v>
      </c>
      <c r="E3702" s="93">
        <v>5.1539999999999999</v>
      </c>
    </row>
    <row r="3703" spans="1:5" ht="14.25" customHeight="1">
      <c r="A3703" s="93">
        <v>3702</v>
      </c>
      <c r="B3703" s="93" t="s">
        <v>7780</v>
      </c>
      <c r="C3703" s="93" t="s">
        <v>9191</v>
      </c>
      <c r="D3703" s="93">
        <v>2003</v>
      </c>
      <c r="E3703" s="93">
        <v>5.1529999999999996</v>
      </c>
    </row>
    <row r="3704" spans="1:5" ht="14.25" customHeight="1">
      <c r="A3704" s="93">
        <v>3703</v>
      </c>
      <c r="B3704" s="93" t="s">
        <v>9190</v>
      </c>
      <c r="C3704" s="93" t="s">
        <v>9189</v>
      </c>
      <c r="D3704" s="93">
        <v>1944</v>
      </c>
      <c r="E3704" s="93">
        <v>5.1529999999999996</v>
      </c>
    </row>
    <row r="3705" spans="1:5" ht="14.25" customHeight="1">
      <c r="A3705" s="93">
        <v>3704</v>
      </c>
      <c r="B3705" s="93" t="s">
        <v>9188</v>
      </c>
      <c r="C3705" s="93" t="s">
        <v>9187</v>
      </c>
      <c r="D3705" s="93">
        <v>1947</v>
      </c>
      <c r="E3705" s="93">
        <v>5.1509999999999998</v>
      </c>
    </row>
    <row r="3706" spans="1:5" ht="14.25" customHeight="1">
      <c r="A3706" s="93">
        <v>3705</v>
      </c>
      <c r="B3706" s="93" t="s">
        <v>7242</v>
      </c>
      <c r="C3706" s="93" t="s">
        <v>9186</v>
      </c>
      <c r="D3706" s="93">
        <v>1983</v>
      </c>
      <c r="E3706" s="93">
        <v>5.1509999999999998</v>
      </c>
    </row>
    <row r="3707" spans="1:5" ht="14.25" customHeight="1">
      <c r="A3707" s="93">
        <v>3706</v>
      </c>
      <c r="B3707" s="93" t="s">
        <v>9185</v>
      </c>
      <c r="C3707" s="93" t="s">
        <v>9184</v>
      </c>
      <c r="D3707" s="93">
        <v>1913</v>
      </c>
      <c r="E3707" s="93">
        <v>5.15</v>
      </c>
    </row>
    <row r="3708" spans="1:5" ht="14.25" customHeight="1">
      <c r="A3708" s="93">
        <v>3707</v>
      </c>
      <c r="B3708" s="93" t="s">
        <v>9183</v>
      </c>
      <c r="C3708" s="93" t="s">
        <v>9182</v>
      </c>
      <c r="D3708" s="93">
        <v>1961</v>
      </c>
      <c r="E3708" s="93">
        <v>5.15</v>
      </c>
    </row>
    <row r="3709" spans="1:5" ht="14.25" customHeight="1">
      <c r="A3709" s="93">
        <v>3708</v>
      </c>
      <c r="B3709" s="93" t="s">
        <v>7179</v>
      </c>
      <c r="C3709" s="93" t="s">
        <v>9181</v>
      </c>
      <c r="D3709" s="93">
        <v>1968</v>
      </c>
      <c r="E3709" s="93">
        <v>5.15</v>
      </c>
    </row>
    <row r="3710" spans="1:5" ht="14.25" customHeight="1">
      <c r="A3710" s="93">
        <v>3709</v>
      </c>
      <c r="B3710" s="93" t="s">
        <v>9180</v>
      </c>
      <c r="C3710" s="93" t="s">
        <v>9179</v>
      </c>
      <c r="D3710" s="93">
        <v>1974</v>
      </c>
      <c r="E3710" s="93">
        <v>5.149</v>
      </c>
    </row>
    <row r="3711" spans="1:5" ht="14.25" customHeight="1">
      <c r="A3711" s="93">
        <v>3710</v>
      </c>
      <c r="B3711" s="93" t="s">
        <v>7523</v>
      </c>
      <c r="C3711" s="93" t="s">
        <v>9178</v>
      </c>
      <c r="D3711" s="93">
        <v>2000</v>
      </c>
      <c r="E3711" s="93">
        <v>5.1479999999999997</v>
      </c>
    </row>
    <row r="3712" spans="1:5" ht="14.25" customHeight="1">
      <c r="A3712" s="93">
        <v>3711</v>
      </c>
      <c r="B3712" s="93" t="s">
        <v>8215</v>
      </c>
      <c r="C3712" s="93" t="s">
        <v>9177</v>
      </c>
      <c r="D3712" s="93">
        <v>1969</v>
      </c>
      <c r="E3712" s="93">
        <v>5.1479999999999997</v>
      </c>
    </row>
    <row r="3713" spans="1:5" ht="14.25" customHeight="1">
      <c r="A3713" s="93">
        <v>3712</v>
      </c>
      <c r="B3713" s="93" t="s">
        <v>8468</v>
      </c>
      <c r="C3713" s="93" t="s">
        <v>8997</v>
      </c>
      <c r="D3713" s="93">
        <v>2000</v>
      </c>
      <c r="E3713" s="93">
        <v>5.1470000000000002</v>
      </c>
    </row>
    <row r="3714" spans="1:5" ht="14.25" customHeight="1">
      <c r="A3714" s="93">
        <v>3713</v>
      </c>
      <c r="B3714" s="93" t="s">
        <v>9176</v>
      </c>
      <c r="C3714" s="93" t="s">
        <v>9175</v>
      </c>
      <c r="D3714" s="93">
        <v>2001</v>
      </c>
      <c r="E3714" s="93">
        <v>5.1470000000000002</v>
      </c>
    </row>
    <row r="3715" spans="1:5" ht="14.25" customHeight="1">
      <c r="A3715" s="93">
        <v>3714</v>
      </c>
      <c r="B3715" s="93" t="s">
        <v>7242</v>
      </c>
      <c r="C3715" s="93" t="s">
        <v>9174</v>
      </c>
      <c r="D3715" s="93">
        <v>1974</v>
      </c>
      <c r="E3715" s="93">
        <v>5.1470000000000002</v>
      </c>
    </row>
    <row r="3716" spans="1:5" ht="14.25" customHeight="1">
      <c r="A3716" s="93">
        <v>3715</v>
      </c>
      <c r="B3716" s="93" t="s">
        <v>9173</v>
      </c>
      <c r="C3716" s="93" t="s">
        <v>9172</v>
      </c>
      <c r="D3716" s="93">
        <v>2005</v>
      </c>
      <c r="E3716" s="93">
        <v>5.1459999999999999</v>
      </c>
    </row>
    <row r="3717" spans="1:5" ht="14.25" customHeight="1">
      <c r="A3717" s="93">
        <v>3716</v>
      </c>
      <c r="B3717" s="93" t="s">
        <v>9171</v>
      </c>
      <c r="C3717" s="93" t="s">
        <v>9170</v>
      </c>
      <c r="D3717" s="93">
        <v>1976</v>
      </c>
      <c r="E3717" s="93">
        <v>5.1449999999999996</v>
      </c>
    </row>
    <row r="3718" spans="1:5" ht="14.25" customHeight="1">
      <c r="A3718" s="93">
        <v>3717</v>
      </c>
      <c r="B3718" s="93" t="s">
        <v>9169</v>
      </c>
      <c r="C3718" s="93" t="s">
        <v>9168</v>
      </c>
      <c r="D3718" s="93">
        <v>1991</v>
      </c>
      <c r="E3718" s="93">
        <v>5.1449999999999996</v>
      </c>
    </row>
    <row r="3719" spans="1:5" ht="14.25" customHeight="1">
      <c r="A3719" s="93">
        <v>3718</v>
      </c>
      <c r="B3719" s="93" t="s">
        <v>7411</v>
      </c>
      <c r="C3719" s="93" t="s">
        <v>9167</v>
      </c>
      <c r="D3719" s="93">
        <v>1992</v>
      </c>
      <c r="E3719" s="93">
        <v>5.1440000000000001</v>
      </c>
    </row>
    <row r="3720" spans="1:5" ht="14.25" customHeight="1">
      <c r="A3720" s="93">
        <v>3719</v>
      </c>
      <c r="B3720" s="93" t="s">
        <v>8632</v>
      </c>
      <c r="C3720" s="93" t="s">
        <v>9166</v>
      </c>
      <c r="D3720" s="93">
        <v>2007</v>
      </c>
      <c r="E3720" s="93">
        <v>5.1429999999999998</v>
      </c>
    </row>
    <row r="3721" spans="1:5" ht="14.25" customHeight="1">
      <c r="A3721" s="93">
        <v>3720</v>
      </c>
      <c r="B3721" s="93" t="s">
        <v>8697</v>
      </c>
      <c r="C3721" s="93" t="s">
        <v>9165</v>
      </c>
      <c r="D3721" s="93">
        <v>1943</v>
      </c>
      <c r="E3721" s="93">
        <v>5.1420000000000003</v>
      </c>
    </row>
    <row r="3722" spans="1:5" ht="14.25" customHeight="1">
      <c r="A3722" s="93">
        <v>3721</v>
      </c>
      <c r="B3722" s="93" t="s">
        <v>7423</v>
      </c>
      <c r="C3722" s="93" t="s">
        <v>9164</v>
      </c>
      <c r="D3722" s="93">
        <v>2002</v>
      </c>
      <c r="E3722" s="93">
        <v>5.1420000000000003</v>
      </c>
    </row>
    <row r="3723" spans="1:5" ht="14.25" customHeight="1">
      <c r="A3723" s="93">
        <v>3722</v>
      </c>
      <c r="B3723" s="93" t="s">
        <v>8419</v>
      </c>
      <c r="C3723" s="93" t="s">
        <v>9163</v>
      </c>
      <c r="D3723" s="93">
        <v>1935</v>
      </c>
      <c r="E3723" s="93">
        <v>5.1420000000000003</v>
      </c>
    </row>
    <row r="3724" spans="1:5" ht="14.25" customHeight="1">
      <c r="A3724" s="93">
        <v>3723</v>
      </c>
      <c r="B3724" s="93" t="s">
        <v>7371</v>
      </c>
      <c r="C3724" s="93" t="s">
        <v>9162</v>
      </c>
      <c r="D3724" s="93">
        <v>1987</v>
      </c>
      <c r="E3724" s="93">
        <v>5.141</v>
      </c>
    </row>
    <row r="3725" spans="1:5" ht="14.25" customHeight="1">
      <c r="A3725" s="93">
        <v>3724</v>
      </c>
      <c r="B3725" s="93" t="s">
        <v>9161</v>
      </c>
      <c r="C3725" s="93" t="s">
        <v>9160</v>
      </c>
      <c r="D3725" s="93">
        <v>1989</v>
      </c>
      <c r="E3725" s="93">
        <v>5.141</v>
      </c>
    </row>
    <row r="3726" spans="1:5" ht="14.25" customHeight="1">
      <c r="A3726" s="93">
        <v>3725</v>
      </c>
      <c r="B3726" s="93" t="s">
        <v>9159</v>
      </c>
      <c r="C3726" s="93" t="s">
        <v>9158</v>
      </c>
      <c r="D3726" s="93">
        <v>2007</v>
      </c>
      <c r="E3726" s="93">
        <v>5.14</v>
      </c>
    </row>
    <row r="3727" spans="1:5" ht="14.25" customHeight="1">
      <c r="A3727" s="93">
        <v>3726</v>
      </c>
      <c r="B3727" s="93" t="s">
        <v>8400</v>
      </c>
      <c r="C3727" s="93" t="s">
        <v>9157</v>
      </c>
      <c r="D3727" s="93">
        <v>1931</v>
      </c>
      <c r="E3727" s="93">
        <v>5.1390000000000002</v>
      </c>
    </row>
    <row r="3728" spans="1:5" ht="14.25" customHeight="1">
      <c r="A3728" s="93">
        <v>3727</v>
      </c>
      <c r="B3728" s="93" t="s">
        <v>7780</v>
      </c>
      <c r="C3728" s="93" t="s">
        <v>9156</v>
      </c>
      <c r="D3728" s="93">
        <v>2003</v>
      </c>
      <c r="E3728" s="93">
        <v>5.1369999999999996</v>
      </c>
    </row>
    <row r="3729" spans="1:5" ht="14.25" customHeight="1">
      <c r="A3729" s="93">
        <v>3728</v>
      </c>
      <c r="B3729" s="93" t="s">
        <v>7546</v>
      </c>
      <c r="C3729" s="93" t="s">
        <v>9155</v>
      </c>
      <c r="D3729" s="93">
        <v>1982</v>
      </c>
      <c r="E3729" s="93">
        <v>5.1360000000000001</v>
      </c>
    </row>
    <row r="3730" spans="1:5" ht="14.25" customHeight="1">
      <c r="A3730" s="93">
        <v>3729</v>
      </c>
      <c r="B3730" s="93" t="s">
        <v>8383</v>
      </c>
      <c r="C3730" s="93" t="s">
        <v>9154</v>
      </c>
      <c r="D3730" s="93">
        <v>1971</v>
      </c>
      <c r="E3730" s="93">
        <v>5.1349999999999998</v>
      </c>
    </row>
    <row r="3731" spans="1:5" ht="14.25" customHeight="1">
      <c r="A3731" s="93">
        <v>3730</v>
      </c>
      <c r="B3731" s="93" t="s">
        <v>9153</v>
      </c>
      <c r="C3731" s="93" t="s">
        <v>9152</v>
      </c>
      <c r="D3731" s="93">
        <v>2007</v>
      </c>
      <c r="E3731" s="93">
        <v>5.1340000000000003</v>
      </c>
    </row>
    <row r="3732" spans="1:5" ht="14.25" customHeight="1">
      <c r="A3732" s="93">
        <v>3731</v>
      </c>
      <c r="B3732" s="93" t="s">
        <v>8313</v>
      </c>
      <c r="C3732" s="93" t="s">
        <v>9151</v>
      </c>
      <c r="D3732" s="93">
        <v>1997</v>
      </c>
      <c r="E3732" s="93">
        <v>5.1340000000000003</v>
      </c>
    </row>
    <row r="3733" spans="1:5" ht="14.25" customHeight="1">
      <c r="A3733" s="93">
        <v>3732</v>
      </c>
      <c r="B3733" s="93" t="s">
        <v>9150</v>
      </c>
      <c r="C3733" s="93" t="s">
        <v>9149</v>
      </c>
      <c r="D3733" s="93">
        <v>1967</v>
      </c>
      <c r="E3733" s="93">
        <v>5.1319999999999997</v>
      </c>
    </row>
    <row r="3734" spans="1:5" ht="14.25" customHeight="1">
      <c r="A3734" s="93">
        <v>3733</v>
      </c>
      <c r="B3734" s="93" t="s">
        <v>9148</v>
      </c>
      <c r="C3734" s="93" t="s">
        <v>9147</v>
      </c>
      <c r="D3734" s="93">
        <v>2008</v>
      </c>
      <c r="E3734" s="93">
        <v>5.13</v>
      </c>
    </row>
    <row r="3735" spans="1:5" ht="14.25" customHeight="1">
      <c r="A3735" s="93">
        <v>3734</v>
      </c>
      <c r="B3735" s="93" t="s">
        <v>7865</v>
      </c>
      <c r="C3735" s="93" t="s">
        <v>9146</v>
      </c>
      <c r="D3735" s="93">
        <v>1945</v>
      </c>
      <c r="E3735" s="93">
        <v>5.1289999999999996</v>
      </c>
    </row>
    <row r="3736" spans="1:5" ht="14.25" customHeight="1">
      <c r="A3736" s="93">
        <v>3735</v>
      </c>
      <c r="B3736" s="93" t="s">
        <v>9145</v>
      </c>
      <c r="C3736" s="93" t="s">
        <v>9144</v>
      </c>
      <c r="D3736" s="93">
        <v>1979</v>
      </c>
      <c r="E3736" s="93">
        <v>5.1280000000000001</v>
      </c>
    </row>
    <row r="3737" spans="1:5" ht="14.25" customHeight="1">
      <c r="A3737" s="93">
        <v>3736</v>
      </c>
      <c r="B3737" s="93" t="s">
        <v>9143</v>
      </c>
      <c r="C3737" s="93" t="s">
        <v>9142</v>
      </c>
      <c r="D3737" s="93">
        <v>1980</v>
      </c>
      <c r="E3737" s="93">
        <v>5.1260000000000003</v>
      </c>
    </row>
    <row r="3738" spans="1:5" ht="14.25" customHeight="1">
      <c r="A3738" s="93">
        <v>3737</v>
      </c>
      <c r="B3738" s="93" t="s">
        <v>8106</v>
      </c>
      <c r="C3738" s="93" t="s">
        <v>9141</v>
      </c>
      <c r="D3738" s="93">
        <v>1968</v>
      </c>
      <c r="E3738" s="93">
        <v>5.1260000000000003</v>
      </c>
    </row>
    <row r="3739" spans="1:5" ht="14.25" customHeight="1">
      <c r="A3739" s="93">
        <v>3738</v>
      </c>
      <c r="B3739" s="93" t="s">
        <v>8063</v>
      </c>
      <c r="C3739" s="93" t="s">
        <v>9140</v>
      </c>
      <c r="D3739" s="93">
        <v>1961</v>
      </c>
      <c r="E3739" s="93">
        <v>5.1260000000000003</v>
      </c>
    </row>
    <row r="3740" spans="1:5" ht="14.25" customHeight="1">
      <c r="A3740" s="93">
        <v>3739</v>
      </c>
      <c r="B3740" s="93" t="s">
        <v>7689</v>
      </c>
      <c r="C3740" s="93" t="s">
        <v>9139</v>
      </c>
      <c r="D3740" s="93">
        <v>1989</v>
      </c>
      <c r="E3740" s="93">
        <v>5.125</v>
      </c>
    </row>
    <row r="3741" spans="1:5" ht="14.25" customHeight="1">
      <c r="A3741" s="93">
        <v>3740</v>
      </c>
      <c r="B3741" s="93" t="s">
        <v>9138</v>
      </c>
      <c r="C3741" s="93" t="s">
        <v>9137</v>
      </c>
      <c r="D3741" s="93">
        <v>1944</v>
      </c>
      <c r="E3741" s="93">
        <v>5.1219999999999999</v>
      </c>
    </row>
    <row r="3742" spans="1:5" ht="14.25" customHeight="1">
      <c r="A3742" s="93">
        <v>3741</v>
      </c>
      <c r="B3742" s="93" t="s">
        <v>9136</v>
      </c>
      <c r="C3742" s="93" t="s">
        <v>9135</v>
      </c>
      <c r="D3742" s="93">
        <v>1987</v>
      </c>
      <c r="E3742" s="93">
        <v>5.1210000000000004</v>
      </c>
    </row>
    <row r="3743" spans="1:5" ht="14.25" customHeight="1">
      <c r="A3743" s="93">
        <v>3742</v>
      </c>
      <c r="B3743" s="93" t="s">
        <v>7797</v>
      </c>
      <c r="C3743" s="93" t="s">
        <v>9134</v>
      </c>
      <c r="D3743" s="93">
        <v>1978</v>
      </c>
      <c r="E3743" s="93">
        <v>5.1189999999999998</v>
      </c>
    </row>
    <row r="3744" spans="1:5" ht="14.25" customHeight="1">
      <c r="A3744" s="93">
        <v>3743</v>
      </c>
      <c r="B3744" s="93" t="s">
        <v>7663</v>
      </c>
      <c r="C3744" s="93" t="s">
        <v>9133</v>
      </c>
      <c r="D3744" s="93">
        <v>1982</v>
      </c>
      <c r="E3744" s="93">
        <v>5.1180000000000003</v>
      </c>
    </row>
    <row r="3745" spans="1:5" ht="14.25" customHeight="1">
      <c r="A3745" s="93">
        <v>3744</v>
      </c>
      <c r="B3745" s="93" t="s">
        <v>9132</v>
      </c>
      <c r="C3745" s="93" t="s">
        <v>8281</v>
      </c>
      <c r="D3745" s="93">
        <v>2003</v>
      </c>
      <c r="E3745" s="93">
        <v>5.1180000000000003</v>
      </c>
    </row>
    <row r="3746" spans="1:5" ht="14.25" customHeight="1">
      <c r="A3746" s="93">
        <v>3745</v>
      </c>
      <c r="B3746" s="93" t="s">
        <v>7407</v>
      </c>
      <c r="C3746" s="93" t="s">
        <v>9131</v>
      </c>
      <c r="D3746" s="93">
        <v>2002</v>
      </c>
      <c r="E3746" s="93">
        <v>5.117</v>
      </c>
    </row>
    <row r="3747" spans="1:5" ht="14.25" customHeight="1">
      <c r="A3747" s="93">
        <v>3746</v>
      </c>
      <c r="B3747" s="93" t="s">
        <v>9130</v>
      </c>
      <c r="C3747" s="93" t="s">
        <v>9129</v>
      </c>
      <c r="D3747" s="93">
        <v>2010</v>
      </c>
      <c r="E3747" s="93">
        <v>5.1159999999999997</v>
      </c>
    </row>
    <row r="3748" spans="1:5" ht="14.25" customHeight="1">
      <c r="A3748" s="93">
        <v>3747</v>
      </c>
      <c r="B3748" s="93" t="s">
        <v>9087</v>
      </c>
      <c r="C3748" s="93" t="s">
        <v>9128</v>
      </c>
      <c r="D3748" s="93">
        <v>1971</v>
      </c>
      <c r="E3748" s="93">
        <v>5.1139999999999999</v>
      </c>
    </row>
    <row r="3749" spans="1:5" ht="14.25" customHeight="1">
      <c r="A3749" s="93">
        <v>3748</v>
      </c>
      <c r="B3749" s="93" t="s">
        <v>7871</v>
      </c>
      <c r="C3749" s="93" t="s">
        <v>9127</v>
      </c>
      <c r="D3749" s="93">
        <v>2009</v>
      </c>
      <c r="E3749" s="93">
        <v>5.1130000000000004</v>
      </c>
    </row>
    <row r="3750" spans="1:5" ht="14.25" customHeight="1">
      <c r="A3750" s="93">
        <v>3749</v>
      </c>
      <c r="B3750" s="93" t="s">
        <v>8253</v>
      </c>
      <c r="C3750" s="93" t="s">
        <v>9126</v>
      </c>
      <c r="D3750" s="93">
        <v>1986</v>
      </c>
      <c r="E3750" s="93">
        <v>5.1120000000000001</v>
      </c>
    </row>
    <row r="3751" spans="1:5" ht="14.25" customHeight="1">
      <c r="A3751" s="93">
        <v>3750</v>
      </c>
      <c r="B3751" s="93" t="s">
        <v>7491</v>
      </c>
      <c r="C3751" s="93" t="s">
        <v>9125</v>
      </c>
      <c r="D3751" s="93">
        <v>1996</v>
      </c>
      <c r="E3751" s="93">
        <v>5.1109999999999998</v>
      </c>
    </row>
    <row r="3752" spans="1:5" ht="14.25" customHeight="1">
      <c r="A3752" s="93">
        <v>3751</v>
      </c>
      <c r="B3752" s="93" t="s">
        <v>9124</v>
      </c>
      <c r="C3752" s="93" t="s">
        <v>9123</v>
      </c>
      <c r="D3752" s="93">
        <v>1976</v>
      </c>
      <c r="E3752" s="93">
        <v>5.109</v>
      </c>
    </row>
    <row r="3753" spans="1:5" ht="14.25" customHeight="1">
      <c r="A3753" s="93">
        <v>3752</v>
      </c>
      <c r="B3753" s="93" t="s">
        <v>9122</v>
      </c>
      <c r="C3753" s="93" t="s">
        <v>9121</v>
      </c>
      <c r="D3753" s="93">
        <v>1970</v>
      </c>
      <c r="E3753" s="93">
        <v>5.1079999999999997</v>
      </c>
    </row>
    <row r="3754" spans="1:5" ht="14.25" customHeight="1">
      <c r="A3754" s="93">
        <v>3753</v>
      </c>
      <c r="B3754" s="93" t="s">
        <v>7259</v>
      </c>
      <c r="C3754" s="93" t="s">
        <v>9120</v>
      </c>
      <c r="D3754" s="93">
        <v>1981</v>
      </c>
      <c r="E3754" s="93">
        <v>5.1079999999999997</v>
      </c>
    </row>
    <row r="3755" spans="1:5" ht="14.25" customHeight="1">
      <c r="A3755" s="93">
        <v>3754</v>
      </c>
      <c r="B3755" s="93" t="s">
        <v>8923</v>
      </c>
      <c r="C3755" s="93" t="s">
        <v>9119</v>
      </c>
      <c r="D3755" s="93">
        <v>1980</v>
      </c>
      <c r="E3755" s="93">
        <v>5.1079999999999997</v>
      </c>
    </row>
    <row r="3756" spans="1:5" ht="14.25" customHeight="1">
      <c r="A3756" s="93">
        <v>3755</v>
      </c>
      <c r="B3756" s="93" t="s">
        <v>9118</v>
      </c>
      <c r="C3756" s="93" t="s">
        <v>9117</v>
      </c>
      <c r="D3756" s="93">
        <v>1980</v>
      </c>
      <c r="E3756" s="93">
        <v>5.1070000000000002</v>
      </c>
    </row>
    <row r="3757" spans="1:5" ht="14.25" customHeight="1">
      <c r="A3757" s="93">
        <v>3756</v>
      </c>
      <c r="B3757" s="93" t="s">
        <v>7906</v>
      </c>
      <c r="C3757" s="93" t="s">
        <v>9116</v>
      </c>
      <c r="D3757" s="93">
        <v>1971</v>
      </c>
      <c r="E3757" s="93">
        <v>5.1070000000000002</v>
      </c>
    </row>
    <row r="3758" spans="1:5" ht="14.25" customHeight="1">
      <c r="A3758" s="93">
        <v>3757</v>
      </c>
      <c r="B3758" s="93" t="s">
        <v>9115</v>
      </c>
      <c r="C3758" s="93" t="s">
        <v>9114</v>
      </c>
      <c r="D3758" s="93">
        <v>2005</v>
      </c>
      <c r="E3758" s="93">
        <v>5.1040000000000001</v>
      </c>
    </row>
    <row r="3759" spans="1:5" ht="14.25" customHeight="1">
      <c r="A3759" s="93">
        <v>3758</v>
      </c>
      <c r="B3759" s="93" t="s">
        <v>9113</v>
      </c>
      <c r="C3759" s="93" t="s">
        <v>9112</v>
      </c>
      <c r="D3759" s="93">
        <v>2001</v>
      </c>
      <c r="E3759" s="93">
        <v>5.1040000000000001</v>
      </c>
    </row>
    <row r="3760" spans="1:5" ht="14.25" customHeight="1">
      <c r="A3760" s="93">
        <v>3759</v>
      </c>
      <c r="B3760" s="93" t="s">
        <v>9111</v>
      </c>
      <c r="C3760" s="93" t="s">
        <v>9110</v>
      </c>
      <c r="D3760" s="93">
        <v>2009</v>
      </c>
      <c r="E3760" s="93">
        <v>5.1029999999999998</v>
      </c>
    </row>
    <row r="3761" spans="1:5" ht="14.25" customHeight="1">
      <c r="A3761" s="93">
        <v>3760</v>
      </c>
      <c r="B3761" s="93" t="s">
        <v>8273</v>
      </c>
      <c r="C3761" s="93" t="s">
        <v>7509</v>
      </c>
      <c r="D3761" s="93">
        <v>1972</v>
      </c>
      <c r="E3761" s="93">
        <v>5.1029999999999998</v>
      </c>
    </row>
    <row r="3762" spans="1:5" ht="14.25" customHeight="1">
      <c r="A3762" s="93">
        <v>3761</v>
      </c>
      <c r="B3762" s="93" t="s">
        <v>8436</v>
      </c>
      <c r="C3762" s="93" t="s">
        <v>9109</v>
      </c>
      <c r="D3762" s="93">
        <v>1979</v>
      </c>
      <c r="E3762" s="93">
        <v>5.1029999999999998</v>
      </c>
    </row>
    <row r="3763" spans="1:5" ht="14.25" customHeight="1">
      <c r="A3763" s="93">
        <v>3762</v>
      </c>
      <c r="B3763" s="93" t="s">
        <v>9108</v>
      </c>
      <c r="C3763" s="93" t="s">
        <v>9107</v>
      </c>
      <c r="D3763" s="93">
        <v>1971</v>
      </c>
      <c r="E3763" s="93">
        <v>5.1020000000000003</v>
      </c>
    </row>
    <row r="3764" spans="1:5" ht="14.25" customHeight="1">
      <c r="A3764" s="93">
        <v>3763</v>
      </c>
      <c r="B3764" s="93" t="s">
        <v>9106</v>
      </c>
      <c r="C3764" s="93" t="s">
        <v>8406</v>
      </c>
      <c r="D3764" s="93">
        <v>2005</v>
      </c>
      <c r="E3764" s="93">
        <v>5.101</v>
      </c>
    </row>
    <row r="3765" spans="1:5" ht="14.25" customHeight="1">
      <c r="A3765" s="93">
        <v>3764</v>
      </c>
      <c r="B3765" s="93" t="s">
        <v>9105</v>
      </c>
      <c r="C3765" s="93" t="s">
        <v>9104</v>
      </c>
      <c r="D3765" s="93">
        <v>2002</v>
      </c>
      <c r="E3765" s="93">
        <v>5.0999999999999996</v>
      </c>
    </row>
    <row r="3766" spans="1:5" ht="14.25" customHeight="1">
      <c r="A3766" s="93">
        <v>3765</v>
      </c>
      <c r="B3766" s="93" t="s">
        <v>8226</v>
      </c>
      <c r="C3766" s="93" t="s">
        <v>9103</v>
      </c>
      <c r="D3766" s="93">
        <v>1984</v>
      </c>
      <c r="E3766" s="93">
        <v>5.0990000000000002</v>
      </c>
    </row>
    <row r="3767" spans="1:5" ht="14.25" customHeight="1">
      <c r="A3767" s="93">
        <v>3766</v>
      </c>
      <c r="B3767" s="93" t="s">
        <v>9102</v>
      </c>
      <c r="C3767" s="93" t="s">
        <v>9101</v>
      </c>
      <c r="D3767" s="93">
        <v>1967</v>
      </c>
      <c r="E3767" s="93">
        <v>5.0979999999999999</v>
      </c>
    </row>
    <row r="3768" spans="1:5" ht="14.25" customHeight="1">
      <c r="A3768" s="93">
        <v>3767</v>
      </c>
      <c r="B3768" s="93" t="s">
        <v>7407</v>
      </c>
      <c r="C3768" s="93" t="s">
        <v>9100</v>
      </c>
      <c r="D3768" s="93">
        <v>2000</v>
      </c>
      <c r="E3768" s="93">
        <v>5.0979999999999999</v>
      </c>
    </row>
    <row r="3769" spans="1:5" ht="14.25" customHeight="1">
      <c r="A3769" s="93">
        <v>3768</v>
      </c>
      <c r="B3769" s="93" t="s">
        <v>9099</v>
      </c>
      <c r="C3769" s="93" t="s">
        <v>9098</v>
      </c>
      <c r="D3769" s="93">
        <v>1995</v>
      </c>
      <c r="E3769" s="93">
        <v>5.0960000000000001</v>
      </c>
    </row>
    <row r="3770" spans="1:5" ht="14.25" customHeight="1">
      <c r="A3770" s="93">
        <v>3769</v>
      </c>
      <c r="B3770" s="93" t="s">
        <v>7218</v>
      </c>
      <c r="C3770" s="93" t="s">
        <v>9097</v>
      </c>
      <c r="D3770" s="93">
        <v>1940</v>
      </c>
      <c r="E3770" s="93">
        <v>5.0949999999999998</v>
      </c>
    </row>
    <row r="3771" spans="1:5" ht="14.25" customHeight="1">
      <c r="A3771" s="93">
        <v>3770</v>
      </c>
      <c r="B3771" s="93" t="s">
        <v>9096</v>
      </c>
      <c r="C3771" s="93" t="s">
        <v>9095</v>
      </c>
      <c r="D3771" s="93">
        <v>1986</v>
      </c>
      <c r="E3771" s="93">
        <v>5.0949999999999998</v>
      </c>
    </row>
    <row r="3772" spans="1:5" ht="14.25" customHeight="1">
      <c r="A3772" s="93">
        <v>3771</v>
      </c>
      <c r="B3772" s="93" t="s">
        <v>9094</v>
      </c>
      <c r="C3772" s="93" t="s">
        <v>9093</v>
      </c>
      <c r="D3772" s="93">
        <v>1995</v>
      </c>
      <c r="E3772" s="93">
        <v>5.0949999999999998</v>
      </c>
    </row>
    <row r="3773" spans="1:5" ht="14.25" customHeight="1">
      <c r="A3773" s="93">
        <v>3772</v>
      </c>
      <c r="B3773" s="93" t="s">
        <v>9092</v>
      </c>
      <c r="C3773" s="93" t="s">
        <v>9091</v>
      </c>
      <c r="D3773" s="93">
        <v>2009</v>
      </c>
      <c r="E3773" s="93">
        <v>5.0940000000000003</v>
      </c>
    </row>
    <row r="3774" spans="1:5" ht="14.25" customHeight="1">
      <c r="A3774" s="93">
        <v>3773</v>
      </c>
      <c r="B3774" s="93" t="s">
        <v>9090</v>
      </c>
      <c r="C3774" s="93" t="s">
        <v>9089</v>
      </c>
      <c r="D3774" s="93">
        <v>1986</v>
      </c>
      <c r="E3774" s="93">
        <v>5.093</v>
      </c>
    </row>
    <row r="3775" spans="1:5" ht="14.25" customHeight="1">
      <c r="A3775" s="93">
        <v>3774</v>
      </c>
      <c r="B3775" s="93" t="s">
        <v>7529</v>
      </c>
      <c r="C3775" s="93" t="s">
        <v>9088</v>
      </c>
      <c r="D3775" s="93">
        <v>1972</v>
      </c>
      <c r="E3775" s="93">
        <v>5.0910000000000002</v>
      </c>
    </row>
    <row r="3776" spans="1:5" ht="14.25" customHeight="1">
      <c r="A3776" s="93">
        <v>3775</v>
      </c>
      <c r="B3776" s="93" t="s">
        <v>9087</v>
      </c>
      <c r="C3776" s="93" t="s">
        <v>9086</v>
      </c>
      <c r="D3776" s="93">
        <v>1974</v>
      </c>
      <c r="E3776" s="93">
        <v>5.09</v>
      </c>
    </row>
    <row r="3777" spans="1:5" ht="14.25" customHeight="1">
      <c r="A3777" s="93">
        <v>3776</v>
      </c>
      <c r="B3777" s="93" t="s">
        <v>8553</v>
      </c>
      <c r="C3777" s="93" t="s">
        <v>9085</v>
      </c>
      <c r="D3777" s="93">
        <v>2010</v>
      </c>
      <c r="E3777" s="93">
        <v>5.0890000000000004</v>
      </c>
    </row>
    <row r="3778" spans="1:5" ht="14.25" customHeight="1">
      <c r="A3778" s="93">
        <v>3777</v>
      </c>
      <c r="B3778" s="93" t="s">
        <v>9084</v>
      </c>
      <c r="C3778" s="93" t="s">
        <v>9083</v>
      </c>
      <c r="D3778" s="93">
        <v>2000</v>
      </c>
      <c r="E3778" s="93">
        <v>5.0869999999999997</v>
      </c>
    </row>
    <row r="3779" spans="1:5" ht="14.25" customHeight="1">
      <c r="A3779" s="93">
        <v>3778</v>
      </c>
      <c r="B3779" s="93" t="s">
        <v>7667</v>
      </c>
      <c r="C3779" s="93" t="s">
        <v>9082</v>
      </c>
      <c r="D3779" s="93">
        <v>1945</v>
      </c>
      <c r="E3779" s="93">
        <v>5.0860000000000003</v>
      </c>
    </row>
    <row r="3780" spans="1:5" ht="14.25" customHeight="1">
      <c r="A3780" s="93">
        <v>3779</v>
      </c>
      <c r="B3780" s="93" t="s">
        <v>9081</v>
      </c>
      <c r="C3780" s="93" t="s">
        <v>9080</v>
      </c>
      <c r="D3780" s="93">
        <v>1968</v>
      </c>
      <c r="E3780" s="93">
        <v>5.085</v>
      </c>
    </row>
    <row r="3781" spans="1:5" ht="14.25" customHeight="1">
      <c r="A3781" s="93">
        <v>3780</v>
      </c>
      <c r="B3781" s="93" t="s">
        <v>9079</v>
      </c>
      <c r="C3781" s="93" t="s">
        <v>9078</v>
      </c>
      <c r="D3781" s="93">
        <v>1984</v>
      </c>
      <c r="E3781" s="93">
        <v>5.085</v>
      </c>
    </row>
    <row r="3782" spans="1:5" ht="14.25" customHeight="1">
      <c r="A3782" s="93">
        <v>3781</v>
      </c>
      <c r="B3782" s="93" t="s">
        <v>7013</v>
      </c>
      <c r="C3782" s="93" t="s">
        <v>9077</v>
      </c>
      <c r="D3782" s="93">
        <v>1946</v>
      </c>
      <c r="E3782" s="93">
        <v>5.0830000000000002</v>
      </c>
    </row>
    <row r="3783" spans="1:5" ht="14.25" customHeight="1">
      <c r="A3783" s="93">
        <v>3782</v>
      </c>
      <c r="B3783" s="93" t="s">
        <v>9076</v>
      </c>
      <c r="C3783" s="93" t="s">
        <v>9075</v>
      </c>
      <c r="D3783" s="93">
        <v>1920</v>
      </c>
      <c r="E3783" s="93">
        <v>5.0819999999999999</v>
      </c>
    </row>
    <row r="3784" spans="1:5" ht="14.25" customHeight="1">
      <c r="A3784" s="93">
        <v>3783</v>
      </c>
      <c r="B3784" s="93" t="s">
        <v>9074</v>
      </c>
      <c r="C3784" s="93" t="s">
        <v>9073</v>
      </c>
      <c r="D3784" s="93">
        <v>1969</v>
      </c>
      <c r="E3784" s="93">
        <v>5.0810000000000004</v>
      </c>
    </row>
    <row r="3785" spans="1:5" ht="14.25" customHeight="1">
      <c r="A3785" s="93">
        <v>3784</v>
      </c>
      <c r="B3785" s="93" t="s">
        <v>7208</v>
      </c>
      <c r="C3785" s="93" t="s">
        <v>9072</v>
      </c>
      <c r="D3785" s="93">
        <v>2007</v>
      </c>
      <c r="E3785" s="93">
        <v>5.0789999999999997</v>
      </c>
    </row>
    <row r="3786" spans="1:5" ht="14.25" customHeight="1">
      <c r="A3786" s="93">
        <v>3785</v>
      </c>
      <c r="B3786" s="93" t="s">
        <v>7806</v>
      </c>
      <c r="C3786" s="93" t="s">
        <v>9071</v>
      </c>
      <c r="D3786" s="93">
        <v>1925</v>
      </c>
      <c r="E3786" s="93">
        <v>5.0789999999999997</v>
      </c>
    </row>
    <row r="3787" spans="1:5" ht="14.25" customHeight="1">
      <c r="A3787" s="93">
        <v>3786</v>
      </c>
      <c r="B3787" s="93" t="s">
        <v>7101</v>
      </c>
      <c r="C3787" s="93" t="s">
        <v>9070</v>
      </c>
      <c r="D3787" s="93">
        <v>1967</v>
      </c>
      <c r="E3787" s="93">
        <v>5.0780000000000003</v>
      </c>
    </row>
    <row r="3788" spans="1:5" ht="14.25" customHeight="1">
      <c r="A3788" s="93">
        <v>3787</v>
      </c>
      <c r="B3788" s="93" t="s">
        <v>9069</v>
      </c>
      <c r="C3788" s="93" t="s">
        <v>9068</v>
      </c>
      <c r="D3788" s="93">
        <v>2004</v>
      </c>
      <c r="E3788" s="93">
        <v>5.0780000000000003</v>
      </c>
    </row>
    <row r="3789" spans="1:5" ht="14.25" customHeight="1">
      <c r="A3789" s="93">
        <v>3788</v>
      </c>
      <c r="B3789" s="93" t="s">
        <v>9067</v>
      </c>
      <c r="C3789" s="93" t="s">
        <v>9066</v>
      </c>
      <c r="D3789" s="93">
        <v>1955</v>
      </c>
      <c r="E3789" s="93">
        <v>5.077</v>
      </c>
    </row>
    <row r="3790" spans="1:5" ht="14.25" customHeight="1">
      <c r="A3790" s="93">
        <v>3789</v>
      </c>
      <c r="B3790" s="93" t="s">
        <v>9065</v>
      </c>
      <c r="C3790" s="93" t="s">
        <v>9064</v>
      </c>
      <c r="D3790" s="93">
        <v>1973</v>
      </c>
      <c r="E3790" s="93">
        <v>5.077</v>
      </c>
    </row>
    <row r="3791" spans="1:5" ht="14.25" customHeight="1">
      <c r="A3791" s="93">
        <v>3790</v>
      </c>
      <c r="B3791" s="93" t="s">
        <v>7455</v>
      </c>
      <c r="C3791" s="93" t="s">
        <v>9063</v>
      </c>
      <c r="D3791" s="93">
        <v>2003</v>
      </c>
      <c r="E3791" s="93">
        <v>5.077</v>
      </c>
    </row>
    <row r="3792" spans="1:5" ht="14.25" customHeight="1">
      <c r="A3792" s="93">
        <v>3791</v>
      </c>
      <c r="B3792" s="93" t="s">
        <v>7015</v>
      </c>
      <c r="C3792" s="93" t="s">
        <v>9062</v>
      </c>
      <c r="D3792" s="93">
        <v>1966</v>
      </c>
      <c r="E3792" s="93">
        <v>5.077</v>
      </c>
    </row>
    <row r="3793" spans="1:5" ht="14.25" customHeight="1">
      <c r="A3793" s="93">
        <v>3792</v>
      </c>
      <c r="B3793" s="93" t="s">
        <v>7145</v>
      </c>
      <c r="C3793" s="93" t="s">
        <v>9061</v>
      </c>
      <c r="D3793" s="93">
        <v>1980</v>
      </c>
      <c r="E3793" s="93">
        <v>5.0730000000000004</v>
      </c>
    </row>
    <row r="3794" spans="1:5" ht="14.25" customHeight="1">
      <c r="A3794" s="93">
        <v>3793</v>
      </c>
      <c r="B3794" s="93" t="s">
        <v>9060</v>
      </c>
      <c r="C3794" s="93" t="s">
        <v>9059</v>
      </c>
      <c r="D3794" s="93">
        <v>1972</v>
      </c>
      <c r="E3794" s="93">
        <v>5.0720000000000001</v>
      </c>
    </row>
    <row r="3795" spans="1:5" ht="14.25" customHeight="1">
      <c r="A3795" s="93">
        <v>3794</v>
      </c>
      <c r="B3795" s="93" t="s">
        <v>7220</v>
      </c>
      <c r="C3795" s="93" t="s">
        <v>7843</v>
      </c>
      <c r="D3795" s="93">
        <v>1997</v>
      </c>
      <c r="E3795" s="93">
        <v>5.0720000000000001</v>
      </c>
    </row>
    <row r="3796" spans="1:5" ht="14.25" customHeight="1">
      <c r="A3796" s="93">
        <v>3795</v>
      </c>
      <c r="B3796" s="93" t="s">
        <v>7790</v>
      </c>
      <c r="C3796" s="93" t="s">
        <v>9058</v>
      </c>
      <c r="D3796" s="93">
        <v>1964</v>
      </c>
      <c r="E3796" s="93">
        <v>5.07</v>
      </c>
    </row>
    <row r="3797" spans="1:5" ht="14.25" customHeight="1">
      <c r="A3797" s="93">
        <v>3796</v>
      </c>
      <c r="B3797" s="93" t="s">
        <v>7694</v>
      </c>
      <c r="C3797" s="93" t="s">
        <v>7008</v>
      </c>
      <c r="D3797" s="93">
        <v>2014</v>
      </c>
      <c r="E3797" s="93">
        <v>5.07</v>
      </c>
    </row>
    <row r="3798" spans="1:5" ht="14.25" customHeight="1">
      <c r="A3798" s="93">
        <v>3797</v>
      </c>
      <c r="B3798" s="93" t="s">
        <v>9057</v>
      </c>
      <c r="C3798" s="93" t="s">
        <v>9056</v>
      </c>
      <c r="D3798" s="93">
        <v>1963</v>
      </c>
      <c r="E3798" s="93">
        <v>5.07</v>
      </c>
    </row>
    <row r="3799" spans="1:5" ht="14.25" customHeight="1">
      <c r="A3799" s="93">
        <v>3798</v>
      </c>
      <c r="B3799" s="93" t="s">
        <v>9055</v>
      </c>
      <c r="C3799" s="93" t="s">
        <v>7840</v>
      </c>
      <c r="D3799" s="93">
        <v>1980</v>
      </c>
      <c r="E3799" s="93">
        <v>5.0670000000000002</v>
      </c>
    </row>
    <row r="3800" spans="1:5" ht="14.25" customHeight="1">
      <c r="A3800" s="93">
        <v>3799</v>
      </c>
      <c r="B3800" s="93" t="s">
        <v>7355</v>
      </c>
      <c r="C3800" s="93" t="s">
        <v>9054</v>
      </c>
      <c r="D3800" s="93">
        <v>1970</v>
      </c>
      <c r="E3800" s="93">
        <v>5.0659999999999998</v>
      </c>
    </row>
    <row r="3801" spans="1:5" ht="14.25" customHeight="1">
      <c r="A3801" s="93">
        <v>3800</v>
      </c>
      <c r="B3801" s="93" t="s">
        <v>9053</v>
      </c>
      <c r="C3801" s="93" t="s">
        <v>9052</v>
      </c>
      <c r="D3801" s="93">
        <v>1979</v>
      </c>
      <c r="E3801" s="93">
        <v>5.0659999999999998</v>
      </c>
    </row>
    <row r="3802" spans="1:5" ht="14.25" customHeight="1">
      <c r="A3802" s="93">
        <v>3801</v>
      </c>
      <c r="B3802" s="93" t="s">
        <v>9051</v>
      </c>
      <c r="C3802" s="93" t="s">
        <v>9050</v>
      </c>
      <c r="D3802" s="93">
        <v>1968</v>
      </c>
      <c r="E3802" s="93">
        <v>5.0659999999999998</v>
      </c>
    </row>
    <row r="3803" spans="1:5" ht="14.25" customHeight="1">
      <c r="A3803" s="93">
        <v>3802</v>
      </c>
      <c r="B3803" s="93" t="s">
        <v>9049</v>
      </c>
      <c r="C3803" s="93" t="s">
        <v>9048</v>
      </c>
      <c r="D3803" s="93">
        <v>1993</v>
      </c>
      <c r="E3803" s="93">
        <v>5.0650000000000004</v>
      </c>
    </row>
    <row r="3804" spans="1:5" ht="14.25" customHeight="1">
      <c r="A3804" s="93">
        <v>3803</v>
      </c>
      <c r="B3804" s="93" t="s">
        <v>7371</v>
      </c>
      <c r="C3804" s="93" t="s">
        <v>9047</v>
      </c>
      <c r="D3804" s="93">
        <v>1988</v>
      </c>
      <c r="E3804" s="93">
        <v>5.0650000000000004</v>
      </c>
    </row>
    <row r="3805" spans="1:5" ht="14.25" customHeight="1">
      <c r="A3805" s="93">
        <v>3804</v>
      </c>
      <c r="B3805" s="93" t="s">
        <v>7320</v>
      </c>
      <c r="C3805" s="93" t="s">
        <v>9046</v>
      </c>
      <c r="D3805" s="93">
        <v>1971</v>
      </c>
      <c r="E3805" s="93">
        <v>5.0629999999999997</v>
      </c>
    </row>
    <row r="3806" spans="1:5" ht="14.25" customHeight="1">
      <c r="A3806" s="93">
        <v>3805</v>
      </c>
      <c r="B3806" s="93" t="s">
        <v>7780</v>
      </c>
      <c r="C3806" s="93" t="s">
        <v>9045</v>
      </c>
      <c r="D3806" s="93">
        <v>2011</v>
      </c>
      <c r="E3806" s="93">
        <v>5.0629999999999997</v>
      </c>
    </row>
    <row r="3807" spans="1:5" ht="14.25" customHeight="1">
      <c r="A3807" s="93">
        <v>3806</v>
      </c>
      <c r="B3807" s="93" t="s">
        <v>7069</v>
      </c>
      <c r="C3807" s="93" t="s">
        <v>9044</v>
      </c>
      <c r="D3807" s="93">
        <v>1993</v>
      </c>
      <c r="E3807" s="93">
        <v>5.0629999999999997</v>
      </c>
    </row>
    <row r="3808" spans="1:5" ht="14.25" customHeight="1">
      <c r="A3808" s="93">
        <v>3807</v>
      </c>
      <c r="B3808" s="93" t="s">
        <v>9043</v>
      </c>
      <c r="C3808" s="93" t="s">
        <v>9042</v>
      </c>
      <c r="D3808" s="93">
        <v>2002</v>
      </c>
      <c r="E3808" s="93">
        <v>5.0609999999999999</v>
      </c>
    </row>
    <row r="3809" spans="1:5" ht="14.25" customHeight="1">
      <c r="A3809" s="93">
        <v>3808</v>
      </c>
      <c r="B3809" s="93" t="s">
        <v>9041</v>
      </c>
      <c r="C3809" s="93" t="s">
        <v>9040</v>
      </c>
      <c r="D3809" s="93">
        <v>1976</v>
      </c>
      <c r="E3809" s="93">
        <v>5.0579999999999998</v>
      </c>
    </row>
    <row r="3810" spans="1:5" ht="14.25" customHeight="1">
      <c r="A3810" s="93">
        <v>3809</v>
      </c>
      <c r="B3810" s="93" t="s">
        <v>9039</v>
      </c>
      <c r="C3810" s="93" t="s">
        <v>9038</v>
      </c>
      <c r="D3810" s="93">
        <v>1966</v>
      </c>
      <c r="E3810" s="93">
        <v>5.0579999999999998</v>
      </c>
    </row>
    <row r="3811" spans="1:5" ht="14.25" customHeight="1">
      <c r="A3811" s="93">
        <v>3810</v>
      </c>
      <c r="B3811" s="93" t="s">
        <v>7371</v>
      </c>
      <c r="C3811" s="93" t="s">
        <v>9037</v>
      </c>
      <c r="D3811" s="93">
        <v>1983</v>
      </c>
      <c r="E3811" s="93">
        <v>5.056</v>
      </c>
    </row>
    <row r="3812" spans="1:5" ht="14.25" customHeight="1">
      <c r="A3812" s="93">
        <v>3811</v>
      </c>
      <c r="B3812" s="93" t="s">
        <v>7734</v>
      </c>
      <c r="C3812" s="93" t="s">
        <v>9036</v>
      </c>
      <c r="D3812" s="93">
        <v>1984</v>
      </c>
      <c r="E3812" s="93">
        <v>5.0549999999999997</v>
      </c>
    </row>
    <row r="3813" spans="1:5" ht="14.25" customHeight="1">
      <c r="A3813" s="93">
        <v>3812</v>
      </c>
      <c r="B3813" s="93" t="s">
        <v>7101</v>
      </c>
      <c r="C3813" s="93" t="s">
        <v>9035</v>
      </c>
      <c r="D3813" s="93">
        <v>1965</v>
      </c>
      <c r="E3813" s="93">
        <v>5.0540000000000003</v>
      </c>
    </row>
    <row r="3814" spans="1:5" ht="14.25" customHeight="1">
      <c r="A3814" s="93">
        <v>3813</v>
      </c>
      <c r="B3814" s="93" t="s">
        <v>9034</v>
      </c>
      <c r="C3814" s="93" t="s">
        <v>9033</v>
      </c>
      <c r="D3814" s="93">
        <v>2001</v>
      </c>
      <c r="E3814" s="93">
        <v>5.0529999999999999</v>
      </c>
    </row>
    <row r="3815" spans="1:5" ht="14.25" customHeight="1">
      <c r="A3815" s="93">
        <v>3814</v>
      </c>
      <c r="B3815" s="93" t="s">
        <v>7093</v>
      </c>
      <c r="C3815" s="93" t="s">
        <v>4466</v>
      </c>
      <c r="D3815" s="93">
        <v>1983</v>
      </c>
      <c r="E3815" s="93">
        <v>5.0519999999999996</v>
      </c>
    </row>
    <row r="3816" spans="1:5" ht="14.25" customHeight="1">
      <c r="A3816" s="93">
        <v>3815</v>
      </c>
      <c r="B3816" s="93" t="s">
        <v>9032</v>
      </c>
      <c r="C3816" s="93" t="s">
        <v>9031</v>
      </c>
      <c r="D3816" s="93">
        <v>2003</v>
      </c>
      <c r="E3816" s="93">
        <v>5.0510000000000002</v>
      </c>
    </row>
    <row r="3817" spans="1:5" ht="14.25" customHeight="1">
      <c r="A3817" s="93">
        <v>3816</v>
      </c>
      <c r="B3817" s="93" t="s">
        <v>9030</v>
      </c>
      <c r="C3817" s="93" t="s">
        <v>8902</v>
      </c>
      <c r="D3817" s="93">
        <v>2004</v>
      </c>
      <c r="E3817" s="93">
        <v>5.0449999999999999</v>
      </c>
    </row>
    <row r="3818" spans="1:5" ht="14.25" customHeight="1">
      <c r="A3818" s="93">
        <v>3817</v>
      </c>
      <c r="B3818" s="93" t="s">
        <v>9029</v>
      </c>
      <c r="C3818" s="93" t="s">
        <v>9028</v>
      </c>
      <c r="D3818" s="93">
        <v>2005</v>
      </c>
      <c r="E3818" s="93">
        <v>5.0439999999999996</v>
      </c>
    </row>
    <row r="3819" spans="1:5" ht="14.25" customHeight="1">
      <c r="A3819" s="93">
        <v>3818</v>
      </c>
      <c r="B3819" s="93" t="s">
        <v>9027</v>
      </c>
      <c r="C3819" s="93" t="s">
        <v>9026</v>
      </c>
      <c r="D3819" s="93">
        <v>1983</v>
      </c>
      <c r="E3819" s="93">
        <v>5.0430000000000001</v>
      </c>
    </row>
    <row r="3820" spans="1:5" ht="14.25" customHeight="1">
      <c r="A3820" s="93">
        <v>3819</v>
      </c>
      <c r="B3820" s="93" t="s">
        <v>8428</v>
      </c>
      <c r="C3820" s="93" t="s">
        <v>9025</v>
      </c>
      <c r="D3820" s="93">
        <v>2009</v>
      </c>
      <c r="E3820" s="93">
        <v>5.0430000000000001</v>
      </c>
    </row>
    <row r="3821" spans="1:5" ht="14.25" customHeight="1">
      <c r="A3821" s="93">
        <v>3820</v>
      </c>
      <c r="B3821" s="93" t="s">
        <v>9024</v>
      </c>
      <c r="C3821" s="93" t="s">
        <v>9023</v>
      </c>
      <c r="D3821" s="93">
        <v>1997</v>
      </c>
      <c r="E3821" s="93">
        <v>5.0410000000000004</v>
      </c>
    </row>
    <row r="3822" spans="1:5" ht="14.25" customHeight="1">
      <c r="A3822" s="93">
        <v>3821</v>
      </c>
      <c r="B3822" s="93" t="s">
        <v>8608</v>
      </c>
      <c r="C3822" s="93" t="s">
        <v>9022</v>
      </c>
      <c r="D3822" s="93">
        <v>1989</v>
      </c>
      <c r="E3822" s="93">
        <v>5.0410000000000004</v>
      </c>
    </row>
    <row r="3823" spans="1:5" ht="14.25" customHeight="1">
      <c r="A3823" s="93">
        <v>3822</v>
      </c>
      <c r="B3823" s="93" t="s">
        <v>7624</v>
      </c>
      <c r="C3823" s="93" t="s">
        <v>9021</v>
      </c>
      <c r="D3823" s="93">
        <v>1978</v>
      </c>
      <c r="E3823" s="93">
        <v>5.0410000000000004</v>
      </c>
    </row>
    <row r="3824" spans="1:5" ht="14.25" customHeight="1">
      <c r="A3824" s="93">
        <v>3823</v>
      </c>
      <c r="B3824" s="93" t="s">
        <v>9020</v>
      </c>
      <c r="C3824" s="93" t="s">
        <v>9019</v>
      </c>
      <c r="D3824" s="93">
        <v>1926</v>
      </c>
      <c r="E3824" s="93">
        <v>5.04</v>
      </c>
    </row>
    <row r="3825" spans="1:5" ht="14.25" customHeight="1">
      <c r="A3825" s="93">
        <v>3824</v>
      </c>
      <c r="B3825" s="93" t="s">
        <v>9018</v>
      </c>
      <c r="C3825" s="93" t="s">
        <v>9017</v>
      </c>
      <c r="D3825" s="93">
        <v>1971</v>
      </c>
      <c r="E3825" s="93">
        <v>5.0389999999999997</v>
      </c>
    </row>
    <row r="3826" spans="1:5" ht="14.25" customHeight="1">
      <c r="A3826" s="93">
        <v>3825</v>
      </c>
      <c r="B3826" s="93" t="s">
        <v>7246</v>
      </c>
      <c r="C3826" s="93" t="s">
        <v>9016</v>
      </c>
      <c r="D3826" s="93">
        <v>1997</v>
      </c>
      <c r="E3826" s="93">
        <v>5.0389999999999997</v>
      </c>
    </row>
    <row r="3827" spans="1:5" ht="14.25" customHeight="1">
      <c r="A3827" s="93">
        <v>3826</v>
      </c>
      <c r="B3827" s="93" t="s">
        <v>8806</v>
      </c>
      <c r="C3827" s="93" t="s">
        <v>9015</v>
      </c>
      <c r="D3827" s="93">
        <v>2008</v>
      </c>
      <c r="E3827" s="93">
        <v>5.0359999999999996</v>
      </c>
    </row>
    <row r="3828" spans="1:5" ht="14.25" customHeight="1">
      <c r="A3828" s="93">
        <v>3827</v>
      </c>
      <c r="B3828" s="93" t="s">
        <v>9014</v>
      </c>
      <c r="C3828" s="93" t="s">
        <v>9013</v>
      </c>
      <c r="D3828" s="93">
        <v>1988</v>
      </c>
      <c r="E3828" s="93">
        <v>5.0359999999999996</v>
      </c>
    </row>
    <row r="3829" spans="1:5" ht="14.25" customHeight="1">
      <c r="A3829" s="93">
        <v>3828</v>
      </c>
      <c r="B3829" s="93" t="s">
        <v>7423</v>
      </c>
      <c r="C3829" s="93" t="s">
        <v>9012</v>
      </c>
      <c r="D3829" s="93">
        <v>2004</v>
      </c>
      <c r="E3829" s="93">
        <v>5.0350000000000001</v>
      </c>
    </row>
    <row r="3830" spans="1:5" ht="14.25" customHeight="1">
      <c r="A3830" s="93">
        <v>3829</v>
      </c>
      <c r="B3830" s="93" t="s">
        <v>8215</v>
      </c>
      <c r="C3830" s="93" t="s">
        <v>9011</v>
      </c>
      <c r="D3830" s="93">
        <v>1976</v>
      </c>
      <c r="E3830" s="93">
        <v>5.0339999999999998</v>
      </c>
    </row>
    <row r="3831" spans="1:5" ht="14.25" customHeight="1">
      <c r="A3831" s="93">
        <v>3830</v>
      </c>
      <c r="B3831" s="93" t="s">
        <v>9010</v>
      </c>
      <c r="C3831" s="93" t="s">
        <v>9009</v>
      </c>
      <c r="D3831" s="93">
        <v>1987</v>
      </c>
      <c r="E3831" s="93">
        <v>5.0330000000000004</v>
      </c>
    </row>
    <row r="3832" spans="1:5" ht="14.25" customHeight="1">
      <c r="A3832" s="93">
        <v>3831</v>
      </c>
      <c r="B3832" s="93" t="s">
        <v>9008</v>
      </c>
      <c r="C3832" s="93" t="s">
        <v>9007</v>
      </c>
      <c r="D3832" s="93">
        <v>1972</v>
      </c>
      <c r="E3832" s="93">
        <v>5.032</v>
      </c>
    </row>
    <row r="3833" spans="1:5" ht="14.25" customHeight="1">
      <c r="A3833" s="93">
        <v>3832</v>
      </c>
      <c r="B3833" s="93" t="s">
        <v>9006</v>
      </c>
      <c r="C3833" s="93" t="s">
        <v>9005</v>
      </c>
      <c r="D3833" s="93">
        <v>1921</v>
      </c>
      <c r="E3833" s="93">
        <v>5.0309999999999997</v>
      </c>
    </row>
    <row r="3834" spans="1:5" ht="14.25" customHeight="1">
      <c r="A3834" s="93">
        <v>3833</v>
      </c>
      <c r="B3834" s="93" t="s">
        <v>8400</v>
      </c>
      <c r="C3834" s="93" t="s">
        <v>4117</v>
      </c>
      <c r="D3834" s="93">
        <v>1930</v>
      </c>
      <c r="E3834" s="93">
        <v>5.03</v>
      </c>
    </row>
    <row r="3835" spans="1:5" ht="14.25" customHeight="1">
      <c r="A3835" s="93">
        <v>3834</v>
      </c>
      <c r="B3835" s="93" t="s">
        <v>9004</v>
      </c>
      <c r="C3835" s="93" t="s">
        <v>9003</v>
      </c>
      <c r="D3835" s="93">
        <v>1983</v>
      </c>
      <c r="E3835" s="93">
        <v>5.03</v>
      </c>
    </row>
    <row r="3836" spans="1:5" ht="14.25" customHeight="1">
      <c r="A3836" s="93">
        <v>3835</v>
      </c>
      <c r="B3836" s="93" t="s">
        <v>8311</v>
      </c>
      <c r="C3836" s="93" t="s">
        <v>9002</v>
      </c>
      <c r="D3836" s="93">
        <v>1936</v>
      </c>
      <c r="E3836" s="93">
        <v>5.0289999999999999</v>
      </c>
    </row>
    <row r="3837" spans="1:5" ht="14.25" customHeight="1">
      <c r="A3837" s="93">
        <v>3836</v>
      </c>
      <c r="B3837" s="93" t="s">
        <v>7081</v>
      </c>
      <c r="C3837" s="93" t="s">
        <v>9001</v>
      </c>
      <c r="D3837" s="93">
        <v>1971</v>
      </c>
      <c r="E3837" s="93">
        <v>5.0279999999999996</v>
      </c>
    </row>
    <row r="3838" spans="1:5" ht="14.25" customHeight="1">
      <c r="A3838" s="93">
        <v>3837</v>
      </c>
      <c r="B3838" s="93" t="s">
        <v>9000</v>
      </c>
      <c r="C3838" s="93" t="s">
        <v>8999</v>
      </c>
      <c r="D3838" s="93">
        <v>1974</v>
      </c>
      <c r="E3838" s="93">
        <v>5.0259999999999998</v>
      </c>
    </row>
    <row r="3839" spans="1:5" ht="14.25" customHeight="1">
      <c r="A3839" s="93">
        <v>3838</v>
      </c>
      <c r="B3839" s="93" t="s">
        <v>8998</v>
      </c>
      <c r="C3839" s="93" t="s">
        <v>8997</v>
      </c>
      <c r="D3839" s="93">
        <v>2000</v>
      </c>
      <c r="E3839" s="93">
        <v>5.0250000000000004</v>
      </c>
    </row>
    <row r="3840" spans="1:5" ht="14.25" customHeight="1">
      <c r="A3840" s="93">
        <v>3839</v>
      </c>
      <c r="B3840" s="93" t="s">
        <v>8996</v>
      </c>
      <c r="C3840" s="93" t="s">
        <v>8995</v>
      </c>
      <c r="D3840" s="93">
        <v>1927</v>
      </c>
      <c r="E3840" s="93">
        <v>5.0250000000000004</v>
      </c>
    </row>
    <row r="3841" spans="1:5" ht="14.25" customHeight="1">
      <c r="A3841" s="93">
        <v>3840</v>
      </c>
      <c r="B3841" s="93" t="s">
        <v>8994</v>
      </c>
      <c r="C3841" s="93" t="s">
        <v>8993</v>
      </c>
      <c r="D3841" s="93">
        <v>1966</v>
      </c>
      <c r="E3841" s="93">
        <v>5.0250000000000004</v>
      </c>
    </row>
    <row r="3842" spans="1:5" ht="14.25" customHeight="1">
      <c r="A3842" s="93">
        <v>3841</v>
      </c>
      <c r="B3842" s="93" t="s">
        <v>8852</v>
      </c>
      <c r="C3842" s="93" t="s">
        <v>8992</v>
      </c>
      <c r="D3842" s="93">
        <v>1993</v>
      </c>
      <c r="E3842" s="93">
        <v>5.0229999999999997</v>
      </c>
    </row>
    <row r="3843" spans="1:5" ht="14.25" customHeight="1">
      <c r="A3843" s="93">
        <v>3842</v>
      </c>
      <c r="B3843" s="93" t="s">
        <v>7135</v>
      </c>
      <c r="C3843" s="93" t="s">
        <v>8991</v>
      </c>
      <c r="D3843" s="93">
        <v>1959</v>
      </c>
      <c r="E3843" s="93">
        <v>5.0199999999999996</v>
      </c>
    </row>
    <row r="3844" spans="1:5" ht="14.25" customHeight="1">
      <c r="A3844" s="93">
        <v>3843</v>
      </c>
      <c r="B3844" s="93" t="s">
        <v>8226</v>
      </c>
      <c r="C3844" s="93" t="s">
        <v>8990</v>
      </c>
      <c r="D3844" s="93">
        <v>1973</v>
      </c>
      <c r="E3844" s="93">
        <v>5.0199999999999996</v>
      </c>
    </row>
    <row r="3845" spans="1:5" ht="14.25" customHeight="1">
      <c r="A3845" s="93">
        <v>3844</v>
      </c>
      <c r="B3845" s="93" t="s">
        <v>8989</v>
      </c>
      <c r="C3845" s="93" t="s">
        <v>8037</v>
      </c>
      <c r="D3845" s="93">
        <v>1969</v>
      </c>
      <c r="E3845" s="93">
        <v>5.0179999999999998</v>
      </c>
    </row>
    <row r="3846" spans="1:5" ht="14.25" customHeight="1">
      <c r="A3846" s="93">
        <v>3845</v>
      </c>
      <c r="B3846" s="93" t="s">
        <v>8988</v>
      </c>
      <c r="C3846" s="93" t="s">
        <v>8987</v>
      </c>
      <c r="D3846" s="93">
        <v>1971</v>
      </c>
      <c r="E3846" s="93">
        <v>5.016</v>
      </c>
    </row>
    <row r="3847" spans="1:5" ht="14.25" customHeight="1">
      <c r="A3847" s="93">
        <v>3846</v>
      </c>
      <c r="B3847" s="93" t="s">
        <v>8986</v>
      </c>
      <c r="C3847" s="93" t="s">
        <v>8985</v>
      </c>
      <c r="D3847" s="93">
        <v>2010</v>
      </c>
      <c r="E3847" s="93">
        <v>5.0149999999999997</v>
      </c>
    </row>
    <row r="3848" spans="1:5" ht="14.25" customHeight="1">
      <c r="A3848" s="93">
        <v>3847</v>
      </c>
      <c r="B3848" s="93" t="s">
        <v>7248</v>
      </c>
      <c r="C3848" s="93" t="s">
        <v>8984</v>
      </c>
      <c r="D3848" s="93">
        <v>2006</v>
      </c>
      <c r="E3848" s="93">
        <v>5.0149999999999997</v>
      </c>
    </row>
    <row r="3849" spans="1:5" ht="14.25" customHeight="1">
      <c r="A3849" s="93">
        <v>3848</v>
      </c>
      <c r="B3849" s="93" t="s">
        <v>8983</v>
      </c>
      <c r="C3849" s="93" t="s">
        <v>8982</v>
      </c>
      <c r="D3849" s="93">
        <v>1973</v>
      </c>
      <c r="E3849" s="93">
        <v>5.0149999999999997</v>
      </c>
    </row>
    <row r="3850" spans="1:5" ht="14.25" customHeight="1">
      <c r="A3850" s="93">
        <v>3849</v>
      </c>
      <c r="B3850" s="93" t="s">
        <v>8981</v>
      </c>
      <c r="C3850" s="93" t="s">
        <v>8980</v>
      </c>
      <c r="D3850" s="93">
        <v>1978</v>
      </c>
      <c r="E3850" s="93">
        <v>5.0140000000000002</v>
      </c>
    </row>
    <row r="3851" spans="1:5" ht="14.25" customHeight="1">
      <c r="A3851" s="93">
        <v>3850</v>
      </c>
      <c r="B3851" s="93" t="s">
        <v>8979</v>
      </c>
      <c r="C3851" s="93" t="s">
        <v>8978</v>
      </c>
      <c r="D3851" s="93">
        <v>1976</v>
      </c>
      <c r="E3851" s="93">
        <v>5.0129999999999999</v>
      </c>
    </row>
    <row r="3852" spans="1:5" ht="14.25" customHeight="1">
      <c r="A3852" s="93">
        <v>3851</v>
      </c>
      <c r="B3852" s="93" t="s">
        <v>8977</v>
      </c>
      <c r="C3852" s="93" t="s">
        <v>8976</v>
      </c>
      <c r="D3852" s="93">
        <v>1975</v>
      </c>
      <c r="E3852" s="93">
        <v>5.0110000000000001</v>
      </c>
    </row>
    <row r="3853" spans="1:5" ht="14.25" customHeight="1">
      <c r="A3853" s="93">
        <v>3852</v>
      </c>
      <c r="B3853" s="93" t="s">
        <v>8975</v>
      </c>
      <c r="C3853" s="93" t="s">
        <v>8974</v>
      </c>
      <c r="D3853" s="93">
        <v>1958</v>
      </c>
      <c r="E3853" s="93">
        <v>5.01</v>
      </c>
    </row>
    <row r="3854" spans="1:5" ht="14.25" customHeight="1">
      <c r="A3854" s="93">
        <v>3853</v>
      </c>
      <c r="B3854" s="93" t="s">
        <v>7622</v>
      </c>
      <c r="C3854" s="93" t="s">
        <v>8973</v>
      </c>
      <c r="D3854" s="93">
        <v>2005</v>
      </c>
      <c r="E3854" s="93">
        <v>5.0069999999999997</v>
      </c>
    </row>
    <row r="3855" spans="1:5" ht="14.25" customHeight="1">
      <c r="A3855" s="93">
        <v>3854</v>
      </c>
      <c r="B3855" s="93" t="s">
        <v>8852</v>
      </c>
      <c r="C3855" s="93" t="s">
        <v>8972</v>
      </c>
      <c r="D3855" s="93">
        <v>1994</v>
      </c>
      <c r="E3855" s="93">
        <v>5.0069999999999997</v>
      </c>
    </row>
    <row r="3856" spans="1:5" ht="14.25" customHeight="1">
      <c r="A3856" s="93">
        <v>3855</v>
      </c>
      <c r="B3856" s="93" t="s">
        <v>8088</v>
      </c>
      <c r="C3856" s="93" t="s">
        <v>8971</v>
      </c>
      <c r="D3856" s="93">
        <v>1928</v>
      </c>
      <c r="E3856" s="93">
        <v>5.0069999999999997</v>
      </c>
    </row>
    <row r="3857" spans="1:5" ht="14.25" customHeight="1">
      <c r="A3857" s="93">
        <v>3856</v>
      </c>
      <c r="B3857" s="93" t="s">
        <v>8970</v>
      </c>
      <c r="C3857" s="93" t="s">
        <v>8969</v>
      </c>
      <c r="D3857" s="93">
        <v>1986</v>
      </c>
      <c r="E3857" s="93">
        <v>5.0060000000000002</v>
      </c>
    </row>
    <row r="3858" spans="1:5" ht="14.25" customHeight="1">
      <c r="A3858" s="93">
        <v>3857</v>
      </c>
      <c r="B3858" s="93" t="s">
        <v>7748</v>
      </c>
      <c r="C3858" s="93" t="s">
        <v>8968</v>
      </c>
      <c r="D3858" s="93">
        <v>1989</v>
      </c>
      <c r="E3858" s="93">
        <v>5.0019999999999998</v>
      </c>
    </row>
    <row r="3859" spans="1:5" ht="14.25" customHeight="1">
      <c r="A3859" s="93">
        <v>3858</v>
      </c>
      <c r="B3859" s="93" t="s">
        <v>8967</v>
      </c>
      <c r="C3859" s="93" t="s">
        <v>8966</v>
      </c>
      <c r="D3859" s="93">
        <v>1977</v>
      </c>
      <c r="E3859" s="93">
        <v>5.0019999999999998</v>
      </c>
    </row>
    <row r="3860" spans="1:5" ht="14.25" customHeight="1">
      <c r="A3860" s="93">
        <v>3859</v>
      </c>
      <c r="B3860" s="93" t="s">
        <v>8965</v>
      </c>
      <c r="C3860" s="93" t="s">
        <v>7793</v>
      </c>
      <c r="D3860" s="93">
        <v>1971</v>
      </c>
      <c r="E3860" s="93">
        <v>5</v>
      </c>
    </row>
    <row r="3861" spans="1:5" ht="14.25" customHeight="1">
      <c r="A3861" s="93">
        <v>3860</v>
      </c>
      <c r="B3861" s="93" t="s">
        <v>8236</v>
      </c>
      <c r="C3861" s="93" t="s">
        <v>8964</v>
      </c>
      <c r="D3861" s="93">
        <v>1978</v>
      </c>
      <c r="E3861" s="93">
        <v>5</v>
      </c>
    </row>
    <row r="3862" spans="1:5" ht="14.25" customHeight="1">
      <c r="A3862" s="93">
        <v>3861</v>
      </c>
      <c r="B3862" s="93" t="s">
        <v>8963</v>
      </c>
      <c r="C3862" s="93" t="s">
        <v>8962</v>
      </c>
      <c r="D3862" s="93">
        <v>1945</v>
      </c>
      <c r="E3862" s="93">
        <v>5</v>
      </c>
    </row>
    <row r="3863" spans="1:5" ht="14.25" customHeight="1">
      <c r="A3863" s="93">
        <v>3862</v>
      </c>
      <c r="B3863" s="93" t="s">
        <v>8961</v>
      </c>
      <c r="C3863" s="93" t="s">
        <v>8960</v>
      </c>
      <c r="D3863" s="93">
        <v>2005</v>
      </c>
      <c r="E3863" s="93">
        <v>4.9989999999999997</v>
      </c>
    </row>
    <row r="3864" spans="1:5" ht="14.25" customHeight="1">
      <c r="A3864" s="93">
        <v>3863</v>
      </c>
      <c r="B3864" s="93" t="s">
        <v>7830</v>
      </c>
      <c r="C3864" s="93" t="s">
        <v>8959</v>
      </c>
      <c r="D3864" s="93">
        <v>1981</v>
      </c>
      <c r="E3864" s="93">
        <v>4.9980000000000002</v>
      </c>
    </row>
    <row r="3865" spans="1:5" ht="14.25" customHeight="1">
      <c r="A3865" s="93">
        <v>3864</v>
      </c>
      <c r="B3865" s="93" t="s">
        <v>8958</v>
      </c>
      <c r="C3865" s="93" t="s">
        <v>8957</v>
      </c>
      <c r="D3865" s="93">
        <v>1962</v>
      </c>
      <c r="E3865" s="93">
        <v>4.9980000000000002</v>
      </c>
    </row>
    <row r="3866" spans="1:5" ht="14.25" customHeight="1">
      <c r="A3866" s="93">
        <v>3865</v>
      </c>
      <c r="B3866" s="93" t="s">
        <v>8596</v>
      </c>
      <c r="C3866" s="93" t="s">
        <v>8956</v>
      </c>
      <c r="D3866" s="93">
        <v>1996</v>
      </c>
      <c r="E3866" s="93">
        <v>4.9950000000000001</v>
      </c>
    </row>
    <row r="3867" spans="1:5" ht="14.25" customHeight="1">
      <c r="A3867" s="93">
        <v>3866</v>
      </c>
      <c r="B3867" s="93" t="s">
        <v>7523</v>
      </c>
      <c r="C3867" s="93" t="s">
        <v>8955</v>
      </c>
      <c r="D3867" s="93">
        <v>2000</v>
      </c>
      <c r="E3867" s="93">
        <v>4.9939999999999998</v>
      </c>
    </row>
    <row r="3868" spans="1:5" ht="14.25" customHeight="1">
      <c r="A3868" s="93">
        <v>3867</v>
      </c>
      <c r="B3868" s="93" t="s">
        <v>8954</v>
      </c>
      <c r="C3868" s="93" t="s">
        <v>8953</v>
      </c>
      <c r="D3868" s="93">
        <v>1927</v>
      </c>
      <c r="E3868" s="93">
        <v>4.992</v>
      </c>
    </row>
    <row r="3869" spans="1:5" ht="14.25" customHeight="1">
      <c r="A3869" s="93">
        <v>3868</v>
      </c>
      <c r="B3869" s="93" t="s">
        <v>7371</v>
      </c>
      <c r="C3869" s="93" t="s">
        <v>8952</v>
      </c>
      <c r="D3869" s="93">
        <v>1992</v>
      </c>
      <c r="E3869" s="93">
        <v>4.9909999999999997</v>
      </c>
    </row>
    <row r="3870" spans="1:5" ht="14.25" customHeight="1">
      <c r="A3870" s="93">
        <v>3869</v>
      </c>
      <c r="B3870" s="93" t="s">
        <v>8480</v>
      </c>
      <c r="C3870" s="93" t="s">
        <v>8763</v>
      </c>
      <c r="D3870" s="93">
        <v>2003</v>
      </c>
      <c r="E3870" s="93">
        <v>4.99</v>
      </c>
    </row>
    <row r="3871" spans="1:5" ht="14.25" customHeight="1">
      <c r="A3871" s="93">
        <v>3870</v>
      </c>
      <c r="B3871" s="93" t="s">
        <v>8951</v>
      </c>
      <c r="C3871" s="93" t="s">
        <v>8950</v>
      </c>
      <c r="D3871" s="93">
        <v>1968</v>
      </c>
      <c r="E3871" s="93">
        <v>4.9889999999999999</v>
      </c>
    </row>
    <row r="3872" spans="1:5" ht="14.25" customHeight="1">
      <c r="A3872" s="93">
        <v>3871</v>
      </c>
      <c r="B3872" s="93" t="s">
        <v>8910</v>
      </c>
      <c r="C3872" s="93" t="s">
        <v>8949</v>
      </c>
      <c r="D3872" s="93">
        <v>1975</v>
      </c>
      <c r="E3872" s="93">
        <v>4.9880000000000004</v>
      </c>
    </row>
    <row r="3873" spans="1:5" ht="14.25" customHeight="1">
      <c r="A3873" s="93">
        <v>3872</v>
      </c>
      <c r="B3873" s="93" t="s">
        <v>7242</v>
      </c>
      <c r="C3873" s="93" t="s">
        <v>8948</v>
      </c>
      <c r="D3873" s="93">
        <v>1976</v>
      </c>
      <c r="E3873" s="93">
        <v>4.984</v>
      </c>
    </row>
    <row r="3874" spans="1:5" ht="14.25" customHeight="1">
      <c r="A3874" s="93">
        <v>3873</v>
      </c>
      <c r="B3874" s="93" t="s">
        <v>8947</v>
      </c>
      <c r="C3874" s="93" t="s">
        <v>8946</v>
      </c>
      <c r="D3874" s="93">
        <v>1960</v>
      </c>
      <c r="E3874" s="93">
        <v>4.9829999999999997</v>
      </c>
    </row>
    <row r="3875" spans="1:5" ht="14.25" customHeight="1">
      <c r="A3875" s="93">
        <v>3874</v>
      </c>
      <c r="B3875" s="93" t="s">
        <v>7326</v>
      </c>
      <c r="C3875" s="93" t="s">
        <v>8945</v>
      </c>
      <c r="D3875" s="93">
        <v>1985</v>
      </c>
      <c r="E3875" s="93">
        <v>4.9779999999999998</v>
      </c>
    </row>
    <row r="3876" spans="1:5" ht="14.25" customHeight="1">
      <c r="A3876" s="93">
        <v>3875</v>
      </c>
      <c r="B3876" s="93" t="s">
        <v>8944</v>
      </c>
      <c r="C3876" s="93" t="s">
        <v>8943</v>
      </c>
      <c r="D3876" s="93">
        <v>1989</v>
      </c>
      <c r="E3876" s="93">
        <v>4.9779999999999998</v>
      </c>
    </row>
    <row r="3877" spans="1:5" ht="14.25" customHeight="1">
      <c r="A3877" s="93">
        <v>3876</v>
      </c>
      <c r="B3877" s="93" t="s">
        <v>8942</v>
      </c>
      <c r="C3877" s="93" t="s">
        <v>8941</v>
      </c>
      <c r="D3877" s="93">
        <v>1991</v>
      </c>
      <c r="E3877" s="93">
        <v>4.9749999999999996</v>
      </c>
    </row>
    <row r="3878" spans="1:5" ht="14.25" customHeight="1">
      <c r="A3878" s="93">
        <v>3877</v>
      </c>
      <c r="B3878" s="93" t="s">
        <v>7451</v>
      </c>
      <c r="C3878" s="93" t="s">
        <v>8940</v>
      </c>
      <c r="D3878" s="93">
        <v>1971</v>
      </c>
      <c r="E3878" s="93">
        <v>4.9740000000000002</v>
      </c>
    </row>
    <row r="3879" spans="1:5" ht="14.25" customHeight="1">
      <c r="A3879" s="93">
        <v>3878</v>
      </c>
      <c r="B3879" s="93" t="s">
        <v>8939</v>
      </c>
      <c r="C3879" s="93" t="s">
        <v>8938</v>
      </c>
      <c r="D3879" s="93">
        <v>1955</v>
      </c>
      <c r="E3879" s="93">
        <v>4.9729999999999999</v>
      </c>
    </row>
    <row r="3880" spans="1:5" ht="14.25" customHeight="1">
      <c r="A3880" s="93">
        <v>3879</v>
      </c>
      <c r="B3880" s="93" t="s">
        <v>8937</v>
      </c>
      <c r="C3880" s="93" t="s">
        <v>8936</v>
      </c>
      <c r="D3880" s="93">
        <v>1984</v>
      </c>
      <c r="E3880" s="93">
        <v>4.9729999999999999</v>
      </c>
    </row>
    <row r="3881" spans="1:5" ht="14.25" customHeight="1">
      <c r="A3881" s="93">
        <v>3880</v>
      </c>
      <c r="B3881" s="93" t="s">
        <v>8226</v>
      </c>
      <c r="C3881" s="93" t="s">
        <v>8935</v>
      </c>
      <c r="D3881" s="93">
        <v>1973</v>
      </c>
      <c r="E3881" s="93">
        <v>4.9720000000000004</v>
      </c>
    </row>
    <row r="3882" spans="1:5" ht="14.25" customHeight="1">
      <c r="A3882" s="93">
        <v>3881</v>
      </c>
      <c r="B3882" s="93" t="s">
        <v>8934</v>
      </c>
      <c r="C3882" s="93" t="s">
        <v>8933</v>
      </c>
      <c r="D3882" s="93">
        <v>1987</v>
      </c>
      <c r="E3882" s="93">
        <v>4.97</v>
      </c>
    </row>
    <row r="3883" spans="1:5" ht="14.25" customHeight="1">
      <c r="A3883" s="93">
        <v>3882</v>
      </c>
      <c r="B3883" s="93" t="s">
        <v>8932</v>
      </c>
      <c r="C3883" s="93" t="s">
        <v>8931</v>
      </c>
      <c r="D3883" s="93">
        <v>1975</v>
      </c>
      <c r="E3883" s="93">
        <v>4.97</v>
      </c>
    </row>
    <row r="3884" spans="1:5" ht="14.25" customHeight="1">
      <c r="A3884" s="93">
        <v>3883</v>
      </c>
      <c r="B3884" s="93" t="s">
        <v>7797</v>
      </c>
      <c r="C3884" s="93" t="s">
        <v>8930</v>
      </c>
      <c r="D3884" s="93">
        <v>1979</v>
      </c>
      <c r="E3884" s="93">
        <v>4.9690000000000003</v>
      </c>
    </row>
    <row r="3885" spans="1:5" ht="14.25" customHeight="1">
      <c r="A3885" s="93">
        <v>3884</v>
      </c>
      <c r="B3885" s="93" t="s">
        <v>8929</v>
      </c>
      <c r="C3885" s="93" t="s">
        <v>8928</v>
      </c>
      <c r="D3885" s="93">
        <v>1981</v>
      </c>
      <c r="E3885" s="93">
        <v>4.968</v>
      </c>
    </row>
    <row r="3886" spans="1:5" ht="14.25" customHeight="1">
      <c r="A3886" s="93">
        <v>3885</v>
      </c>
      <c r="B3886" s="93" t="s">
        <v>8927</v>
      </c>
      <c r="C3886" s="93" t="s">
        <v>8926</v>
      </c>
      <c r="D3886" s="93">
        <v>2002</v>
      </c>
      <c r="E3886" s="93">
        <v>4.968</v>
      </c>
    </row>
    <row r="3887" spans="1:5" ht="14.25" customHeight="1">
      <c r="A3887" s="93">
        <v>3886</v>
      </c>
      <c r="B3887" s="93" t="s">
        <v>8925</v>
      </c>
      <c r="C3887" s="93" t="s">
        <v>8924</v>
      </c>
      <c r="D3887" s="93">
        <v>2009</v>
      </c>
      <c r="E3887" s="93">
        <v>4.9669999999999996</v>
      </c>
    </row>
    <row r="3888" spans="1:5" ht="14.25" customHeight="1">
      <c r="A3888" s="93">
        <v>3887</v>
      </c>
      <c r="B3888" s="93" t="s">
        <v>8923</v>
      </c>
      <c r="C3888" s="93" t="s">
        <v>8922</v>
      </c>
      <c r="D3888" s="93">
        <v>1989</v>
      </c>
      <c r="E3888" s="93">
        <v>4.9660000000000002</v>
      </c>
    </row>
    <row r="3889" spans="1:5" ht="14.25" customHeight="1">
      <c r="A3889" s="93">
        <v>3888</v>
      </c>
      <c r="B3889" s="93" t="s">
        <v>7160</v>
      </c>
      <c r="C3889" s="93" t="s">
        <v>8921</v>
      </c>
      <c r="D3889" s="93">
        <v>1976</v>
      </c>
      <c r="E3889" s="93">
        <v>4.9660000000000002</v>
      </c>
    </row>
    <row r="3890" spans="1:5" ht="14.25" customHeight="1">
      <c r="A3890" s="93">
        <v>3889</v>
      </c>
      <c r="B3890" s="93" t="s">
        <v>8200</v>
      </c>
      <c r="C3890" s="93" t="s">
        <v>8920</v>
      </c>
      <c r="D3890" s="93">
        <v>1958</v>
      </c>
      <c r="E3890" s="93">
        <v>4.9630000000000001</v>
      </c>
    </row>
    <row r="3891" spans="1:5" ht="14.25" customHeight="1">
      <c r="A3891" s="93">
        <v>3890</v>
      </c>
      <c r="B3891" s="93" t="s">
        <v>191</v>
      </c>
      <c r="C3891" s="93" t="s">
        <v>8919</v>
      </c>
      <c r="D3891" s="93">
        <v>1986</v>
      </c>
      <c r="E3891" s="93">
        <v>4.9619999999999997</v>
      </c>
    </row>
    <row r="3892" spans="1:5" ht="14.25" customHeight="1">
      <c r="A3892" s="93">
        <v>3891</v>
      </c>
      <c r="B3892" s="93" t="s">
        <v>8918</v>
      </c>
      <c r="C3892" s="93" t="s">
        <v>8917</v>
      </c>
      <c r="D3892" s="93">
        <v>1967</v>
      </c>
      <c r="E3892" s="93">
        <v>4.9619999999999997</v>
      </c>
    </row>
    <row r="3893" spans="1:5" ht="14.25" customHeight="1">
      <c r="A3893" s="93">
        <v>3892</v>
      </c>
      <c r="B3893" s="93" t="s">
        <v>7037</v>
      </c>
      <c r="C3893" s="93" t="s">
        <v>8916</v>
      </c>
      <c r="D3893" s="93">
        <v>1985</v>
      </c>
      <c r="E3893" s="93">
        <v>4.9619999999999997</v>
      </c>
    </row>
    <row r="3894" spans="1:5" ht="14.25" customHeight="1">
      <c r="A3894" s="93">
        <v>3893</v>
      </c>
      <c r="B3894" s="93" t="s">
        <v>8347</v>
      </c>
      <c r="C3894" s="93" t="s">
        <v>8915</v>
      </c>
      <c r="D3894" s="93">
        <v>1977</v>
      </c>
      <c r="E3894" s="93">
        <v>4.9610000000000003</v>
      </c>
    </row>
    <row r="3895" spans="1:5" ht="14.25" customHeight="1">
      <c r="A3895" s="93">
        <v>3894</v>
      </c>
      <c r="B3895" s="93" t="s">
        <v>8914</v>
      </c>
      <c r="C3895" s="93" t="s">
        <v>8913</v>
      </c>
      <c r="D3895" s="93">
        <v>2003</v>
      </c>
      <c r="E3895" s="93">
        <v>4.9610000000000003</v>
      </c>
    </row>
    <row r="3896" spans="1:5" ht="14.25" customHeight="1">
      <c r="A3896" s="93">
        <v>3895</v>
      </c>
      <c r="B3896" s="93" t="s">
        <v>8888</v>
      </c>
      <c r="C3896" s="93" t="s">
        <v>8912</v>
      </c>
      <c r="D3896" s="93">
        <v>1995</v>
      </c>
      <c r="E3896" s="93">
        <v>4.9589999999999996</v>
      </c>
    </row>
    <row r="3897" spans="1:5" ht="14.25" customHeight="1">
      <c r="A3897" s="93">
        <v>3896</v>
      </c>
      <c r="B3897" s="93" t="s">
        <v>8388</v>
      </c>
      <c r="C3897" s="93" t="s">
        <v>8911</v>
      </c>
      <c r="D3897" s="93">
        <v>1970</v>
      </c>
      <c r="E3897" s="93">
        <v>4.9589999999999996</v>
      </c>
    </row>
    <row r="3898" spans="1:5" ht="14.25" customHeight="1">
      <c r="A3898" s="93">
        <v>3897</v>
      </c>
      <c r="B3898" s="93" t="s">
        <v>8910</v>
      </c>
      <c r="C3898" s="93" t="s">
        <v>8909</v>
      </c>
      <c r="D3898" s="93">
        <v>1961</v>
      </c>
      <c r="E3898" s="93">
        <v>4.9589999999999996</v>
      </c>
    </row>
    <row r="3899" spans="1:5" ht="14.25" customHeight="1">
      <c r="A3899" s="93">
        <v>3898</v>
      </c>
      <c r="B3899" s="93" t="s">
        <v>8428</v>
      </c>
      <c r="C3899" s="93" t="s">
        <v>8908</v>
      </c>
      <c r="D3899" s="93">
        <v>2002</v>
      </c>
      <c r="E3899" s="93">
        <v>4.9550000000000001</v>
      </c>
    </row>
    <row r="3900" spans="1:5" ht="14.25" customHeight="1">
      <c r="A3900" s="93">
        <v>3899</v>
      </c>
      <c r="B3900" s="93" t="s">
        <v>8907</v>
      </c>
      <c r="C3900" s="93" t="s">
        <v>8906</v>
      </c>
      <c r="D3900" s="93">
        <v>1988</v>
      </c>
      <c r="E3900" s="93">
        <v>4.9530000000000003</v>
      </c>
    </row>
    <row r="3901" spans="1:5" ht="14.25" customHeight="1">
      <c r="A3901" s="93">
        <v>3900</v>
      </c>
      <c r="B3901" s="93" t="s">
        <v>8905</v>
      </c>
      <c r="C3901" s="93" t="s">
        <v>8904</v>
      </c>
      <c r="D3901" s="93">
        <v>1998</v>
      </c>
      <c r="E3901" s="93">
        <v>4.952</v>
      </c>
    </row>
    <row r="3902" spans="1:5" ht="14.25" customHeight="1">
      <c r="A3902" s="93">
        <v>3901</v>
      </c>
      <c r="B3902" s="93" t="s">
        <v>7334</v>
      </c>
      <c r="C3902" s="93" t="s">
        <v>8903</v>
      </c>
      <c r="D3902" s="93">
        <v>1979</v>
      </c>
      <c r="E3902" s="93">
        <v>4.9509999999999996</v>
      </c>
    </row>
    <row r="3903" spans="1:5" ht="14.25" customHeight="1">
      <c r="A3903" s="93">
        <v>3902</v>
      </c>
      <c r="B3903" s="93" t="s">
        <v>7725</v>
      </c>
      <c r="C3903" s="93" t="s">
        <v>8902</v>
      </c>
      <c r="D3903" s="93">
        <v>2003</v>
      </c>
      <c r="E3903" s="93">
        <v>4.9509999999999996</v>
      </c>
    </row>
    <row r="3904" spans="1:5" ht="14.25" customHeight="1">
      <c r="A3904" s="93">
        <v>3903</v>
      </c>
      <c r="B3904" s="93" t="s">
        <v>8901</v>
      </c>
      <c r="C3904" s="93" t="s">
        <v>8900</v>
      </c>
      <c r="D3904" s="93">
        <v>1967</v>
      </c>
      <c r="E3904" s="93">
        <v>4.9489999999999998</v>
      </c>
    </row>
    <row r="3905" spans="1:5" ht="14.25" customHeight="1">
      <c r="A3905" s="93">
        <v>3904</v>
      </c>
      <c r="B3905" s="93" t="s">
        <v>8899</v>
      </c>
      <c r="C3905" s="93" t="s">
        <v>8898</v>
      </c>
      <c r="D3905" s="93">
        <v>2006</v>
      </c>
      <c r="E3905" s="93">
        <v>4.9480000000000004</v>
      </c>
    </row>
    <row r="3906" spans="1:5" ht="14.25" customHeight="1">
      <c r="A3906" s="93">
        <v>3905</v>
      </c>
      <c r="B3906" s="93" t="s">
        <v>8897</v>
      </c>
      <c r="C3906" s="93" t="s">
        <v>8896</v>
      </c>
      <c r="D3906" s="93">
        <v>1996</v>
      </c>
      <c r="E3906" s="93">
        <v>4.9470000000000001</v>
      </c>
    </row>
    <row r="3907" spans="1:5" ht="14.25" customHeight="1">
      <c r="A3907" s="93">
        <v>3906</v>
      </c>
      <c r="B3907" s="93" t="s">
        <v>8895</v>
      </c>
      <c r="C3907" s="93" t="s">
        <v>8520</v>
      </c>
      <c r="D3907" s="93">
        <v>1906</v>
      </c>
      <c r="E3907" s="93">
        <v>4.9459999999999997</v>
      </c>
    </row>
    <row r="3908" spans="1:5" ht="14.25" customHeight="1">
      <c r="A3908" s="93">
        <v>3907</v>
      </c>
      <c r="B3908" s="93" t="s">
        <v>8894</v>
      </c>
      <c r="C3908" s="93" t="s">
        <v>8893</v>
      </c>
      <c r="D3908" s="93">
        <v>1997</v>
      </c>
      <c r="E3908" s="93">
        <v>4.9459999999999997</v>
      </c>
    </row>
    <row r="3909" spans="1:5" ht="14.25" customHeight="1">
      <c r="A3909" s="93">
        <v>3908</v>
      </c>
      <c r="B3909" s="93" t="s">
        <v>7057</v>
      </c>
      <c r="C3909" s="93" t="s">
        <v>8892</v>
      </c>
      <c r="D3909" s="93">
        <v>1988</v>
      </c>
      <c r="E3909" s="93">
        <v>4.944</v>
      </c>
    </row>
    <row r="3910" spans="1:5" ht="14.25" customHeight="1">
      <c r="A3910" s="93">
        <v>3909</v>
      </c>
      <c r="B3910" s="93" t="s">
        <v>8156</v>
      </c>
      <c r="C3910" s="93" t="s">
        <v>8891</v>
      </c>
      <c r="D3910" s="93">
        <v>1967</v>
      </c>
      <c r="E3910" s="93">
        <v>4.9420000000000002</v>
      </c>
    </row>
    <row r="3911" spans="1:5" ht="14.25" customHeight="1">
      <c r="A3911" s="93">
        <v>3910</v>
      </c>
      <c r="B3911" s="93" t="s">
        <v>7605</v>
      </c>
      <c r="C3911" s="93" t="s">
        <v>8890</v>
      </c>
      <c r="D3911" s="93">
        <v>1993</v>
      </c>
      <c r="E3911" s="93">
        <v>4.9420000000000002</v>
      </c>
    </row>
    <row r="3912" spans="1:5" ht="14.25" customHeight="1">
      <c r="A3912" s="93">
        <v>3911</v>
      </c>
      <c r="B3912" s="93" t="s">
        <v>8889</v>
      </c>
      <c r="C3912" s="93" t="s">
        <v>7116</v>
      </c>
      <c r="D3912" s="93">
        <v>1980</v>
      </c>
      <c r="E3912" s="93">
        <v>4.9420000000000002</v>
      </c>
    </row>
    <row r="3913" spans="1:5" ht="14.25" customHeight="1">
      <c r="A3913" s="93">
        <v>3912</v>
      </c>
      <c r="B3913" s="93" t="s">
        <v>8888</v>
      </c>
      <c r="C3913" s="93" t="s">
        <v>8887</v>
      </c>
      <c r="D3913" s="93">
        <v>2004</v>
      </c>
      <c r="E3913" s="93">
        <v>4.9409999999999998</v>
      </c>
    </row>
    <row r="3914" spans="1:5" ht="14.25" customHeight="1">
      <c r="A3914" s="93">
        <v>3913</v>
      </c>
      <c r="B3914" s="93" t="s">
        <v>7061</v>
      </c>
      <c r="C3914" s="93" t="s">
        <v>8886</v>
      </c>
      <c r="D3914" s="93">
        <v>1976</v>
      </c>
      <c r="E3914" s="93">
        <v>4.9400000000000004</v>
      </c>
    </row>
    <row r="3915" spans="1:5" ht="14.25" customHeight="1">
      <c r="A3915" s="93">
        <v>3914</v>
      </c>
      <c r="B3915" s="93" t="s">
        <v>8622</v>
      </c>
      <c r="C3915" s="93" t="s">
        <v>8885</v>
      </c>
      <c r="D3915" s="93">
        <v>1973</v>
      </c>
      <c r="E3915" s="93">
        <v>4.9390000000000001</v>
      </c>
    </row>
    <row r="3916" spans="1:5" ht="14.25" customHeight="1">
      <c r="A3916" s="93">
        <v>3915</v>
      </c>
      <c r="B3916" s="93" t="s">
        <v>8884</v>
      </c>
      <c r="C3916" s="93" t="s">
        <v>8883</v>
      </c>
      <c r="D3916" s="93">
        <v>1973</v>
      </c>
      <c r="E3916" s="93">
        <v>4.9370000000000003</v>
      </c>
    </row>
    <row r="3917" spans="1:5" ht="14.25" customHeight="1">
      <c r="A3917" s="93">
        <v>3916</v>
      </c>
      <c r="B3917" s="93" t="s">
        <v>8882</v>
      </c>
      <c r="C3917" s="93" t="s">
        <v>8881</v>
      </c>
      <c r="D3917" s="93">
        <v>1986</v>
      </c>
      <c r="E3917" s="93">
        <v>4.9349999999999996</v>
      </c>
    </row>
    <row r="3918" spans="1:5" ht="14.25" customHeight="1">
      <c r="A3918" s="93">
        <v>3917</v>
      </c>
      <c r="B3918" s="93" t="s">
        <v>8880</v>
      </c>
      <c r="C3918" s="93" t="s">
        <v>8026</v>
      </c>
      <c r="D3918" s="93">
        <v>1978</v>
      </c>
      <c r="E3918" s="93">
        <v>4.9340000000000002</v>
      </c>
    </row>
    <row r="3919" spans="1:5" ht="14.25" customHeight="1">
      <c r="A3919" s="93">
        <v>3918</v>
      </c>
      <c r="B3919" s="93" t="s">
        <v>8879</v>
      </c>
      <c r="C3919" s="93" t="s">
        <v>8878</v>
      </c>
      <c r="D3919" s="93">
        <v>1972</v>
      </c>
      <c r="E3919" s="93">
        <v>4.9340000000000002</v>
      </c>
    </row>
    <row r="3920" spans="1:5" ht="14.25" customHeight="1">
      <c r="A3920" s="93">
        <v>3919</v>
      </c>
      <c r="B3920" s="93" t="s">
        <v>8877</v>
      </c>
      <c r="C3920" s="93" t="s">
        <v>8876</v>
      </c>
      <c r="D3920" s="93">
        <v>1996</v>
      </c>
      <c r="E3920" s="93">
        <v>4.9340000000000002</v>
      </c>
    </row>
    <row r="3921" spans="1:5" ht="14.25" customHeight="1">
      <c r="A3921" s="93">
        <v>3920</v>
      </c>
      <c r="B3921" s="93" t="s">
        <v>8875</v>
      </c>
      <c r="C3921" s="93" t="s">
        <v>8874</v>
      </c>
      <c r="D3921" s="93">
        <v>1963</v>
      </c>
      <c r="E3921" s="93">
        <v>4.9329999999999998</v>
      </c>
    </row>
    <row r="3922" spans="1:5" ht="14.25" customHeight="1">
      <c r="A3922" s="93">
        <v>3921</v>
      </c>
      <c r="B3922" s="93" t="s">
        <v>8873</v>
      </c>
      <c r="C3922" s="93" t="s">
        <v>8872</v>
      </c>
      <c r="D3922" s="93">
        <v>1990</v>
      </c>
      <c r="E3922" s="93">
        <v>4.9320000000000004</v>
      </c>
    </row>
    <row r="3923" spans="1:5" ht="14.25" customHeight="1">
      <c r="A3923" s="93">
        <v>3922</v>
      </c>
      <c r="B3923" s="93" t="s">
        <v>8871</v>
      </c>
      <c r="C3923" s="93" t="s">
        <v>8870</v>
      </c>
      <c r="D3923" s="93">
        <v>1970</v>
      </c>
      <c r="E3923" s="93">
        <v>4.9320000000000004</v>
      </c>
    </row>
    <row r="3924" spans="1:5" ht="14.25" customHeight="1">
      <c r="A3924" s="93">
        <v>3923</v>
      </c>
      <c r="B3924" s="93" t="s">
        <v>8869</v>
      </c>
      <c r="C3924" s="93" t="s">
        <v>8868</v>
      </c>
      <c r="D3924" s="93">
        <v>1977</v>
      </c>
      <c r="E3924" s="93">
        <v>4.9290000000000003</v>
      </c>
    </row>
    <row r="3925" spans="1:5" ht="14.25" customHeight="1">
      <c r="A3925" s="93">
        <v>3924</v>
      </c>
      <c r="B3925" s="93" t="s">
        <v>8867</v>
      </c>
      <c r="C3925" s="93" t="s">
        <v>8866</v>
      </c>
      <c r="D3925" s="93">
        <v>2010</v>
      </c>
      <c r="E3925" s="93">
        <v>4.9269999999999996</v>
      </c>
    </row>
    <row r="3926" spans="1:5" ht="14.25" customHeight="1">
      <c r="A3926" s="93">
        <v>3925</v>
      </c>
      <c r="B3926" s="93" t="s">
        <v>8865</v>
      </c>
      <c r="C3926" s="93" t="s">
        <v>8864</v>
      </c>
      <c r="D3926" s="93">
        <v>2000</v>
      </c>
      <c r="E3926" s="93">
        <v>4.9260000000000002</v>
      </c>
    </row>
    <row r="3927" spans="1:5" ht="14.25" customHeight="1">
      <c r="A3927" s="93">
        <v>3926</v>
      </c>
      <c r="B3927" s="93" t="s">
        <v>6995</v>
      </c>
      <c r="C3927" s="93" t="s">
        <v>8051</v>
      </c>
      <c r="D3927" s="93">
        <v>1962</v>
      </c>
      <c r="E3927" s="93">
        <v>4.9260000000000002</v>
      </c>
    </row>
    <row r="3928" spans="1:5" ht="14.25" customHeight="1">
      <c r="A3928" s="93">
        <v>3927</v>
      </c>
      <c r="B3928" s="93" t="s">
        <v>8863</v>
      </c>
      <c r="C3928" s="93" t="s">
        <v>8862</v>
      </c>
      <c r="D3928" s="93">
        <v>1966</v>
      </c>
      <c r="E3928" s="93">
        <v>4.9260000000000002</v>
      </c>
    </row>
    <row r="3929" spans="1:5" ht="14.25" customHeight="1">
      <c r="A3929" s="93">
        <v>3928</v>
      </c>
      <c r="B3929" s="93" t="s">
        <v>8861</v>
      </c>
      <c r="C3929" s="93" t="s">
        <v>8860</v>
      </c>
      <c r="D3929" s="93">
        <v>1966</v>
      </c>
      <c r="E3929" s="93">
        <v>4.9260000000000002</v>
      </c>
    </row>
    <row r="3930" spans="1:5" ht="14.25" customHeight="1">
      <c r="A3930" s="93">
        <v>3929</v>
      </c>
      <c r="B3930" s="93" t="s">
        <v>8859</v>
      </c>
      <c r="C3930" s="93" t="s">
        <v>8858</v>
      </c>
      <c r="D3930" s="93">
        <v>1986</v>
      </c>
      <c r="E3930" s="93">
        <v>4.9249999999999998</v>
      </c>
    </row>
    <row r="3931" spans="1:5" ht="14.25" customHeight="1">
      <c r="A3931" s="93">
        <v>3930</v>
      </c>
      <c r="B3931" s="93" t="s">
        <v>7827</v>
      </c>
      <c r="C3931" s="93" t="s">
        <v>8857</v>
      </c>
      <c r="D3931" s="93">
        <v>1965</v>
      </c>
      <c r="E3931" s="93">
        <v>4.9240000000000004</v>
      </c>
    </row>
    <row r="3932" spans="1:5" ht="14.25" customHeight="1">
      <c r="A3932" s="93">
        <v>3931</v>
      </c>
      <c r="B3932" s="93" t="s">
        <v>7015</v>
      </c>
      <c r="C3932" s="93" t="s">
        <v>8856</v>
      </c>
      <c r="D3932" s="93">
        <v>1967</v>
      </c>
      <c r="E3932" s="93">
        <v>4.923</v>
      </c>
    </row>
    <row r="3933" spans="1:5" ht="14.25" customHeight="1">
      <c r="A3933" s="93">
        <v>3932</v>
      </c>
      <c r="B3933" s="93" t="s">
        <v>7295</v>
      </c>
      <c r="C3933" s="93" t="s">
        <v>8855</v>
      </c>
      <c r="D3933" s="93">
        <v>2004</v>
      </c>
      <c r="E3933" s="93">
        <v>4.923</v>
      </c>
    </row>
    <row r="3934" spans="1:5" ht="14.25" customHeight="1">
      <c r="A3934" s="93">
        <v>3933</v>
      </c>
      <c r="B3934" s="93" t="s">
        <v>8854</v>
      </c>
      <c r="C3934" s="93" t="s">
        <v>8853</v>
      </c>
      <c r="D3934" s="93">
        <v>1991</v>
      </c>
      <c r="E3934" s="93">
        <v>4.9219999999999997</v>
      </c>
    </row>
    <row r="3935" spans="1:5" ht="14.25" customHeight="1">
      <c r="A3935" s="93">
        <v>3934</v>
      </c>
      <c r="B3935" s="93" t="s">
        <v>8852</v>
      </c>
      <c r="C3935" s="93" t="s">
        <v>8851</v>
      </c>
      <c r="D3935" s="93">
        <v>2007</v>
      </c>
      <c r="E3935" s="93">
        <v>4.9219999999999997</v>
      </c>
    </row>
    <row r="3936" spans="1:5" ht="14.25" customHeight="1">
      <c r="A3936" s="93">
        <v>3935</v>
      </c>
      <c r="B3936" s="93" t="s">
        <v>8850</v>
      </c>
      <c r="C3936" s="93" t="s">
        <v>8849</v>
      </c>
      <c r="D3936" s="93">
        <v>1990</v>
      </c>
      <c r="E3936" s="93">
        <v>4.9210000000000003</v>
      </c>
    </row>
    <row r="3937" spans="1:5" ht="14.25" customHeight="1">
      <c r="A3937" s="93">
        <v>3936</v>
      </c>
      <c r="B3937" s="93" t="s">
        <v>8848</v>
      </c>
      <c r="C3937" s="93" t="s">
        <v>8847</v>
      </c>
      <c r="D3937" s="93">
        <v>2009</v>
      </c>
      <c r="E3937" s="93">
        <v>4.9210000000000003</v>
      </c>
    </row>
    <row r="3938" spans="1:5" ht="14.25" customHeight="1">
      <c r="A3938" s="93">
        <v>3937</v>
      </c>
      <c r="B3938" s="93" t="s">
        <v>8846</v>
      </c>
      <c r="C3938" s="93" t="s">
        <v>8845</v>
      </c>
      <c r="D3938" s="93">
        <v>1997</v>
      </c>
      <c r="E3938" s="93">
        <v>4.9210000000000003</v>
      </c>
    </row>
    <row r="3939" spans="1:5" ht="14.25" customHeight="1">
      <c r="A3939" s="93">
        <v>3938</v>
      </c>
      <c r="B3939" s="93" t="s">
        <v>8844</v>
      </c>
      <c r="C3939" s="93" t="s">
        <v>8843</v>
      </c>
      <c r="D3939" s="93">
        <v>2009</v>
      </c>
      <c r="E3939" s="93">
        <v>4.92</v>
      </c>
    </row>
    <row r="3940" spans="1:5" ht="14.25" customHeight="1">
      <c r="A3940" s="93">
        <v>3939</v>
      </c>
      <c r="B3940" s="93" t="s">
        <v>8842</v>
      </c>
      <c r="C3940" s="93" t="s">
        <v>8841</v>
      </c>
      <c r="D3940" s="93">
        <v>1967</v>
      </c>
      <c r="E3940" s="93">
        <v>4.9180000000000001</v>
      </c>
    </row>
    <row r="3941" spans="1:5" ht="14.25" customHeight="1">
      <c r="A3941" s="93">
        <v>3940</v>
      </c>
      <c r="B3941" s="93" t="s">
        <v>8468</v>
      </c>
      <c r="C3941" s="93" t="s">
        <v>8840</v>
      </c>
      <c r="D3941" s="93">
        <v>2003</v>
      </c>
      <c r="E3941" s="93">
        <v>4.9180000000000001</v>
      </c>
    </row>
    <row r="3942" spans="1:5" ht="14.25" customHeight="1">
      <c r="A3942" s="93">
        <v>3941</v>
      </c>
      <c r="B3942" s="93" t="s">
        <v>8839</v>
      </c>
      <c r="C3942" s="93" t="s">
        <v>8838</v>
      </c>
      <c r="D3942" s="93">
        <v>1968</v>
      </c>
      <c r="E3942" s="93">
        <v>4.9180000000000001</v>
      </c>
    </row>
    <row r="3943" spans="1:5" ht="14.25" customHeight="1">
      <c r="A3943" s="93">
        <v>3942</v>
      </c>
      <c r="B3943" s="93" t="s">
        <v>8273</v>
      </c>
      <c r="C3943" s="93" t="s">
        <v>8837</v>
      </c>
      <c r="D3943" s="93">
        <v>1971</v>
      </c>
      <c r="E3943" s="93">
        <v>4.9180000000000001</v>
      </c>
    </row>
    <row r="3944" spans="1:5" ht="14.25" customHeight="1">
      <c r="A3944" s="93">
        <v>3943</v>
      </c>
      <c r="B3944" s="93" t="s">
        <v>7533</v>
      </c>
      <c r="C3944" s="93" t="s">
        <v>8836</v>
      </c>
      <c r="D3944" s="93">
        <v>1939</v>
      </c>
      <c r="E3944" s="93">
        <v>4.9169999999999998</v>
      </c>
    </row>
    <row r="3945" spans="1:5" ht="14.25" customHeight="1">
      <c r="A3945" s="93">
        <v>3944</v>
      </c>
      <c r="B3945" s="93" t="s">
        <v>8835</v>
      </c>
      <c r="C3945" s="93" t="s">
        <v>8834</v>
      </c>
      <c r="D3945" s="93">
        <v>1996</v>
      </c>
      <c r="E3945" s="93">
        <v>4.9169999999999998</v>
      </c>
    </row>
    <row r="3946" spans="1:5" ht="14.25" customHeight="1">
      <c r="A3946" s="93">
        <v>3945</v>
      </c>
      <c r="B3946" s="93" t="s">
        <v>8833</v>
      </c>
      <c r="C3946" s="93" t="s">
        <v>8832</v>
      </c>
      <c r="D3946" s="93">
        <v>1972</v>
      </c>
      <c r="E3946" s="93">
        <v>4.9160000000000004</v>
      </c>
    </row>
    <row r="3947" spans="1:5" ht="14.25" customHeight="1">
      <c r="A3947" s="93">
        <v>3946</v>
      </c>
      <c r="B3947" s="93" t="s">
        <v>8831</v>
      </c>
      <c r="C3947" s="93" t="s">
        <v>8830</v>
      </c>
      <c r="D3947" s="93">
        <v>1984</v>
      </c>
      <c r="E3947" s="93">
        <v>4.9160000000000004</v>
      </c>
    </row>
    <row r="3948" spans="1:5" ht="14.25" customHeight="1">
      <c r="A3948" s="93">
        <v>3947</v>
      </c>
      <c r="B3948" s="93" t="s">
        <v>7259</v>
      </c>
      <c r="C3948" s="93" t="s">
        <v>8829</v>
      </c>
      <c r="D3948" s="93">
        <v>1991</v>
      </c>
      <c r="E3948" s="93">
        <v>4.9160000000000004</v>
      </c>
    </row>
    <row r="3949" spans="1:5" ht="14.25" customHeight="1">
      <c r="A3949" s="93">
        <v>3948</v>
      </c>
      <c r="B3949" s="93" t="s">
        <v>7015</v>
      </c>
      <c r="C3949" s="93" t="s">
        <v>8828</v>
      </c>
      <c r="D3949" s="93">
        <v>1986</v>
      </c>
      <c r="E3949" s="93">
        <v>4.915</v>
      </c>
    </row>
    <row r="3950" spans="1:5" ht="14.25" customHeight="1">
      <c r="A3950" s="93">
        <v>3949</v>
      </c>
      <c r="B3950" s="93" t="s">
        <v>8697</v>
      </c>
      <c r="C3950" s="93" t="s">
        <v>8827</v>
      </c>
      <c r="D3950" s="93">
        <v>1942</v>
      </c>
      <c r="E3950" s="93">
        <v>4.915</v>
      </c>
    </row>
    <row r="3951" spans="1:5" ht="14.25" customHeight="1">
      <c r="A3951" s="93">
        <v>3950</v>
      </c>
      <c r="B3951" s="93" t="s">
        <v>8701</v>
      </c>
      <c r="C3951" s="93" t="s">
        <v>8826</v>
      </c>
      <c r="D3951" s="93">
        <v>1983</v>
      </c>
      <c r="E3951" s="93">
        <v>4.9119999999999999</v>
      </c>
    </row>
    <row r="3952" spans="1:5" ht="14.25" customHeight="1">
      <c r="A3952" s="93">
        <v>3951</v>
      </c>
      <c r="B3952" s="93" t="s">
        <v>7081</v>
      </c>
      <c r="C3952" s="93" t="s">
        <v>8825</v>
      </c>
      <c r="D3952" s="93">
        <v>1974</v>
      </c>
      <c r="E3952" s="93">
        <v>4.9119999999999999</v>
      </c>
    </row>
    <row r="3953" spans="1:5" ht="14.25" customHeight="1">
      <c r="A3953" s="93">
        <v>3952</v>
      </c>
      <c r="B3953" s="93" t="s">
        <v>7293</v>
      </c>
      <c r="C3953" s="93" t="s">
        <v>8824</v>
      </c>
      <c r="D3953" s="93">
        <v>1965</v>
      </c>
      <c r="E3953" s="93">
        <v>4.91</v>
      </c>
    </row>
    <row r="3954" spans="1:5" ht="14.25" customHeight="1">
      <c r="A3954" s="93">
        <v>3953</v>
      </c>
      <c r="B3954" s="93" t="s">
        <v>8823</v>
      </c>
      <c r="C3954" s="93" t="s">
        <v>8822</v>
      </c>
      <c r="D3954" s="93">
        <v>1992</v>
      </c>
      <c r="E3954" s="93">
        <v>4.91</v>
      </c>
    </row>
    <row r="3955" spans="1:5" ht="14.25" customHeight="1">
      <c r="A3955" s="93">
        <v>3954</v>
      </c>
      <c r="B3955" s="93" t="s">
        <v>8821</v>
      </c>
      <c r="C3955" s="93" t="s">
        <v>8820</v>
      </c>
      <c r="D3955" s="93">
        <v>1996</v>
      </c>
      <c r="E3955" s="93">
        <v>4.9080000000000004</v>
      </c>
    </row>
    <row r="3956" spans="1:5" ht="14.25" customHeight="1">
      <c r="A3956" s="93">
        <v>3955</v>
      </c>
      <c r="B3956" s="93" t="s">
        <v>8819</v>
      </c>
      <c r="C3956" s="93" t="s">
        <v>8818</v>
      </c>
      <c r="D3956" s="93">
        <v>1981</v>
      </c>
      <c r="E3956" s="93">
        <v>4.907</v>
      </c>
    </row>
    <row r="3957" spans="1:5" ht="14.25" customHeight="1">
      <c r="A3957" s="93">
        <v>3956</v>
      </c>
      <c r="B3957" s="93" t="s">
        <v>8817</v>
      </c>
      <c r="C3957" s="93" t="s">
        <v>8816</v>
      </c>
      <c r="D3957" s="93">
        <v>1956</v>
      </c>
      <c r="E3957" s="93">
        <v>4.907</v>
      </c>
    </row>
    <row r="3958" spans="1:5" ht="14.25" customHeight="1">
      <c r="A3958" s="93">
        <v>3957</v>
      </c>
      <c r="B3958" s="93" t="s">
        <v>8815</v>
      </c>
      <c r="C3958" s="93" t="s">
        <v>8814</v>
      </c>
      <c r="D3958" s="93">
        <v>1986</v>
      </c>
      <c r="E3958" s="93">
        <v>4.9050000000000002</v>
      </c>
    </row>
    <row r="3959" spans="1:5" ht="14.25" customHeight="1">
      <c r="A3959" s="93">
        <v>3958</v>
      </c>
      <c r="B3959" s="93" t="s">
        <v>84</v>
      </c>
      <c r="C3959" s="93" t="s">
        <v>8813</v>
      </c>
      <c r="D3959" s="93">
        <v>1997</v>
      </c>
      <c r="E3959" s="93">
        <v>4.9050000000000002</v>
      </c>
    </row>
    <row r="3960" spans="1:5" ht="14.25" customHeight="1">
      <c r="A3960" s="93">
        <v>3959</v>
      </c>
      <c r="B3960" s="93" t="s">
        <v>8812</v>
      </c>
      <c r="C3960" s="93" t="s">
        <v>8811</v>
      </c>
      <c r="D3960" s="93">
        <v>1947</v>
      </c>
      <c r="E3960" s="93">
        <v>4.9050000000000002</v>
      </c>
    </row>
    <row r="3961" spans="1:5" ht="14.25" customHeight="1">
      <c r="A3961" s="93">
        <v>3960</v>
      </c>
      <c r="B3961" s="93" t="s">
        <v>8810</v>
      </c>
      <c r="C3961" s="93" t="s">
        <v>8809</v>
      </c>
      <c r="D3961" s="93">
        <v>1964</v>
      </c>
      <c r="E3961" s="93">
        <v>4.9029999999999996</v>
      </c>
    </row>
    <row r="3962" spans="1:5" ht="14.25" customHeight="1">
      <c r="A3962" s="93">
        <v>3961</v>
      </c>
      <c r="B3962" s="93" t="s">
        <v>8808</v>
      </c>
      <c r="C3962" s="93" t="s">
        <v>8807</v>
      </c>
      <c r="D3962" s="93">
        <v>1999</v>
      </c>
      <c r="E3962" s="93">
        <v>4.9029999999999996</v>
      </c>
    </row>
    <row r="3963" spans="1:5" ht="14.25" customHeight="1">
      <c r="A3963" s="93">
        <v>3962</v>
      </c>
      <c r="B3963" s="93" t="s">
        <v>8806</v>
      </c>
      <c r="C3963" s="93" t="s">
        <v>8805</v>
      </c>
      <c r="D3963" s="93">
        <v>2002</v>
      </c>
      <c r="E3963" s="93">
        <v>4.9020000000000001</v>
      </c>
    </row>
    <row r="3964" spans="1:5" ht="14.25" customHeight="1">
      <c r="A3964" s="93">
        <v>3963</v>
      </c>
      <c r="B3964" s="93" t="s">
        <v>8804</v>
      </c>
      <c r="C3964" s="93" t="s">
        <v>8803</v>
      </c>
      <c r="D3964" s="93">
        <v>1963</v>
      </c>
      <c r="E3964" s="93">
        <v>4.9009999999999998</v>
      </c>
    </row>
    <row r="3965" spans="1:5" ht="14.25" customHeight="1">
      <c r="A3965" s="93">
        <v>3964</v>
      </c>
      <c r="B3965" s="93" t="s">
        <v>8802</v>
      </c>
      <c r="C3965" s="93" t="s">
        <v>8801</v>
      </c>
      <c r="D3965" s="93">
        <v>1958</v>
      </c>
      <c r="E3965" s="93">
        <v>4.9009999999999998</v>
      </c>
    </row>
    <row r="3966" spans="1:5" ht="14.25" customHeight="1">
      <c r="A3966" s="93">
        <v>3965</v>
      </c>
      <c r="B3966" s="93" t="s">
        <v>7830</v>
      </c>
      <c r="C3966" s="93" t="s">
        <v>8800</v>
      </c>
      <c r="D3966" s="93">
        <v>1981</v>
      </c>
      <c r="E3966" s="93">
        <v>4.9009999999999998</v>
      </c>
    </row>
    <row r="3967" spans="1:5" ht="14.25" customHeight="1">
      <c r="A3967" s="93">
        <v>3966</v>
      </c>
      <c r="B3967" s="93" t="s">
        <v>7407</v>
      </c>
      <c r="C3967" s="93" t="s">
        <v>8799</v>
      </c>
      <c r="D3967" s="93">
        <v>2005</v>
      </c>
      <c r="E3967" s="93">
        <v>4.9000000000000004</v>
      </c>
    </row>
    <row r="3968" spans="1:5" ht="14.25" customHeight="1">
      <c r="A3968" s="93">
        <v>3967</v>
      </c>
      <c r="B3968" s="93" t="s">
        <v>8798</v>
      </c>
      <c r="C3968" s="93" t="s">
        <v>8797</v>
      </c>
      <c r="D3968" s="93">
        <v>1953</v>
      </c>
      <c r="E3968" s="93">
        <v>4.9000000000000004</v>
      </c>
    </row>
    <row r="3969" spans="1:5" ht="14.25" customHeight="1">
      <c r="A3969" s="93">
        <v>3968</v>
      </c>
      <c r="B3969" s="93" t="s">
        <v>7328</v>
      </c>
      <c r="C3969" s="93" t="s">
        <v>8651</v>
      </c>
      <c r="D3969" s="93">
        <v>1996</v>
      </c>
      <c r="E3969" s="93">
        <v>4.8979999999999997</v>
      </c>
    </row>
    <row r="3970" spans="1:5" ht="14.25" customHeight="1">
      <c r="A3970" s="93">
        <v>3969</v>
      </c>
      <c r="B3970" s="93" t="s">
        <v>8796</v>
      </c>
      <c r="C3970" s="93" t="s">
        <v>8795</v>
      </c>
      <c r="D3970" s="93">
        <v>1977</v>
      </c>
      <c r="E3970" s="93">
        <v>4.8970000000000002</v>
      </c>
    </row>
    <row r="3971" spans="1:5" ht="14.25" customHeight="1">
      <c r="A3971" s="93">
        <v>3970</v>
      </c>
      <c r="B3971" s="93" t="s">
        <v>8794</v>
      </c>
      <c r="C3971" s="93" t="s">
        <v>8793</v>
      </c>
      <c r="D3971" s="93">
        <v>1980</v>
      </c>
      <c r="E3971" s="93">
        <v>4.8959999999999999</v>
      </c>
    </row>
    <row r="3972" spans="1:5" ht="14.25" customHeight="1">
      <c r="A3972" s="93">
        <v>3971</v>
      </c>
      <c r="B3972" s="93" t="s">
        <v>8792</v>
      </c>
      <c r="C3972" s="93" t="s">
        <v>8791</v>
      </c>
      <c r="D3972" s="93">
        <v>2006</v>
      </c>
      <c r="E3972" s="93">
        <v>4.8949999999999996</v>
      </c>
    </row>
    <row r="3973" spans="1:5" ht="14.25" customHeight="1">
      <c r="A3973" s="93">
        <v>3972</v>
      </c>
      <c r="B3973" s="93" t="s">
        <v>7218</v>
      </c>
      <c r="C3973" s="93" t="s">
        <v>8790</v>
      </c>
      <c r="D3973" s="93">
        <v>1940</v>
      </c>
      <c r="E3973" s="93">
        <v>4.8949999999999996</v>
      </c>
    </row>
    <row r="3974" spans="1:5" ht="14.25" customHeight="1">
      <c r="A3974" s="93">
        <v>3973</v>
      </c>
      <c r="B3974" s="93" t="s">
        <v>7750</v>
      </c>
      <c r="C3974" s="93" t="s">
        <v>7580</v>
      </c>
      <c r="D3974" s="93">
        <v>1983</v>
      </c>
      <c r="E3974" s="93">
        <v>4.8940000000000001</v>
      </c>
    </row>
    <row r="3975" spans="1:5" ht="14.25" customHeight="1">
      <c r="A3975" s="93">
        <v>3974</v>
      </c>
      <c r="B3975" s="93" t="s">
        <v>8789</v>
      </c>
      <c r="C3975" s="93" t="s">
        <v>8788</v>
      </c>
      <c r="D3975" s="93">
        <v>1984</v>
      </c>
      <c r="E3975" s="93">
        <v>4.8940000000000001</v>
      </c>
    </row>
    <row r="3976" spans="1:5" ht="14.25" customHeight="1">
      <c r="A3976" s="93">
        <v>3975</v>
      </c>
      <c r="B3976" s="93" t="s">
        <v>8787</v>
      </c>
      <c r="C3976" s="93" t="s">
        <v>8786</v>
      </c>
      <c r="D3976" s="93">
        <v>1995</v>
      </c>
      <c r="E3976" s="93">
        <v>4.8929999999999998</v>
      </c>
    </row>
    <row r="3977" spans="1:5" ht="14.25" customHeight="1">
      <c r="A3977" s="93">
        <v>3976</v>
      </c>
      <c r="B3977" s="93" t="s">
        <v>8088</v>
      </c>
      <c r="C3977" s="93" t="s">
        <v>8785</v>
      </c>
      <c r="D3977" s="93">
        <v>1947</v>
      </c>
      <c r="E3977" s="93">
        <v>4.8929999999999998</v>
      </c>
    </row>
    <row r="3978" spans="1:5" ht="14.25" customHeight="1">
      <c r="A3978" s="93">
        <v>3977</v>
      </c>
      <c r="B3978" s="93" t="s">
        <v>8784</v>
      </c>
      <c r="C3978" s="93" t="s">
        <v>8783</v>
      </c>
      <c r="D3978" s="93">
        <v>1968</v>
      </c>
      <c r="E3978" s="93">
        <v>4.8920000000000003</v>
      </c>
    </row>
    <row r="3979" spans="1:5" ht="14.25" customHeight="1">
      <c r="A3979" s="93">
        <v>3978</v>
      </c>
      <c r="B3979" s="93" t="s">
        <v>7242</v>
      </c>
      <c r="C3979" s="93" t="s">
        <v>8782</v>
      </c>
      <c r="D3979" s="93">
        <v>1982</v>
      </c>
      <c r="E3979" s="93">
        <v>4.891</v>
      </c>
    </row>
    <row r="3980" spans="1:5" ht="14.25" customHeight="1">
      <c r="A3980" s="93">
        <v>3979</v>
      </c>
      <c r="B3980" s="93" t="s">
        <v>7011</v>
      </c>
      <c r="C3980" s="93" t="s">
        <v>8781</v>
      </c>
      <c r="D3980" s="93">
        <v>1998</v>
      </c>
      <c r="E3980" s="93">
        <v>4.8890000000000002</v>
      </c>
    </row>
    <row r="3981" spans="1:5" ht="14.25" customHeight="1">
      <c r="A3981" s="93">
        <v>3980</v>
      </c>
      <c r="B3981" s="93" t="s">
        <v>8780</v>
      </c>
      <c r="C3981" s="93" t="s">
        <v>8779</v>
      </c>
      <c r="D3981" s="93">
        <v>1968</v>
      </c>
      <c r="E3981" s="93">
        <v>4.8890000000000002</v>
      </c>
    </row>
    <row r="3982" spans="1:5" ht="14.25" customHeight="1">
      <c r="A3982" s="93">
        <v>3981</v>
      </c>
      <c r="B3982" s="93" t="s">
        <v>8598</v>
      </c>
      <c r="C3982" s="93" t="s">
        <v>8778</v>
      </c>
      <c r="D3982" s="93">
        <v>1984</v>
      </c>
      <c r="E3982" s="93">
        <v>4.8879999999999999</v>
      </c>
    </row>
    <row r="3983" spans="1:5" ht="14.25" customHeight="1">
      <c r="A3983" s="93">
        <v>3982</v>
      </c>
      <c r="B3983" s="93" t="s">
        <v>8777</v>
      </c>
      <c r="C3983" s="93" t="s">
        <v>8776</v>
      </c>
      <c r="D3983" s="93">
        <v>1998</v>
      </c>
      <c r="E3983" s="93">
        <v>4.8879999999999999</v>
      </c>
    </row>
    <row r="3984" spans="1:5" ht="14.25" customHeight="1">
      <c r="A3984" s="93">
        <v>3983</v>
      </c>
      <c r="B3984" s="93" t="s">
        <v>8106</v>
      </c>
      <c r="C3984" s="93" t="s">
        <v>8775</v>
      </c>
      <c r="D3984" s="93">
        <v>1963</v>
      </c>
      <c r="E3984" s="93">
        <v>4.8860000000000001</v>
      </c>
    </row>
    <row r="3985" spans="1:5" ht="14.25" customHeight="1">
      <c r="A3985" s="93">
        <v>3984</v>
      </c>
      <c r="B3985" s="93" t="s">
        <v>8774</v>
      </c>
      <c r="C3985" s="93" t="s">
        <v>8773</v>
      </c>
      <c r="D3985" s="93">
        <v>1975</v>
      </c>
      <c r="E3985" s="93">
        <v>4.8849999999999998</v>
      </c>
    </row>
    <row r="3986" spans="1:5" ht="14.25" customHeight="1">
      <c r="A3986" s="93">
        <v>3985</v>
      </c>
      <c r="B3986" s="93" t="s">
        <v>8347</v>
      </c>
      <c r="C3986" s="93" t="s">
        <v>8772</v>
      </c>
      <c r="D3986" s="93">
        <v>1971</v>
      </c>
      <c r="E3986" s="93">
        <v>4.8840000000000003</v>
      </c>
    </row>
    <row r="3987" spans="1:5" ht="14.25" customHeight="1">
      <c r="A3987" s="93">
        <v>3986</v>
      </c>
      <c r="B3987" s="93" t="s">
        <v>8771</v>
      </c>
      <c r="C3987" s="93" t="s">
        <v>8770</v>
      </c>
      <c r="D3987" s="93">
        <v>1984</v>
      </c>
      <c r="E3987" s="93">
        <v>4.8840000000000003</v>
      </c>
    </row>
    <row r="3988" spans="1:5" ht="14.25" customHeight="1">
      <c r="A3988" s="93">
        <v>3987</v>
      </c>
      <c r="B3988" s="93" t="s">
        <v>8769</v>
      </c>
      <c r="C3988" s="93" t="s">
        <v>8768</v>
      </c>
      <c r="D3988" s="93">
        <v>2006</v>
      </c>
      <c r="E3988" s="93">
        <v>4.8789999999999996</v>
      </c>
    </row>
    <row r="3989" spans="1:5" ht="14.25" customHeight="1">
      <c r="A3989" s="93">
        <v>3988</v>
      </c>
      <c r="B3989" s="93" t="s">
        <v>8767</v>
      </c>
      <c r="C3989" s="93" t="s">
        <v>8766</v>
      </c>
      <c r="D3989" s="93">
        <v>1953</v>
      </c>
      <c r="E3989" s="93">
        <v>4.8789999999999996</v>
      </c>
    </row>
    <row r="3990" spans="1:5" ht="14.25" customHeight="1">
      <c r="A3990" s="93">
        <v>3989</v>
      </c>
      <c r="B3990" s="93" t="s">
        <v>7865</v>
      </c>
      <c r="C3990" s="93" t="s">
        <v>8765</v>
      </c>
      <c r="D3990" s="93">
        <v>1951</v>
      </c>
      <c r="E3990" s="93">
        <v>4.8769999999999998</v>
      </c>
    </row>
    <row r="3991" spans="1:5" ht="14.25" customHeight="1">
      <c r="A3991" s="93">
        <v>3990</v>
      </c>
      <c r="B3991" s="93" t="s">
        <v>8764</v>
      </c>
      <c r="C3991" s="93" t="s">
        <v>8763</v>
      </c>
      <c r="D3991" s="93">
        <v>1970</v>
      </c>
      <c r="E3991" s="93">
        <v>4.8769999999999998</v>
      </c>
    </row>
    <row r="3992" spans="1:5" ht="14.25" customHeight="1">
      <c r="A3992" s="93">
        <v>3991</v>
      </c>
      <c r="B3992" s="93" t="s">
        <v>8762</v>
      </c>
      <c r="C3992" s="93" t="s">
        <v>8761</v>
      </c>
      <c r="D3992" s="93">
        <v>1999</v>
      </c>
      <c r="E3992" s="93">
        <v>4.8760000000000003</v>
      </c>
    </row>
    <row r="3993" spans="1:5" ht="14.25" customHeight="1">
      <c r="A3993" s="93">
        <v>3992</v>
      </c>
      <c r="B3993" s="93" t="s">
        <v>8760</v>
      </c>
      <c r="C3993" s="93" t="s">
        <v>8759</v>
      </c>
      <c r="D3993" s="93">
        <v>1996</v>
      </c>
      <c r="E3993" s="93">
        <v>4.875</v>
      </c>
    </row>
    <row r="3994" spans="1:5" ht="14.25" customHeight="1">
      <c r="A3994" s="93">
        <v>3993</v>
      </c>
      <c r="B3994" s="93" t="s">
        <v>8758</v>
      </c>
      <c r="C3994" s="93" t="s">
        <v>8757</v>
      </c>
      <c r="D3994" s="93">
        <v>1959</v>
      </c>
      <c r="E3994" s="93">
        <v>4.8739999999999997</v>
      </c>
    </row>
    <row r="3995" spans="1:5" ht="14.25" customHeight="1">
      <c r="A3995" s="93">
        <v>3994</v>
      </c>
      <c r="B3995" s="93" t="s">
        <v>7255</v>
      </c>
      <c r="C3995" s="93" t="s">
        <v>8756</v>
      </c>
      <c r="D3995" s="93">
        <v>2007</v>
      </c>
      <c r="E3995" s="93">
        <v>4.8730000000000002</v>
      </c>
    </row>
    <row r="3996" spans="1:5" ht="14.25" customHeight="1">
      <c r="A3996" s="93">
        <v>3995</v>
      </c>
      <c r="B3996" s="93" t="s">
        <v>8755</v>
      </c>
      <c r="C3996" s="93" t="s">
        <v>8754</v>
      </c>
      <c r="D3996" s="93">
        <v>1997</v>
      </c>
      <c r="E3996" s="93">
        <v>4.8719999999999999</v>
      </c>
    </row>
    <row r="3997" spans="1:5" ht="14.25" customHeight="1">
      <c r="A3997" s="93">
        <v>3996</v>
      </c>
      <c r="B3997" s="93" t="s">
        <v>8753</v>
      </c>
      <c r="C3997" s="93" t="s">
        <v>8752</v>
      </c>
      <c r="D3997" s="93">
        <v>1997</v>
      </c>
      <c r="E3997" s="93">
        <v>4.8710000000000004</v>
      </c>
    </row>
    <row r="3998" spans="1:5" ht="14.25" customHeight="1">
      <c r="A3998" s="93">
        <v>3997</v>
      </c>
      <c r="B3998" s="93" t="s">
        <v>7200</v>
      </c>
      <c r="C3998" s="93" t="s">
        <v>8751</v>
      </c>
      <c r="D3998" s="93">
        <v>1975</v>
      </c>
      <c r="E3998" s="93">
        <v>4.8689999999999998</v>
      </c>
    </row>
    <row r="3999" spans="1:5" ht="14.25" customHeight="1">
      <c r="A3999" s="93">
        <v>3998</v>
      </c>
      <c r="B3999" s="93" t="s">
        <v>8750</v>
      </c>
      <c r="C3999" s="93" t="s">
        <v>8749</v>
      </c>
      <c r="D3999" s="93">
        <v>1964</v>
      </c>
      <c r="E3999" s="93">
        <v>4.8689999999999998</v>
      </c>
    </row>
    <row r="4000" spans="1:5" ht="14.25" customHeight="1">
      <c r="A4000" s="93">
        <v>3999</v>
      </c>
      <c r="B4000" s="93" t="s">
        <v>8748</v>
      </c>
      <c r="C4000" s="93" t="s">
        <v>8747</v>
      </c>
      <c r="D4000" s="93">
        <v>1963</v>
      </c>
      <c r="E4000" s="93">
        <v>4.867</v>
      </c>
    </row>
    <row r="4001" spans="1:5" ht="14.25" customHeight="1">
      <c r="A4001" s="93">
        <v>4000</v>
      </c>
      <c r="B4001" s="93" t="s">
        <v>8746</v>
      </c>
      <c r="C4001" s="93" t="s">
        <v>8745</v>
      </c>
      <c r="D4001" s="93">
        <v>1957</v>
      </c>
      <c r="E4001" s="93">
        <v>4.867</v>
      </c>
    </row>
    <row r="4002" spans="1:5" ht="14.25" customHeight="1">
      <c r="A4002" s="93">
        <v>4001</v>
      </c>
      <c r="B4002" s="93" t="s">
        <v>8744</v>
      </c>
      <c r="C4002" s="93" t="s">
        <v>8743</v>
      </c>
      <c r="D4002" s="93">
        <v>1995</v>
      </c>
      <c r="E4002" s="93">
        <v>4.8659999999999997</v>
      </c>
    </row>
    <row r="4003" spans="1:5" ht="14.25" customHeight="1">
      <c r="A4003" s="93">
        <v>4002</v>
      </c>
      <c r="B4003" s="93" t="s">
        <v>8340</v>
      </c>
      <c r="C4003" s="93" t="s">
        <v>8742</v>
      </c>
      <c r="D4003" s="93">
        <v>1977</v>
      </c>
      <c r="E4003" s="93">
        <v>4.8630000000000004</v>
      </c>
    </row>
    <row r="4004" spans="1:5" ht="14.25" customHeight="1">
      <c r="A4004" s="93">
        <v>4003</v>
      </c>
      <c r="B4004" s="93" t="s">
        <v>8741</v>
      </c>
      <c r="C4004" s="93" t="s">
        <v>8740</v>
      </c>
      <c r="D4004" s="93">
        <v>1969</v>
      </c>
      <c r="E4004" s="93">
        <v>4.8630000000000004</v>
      </c>
    </row>
    <row r="4005" spans="1:5" ht="14.25" customHeight="1">
      <c r="A4005" s="93">
        <v>4004</v>
      </c>
      <c r="B4005" s="93" t="s">
        <v>8739</v>
      </c>
      <c r="C4005" s="93" t="s">
        <v>8738</v>
      </c>
      <c r="D4005" s="93">
        <v>1979</v>
      </c>
      <c r="E4005" s="93">
        <v>4.8609999999999998</v>
      </c>
    </row>
    <row r="4006" spans="1:5" ht="14.25" customHeight="1">
      <c r="A4006" s="93">
        <v>4005</v>
      </c>
      <c r="B4006" s="93" t="s">
        <v>8737</v>
      </c>
      <c r="C4006" s="93" t="s">
        <v>8736</v>
      </c>
      <c r="D4006" s="93">
        <v>1982</v>
      </c>
      <c r="E4006" s="93">
        <v>4.8600000000000003</v>
      </c>
    </row>
    <row r="4007" spans="1:5" ht="14.25" customHeight="1">
      <c r="A4007" s="93">
        <v>4006</v>
      </c>
      <c r="B4007" s="93" t="s">
        <v>8735</v>
      </c>
      <c r="C4007" s="93" t="s">
        <v>8734</v>
      </c>
      <c r="D4007" s="93">
        <v>2012</v>
      </c>
      <c r="E4007" s="93">
        <v>4.859</v>
      </c>
    </row>
    <row r="4008" spans="1:5" ht="14.25" customHeight="1">
      <c r="A4008" s="93">
        <v>4007</v>
      </c>
      <c r="B4008" s="93" t="s">
        <v>7845</v>
      </c>
      <c r="C4008" s="93" t="s">
        <v>8733</v>
      </c>
      <c r="D4008" s="93">
        <v>1978</v>
      </c>
      <c r="E4008" s="93">
        <v>4.8570000000000002</v>
      </c>
    </row>
    <row r="4009" spans="1:5" ht="14.25" customHeight="1">
      <c r="A4009" s="93">
        <v>4008</v>
      </c>
      <c r="B4009" s="93" t="s">
        <v>8732</v>
      </c>
      <c r="C4009" s="93" t="s">
        <v>8731</v>
      </c>
      <c r="D4009" s="93">
        <v>1972</v>
      </c>
      <c r="E4009" s="93">
        <v>4.8550000000000004</v>
      </c>
    </row>
    <row r="4010" spans="1:5" ht="14.25" customHeight="1">
      <c r="A4010" s="93">
        <v>4009</v>
      </c>
      <c r="B4010" s="93" t="s">
        <v>7067</v>
      </c>
      <c r="C4010" s="93" t="s">
        <v>8730</v>
      </c>
      <c r="D4010" s="93">
        <v>1944</v>
      </c>
      <c r="E4010" s="93">
        <v>4.8550000000000004</v>
      </c>
    </row>
    <row r="4011" spans="1:5" ht="14.25" customHeight="1">
      <c r="A4011" s="93">
        <v>4010</v>
      </c>
      <c r="B4011" s="93" t="s">
        <v>8729</v>
      </c>
      <c r="C4011" s="93" t="s">
        <v>8728</v>
      </c>
      <c r="D4011" s="93">
        <v>1950</v>
      </c>
      <c r="E4011" s="93">
        <v>4.8529999999999998</v>
      </c>
    </row>
    <row r="4012" spans="1:5" ht="14.25" customHeight="1">
      <c r="A4012" s="93">
        <v>4011</v>
      </c>
      <c r="B4012" s="93" t="s">
        <v>8727</v>
      </c>
      <c r="C4012" s="93" t="s">
        <v>8726</v>
      </c>
      <c r="D4012" s="93">
        <v>1935</v>
      </c>
      <c r="E4012" s="93">
        <v>4.8520000000000003</v>
      </c>
    </row>
    <row r="4013" spans="1:5" ht="14.25" customHeight="1">
      <c r="A4013" s="93">
        <v>4012</v>
      </c>
      <c r="B4013" s="93" t="s">
        <v>8725</v>
      </c>
      <c r="C4013" s="93" t="s">
        <v>8724</v>
      </c>
      <c r="D4013" s="93">
        <v>1988</v>
      </c>
      <c r="E4013" s="93">
        <v>4.8520000000000003</v>
      </c>
    </row>
    <row r="4014" spans="1:5" ht="14.25" customHeight="1">
      <c r="A4014" s="93">
        <v>4013</v>
      </c>
      <c r="B4014" s="93" t="s">
        <v>7618</v>
      </c>
      <c r="C4014" s="93" t="s">
        <v>8723</v>
      </c>
      <c r="D4014" s="93">
        <v>1957</v>
      </c>
      <c r="E4014" s="93">
        <v>4.8499999999999996</v>
      </c>
    </row>
    <row r="4015" spans="1:5" ht="14.25" customHeight="1">
      <c r="A4015" s="93">
        <v>4014</v>
      </c>
      <c r="B4015" s="93" t="s">
        <v>8722</v>
      </c>
      <c r="C4015" s="93" t="s">
        <v>8721</v>
      </c>
      <c r="D4015" s="93">
        <v>1980</v>
      </c>
      <c r="E4015" s="93">
        <v>4.8479999999999999</v>
      </c>
    </row>
    <row r="4016" spans="1:5" ht="14.25" customHeight="1">
      <c r="A4016" s="93">
        <v>4015</v>
      </c>
      <c r="B4016" s="93" t="s">
        <v>8720</v>
      </c>
      <c r="C4016" s="93" t="s">
        <v>8719</v>
      </c>
      <c r="D4016" s="93">
        <v>1996</v>
      </c>
      <c r="E4016" s="93">
        <v>4.8479999999999999</v>
      </c>
    </row>
    <row r="4017" spans="1:5" ht="14.25" customHeight="1">
      <c r="A4017" s="93">
        <v>4016</v>
      </c>
      <c r="B4017" s="93" t="s">
        <v>8071</v>
      </c>
      <c r="C4017" s="93" t="s">
        <v>8718</v>
      </c>
      <c r="D4017" s="93">
        <v>2002</v>
      </c>
      <c r="E4017" s="93">
        <v>4.8470000000000004</v>
      </c>
    </row>
    <row r="4018" spans="1:5" ht="14.25" customHeight="1">
      <c r="A4018" s="93">
        <v>4017</v>
      </c>
      <c r="B4018" s="93" t="s">
        <v>7067</v>
      </c>
      <c r="C4018" s="93" t="s">
        <v>7652</v>
      </c>
      <c r="D4018" s="93">
        <v>1945</v>
      </c>
      <c r="E4018" s="93">
        <v>4.8460000000000001</v>
      </c>
    </row>
    <row r="4019" spans="1:5" ht="14.25" customHeight="1">
      <c r="A4019" s="93">
        <v>4018</v>
      </c>
      <c r="B4019" s="93" t="s">
        <v>7093</v>
      </c>
      <c r="C4019" s="93" t="s">
        <v>8717</v>
      </c>
      <c r="D4019" s="93">
        <v>1973</v>
      </c>
      <c r="E4019" s="93">
        <v>4.8460000000000001</v>
      </c>
    </row>
    <row r="4020" spans="1:5" ht="14.25" customHeight="1">
      <c r="A4020" s="93">
        <v>4019</v>
      </c>
      <c r="B4020" s="93" t="s">
        <v>8716</v>
      </c>
      <c r="C4020" s="93" t="s">
        <v>8715</v>
      </c>
      <c r="D4020" s="93">
        <v>1980</v>
      </c>
      <c r="E4020" s="93">
        <v>4.8440000000000003</v>
      </c>
    </row>
    <row r="4021" spans="1:5" ht="14.25" customHeight="1">
      <c r="A4021" s="93">
        <v>4020</v>
      </c>
      <c r="B4021" s="93" t="s">
        <v>7794</v>
      </c>
      <c r="C4021" s="93" t="s">
        <v>76</v>
      </c>
      <c r="D4021" s="93">
        <v>1970</v>
      </c>
      <c r="E4021" s="93">
        <v>4.8440000000000003</v>
      </c>
    </row>
    <row r="4022" spans="1:5" ht="14.25" customHeight="1">
      <c r="A4022" s="93">
        <v>4021</v>
      </c>
      <c r="B4022" s="93" t="s">
        <v>8714</v>
      </c>
      <c r="C4022" s="93" t="s">
        <v>8713</v>
      </c>
      <c r="D4022" s="93">
        <v>2009</v>
      </c>
      <c r="E4022" s="93">
        <v>4.8440000000000003</v>
      </c>
    </row>
    <row r="4023" spans="1:5" ht="14.25" customHeight="1">
      <c r="A4023" s="93">
        <v>4022</v>
      </c>
      <c r="B4023" s="93" t="s">
        <v>8712</v>
      </c>
      <c r="C4023" s="93" t="s">
        <v>8711</v>
      </c>
      <c r="D4023" s="93">
        <v>1991</v>
      </c>
      <c r="E4023" s="93">
        <v>4.843</v>
      </c>
    </row>
    <row r="4024" spans="1:5" ht="14.25" customHeight="1">
      <c r="A4024" s="93">
        <v>4023</v>
      </c>
      <c r="B4024" s="93" t="s">
        <v>7334</v>
      </c>
      <c r="C4024" s="93" t="s">
        <v>8710</v>
      </c>
      <c r="D4024" s="93">
        <v>1973</v>
      </c>
      <c r="E4024" s="93">
        <v>4.8419999999999996</v>
      </c>
    </row>
    <row r="4025" spans="1:5" ht="14.25" customHeight="1">
      <c r="A4025" s="93">
        <v>4024</v>
      </c>
      <c r="B4025" s="93" t="s">
        <v>7341</v>
      </c>
      <c r="C4025" s="93" t="s">
        <v>8709</v>
      </c>
      <c r="D4025" s="93">
        <v>1944</v>
      </c>
      <c r="E4025" s="93">
        <v>4.8410000000000002</v>
      </c>
    </row>
    <row r="4026" spans="1:5" ht="14.25" customHeight="1">
      <c r="A4026" s="93">
        <v>4025</v>
      </c>
      <c r="B4026" s="93" t="s">
        <v>8708</v>
      </c>
      <c r="C4026" s="93" t="s">
        <v>8707</v>
      </c>
      <c r="D4026" s="93">
        <v>1966</v>
      </c>
      <c r="E4026" s="93">
        <v>4.84</v>
      </c>
    </row>
    <row r="4027" spans="1:5" ht="14.25" customHeight="1">
      <c r="A4027" s="93">
        <v>4026</v>
      </c>
      <c r="B4027" s="93" t="s">
        <v>7924</v>
      </c>
      <c r="C4027" s="93" t="s">
        <v>8706</v>
      </c>
      <c r="D4027" s="93">
        <v>1969</v>
      </c>
      <c r="E4027" s="93">
        <v>4.8390000000000004</v>
      </c>
    </row>
    <row r="4028" spans="1:5" ht="14.25" customHeight="1">
      <c r="A4028" s="93">
        <v>4027</v>
      </c>
      <c r="B4028" s="93" t="s">
        <v>7330</v>
      </c>
      <c r="C4028" s="93" t="s">
        <v>8705</v>
      </c>
      <c r="D4028" s="93">
        <v>1952</v>
      </c>
      <c r="E4028" s="93">
        <v>4.8360000000000003</v>
      </c>
    </row>
    <row r="4029" spans="1:5" ht="14.25" customHeight="1">
      <c r="A4029" s="93">
        <v>4028</v>
      </c>
      <c r="B4029" s="93" t="s">
        <v>8704</v>
      </c>
      <c r="C4029" s="93" t="s">
        <v>8703</v>
      </c>
      <c r="D4029" s="93">
        <v>1985</v>
      </c>
      <c r="E4029" s="93">
        <v>4.835</v>
      </c>
    </row>
    <row r="4030" spans="1:5" ht="14.25" customHeight="1">
      <c r="A4030" s="93">
        <v>4029</v>
      </c>
      <c r="B4030" s="93" t="s">
        <v>7067</v>
      </c>
      <c r="C4030" s="93" t="s">
        <v>8702</v>
      </c>
      <c r="D4030" s="93">
        <v>1934</v>
      </c>
      <c r="E4030" s="93">
        <v>4.835</v>
      </c>
    </row>
    <row r="4031" spans="1:5" ht="14.25" customHeight="1">
      <c r="A4031" s="93">
        <v>4030</v>
      </c>
      <c r="B4031" s="93" t="s">
        <v>8701</v>
      </c>
      <c r="C4031" s="93" t="s">
        <v>8700</v>
      </c>
      <c r="D4031" s="93">
        <v>1980</v>
      </c>
      <c r="E4031" s="93">
        <v>4.8339999999999996</v>
      </c>
    </row>
    <row r="4032" spans="1:5" ht="14.25" customHeight="1">
      <c r="A4032" s="93">
        <v>4031</v>
      </c>
      <c r="B4032" s="93" t="s">
        <v>8699</v>
      </c>
      <c r="C4032" s="93" t="s">
        <v>8698</v>
      </c>
      <c r="D4032" s="93">
        <v>1974</v>
      </c>
      <c r="E4032" s="93">
        <v>4.8330000000000002</v>
      </c>
    </row>
    <row r="4033" spans="1:5" ht="14.25" customHeight="1">
      <c r="A4033" s="93">
        <v>4032</v>
      </c>
      <c r="B4033" s="93" t="s">
        <v>8697</v>
      </c>
      <c r="C4033" s="93" t="s">
        <v>8696</v>
      </c>
      <c r="D4033" s="93">
        <v>1949</v>
      </c>
      <c r="E4033" s="93">
        <v>4.8330000000000002</v>
      </c>
    </row>
    <row r="4034" spans="1:5" ht="14.25" customHeight="1">
      <c r="A4034" s="93">
        <v>4033</v>
      </c>
      <c r="B4034" s="93" t="s">
        <v>8695</v>
      </c>
      <c r="C4034" s="93" t="s">
        <v>8694</v>
      </c>
      <c r="D4034" s="93">
        <v>1996</v>
      </c>
      <c r="E4034" s="93">
        <v>4.8330000000000002</v>
      </c>
    </row>
    <row r="4035" spans="1:5" ht="14.25" customHeight="1">
      <c r="A4035" s="93">
        <v>4034</v>
      </c>
      <c r="B4035" s="93" t="s">
        <v>7996</v>
      </c>
      <c r="C4035" s="93" t="s">
        <v>8693</v>
      </c>
      <c r="D4035" s="93">
        <v>1958</v>
      </c>
      <c r="E4035" s="93">
        <v>4.8319999999999999</v>
      </c>
    </row>
    <row r="4036" spans="1:5" ht="14.25" customHeight="1">
      <c r="A4036" s="93">
        <v>4035</v>
      </c>
      <c r="B4036" s="93" t="s">
        <v>8692</v>
      </c>
      <c r="C4036" s="93" t="s">
        <v>8691</v>
      </c>
      <c r="D4036" s="93">
        <v>1983</v>
      </c>
      <c r="E4036" s="93">
        <v>4.8319999999999999</v>
      </c>
    </row>
    <row r="4037" spans="1:5" ht="14.25" customHeight="1">
      <c r="A4037" s="93">
        <v>4036</v>
      </c>
      <c r="B4037" s="93" t="s">
        <v>8690</v>
      </c>
      <c r="C4037" s="93" t="s">
        <v>8689</v>
      </c>
      <c r="D4037" s="93">
        <v>1969</v>
      </c>
      <c r="E4037" s="93">
        <v>4.8310000000000004</v>
      </c>
    </row>
    <row r="4038" spans="1:5" ht="14.25" customHeight="1">
      <c r="A4038" s="93">
        <v>4037</v>
      </c>
      <c r="B4038" s="93" t="s">
        <v>8688</v>
      </c>
      <c r="C4038" s="93" t="s">
        <v>8687</v>
      </c>
      <c r="D4038" s="93">
        <v>1998</v>
      </c>
      <c r="E4038" s="93">
        <v>4.8310000000000004</v>
      </c>
    </row>
    <row r="4039" spans="1:5" ht="14.25" customHeight="1">
      <c r="A4039" s="93">
        <v>4038</v>
      </c>
      <c r="B4039" s="93" t="s">
        <v>8686</v>
      </c>
      <c r="C4039" s="93" t="s">
        <v>8685</v>
      </c>
      <c r="D4039" s="93">
        <v>1987</v>
      </c>
      <c r="E4039" s="93">
        <v>4.8310000000000004</v>
      </c>
    </row>
    <row r="4040" spans="1:5" ht="14.25" customHeight="1">
      <c r="A4040" s="93">
        <v>4039</v>
      </c>
      <c r="B4040" s="93" t="s">
        <v>8684</v>
      </c>
      <c r="C4040" s="93" t="s">
        <v>8683</v>
      </c>
      <c r="D4040" s="93">
        <v>2002</v>
      </c>
      <c r="E4040" s="93">
        <v>4.83</v>
      </c>
    </row>
    <row r="4041" spans="1:5" ht="14.25" customHeight="1">
      <c r="A4041" s="93">
        <v>4040</v>
      </c>
      <c r="B4041" s="93" t="s">
        <v>8682</v>
      </c>
      <c r="C4041" s="93" t="s">
        <v>8681</v>
      </c>
      <c r="D4041" s="93">
        <v>1960</v>
      </c>
      <c r="E4041" s="93">
        <v>4.83</v>
      </c>
    </row>
    <row r="4042" spans="1:5" ht="14.25" customHeight="1">
      <c r="A4042" s="93">
        <v>4041</v>
      </c>
      <c r="B4042" s="93" t="s">
        <v>8680</v>
      </c>
      <c r="C4042" s="93" t="s">
        <v>8679</v>
      </c>
      <c r="D4042" s="93">
        <v>1973</v>
      </c>
      <c r="E4042" s="93">
        <v>4.83</v>
      </c>
    </row>
    <row r="4043" spans="1:5" ht="14.25" customHeight="1">
      <c r="A4043" s="93">
        <v>4042</v>
      </c>
      <c r="B4043" s="93" t="s">
        <v>7624</v>
      </c>
      <c r="C4043" s="93" t="s">
        <v>8678</v>
      </c>
      <c r="D4043" s="93">
        <v>1978</v>
      </c>
      <c r="E4043" s="93">
        <v>4.827</v>
      </c>
    </row>
    <row r="4044" spans="1:5" ht="14.25" customHeight="1">
      <c r="A4044" s="93">
        <v>4043</v>
      </c>
      <c r="B4044" s="93" t="s">
        <v>8677</v>
      </c>
      <c r="C4044" s="93" t="s">
        <v>8676</v>
      </c>
      <c r="D4044" s="93">
        <v>2003</v>
      </c>
      <c r="E4044" s="93">
        <v>4.8259999999999996</v>
      </c>
    </row>
    <row r="4045" spans="1:5" ht="14.25" customHeight="1">
      <c r="A4045" s="93">
        <v>4044</v>
      </c>
      <c r="B4045" s="93" t="s">
        <v>7978</v>
      </c>
      <c r="C4045" s="93" t="s">
        <v>8675</v>
      </c>
      <c r="D4045" s="93">
        <v>1994</v>
      </c>
      <c r="E4045" s="93">
        <v>4.8259999999999996</v>
      </c>
    </row>
    <row r="4046" spans="1:5" ht="14.25" customHeight="1">
      <c r="A4046" s="93">
        <v>4045</v>
      </c>
      <c r="B4046" s="93" t="s">
        <v>8674</v>
      </c>
      <c r="C4046" s="93" t="s">
        <v>8673</v>
      </c>
      <c r="D4046" s="93">
        <v>1960</v>
      </c>
      <c r="E4046" s="93">
        <v>4.8250000000000002</v>
      </c>
    </row>
    <row r="4047" spans="1:5" ht="14.25" customHeight="1">
      <c r="A4047" s="93">
        <v>4046</v>
      </c>
      <c r="B4047" s="93" t="s">
        <v>8672</v>
      </c>
      <c r="C4047" s="93" t="s">
        <v>8671</v>
      </c>
      <c r="D4047" s="93">
        <v>2009</v>
      </c>
      <c r="E4047" s="93">
        <v>4.8239999999999998</v>
      </c>
    </row>
    <row r="4048" spans="1:5" ht="14.25" customHeight="1">
      <c r="A4048" s="93">
        <v>4047</v>
      </c>
      <c r="B4048" s="93" t="s">
        <v>8670</v>
      </c>
      <c r="C4048" s="93" t="s">
        <v>8669</v>
      </c>
      <c r="D4048" s="93">
        <v>1992</v>
      </c>
      <c r="E4048" s="93">
        <v>4.8230000000000004</v>
      </c>
    </row>
    <row r="4049" spans="1:5" ht="14.25" customHeight="1">
      <c r="A4049" s="93">
        <v>4048</v>
      </c>
      <c r="B4049" s="93" t="s">
        <v>8668</v>
      </c>
      <c r="C4049" s="93" t="s">
        <v>8667</v>
      </c>
      <c r="D4049" s="93">
        <v>1925</v>
      </c>
      <c r="E4049" s="93">
        <v>4.8220000000000001</v>
      </c>
    </row>
    <row r="4050" spans="1:5" ht="14.25" customHeight="1">
      <c r="A4050" s="93">
        <v>4049</v>
      </c>
      <c r="B4050" s="93" t="s">
        <v>8666</v>
      </c>
      <c r="C4050" s="93" t="s">
        <v>8665</v>
      </c>
      <c r="D4050" s="93">
        <v>1960</v>
      </c>
      <c r="E4050" s="93">
        <v>4.8220000000000001</v>
      </c>
    </row>
    <row r="4051" spans="1:5" ht="14.25" customHeight="1">
      <c r="A4051" s="93">
        <v>4050</v>
      </c>
      <c r="B4051" s="93" t="s">
        <v>8664</v>
      </c>
      <c r="C4051" s="93" t="s">
        <v>8663</v>
      </c>
      <c r="D4051" s="93">
        <v>1982</v>
      </c>
      <c r="E4051" s="93">
        <v>4.8220000000000001</v>
      </c>
    </row>
    <row r="4052" spans="1:5" ht="14.25" customHeight="1">
      <c r="A4052" s="93">
        <v>4051</v>
      </c>
      <c r="B4052" s="93" t="s">
        <v>8662</v>
      </c>
      <c r="C4052" s="93" t="s">
        <v>8661</v>
      </c>
      <c r="D4052" s="93">
        <v>1990</v>
      </c>
      <c r="E4052" s="93">
        <v>4.8209999999999997</v>
      </c>
    </row>
    <row r="4053" spans="1:5" ht="14.25" customHeight="1">
      <c r="A4053" s="93">
        <v>4052</v>
      </c>
      <c r="B4053" s="93" t="s">
        <v>7051</v>
      </c>
      <c r="C4053" s="93" t="s">
        <v>8660</v>
      </c>
      <c r="D4053" s="93">
        <v>1997</v>
      </c>
      <c r="E4053" s="93">
        <v>4.8209999999999997</v>
      </c>
    </row>
    <row r="4054" spans="1:5" ht="14.25" customHeight="1">
      <c r="A4054" s="93">
        <v>4053</v>
      </c>
      <c r="B4054" s="93" t="s">
        <v>8659</v>
      </c>
      <c r="C4054" s="93" t="s">
        <v>8658</v>
      </c>
      <c r="D4054" s="93">
        <v>2010</v>
      </c>
      <c r="E4054" s="93">
        <v>4.82</v>
      </c>
    </row>
    <row r="4055" spans="1:5" ht="14.25" customHeight="1">
      <c r="A4055" s="93">
        <v>4054</v>
      </c>
      <c r="B4055" s="93" t="s">
        <v>8657</v>
      </c>
      <c r="C4055" s="93" t="s">
        <v>8656</v>
      </c>
      <c r="D4055" s="93">
        <v>2010</v>
      </c>
      <c r="E4055" s="93">
        <v>4.819</v>
      </c>
    </row>
    <row r="4056" spans="1:5" ht="14.25" customHeight="1">
      <c r="A4056" s="93">
        <v>4055</v>
      </c>
      <c r="B4056" s="93" t="s">
        <v>8655</v>
      </c>
      <c r="C4056" s="93" t="s">
        <v>8654</v>
      </c>
      <c r="D4056" s="93">
        <v>1969</v>
      </c>
      <c r="E4056" s="93">
        <v>4.8179999999999996</v>
      </c>
    </row>
    <row r="4057" spans="1:5" ht="14.25" customHeight="1">
      <c r="A4057" s="93">
        <v>4056</v>
      </c>
      <c r="B4057" s="93" t="s">
        <v>8653</v>
      </c>
      <c r="C4057" s="93" t="s">
        <v>8652</v>
      </c>
      <c r="D4057" s="93">
        <v>1981</v>
      </c>
      <c r="E4057" s="93">
        <v>4.8179999999999996</v>
      </c>
    </row>
    <row r="4058" spans="1:5" ht="14.25" customHeight="1">
      <c r="A4058" s="93">
        <v>4057</v>
      </c>
      <c r="B4058" s="93" t="s">
        <v>8305</v>
      </c>
      <c r="C4058" s="93" t="s">
        <v>8651</v>
      </c>
      <c r="D4058" s="93">
        <v>1992</v>
      </c>
      <c r="E4058" s="93">
        <v>4.8179999999999996</v>
      </c>
    </row>
    <row r="4059" spans="1:5" ht="14.25" customHeight="1">
      <c r="A4059" s="93">
        <v>4058</v>
      </c>
      <c r="B4059" s="93" t="s">
        <v>8650</v>
      </c>
      <c r="C4059" s="93" t="s">
        <v>8649</v>
      </c>
      <c r="D4059" s="93">
        <v>1957</v>
      </c>
      <c r="E4059" s="93">
        <v>4.8150000000000004</v>
      </c>
    </row>
    <row r="4060" spans="1:5" ht="14.25" customHeight="1">
      <c r="A4060" s="93">
        <v>4059</v>
      </c>
      <c r="B4060" s="93" t="s">
        <v>7491</v>
      </c>
      <c r="C4060" s="93" t="s">
        <v>8648</v>
      </c>
      <c r="D4060" s="93">
        <v>2001</v>
      </c>
      <c r="E4060" s="93">
        <v>4.8140000000000001</v>
      </c>
    </row>
    <row r="4061" spans="1:5" ht="14.25" customHeight="1">
      <c r="A4061" s="93">
        <v>4060</v>
      </c>
      <c r="B4061" s="93" t="s">
        <v>7047</v>
      </c>
      <c r="C4061" s="93" t="s">
        <v>8647</v>
      </c>
      <c r="D4061" s="93">
        <v>1979</v>
      </c>
      <c r="E4061" s="93">
        <v>4.8140000000000001</v>
      </c>
    </row>
    <row r="4062" spans="1:5" ht="14.25" customHeight="1">
      <c r="A4062" s="93">
        <v>4061</v>
      </c>
      <c r="B4062" s="93" t="s">
        <v>8646</v>
      </c>
      <c r="C4062" s="93" t="s">
        <v>8645</v>
      </c>
      <c r="D4062" s="93">
        <v>1905</v>
      </c>
      <c r="E4062" s="93">
        <v>4.8129999999999997</v>
      </c>
    </row>
    <row r="4063" spans="1:5" ht="14.25" customHeight="1">
      <c r="A4063" s="93">
        <v>4062</v>
      </c>
      <c r="B4063" s="93" t="s">
        <v>7877</v>
      </c>
      <c r="C4063" s="93" t="s">
        <v>8644</v>
      </c>
      <c r="D4063" s="93">
        <v>1973</v>
      </c>
      <c r="E4063" s="93">
        <v>4.8129999999999997</v>
      </c>
    </row>
    <row r="4064" spans="1:5" ht="14.25" customHeight="1">
      <c r="A4064" s="93">
        <v>4063</v>
      </c>
      <c r="B4064" s="93" t="s">
        <v>8643</v>
      </c>
      <c r="C4064" s="93" t="s">
        <v>8642</v>
      </c>
      <c r="D4064" s="93">
        <v>1968</v>
      </c>
      <c r="E4064" s="93">
        <v>4.8120000000000003</v>
      </c>
    </row>
    <row r="4065" spans="1:5" ht="14.25" customHeight="1">
      <c r="A4065" s="93">
        <v>4064</v>
      </c>
      <c r="B4065" s="93" t="s">
        <v>8641</v>
      </c>
      <c r="C4065" s="93" t="s">
        <v>8640</v>
      </c>
      <c r="D4065" s="93">
        <v>1966</v>
      </c>
      <c r="E4065" s="93">
        <v>4.8120000000000003</v>
      </c>
    </row>
    <row r="4066" spans="1:5" ht="14.25" customHeight="1">
      <c r="A4066" s="93">
        <v>4065</v>
      </c>
      <c r="B4066" s="93" t="s">
        <v>8639</v>
      </c>
      <c r="C4066" s="93" t="s">
        <v>8638</v>
      </c>
      <c r="D4066" s="93">
        <v>2007</v>
      </c>
      <c r="E4066" s="93">
        <v>4.8099999999999996</v>
      </c>
    </row>
    <row r="4067" spans="1:5" ht="14.25" customHeight="1">
      <c r="A4067" s="93">
        <v>4066</v>
      </c>
      <c r="B4067" s="93" t="s">
        <v>8637</v>
      </c>
      <c r="C4067" s="93" t="s">
        <v>8636</v>
      </c>
      <c r="D4067" s="93">
        <v>1995</v>
      </c>
      <c r="E4067" s="93">
        <v>4.8090000000000002</v>
      </c>
    </row>
    <row r="4068" spans="1:5" ht="14.25" customHeight="1">
      <c r="A4068" s="93">
        <v>4067</v>
      </c>
      <c r="B4068" s="93" t="s">
        <v>8635</v>
      </c>
      <c r="C4068" s="93" t="s">
        <v>8634</v>
      </c>
      <c r="D4068" s="93">
        <v>1927</v>
      </c>
      <c r="E4068" s="93">
        <v>4.8090000000000002</v>
      </c>
    </row>
    <row r="4069" spans="1:5" ht="14.25" customHeight="1">
      <c r="A4069" s="93">
        <v>4068</v>
      </c>
      <c r="B4069" s="93" t="s">
        <v>7097</v>
      </c>
      <c r="C4069" s="93" t="s">
        <v>8633</v>
      </c>
      <c r="D4069" s="93">
        <v>2003</v>
      </c>
      <c r="E4069" s="93">
        <v>4.8090000000000002</v>
      </c>
    </row>
    <row r="4070" spans="1:5" ht="14.25" customHeight="1">
      <c r="A4070" s="93">
        <v>4069</v>
      </c>
      <c r="B4070" s="93" t="s">
        <v>8632</v>
      </c>
      <c r="C4070" s="93" t="s">
        <v>8631</v>
      </c>
      <c r="D4070" s="93">
        <v>2002</v>
      </c>
      <c r="E4070" s="93">
        <v>4.8079999999999998</v>
      </c>
    </row>
    <row r="4071" spans="1:5" ht="14.25" customHeight="1">
      <c r="A4071" s="93">
        <v>4070</v>
      </c>
      <c r="B4071" s="93" t="s">
        <v>7041</v>
      </c>
      <c r="C4071" s="93" t="s">
        <v>8630</v>
      </c>
      <c r="D4071" s="93">
        <v>2007</v>
      </c>
      <c r="E4071" s="93">
        <v>4.8079999999999998</v>
      </c>
    </row>
    <row r="4072" spans="1:5" ht="14.25" customHeight="1">
      <c r="A4072" s="93">
        <v>4071</v>
      </c>
      <c r="B4072" s="93" t="s">
        <v>8629</v>
      </c>
      <c r="C4072" s="93" t="s">
        <v>8628</v>
      </c>
      <c r="D4072" s="93">
        <v>2009</v>
      </c>
      <c r="E4072" s="93">
        <v>4.8070000000000004</v>
      </c>
    </row>
    <row r="4073" spans="1:5" ht="14.25" customHeight="1">
      <c r="A4073" s="93">
        <v>4072</v>
      </c>
      <c r="B4073" s="93" t="s">
        <v>8627</v>
      </c>
      <c r="C4073" s="93" t="s">
        <v>8626</v>
      </c>
      <c r="D4073" s="93">
        <v>1932</v>
      </c>
      <c r="E4073" s="93">
        <v>4.8070000000000004</v>
      </c>
    </row>
    <row r="4074" spans="1:5" ht="14.25" customHeight="1">
      <c r="A4074" s="93">
        <v>4073</v>
      </c>
      <c r="B4074" s="93" t="s">
        <v>8625</v>
      </c>
      <c r="C4074" s="93" t="s">
        <v>8624</v>
      </c>
      <c r="D4074" s="93">
        <v>1964</v>
      </c>
      <c r="E4074" s="93">
        <v>4.8070000000000004</v>
      </c>
    </row>
    <row r="4075" spans="1:5" ht="14.25" customHeight="1">
      <c r="A4075" s="93">
        <v>4074</v>
      </c>
      <c r="B4075" s="93" t="s">
        <v>8542</v>
      </c>
      <c r="C4075" s="93" t="s">
        <v>8623</v>
      </c>
      <c r="D4075" s="93">
        <v>1967</v>
      </c>
      <c r="E4075" s="93">
        <v>4.806</v>
      </c>
    </row>
    <row r="4076" spans="1:5" ht="14.25" customHeight="1">
      <c r="A4076" s="93">
        <v>4075</v>
      </c>
      <c r="B4076" s="93" t="s">
        <v>8622</v>
      </c>
      <c r="C4076" s="93" t="s">
        <v>8621</v>
      </c>
      <c r="D4076" s="93">
        <v>1973</v>
      </c>
      <c r="E4076" s="93">
        <v>4.806</v>
      </c>
    </row>
    <row r="4077" spans="1:5" ht="14.25" customHeight="1">
      <c r="A4077" s="93">
        <v>4076</v>
      </c>
      <c r="B4077" s="93" t="s">
        <v>8620</v>
      </c>
      <c r="C4077" s="93" t="s">
        <v>8619</v>
      </c>
      <c r="D4077" s="93">
        <v>1991</v>
      </c>
      <c r="E4077" s="93">
        <v>4.806</v>
      </c>
    </row>
    <row r="4078" spans="1:5" ht="14.25" customHeight="1">
      <c r="A4078" s="93">
        <v>4077</v>
      </c>
      <c r="B4078" s="93" t="s">
        <v>8618</v>
      </c>
      <c r="C4078" s="93" t="s">
        <v>8547</v>
      </c>
      <c r="D4078" s="93">
        <v>1911</v>
      </c>
      <c r="E4078" s="93">
        <v>4.806</v>
      </c>
    </row>
    <row r="4079" spans="1:5" ht="14.25" customHeight="1">
      <c r="A4079" s="93">
        <v>4078</v>
      </c>
      <c r="B4079" s="93">
        <v>702</v>
      </c>
      <c r="C4079" s="93" t="s">
        <v>8617</v>
      </c>
      <c r="D4079" s="93">
        <v>1999</v>
      </c>
      <c r="E4079" s="93">
        <v>4.806</v>
      </c>
    </row>
    <row r="4080" spans="1:5" ht="14.25" customHeight="1">
      <c r="A4080" s="93">
        <v>4079</v>
      </c>
      <c r="B4080" s="93" t="s">
        <v>8616</v>
      </c>
      <c r="C4080" s="93" t="s">
        <v>8615</v>
      </c>
      <c r="D4080" s="93">
        <v>1949</v>
      </c>
      <c r="E4080" s="93">
        <v>4.806</v>
      </c>
    </row>
    <row r="4081" spans="1:5" ht="14.25" customHeight="1">
      <c r="A4081" s="93">
        <v>4080</v>
      </c>
      <c r="B4081" s="93" t="s">
        <v>8614</v>
      </c>
      <c r="C4081" s="93" t="s">
        <v>8613</v>
      </c>
      <c r="D4081" s="93">
        <v>1973</v>
      </c>
      <c r="E4081" s="93">
        <v>4.8029999999999999</v>
      </c>
    </row>
    <row r="4082" spans="1:5" ht="14.25" customHeight="1">
      <c r="A4082" s="93">
        <v>4081</v>
      </c>
      <c r="B4082" s="93" t="s">
        <v>7510</v>
      </c>
      <c r="C4082" s="93" t="s">
        <v>8612</v>
      </c>
      <c r="D4082" s="93">
        <v>2002</v>
      </c>
      <c r="E4082" s="93">
        <v>4.8029999999999999</v>
      </c>
    </row>
    <row r="4083" spans="1:5" ht="14.25" customHeight="1">
      <c r="A4083" s="93">
        <v>4082</v>
      </c>
      <c r="B4083" s="93" t="s">
        <v>8611</v>
      </c>
      <c r="C4083" s="93" t="s">
        <v>8610</v>
      </c>
      <c r="D4083" s="93">
        <v>1987</v>
      </c>
      <c r="E4083" s="93">
        <v>4.8029999999999999</v>
      </c>
    </row>
    <row r="4084" spans="1:5" ht="14.25" customHeight="1">
      <c r="A4084" s="93">
        <v>4083</v>
      </c>
      <c r="B4084" s="93" t="s">
        <v>7332</v>
      </c>
      <c r="C4084" s="93" t="s">
        <v>8609</v>
      </c>
      <c r="D4084" s="93">
        <v>1997</v>
      </c>
      <c r="E4084" s="93">
        <v>4.8010000000000002</v>
      </c>
    </row>
    <row r="4085" spans="1:5" ht="14.25" customHeight="1">
      <c r="A4085" s="93">
        <v>4084</v>
      </c>
      <c r="B4085" s="93" t="s">
        <v>8608</v>
      </c>
      <c r="C4085" s="93" t="s">
        <v>8607</v>
      </c>
      <c r="D4085" s="93">
        <v>1988</v>
      </c>
      <c r="E4085" s="93">
        <v>4.8</v>
      </c>
    </row>
    <row r="4086" spans="1:5" ht="14.25" customHeight="1">
      <c r="A4086" s="93">
        <v>4085</v>
      </c>
      <c r="B4086" s="93" t="s">
        <v>8606</v>
      </c>
      <c r="C4086" s="93" t="s">
        <v>8605</v>
      </c>
      <c r="D4086" s="93">
        <v>2003</v>
      </c>
      <c r="E4086" s="93">
        <v>4.798</v>
      </c>
    </row>
    <row r="4087" spans="1:5" ht="14.25" customHeight="1">
      <c r="A4087" s="93">
        <v>4086</v>
      </c>
      <c r="B4087" s="93" t="s">
        <v>8604</v>
      </c>
      <c r="C4087" s="93" t="s">
        <v>8603</v>
      </c>
      <c r="D4087" s="93">
        <v>1980</v>
      </c>
      <c r="E4087" s="93">
        <v>4.7969999999999997</v>
      </c>
    </row>
    <row r="4088" spans="1:5" ht="14.25" customHeight="1">
      <c r="A4088" s="93">
        <v>4087</v>
      </c>
      <c r="B4088" s="93" t="s">
        <v>8602</v>
      </c>
      <c r="C4088" s="93" t="s">
        <v>8601</v>
      </c>
      <c r="D4088" s="93">
        <v>1983</v>
      </c>
      <c r="E4088" s="93">
        <v>4.7960000000000003</v>
      </c>
    </row>
    <row r="4089" spans="1:5" ht="14.25" customHeight="1">
      <c r="A4089" s="93">
        <v>4088</v>
      </c>
      <c r="B4089" s="93" t="s">
        <v>8600</v>
      </c>
      <c r="C4089" s="93" t="s">
        <v>8599</v>
      </c>
      <c r="D4089" s="93">
        <v>2012</v>
      </c>
      <c r="E4089" s="93">
        <v>4.7930000000000001</v>
      </c>
    </row>
    <row r="4090" spans="1:5" ht="14.25" customHeight="1">
      <c r="A4090" s="93">
        <v>4089</v>
      </c>
      <c r="B4090" s="93" t="s">
        <v>8598</v>
      </c>
      <c r="C4090" s="93" t="s">
        <v>8597</v>
      </c>
      <c r="D4090" s="93">
        <v>1984</v>
      </c>
      <c r="E4090" s="93">
        <v>4.7930000000000001</v>
      </c>
    </row>
    <row r="4091" spans="1:5" ht="14.25" customHeight="1">
      <c r="A4091" s="93">
        <v>4090</v>
      </c>
      <c r="B4091" s="93" t="s">
        <v>8596</v>
      </c>
      <c r="C4091" s="93" t="s">
        <v>8595</v>
      </c>
      <c r="D4091" s="93">
        <v>1995</v>
      </c>
      <c r="E4091" s="93">
        <v>4.7930000000000001</v>
      </c>
    </row>
    <row r="4092" spans="1:5" ht="14.25" customHeight="1">
      <c r="A4092" s="93">
        <v>4091</v>
      </c>
      <c r="B4092" s="93" t="s">
        <v>8594</v>
      </c>
      <c r="C4092" s="93" t="s">
        <v>8593</v>
      </c>
      <c r="D4092" s="93">
        <v>1980</v>
      </c>
      <c r="E4092" s="93">
        <v>4.7919999999999998</v>
      </c>
    </row>
    <row r="4093" spans="1:5" ht="14.25" customHeight="1">
      <c r="A4093" s="93">
        <v>4092</v>
      </c>
      <c r="B4093" s="93" t="s">
        <v>7089</v>
      </c>
      <c r="C4093" s="93" t="s">
        <v>8592</v>
      </c>
      <c r="D4093" s="93">
        <v>1993</v>
      </c>
      <c r="E4093" s="93">
        <v>4.7919999999999998</v>
      </c>
    </row>
    <row r="4094" spans="1:5" ht="14.25" customHeight="1">
      <c r="A4094" s="93">
        <v>4093</v>
      </c>
      <c r="B4094" s="93" t="s">
        <v>8591</v>
      </c>
      <c r="C4094" s="93" t="s">
        <v>8590</v>
      </c>
      <c r="D4094" s="93">
        <v>1976</v>
      </c>
      <c r="E4094" s="93">
        <v>4.7910000000000004</v>
      </c>
    </row>
    <row r="4095" spans="1:5" ht="14.25" customHeight="1">
      <c r="A4095" s="93">
        <v>4094</v>
      </c>
      <c r="B4095" s="93" t="s">
        <v>8038</v>
      </c>
      <c r="C4095" s="93" t="s">
        <v>8589</v>
      </c>
      <c r="D4095" s="93">
        <v>1957</v>
      </c>
      <c r="E4095" s="93">
        <v>4.7910000000000004</v>
      </c>
    </row>
    <row r="4096" spans="1:5" ht="14.25" customHeight="1">
      <c r="A4096" s="93">
        <v>4095</v>
      </c>
      <c r="B4096" s="93" t="s">
        <v>8588</v>
      </c>
      <c r="C4096" s="93" t="s">
        <v>8587</v>
      </c>
      <c r="D4096" s="93">
        <v>1985</v>
      </c>
      <c r="E4096" s="93">
        <v>4.79</v>
      </c>
    </row>
    <row r="4097" spans="1:5" ht="14.25" customHeight="1">
      <c r="A4097" s="93">
        <v>4096</v>
      </c>
      <c r="B4097" s="93" t="s">
        <v>8586</v>
      </c>
      <c r="C4097" s="93" t="s">
        <v>8585</v>
      </c>
      <c r="D4097" s="93">
        <v>1957</v>
      </c>
      <c r="E4097" s="93">
        <v>4.79</v>
      </c>
    </row>
    <row r="4098" spans="1:5" ht="14.25" customHeight="1">
      <c r="A4098" s="93">
        <v>4097</v>
      </c>
      <c r="B4098" s="93" t="s">
        <v>8584</v>
      </c>
      <c r="C4098" s="93" t="s">
        <v>8583</v>
      </c>
      <c r="D4098" s="93">
        <v>1944</v>
      </c>
      <c r="E4098" s="93">
        <v>4.7889999999999997</v>
      </c>
    </row>
    <row r="4099" spans="1:5" ht="14.25" customHeight="1">
      <c r="A4099" s="93">
        <v>4098</v>
      </c>
      <c r="B4099" s="93" t="s">
        <v>8582</v>
      </c>
      <c r="C4099" s="93" t="s">
        <v>7785</v>
      </c>
      <c r="D4099" s="93">
        <v>1968</v>
      </c>
      <c r="E4099" s="93">
        <v>4.7880000000000003</v>
      </c>
    </row>
    <row r="4100" spans="1:5" ht="14.25" customHeight="1">
      <c r="A4100" s="93">
        <v>4099</v>
      </c>
      <c r="B4100" s="93" t="s">
        <v>8581</v>
      </c>
      <c r="C4100" s="93" t="s">
        <v>7843</v>
      </c>
      <c r="D4100" s="93">
        <v>1998</v>
      </c>
      <c r="E4100" s="93">
        <v>4.7880000000000003</v>
      </c>
    </row>
    <row r="4101" spans="1:5" ht="14.25" customHeight="1">
      <c r="A4101" s="93">
        <v>4100</v>
      </c>
      <c r="B4101" s="93" t="s">
        <v>7371</v>
      </c>
      <c r="C4101" s="93" t="s">
        <v>8580</v>
      </c>
      <c r="D4101" s="93">
        <v>1992</v>
      </c>
      <c r="E4101" s="93">
        <v>4.7859999999999996</v>
      </c>
    </row>
    <row r="4102" spans="1:5" ht="14.25" customHeight="1">
      <c r="A4102" s="93">
        <v>4101</v>
      </c>
      <c r="B4102" s="93" t="s">
        <v>8579</v>
      </c>
      <c r="C4102" s="93" t="s">
        <v>8578</v>
      </c>
      <c r="D4102" s="93">
        <v>1929</v>
      </c>
      <c r="E4102" s="93">
        <v>4.7850000000000001</v>
      </c>
    </row>
    <row r="4103" spans="1:5" ht="14.25" customHeight="1">
      <c r="A4103" s="93">
        <v>4102</v>
      </c>
      <c r="B4103" s="93" t="s">
        <v>7363</v>
      </c>
      <c r="C4103" s="93" t="s">
        <v>8577</v>
      </c>
      <c r="D4103" s="93">
        <v>2000</v>
      </c>
      <c r="E4103" s="93">
        <v>4.7830000000000004</v>
      </c>
    </row>
    <row r="4104" spans="1:5" ht="14.25" customHeight="1">
      <c r="A4104" s="93">
        <v>4103</v>
      </c>
      <c r="B4104" s="93" t="s">
        <v>7179</v>
      </c>
      <c r="C4104" s="93" t="s">
        <v>8576</v>
      </c>
      <c r="D4104" s="93">
        <v>1985</v>
      </c>
      <c r="E4104" s="93">
        <v>4.782</v>
      </c>
    </row>
    <row r="4105" spans="1:5" ht="14.25" customHeight="1">
      <c r="A4105" s="93">
        <v>4104</v>
      </c>
      <c r="B4105" s="93" t="s">
        <v>8575</v>
      </c>
      <c r="C4105" s="93" t="s">
        <v>8574</v>
      </c>
      <c r="D4105" s="93">
        <v>1952</v>
      </c>
      <c r="E4105" s="93">
        <v>4.7789999999999999</v>
      </c>
    </row>
    <row r="4106" spans="1:5" ht="14.25" customHeight="1">
      <c r="A4106" s="93">
        <v>4105</v>
      </c>
      <c r="B4106" s="93" t="s">
        <v>7017</v>
      </c>
      <c r="C4106" s="93" t="s">
        <v>8573</v>
      </c>
      <c r="D4106" s="93">
        <v>1982</v>
      </c>
      <c r="E4106" s="93">
        <v>4.7779999999999996</v>
      </c>
    </row>
    <row r="4107" spans="1:5" ht="14.25" customHeight="1">
      <c r="A4107" s="93">
        <v>4106</v>
      </c>
      <c r="B4107" s="93" t="s">
        <v>8572</v>
      </c>
      <c r="C4107" s="93" t="s">
        <v>8571</v>
      </c>
      <c r="D4107" s="93">
        <v>1961</v>
      </c>
      <c r="E4107" s="93">
        <v>4.7770000000000001</v>
      </c>
    </row>
    <row r="4108" spans="1:5" ht="14.25" customHeight="1">
      <c r="A4108" s="93">
        <v>4107</v>
      </c>
      <c r="B4108" s="93" t="s">
        <v>7326</v>
      </c>
      <c r="C4108" s="93" t="s">
        <v>8570</v>
      </c>
      <c r="D4108" s="93">
        <v>2006</v>
      </c>
      <c r="E4108" s="93">
        <v>4.7759999999999998</v>
      </c>
    </row>
    <row r="4109" spans="1:5" ht="14.25" customHeight="1">
      <c r="A4109" s="93">
        <v>4108</v>
      </c>
      <c r="B4109" s="93" t="s">
        <v>8160</v>
      </c>
      <c r="C4109" s="93" t="s">
        <v>8569</v>
      </c>
      <c r="D4109" s="93">
        <v>1958</v>
      </c>
      <c r="E4109" s="93">
        <v>4.7720000000000002</v>
      </c>
    </row>
    <row r="4110" spans="1:5" ht="14.25" customHeight="1">
      <c r="A4110" s="93">
        <v>4109</v>
      </c>
      <c r="B4110" s="93" t="s">
        <v>8568</v>
      </c>
      <c r="C4110" s="93" t="s">
        <v>8567</v>
      </c>
      <c r="D4110" s="93">
        <v>2010</v>
      </c>
      <c r="E4110" s="93">
        <v>4.7720000000000002</v>
      </c>
    </row>
    <row r="4111" spans="1:5" ht="14.25" customHeight="1">
      <c r="A4111" s="93">
        <v>4110</v>
      </c>
      <c r="B4111" s="93" t="s">
        <v>8338</v>
      </c>
      <c r="C4111" s="93" t="s">
        <v>8566</v>
      </c>
      <c r="D4111" s="93">
        <v>1985</v>
      </c>
      <c r="E4111" s="93">
        <v>4.7720000000000002</v>
      </c>
    </row>
    <row r="4112" spans="1:5" ht="14.25" customHeight="1">
      <c r="A4112" s="93">
        <v>4111</v>
      </c>
      <c r="B4112" s="93" t="s">
        <v>7013</v>
      </c>
      <c r="C4112" s="93" t="s">
        <v>8397</v>
      </c>
      <c r="D4112" s="93">
        <v>1953</v>
      </c>
      <c r="E4112" s="93">
        <v>4.7709999999999999</v>
      </c>
    </row>
    <row r="4113" spans="1:5" ht="14.25" customHeight="1">
      <c r="A4113" s="93">
        <v>4112</v>
      </c>
      <c r="B4113" s="93" t="s">
        <v>8565</v>
      </c>
      <c r="C4113" s="93" t="s">
        <v>8564</v>
      </c>
      <c r="D4113" s="93">
        <v>1947</v>
      </c>
      <c r="E4113" s="93">
        <v>4.7709999999999999</v>
      </c>
    </row>
    <row r="4114" spans="1:5" ht="14.25" customHeight="1">
      <c r="A4114" s="93">
        <v>4113</v>
      </c>
      <c r="B4114" s="93" t="s">
        <v>7373</v>
      </c>
      <c r="C4114" s="93" t="s">
        <v>8563</v>
      </c>
      <c r="D4114" s="93">
        <v>1960</v>
      </c>
      <c r="E4114" s="93">
        <v>4.7709999999999999</v>
      </c>
    </row>
    <row r="4115" spans="1:5" ht="14.25" customHeight="1">
      <c r="A4115" s="93">
        <v>4114</v>
      </c>
      <c r="B4115" s="93" t="s">
        <v>8562</v>
      </c>
      <c r="C4115" s="93" t="s">
        <v>8561</v>
      </c>
      <c r="D4115" s="93">
        <v>1998</v>
      </c>
      <c r="E4115" s="93">
        <v>4.7699999999999996</v>
      </c>
    </row>
    <row r="4116" spans="1:5" ht="14.25" customHeight="1">
      <c r="A4116" s="93">
        <v>4115</v>
      </c>
      <c r="B4116" s="93" t="s">
        <v>7750</v>
      </c>
      <c r="C4116" s="93" t="s">
        <v>8560</v>
      </c>
      <c r="D4116" s="93">
        <v>1980</v>
      </c>
      <c r="E4116" s="93">
        <v>4.7690000000000001</v>
      </c>
    </row>
    <row r="4117" spans="1:5" ht="14.25" customHeight="1">
      <c r="A4117" s="93">
        <v>4116</v>
      </c>
      <c r="B4117" s="93" t="s">
        <v>8559</v>
      </c>
      <c r="C4117" s="93" t="s">
        <v>8558</v>
      </c>
      <c r="D4117" s="93">
        <v>1992</v>
      </c>
      <c r="E4117" s="93">
        <v>4.7679999999999998</v>
      </c>
    </row>
    <row r="4118" spans="1:5" ht="14.25" customHeight="1">
      <c r="A4118" s="93">
        <v>4117</v>
      </c>
      <c r="B4118" s="93" t="s">
        <v>8557</v>
      </c>
      <c r="C4118" s="93" t="s">
        <v>8556</v>
      </c>
      <c r="D4118" s="93">
        <v>1993</v>
      </c>
      <c r="E4118" s="93">
        <v>4.7679999999999998</v>
      </c>
    </row>
    <row r="4119" spans="1:5" ht="14.25" customHeight="1">
      <c r="A4119" s="93">
        <v>4118</v>
      </c>
      <c r="B4119" s="93" t="s">
        <v>8555</v>
      </c>
      <c r="C4119" s="93" t="s">
        <v>8554</v>
      </c>
      <c r="D4119" s="93">
        <v>2012</v>
      </c>
      <c r="E4119" s="93">
        <v>4.7679999999999998</v>
      </c>
    </row>
    <row r="4120" spans="1:5" ht="14.25" customHeight="1">
      <c r="A4120" s="93">
        <v>4119</v>
      </c>
      <c r="B4120" s="93" t="s">
        <v>8553</v>
      </c>
      <c r="C4120" s="93" t="s">
        <v>8552</v>
      </c>
      <c r="D4120" s="93">
        <v>2010</v>
      </c>
      <c r="E4120" s="93">
        <v>4.7670000000000003</v>
      </c>
    </row>
    <row r="4121" spans="1:5" ht="14.25" customHeight="1">
      <c r="A4121" s="93">
        <v>4120</v>
      </c>
      <c r="B4121" s="93" t="s">
        <v>7263</v>
      </c>
      <c r="C4121" s="93" t="s">
        <v>8551</v>
      </c>
      <c r="D4121" s="93">
        <v>1941</v>
      </c>
      <c r="E4121" s="93">
        <v>4.7670000000000003</v>
      </c>
    </row>
    <row r="4122" spans="1:5" ht="14.25" customHeight="1">
      <c r="A4122" s="93">
        <v>4121</v>
      </c>
      <c r="B4122" s="93" t="s">
        <v>8550</v>
      </c>
      <c r="C4122" s="93" t="s">
        <v>8549</v>
      </c>
      <c r="D4122" s="93">
        <v>1975</v>
      </c>
      <c r="E4122" s="93">
        <v>4.766</v>
      </c>
    </row>
    <row r="4123" spans="1:5" ht="14.25" customHeight="1">
      <c r="A4123" s="93">
        <v>4122</v>
      </c>
      <c r="B4123" s="93" t="s">
        <v>8548</v>
      </c>
      <c r="C4123" s="93" t="s">
        <v>8547</v>
      </c>
      <c r="D4123" s="93">
        <v>1938</v>
      </c>
      <c r="E4123" s="93">
        <v>4.766</v>
      </c>
    </row>
    <row r="4124" spans="1:5" ht="14.25" customHeight="1">
      <c r="A4124" s="93">
        <v>4123</v>
      </c>
      <c r="B4124" s="93" t="s">
        <v>8546</v>
      </c>
      <c r="C4124" s="93" t="s">
        <v>8545</v>
      </c>
      <c r="D4124" s="93">
        <v>1991</v>
      </c>
      <c r="E4124" s="93">
        <v>4.7649999999999997</v>
      </c>
    </row>
    <row r="4125" spans="1:5" ht="14.25" customHeight="1">
      <c r="A4125" s="93">
        <v>4124</v>
      </c>
      <c r="B4125" s="93" t="s">
        <v>8544</v>
      </c>
      <c r="C4125" s="93" t="s">
        <v>8543</v>
      </c>
      <c r="D4125" s="93">
        <v>1982</v>
      </c>
      <c r="E4125" s="93">
        <v>4.7640000000000002</v>
      </c>
    </row>
    <row r="4126" spans="1:5" ht="14.25" customHeight="1">
      <c r="A4126" s="93">
        <v>4125</v>
      </c>
      <c r="B4126" s="93" t="s">
        <v>8542</v>
      </c>
      <c r="C4126" s="93" t="s">
        <v>8541</v>
      </c>
      <c r="D4126" s="93">
        <v>1968</v>
      </c>
      <c r="E4126" s="93">
        <v>4.7640000000000002</v>
      </c>
    </row>
    <row r="4127" spans="1:5" ht="14.25" customHeight="1">
      <c r="A4127" s="93">
        <v>4126</v>
      </c>
      <c r="B4127" s="93" t="s">
        <v>8540</v>
      </c>
      <c r="C4127" s="93" t="s">
        <v>8539</v>
      </c>
      <c r="D4127" s="93">
        <v>1998</v>
      </c>
      <c r="E4127" s="93">
        <v>4.7629999999999999</v>
      </c>
    </row>
    <row r="4128" spans="1:5" ht="14.25" customHeight="1">
      <c r="A4128" s="93">
        <v>4127</v>
      </c>
      <c r="B4128" s="93" t="s">
        <v>8538</v>
      </c>
      <c r="C4128" s="93" t="s">
        <v>8537</v>
      </c>
      <c r="D4128" s="93">
        <v>1988</v>
      </c>
      <c r="E4128" s="93">
        <v>4.7610000000000001</v>
      </c>
    </row>
    <row r="4129" spans="1:5" ht="14.25" customHeight="1">
      <c r="A4129" s="93">
        <v>4128</v>
      </c>
      <c r="B4129" s="93" t="s">
        <v>7280</v>
      </c>
      <c r="C4129" s="93" t="s">
        <v>8536</v>
      </c>
      <c r="D4129" s="93">
        <v>1980</v>
      </c>
      <c r="E4129" s="93">
        <v>4.76</v>
      </c>
    </row>
    <row r="4130" spans="1:5" ht="14.25" customHeight="1">
      <c r="A4130" s="93">
        <v>4129</v>
      </c>
      <c r="B4130" s="93" t="s">
        <v>8535</v>
      </c>
      <c r="C4130" s="93" t="s">
        <v>8534</v>
      </c>
      <c r="D4130" s="93">
        <v>1994</v>
      </c>
      <c r="E4130" s="93">
        <v>4.76</v>
      </c>
    </row>
    <row r="4131" spans="1:5" ht="14.25" customHeight="1">
      <c r="A4131" s="93">
        <v>4130</v>
      </c>
      <c r="B4131" s="93" t="s">
        <v>8533</v>
      </c>
      <c r="C4131" s="93" t="s">
        <v>8532</v>
      </c>
      <c r="D4131" s="93">
        <v>1926</v>
      </c>
      <c r="E4131" s="93">
        <v>4.76</v>
      </c>
    </row>
    <row r="4132" spans="1:5" ht="14.25" customHeight="1">
      <c r="A4132" s="93">
        <v>4131</v>
      </c>
      <c r="B4132" s="93" t="s">
        <v>8531</v>
      </c>
      <c r="C4132" s="93" t="s">
        <v>8530</v>
      </c>
      <c r="D4132" s="93">
        <v>1929</v>
      </c>
      <c r="E4132" s="93">
        <v>4.7590000000000003</v>
      </c>
    </row>
    <row r="4133" spans="1:5" ht="14.25" customHeight="1">
      <c r="A4133" s="93">
        <v>4132</v>
      </c>
      <c r="B4133" s="93" t="s">
        <v>7312</v>
      </c>
      <c r="C4133" s="93" t="s">
        <v>8529</v>
      </c>
      <c r="D4133" s="93">
        <v>1977</v>
      </c>
      <c r="E4133" s="93">
        <v>4.7590000000000003</v>
      </c>
    </row>
    <row r="4134" spans="1:5" ht="14.25" customHeight="1">
      <c r="A4134" s="93">
        <v>4133</v>
      </c>
      <c r="B4134" s="93" t="s">
        <v>8528</v>
      </c>
      <c r="C4134" s="93" t="s">
        <v>8527</v>
      </c>
      <c r="D4134" s="93">
        <v>1958</v>
      </c>
      <c r="E4134" s="93">
        <v>4.758</v>
      </c>
    </row>
    <row r="4135" spans="1:5" ht="14.25" customHeight="1">
      <c r="A4135" s="93">
        <v>4134</v>
      </c>
      <c r="B4135" s="93" t="s">
        <v>8526</v>
      </c>
      <c r="C4135" s="93" t="s">
        <v>8525</v>
      </c>
      <c r="D4135" s="93">
        <v>1970</v>
      </c>
      <c r="E4135" s="93">
        <v>4.758</v>
      </c>
    </row>
    <row r="4136" spans="1:5" ht="14.25" customHeight="1">
      <c r="A4136" s="93">
        <v>4135</v>
      </c>
      <c r="B4136" s="93" t="s">
        <v>8524</v>
      </c>
      <c r="C4136" s="93" t="s">
        <v>8523</v>
      </c>
      <c r="D4136" s="93">
        <v>1977</v>
      </c>
      <c r="E4136" s="93">
        <v>4.758</v>
      </c>
    </row>
    <row r="4137" spans="1:5" ht="14.25" customHeight="1">
      <c r="A4137" s="93">
        <v>4136</v>
      </c>
      <c r="B4137" s="93" t="s">
        <v>7877</v>
      </c>
      <c r="C4137" s="93" t="s">
        <v>8522</v>
      </c>
      <c r="D4137" s="93">
        <v>1963</v>
      </c>
      <c r="E4137" s="93">
        <v>4.758</v>
      </c>
    </row>
    <row r="4138" spans="1:5" ht="14.25" customHeight="1">
      <c r="A4138" s="93">
        <v>4137</v>
      </c>
      <c r="B4138" s="93" t="s">
        <v>8521</v>
      </c>
      <c r="C4138" s="93" t="s">
        <v>8520</v>
      </c>
      <c r="D4138" s="93">
        <v>1997</v>
      </c>
      <c r="E4138" s="93">
        <v>4.7569999999999997</v>
      </c>
    </row>
    <row r="4139" spans="1:5" ht="14.25" customHeight="1">
      <c r="A4139" s="93">
        <v>4138</v>
      </c>
      <c r="B4139" s="93" t="s">
        <v>7618</v>
      </c>
      <c r="C4139" s="93" t="s">
        <v>8519</v>
      </c>
      <c r="D4139" s="93">
        <v>1964</v>
      </c>
      <c r="E4139" s="93">
        <v>4.7549999999999999</v>
      </c>
    </row>
    <row r="4140" spans="1:5" ht="14.25" customHeight="1">
      <c r="A4140" s="93">
        <v>4139</v>
      </c>
      <c r="B4140" s="93" t="s">
        <v>7030</v>
      </c>
      <c r="C4140" s="93" t="s">
        <v>8518</v>
      </c>
      <c r="D4140" s="93">
        <v>1960</v>
      </c>
      <c r="E4140" s="93">
        <v>4.7539999999999996</v>
      </c>
    </row>
    <row r="4141" spans="1:5" ht="14.25" customHeight="1">
      <c r="A4141" s="93">
        <v>4140</v>
      </c>
      <c r="B4141" s="93" t="s">
        <v>8517</v>
      </c>
      <c r="C4141" s="93" t="s">
        <v>8516</v>
      </c>
      <c r="D4141" s="93">
        <v>2005</v>
      </c>
      <c r="E4141" s="93">
        <v>4.7539999999999996</v>
      </c>
    </row>
    <row r="4142" spans="1:5" ht="14.25" customHeight="1">
      <c r="A4142" s="93">
        <v>4141</v>
      </c>
      <c r="B4142" s="93" t="s">
        <v>8515</v>
      </c>
      <c r="C4142" s="93" t="s">
        <v>8514</v>
      </c>
      <c r="D4142" s="93">
        <v>2003</v>
      </c>
      <c r="E4142" s="93">
        <v>4.7530000000000001</v>
      </c>
    </row>
    <row r="4143" spans="1:5" ht="14.25" customHeight="1">
      <c r="A4143" s="93">
        <v>4142</v>
      </c>
      <c r="B4143" s="93" t="s">
        <v>8513</v>
      </c>
      <c r="C4143" s="93" t="s">
        <v>8512</v>
      </c>
      <c r="D4143" s="93">
        <v>1995</v>
      </c>
      <c r="E4143" s="93">
        <v>4.7530000000000001</v>
      </c>
    </row>
    <row r="4144" spans="1:5" ht="14.25" customHeight="1">
      <c r="A4144" s="93">
        <v>4143</v>
      </c>
      <c r="B4144" s="93" t="s">
        <v>7553</v>
      </c>
      <c r="C4144" s="93" t="s">
        <v>8511</v>
      </c>
      <c r="D4144" s="93">
        <v>1990</v>
      </c>
      <c r="E4144" s="93">
        <v>4.7519999999999998</v>
      </c>
    </row>
    <row r="4145" spans="1:5" ht="14.25" customHeight="1">
      <c r="A4145" s="93">
        <v>4144</v>
      </c>
      <c r="B4145" s="93" t="s">
        <v>8510</v>
      </c>
      <c r="C4145" s="93" t="s">
        <v>8509</v>
      </c>
      <c r="D4145" s="93">
        <v>1986</v>
      </c>
      <c r="E4145" s="93">
        <v>4.7510000000000003</v>
      </c>
    </row>
    <row r="4146" spans="1:5" ht="14.25" customHeight="1">
      <c r="A4146" s="93">
        <v>4145</v>
      </c>
      <c r="B4146" s="93" t="s">
        <v>8508</v>
      </c>
      <c r="C4146" s="93" t="s">
        <v>8507</v>
      </c>
      <c r="D4146" s="93">
        <v>1992</v>
      </c>
      <c r="E4146" s="93">
        <v>4.75</v>
      </c>
    </row>
    <row r="4147" spans="1:5" ht="14.25" customHeight="1">
      <c r="A4147" s="93">
        <v>4146</v>
      </c>
      <c r="B4147" s="93" t="s">
        <v>8506</v>
      </c>
      <c r="C4147" s="93" t="s">
        <v>8505</v>
      </c>
      <c r="D4147" s="93">
        <v>1981</v>
      </c>
      <c r="E4147" s="93">
        <v>4.7489999999999997</v>
      </c>
    </row>
    <row r="4148" spans="1:5" ht="14.25" customHeight="1">
      <c r="A4148" s="93">
        <v>4147</v>
      </c>
      <c r="B4148" s="93" t="s">
        <v>8504</v>
      </c>
      <c r="C4148" s="93" t="s">
        <v>8503</v>
      </c>
      <c r="D4148" s="93">
        <v>1988</v>
      </c>
      <c r="E4148" s="93">
        <v>4.7489999999999997</v>
      </c>
    </row>
    <row r="4149" spans="1:5" ht="14.25" customHeight="1">
      <c r="A4149" s="93">
        <v>4148</v>
      </c>
      <c r="B4149" s="93" t="s">
        <v>7407</v>
      </c>
      <c r="C4149" s="93" t="s">
        <v>8502</v>
      </c>
      <c r="D4149" s="93">
        <v>1999</v>
      </c>
      <c r="E4149" s="93">
        <v>4.7489999999999997</v>
      </c>
    </row>
    <row r="4150" spans="1:5" ht="14.25" customHeight="1">
      <c r="A4150" s="93">
        <v>4149</v>
      </c>
      <c r="B4150" s="93" t="s">
        <v>7326</v>
      </c>
      <c r="C4150" s="93" t="s">
        <v>8501</v>
      </c>
      <c r="D4150" s="93">
        <v>2009</v>
      </c>
      <c r="E4150" s="93">
        <v>4.7469999999999999</v>
      </c>
    </row>
    <row r="4151" spans="1:5" ht="14.25" customHeight="1">
      <c r="A4151" s="93">
        <v>4150</v>
      </c>
      <c r="B4151" s="93" t="s">
        <v>8500</v>
      </c>
      <c r="C4151" s="93" t="s">
        <v>8499</v>
      </c>
      <c r="D4151" s="93">
        <v>1920</v>
      </c>
      <c r="E4151" s="93">
        <v>4.7460000000000004</v>
      </c>
    </row>
    <row r="4152" spans="1:5" ht="14.25" customHeight="1">
      <c r="A4152" s="93">
        <v>4151</v>
      </c>
      <c r="B4152" s="93" t="s">
        <v>8498</v>
      </c>
      <c r="C4152" s="93" t="s">
        <v>8497</v>
      </c>
      <c r="D4152" s="93">
        <v>1978</v>
      </c>
      <c r="E4152" s="93">
        <v>4.7460000000000004</v>
      </c>
    </row>
    <row r="4153" spans="1:5" ht="14.25" customHeight="1">
      <c r="A4153" s="93">
        <v>4152</v>
      </c>
      <c r="B4153" s="93" t="s">
        <v>8496</v>
      </c>
      <c r="C4153" s="93" t="s">
        <v>8495</v>
      </c>
      <c r="D4153" s="93">
        <v>1948</v>
      </c>
      <c r="E4153" s="93">
        <v>4.7430000000000003</v>
      </c>
    </row>
    <row r="4154" spans="1:5" ht="14.25" customHeight="1">
      <c r="A4154" s="93">
        <v>4153</v>
      </c>
      <c r="B4154" s="93" t="s">
        <v>7067</v>
      </c>
      <c r="C4154" s="93" t="s">
        <v>8494</v>
      </c>
      <c r="D4154" s="93">
        <v>1935</v>
      </c>
      <c r="E4154" s="93">
        <v>4.74</v>
      </c>
    </row>
    <row r="4155" spans="1:5" ht="14.25" customHeight="1">
      <c r="A4155" s="93">
        <v>4154</v>
      </c>
      <c r="B4155" s="93" t="s">
        <v>8493</v>
      </c>
      <c r="C4155" s="93" t="s">
        <v>8492</v>
      </c>
      <c r="D4155" s="93">
        <v>1947</v>
      </c>
      <c r="E4155" s="93">
        <v>4.74</v>
      </c>
    </row>
    <row r="4156" spans="1:5" ht="14.25" customHeight="1">
      <c r="A4156" s="93">
        <v>4155</v>
      </c>
      <c r="B4156" s="93" t="s">
        <v>7355</v>
      </c>
      <c r="C4156" s="93" t="s">
        <v>8491</v>
      </c>
      <c r="D4156" s="93">
        <v>1981</v>
      </c>
      <c r="E4156" s="93">
        <v>4.7380000000000004</v>
      </c>
    </row>
    <row r="4157" spans="1:5" ht="14.25" customHeight="1">
      <c r="A4157" s="93">
        <v>4156</v>
      </c>
      <c r="B4157" s="93" t="s">
        <v>7220</v>
      </c>
      <c r="C4157" s="93" t="s">
        <v>8490</v>
      </c>
      <c r="D4157" s="93">
        <v>1998</v>
      </c>
      <c r="E4157" s="93">
        <v>4.7380000000000004</v>
      </c>
    </row>
    <row r="4158" spans="1:5" ht="14.25" customHeight="1">
      <c r="A4158" s="93">
        <v>4157</v>
      </c>
      <c r="B4158" s="93" t="s">
        <v>8128</v>
      </c>
      <c r="C4158" s="93" t="s">
        <v>8489</v>
      </c>
      <c r="D4158" s="93">
        <v>1961</v>
      </c>
      <c r="E4158" s="93">
        <v>4.7380000000000004</v>
      </c>
    </row>
    <row r="4159" spans="1:5" ht="14.25" customHeight="1">
      <c r="A4159" s="93">
        <v>4158</v>
      </c>
      <c r="B4159" s="93" t="s">
        <v>8063</v>
      </c>
      <c r="C4159" s="93" t="s">
        <v>8488</v>
      </c>
      <c r="D4159" s="93">
        <v>1955</v>
      </c>
      <c r="E4159" s="93">
        <v>4.7380000000000004</v>
      </c>
    </row>
    <row r="4160" spans="1:5" ht="14.25" customHeight="1">
      <c r="A4160" s="93">
        <v>4159</v>
      </c>
      <c r="B4160" s="93" t="s">
        <v>8487</v>
      </c>
      <c r="C4160" s="93" t="s">
        <v>8486</v>
      </c>
      <c r="D4160" s="93">
        <v>1977</v>
      </c>
      <c r="E4160" s="93">
        <v>4.7380000000000004</v>
      </c>
    </row>
    <row r="4161" spans="1:5" ht="14.25" customHeight="1">
      <c r="A4161" s="93">
        <v>4160</v>
      </c>
      <c r="B4161" s="93" t="s">
        <v>8012</v>
      </c>
      <c r="C4161" s="93" t="s">
        <v>8485</v>
      </c>
      <c r="D4161" s="93">
        <v>1977</v>
      </c>
      <c r="E4161" s="93">
        <v>4.7370000000000001</v>
      </c>
    </row>
    <row r="4162" spans="1:5" ht="14.25" customHeight="1">
      <c r="A4162" s="93">
        <v>4161</v>
      </c>
      <c r="B4162" s="93" t="s">
        <v>8484</v>
      </c>
      <c r="C4162" s="93" t="s">
        <v>8483</v>
      </c>
      <c r="D4162" s="93">
        <v>1975</v>
      </c>
      <c r="E4162" s="93">
        <v>4.7359999999999998</v>
      </c>
    </row>
    <row r="4163" spans="1:5" ht="14.25" customHeight="1">
      <c r="A4163" s="93">
        <v>4162</v>
      </c>
      <c r="B4163" s="93" t="s">
        <v>8482</v>
      </c>
      <c r="C4163" s="93" t="s">
        <v>8481</v>
      </c>
      <c r="D4163" s="93">
        <v>1997</v>
      </c>
      <c r="E4163" s="93">
        <v>4.734</v>
      </c>
    </row>
    <row r="4164" spans="1:5" ht="14.25" customHeight="1">
      <c r="A4164" s="93">
        <v>4163</v>
      </c>
      <c r="B4164" s="93" t="s">
        <v>8480</v>
      </c>
      <c r="C4164" s="93" t="s">
        <v>8479</v>
      </c>
      <c r="D4164" s="93">
        <v>1996</v>
      </c>
      <c r="E4164" s="93">
        <v>4.734</v>
      </c>
    </row>
    <row r="4165" spans="1:5" ht="14.25" customHeight="1">
      <c r="A4165" s="93">
        <v>4164</v>
      </c>
      <c r="B4165" s="93" t="s">
        <v>8478</v>
      </c>
      <c r="C4165" s="93" t="s">
        <v>8477</v>
      </c>
      <c r="D4165" s="93">
        <v>1977</v>
      </c>
      <c r="E4165" s="93">
        <v>4.7329999999999997</v>
      </c>
    </row>
    <row r="4166" spans="1:5" ht="14.25" customHeight="1">
      <c r="A4166" s="93">
        <v>4165</v>
      </c>
      <c r="B4166" s="93" t="s">
        <v>7553</v>
      </c>
      <c r="C4166" s="93" t="s">
        <v>8476</v>
      </c>
      <c r="D4166" s="93">
        <v>1985</v>
      </c>
      <c r="E4166" s="93">
        <v>4.7329999999999997</v>
      </c>
    </row>
    <row r="4167" spans="1:5" ht="14.25" customHeight="1">
      <c r="A4167" s="93">
        <v>4166</v>
      </c>
      <c r="B4167" s="93" t="s">
        <v>8200</v>
      </c>
      <c r="C4167" s="93" t="s">
        <v>8475</v>
      </c>
      <c r="D4167" s="93">
        <v>1954</v>
      </c>
      <c r="E4167" s="93">
        <v>4.7329999999999997</v>
      </c>
    </row>
    <row r="4168" spans="1:5" ht="14.25" customHeight="1">
      <c r="A4168" s="93">
        <v>4167</v>
      </c>
      <c r="B4168" s="93" t="s">
        <v>7147</v>
      </c>
      <c r="C4168" s="93" t="s">
        <v>8474</v>
      </c>
      <c r="D4168" s="93">
        <v>1985</v>
      </c>
      <c r="E4168" s="93">
        <v>4.7320000000000002</v>
      </c>
    </row>
    <row r="4169" spans="1:5" ht="14.25" customHeight="1">
      <c r="A4169" s="93">
        <v>4168</v>
      </c>
      <c r="B4169" s="93" t="s">
        <v>8473</v>
      </c>
      <c r="C4169" s="93" t="s">
        <v>8472</v>
      </c>
      <c r="D4169" s="93">
        <v>1980</v>
      </c>
      <c r="E4169" s="93">
        <v>4.7320000000000002</v>
      </c>
    </row>
    <row r="4170" spans="1:5" ht="14.25" customHeight="1">
      <c r="A4170" s="93">
        <v>4169</v>
      </c>
      <c r="B4170" s="93" t="s">
        <v>7047</v>
      </c>
      <c r="C4170" s="93" t="s">
        <v>8471</v>
      </c>
      <c r="D4170" s="93">
        <v>1977</v>
      </c>
      <c r="E4170" s="93">
        <v>4.7320000000000002</v>
      </c>
    </row>
    <row r="4171" spans="1:5" ht="14.25" customHeight="1">
      <c r="A4171" s="93">
        <v>4170</v>
      </c>
      <c r="B4171" s="93" t="s">
        <v>8470</v>
      </c>
      <c r="C4171" s="93" t="s">
        <v>8469</v>
      </c>
      <c r="D4171" s="93">
        <v>1963</v>
      </c>
      <c r="E4171" s="93">
        <v>4.7320000000000002</v>
      </c>
    </row>
    <row r="4172" spans="1:5" ht="14.25" customHeight="1">
      <c r="A4172" s="93">
        <v>4171</v>
      </c>
      <c r="B4172" s="93" t="s">
        <v>8468</v>
      </c>
      <c r="C4172" s="93" t="s">
        <v>8467</v>
      </c>
      <c r="D4172" s="93">
        <v>2003</v>
      </c>
      <c r="E4172" s="93">
        <v>4.7309999999999999</v>
      </c>
    </row>
    <row r="4173" spans="1:5" ht="14.25" customHeight="1">
      <c r="A4173" s="93">
        <v>4172</v>
      </c>
      <c r="B4173" s="93" t="s">
        <v>8466</v>
      </c>
      <c r="C4173" s="93" t="s">
        <v>8465</v>
      </c>
      <c r="D4173" s="93">
        <v>1982</v>
      </c>
      <c r="E4173" s="93">
        <v>4.7290000000000001</v>
      </c>
    </row>
    <row r="4174" spans="1:5" ht="14.25" customHeight="1">
      <c r="A4174" s="93">
        <v>4173</v>
      </c>
      <c r="B4174" s="93" t="s">
        <v>8464</v>
      </c>
      <c r="C4174" s="93" t="s">
        <v>8463</v>
      </c>
      <c r="D4174" s="93">
        <v>1955</v>
      </c>
      <c r="E4174" s="93">
        <v>4.7279999999999998</v>
      </c>
    </row>
    <row r="4175" spans="1:5" ht="14.25" customHeight="1">
      <c r="A4175" s="93">
        <v>4174</v>
      </c>
      <c r="B4175" s="93" t="s">
        <v>8462</v>
      </c>
      <c r="C4175" s="93" t="s">
        <v>8461</v>
      </c>
      <c r="D4175" s="93">
        <v>2003</v>
      </c>
      <c r="E4175" s="93">
        <v>4.7270000000000003</v>
      </c>
    </row>
    <row r="4176" spans="1:5" ht="14.25" customHeight="1">
      <c r="A4176" s="93">
        <v>4175</v>
      </c>
      <c r="B4176" s="93" t="s">
        <v>8460</v>
      </c>
      <c r="C4176" s="93" t="s">
        <v>8459</v>
      </c>
      <c r="D4176" s="93">
        <v>1999</v>
      </c>
      <c r="E4176" s="93">
        <v>4.726</v>
      </c>
    </row>
    <row r="4177" spans="1:5" ht="14.25" customHeight="1">
      <c r="A4177" s="93">
        <v>4176</v>
      </c>
      <c r="B4177" s="93" t="s">
        <v>8458</v>
      </c>
      <c r="C4177" s="93" t="s">
        <v>8457</v>
      </c>
      <c r="D4177" s="93">
        <v>1952</v>
      </c>
      <c r="E4177" s="93">
        <v>4.7249999999999996</v>
      </c>
    </row>
    <row r="4178" spans="1:5" ht="14.25" customHeight="1">
      <c r="A4178" s="93">
        <v>4177</v>
      </c>
      <c r="B4178" s="93" t="s">
        <v>7377</v>
      </c>
      <c r="C4178" s="93" t="s">
        <v>8456</v>
      </c>
      <c r="D4178" s="93">
        <v>1987</v>
      </c>
      <c r="E4178" s="93">
        <v>4.7229999999999999</v>
      </c>
    </row>
    <row r="4179" spans="1:5" ht="14.25" customHeight="1">
      <c r="A4179" s="93">
        <v>4178</v>
      </c>
      <c r="B4179" s="93" t="s">
        <v>8455</v>
      </c>
      <c r="C4179" s="93" t="s">
        <v>8454</v>
      </c>
      <c r="D4179" s="93">
        <v>2010</v>
      </c>
      <c r="E4179" s="93">
        <v>4.7210000000000001</v>
      </c>
    </row>
    <row r="4180" spans="1:5" ht="14.25" customHeight="1">
      <c r="A4180" s="93">
        <v>4179</v>
      </c>
      <c r="B4180" s="93" t="s">
        <v>7320</v>
      </c>
      <c r="C4180" s="93" t="s">
        <v>8453</v>
      </c>
      <c r="D4180" s="93">
        <v>1993</v>
      </c>
      <c r="E4180" s="93">
        <v>4.72</v>
      </c>
    </row>
    <row r="4181" spans="1:5" ht="14.25" customHeight="1">
      <c r="A4181" s="93">
        <v>4180</v>
      </c>
      <c r="B4181" s="93" t="s">
        <v>7417</v>
      </c>
      <c r="C4181" s="93" t="s">
        <v>8452</v>
      </c>
      <c r="D4181" s="93">
        <v>1922</v>
      </c>
      <c r="E4181" s="93">
        <v>4.72</v>
      </c>
    </row>
    <row r="4182" spans="1:5" ht="14.25" customHeight="1">
      <c r="A4182" s="93">
        <v>4181</v>
      </c>
      <c r="B4182" s="93" t="s">
        <v>8451</v>
      </c>
      <c r="C4182" s="93" t="s">
        <v>8450</v>
      </c>
      <c r="D4182" s="93">
        <v>2013</v>
      </c>
      <c r="E4182" s="93">
        <v>4.718</v>
      </c>
    </row>
    <row r="4183" spans="1:5" ht="14.25" customHeight="1">
      <c r="A4183" s="93">
        <v>4182</v>
      </c>
      <c r="B4183" s="93" t="s">
        <v>7013</v>
      </c>
      <c r="C4183" s="93" t="s">
        <v>8449</v>
      </c>
      <c r="D4183" s="93">
        <v>1946</v>
      </c>
      <c r="E4183" s="93">
        <v>4.7169999999999996</v>
      </c>
    </row>
    <row r="4184" spans="1:5" ht="14.25" customHeight="1">
      <c r="A4184" s="93">
        <v>4183</v>
      </c>
      <c r="B4184" s="93" t="s">
        <v>8448</v>
      </c>
      <c r="C4184" s="93" t="s">
        <v>8447</v>
      </c>
      <c r="D4184" s="93">
        <v>2000</v>
      </c>
      <c r="E4184" s="93">
        <v>4.7169999999999996</v>
      </c>
    </row>
    <row r="4185" spans="1:5" ht="14.25" customHeight="1">
      <c r="A4185" s="93">
        <v>4184</v>
      </c>
      <c r="B4185" s="93" t="s">
        <v>8446</v>
      </c>
      <c r="C4185" s="93" t="s">
        <v>8445</v>
      </c>
      <c r="D4185" s="93">
        <v>1955</v>
      </c>
      <c r="E4185" s="93">
        <v>4.7160000000000002</v>
      </c>
    </row>
    <row r="4186" spans="1:5" ht="14.25" customHeight="1">
      <c r="A4186" s="93">
        <v>4185</v>
      </c>
      <c r="B4186" s="93" t="s">
        <v>8444</v>
      </c>
      <c r="C4186" s="93" t="s">
        <v>8443</v>
      </c>
      <c r="D4186" s="93">
        <v>1997</v>
      </c>
      <c r="E4186" s="93">
        <v>4.7160000000000002</v>
      </c>
    </row>
    <row r="4187" spans="1:5" ht="14.25" customHeight="1">
      <c r="A4187" s="93">
        <v>4186</v>
      </c>
      <c r="B4187" s="93" t="s">
        <v>8024</v>
      </c>
      <c r="C4187" s="93" t="s">
        <v>8442</v>
      </c>
      <c r="D4187" s="93">
        <v>1969</v>
      </c>
      <c r="E4187" s="93">
        <v>4.7149999999999999</v>
      </c>
    </row>
    <row r="4188" spans="1:5" ht="14.25" customHeight="1">
      <c r="A4188" s="93">
        <v>4187</v>
      </c>
      <c r="B4188" s="93" t="s">
        <v>8441</v>
      </c>
      <c r="C4188" s="93" t="s">
        <v>8440</v>
      </c>
      <c r="D4188" s="93">
        <v>1958</v>
      </c>
      <c r="E4188" s="93">
        <v>4.7140000000000004</v>
      </c>
    </row>
    <row r="4189" spans="1:5" ht="14.25" customHeight="1">
      <c r="A4189" s="93">
        <v>4188</v>
      </c>
      <c r="B4189" s="93" t="s">
        <v>8439</v>
      </c>
      <c r="C4189" s="93" t="s">
        <v>8438</v>
      </c>
      <c r="D4189" s="93">
        <v>1972</v>
      </c>
      <c r="E4189" s="93">
        <v>4.7119999999999997</v>
      </c>
    </row>
    <row r="4190" spans="1:5" ht="14.25" customHeight="1">
      <c r="A4190" s="93">
        <v>4189</v>
      </c>
      <c r="B4190" s="93" t="s">
        <v>7093</v>
      </c>
      <c r="C4190" s="93" t="s">
        <v>8437</v>
      </c>
      <c r="D4190" s="93">
        <v>1977</v>
      </c>
      <c r="E4190" s="93">
        <v>4.71</v>
      </c>
    </row>
    <row r="4191" spans="1:5" ht="14.25" customHeight="1">
      <c r="A4191" s="93">
        <v>4190</v>
      </c>
      <c r="B4191" s="93" t="s">
        <v>8436</v>
      </c>
      <c r="C4191" s="93" t="s">
        <v>8435</v>
      </c>
      <c r="D4191" s="93">
        <v>1979</v>
      </c>
      <c r="E4191" s="93">
        <v>4.7089999999999996</v>
      </c>
    </row>
    <row r="4192" spans="1:5" ht="14.25" customHeight="1">
      <c r="A4192" s="93">
        <v>4191</v>
      </c>
      <c r="B4192" s="93" t="s">
        <v>8434</v>
      </c>
      <c r="C4192" s="93" t="s">
        <v>8433</v>
      </c>
      <c r="D4192" s="93">
        <v>1999</v>
      </c>
      <c r="E4192" s="93">
        <v>4.7069999999999999</v>
      </c>
    </row>
    <row r="4193" spans="1:5" ht="14.25" customHeight="1">
      <c r="A4193" s="93">
        <v>4192</v>
      </c>
      <c r="B4193" s="93" t="s">
        <v>8432</v>
      </c>
      <c r="C4193" s="93" t="s">
        <v>8431</v>
      </c>
      <c r="D4193" s="93">
        <v>1998</v>
      </c>
      <c r="E4193" s="93">
        <v>4.7060000000000004</v>
      </c>
    </row>
    <row r="4194" spans="1:5" ht="14.25" customHeight="1">
      <c r="A4194" s="93">
        <v>4193</v>
      </c>
      <c r="B4194" s="93" t="s">
        <v>8430</v>
      </c>
      <c r="C4194" s="93" t="s">
        <v>8429</v>
      </c>
      <c r="D4194" s="93">
        <v>1977</v>
      </c>
      <c r="E4194" s="93">
        <v>4.7060000000000004</v>
      </c>
    </row>
    <row r="4195" spans="1:5" ht="14.25" customHeight="1">
      <c r="A4195" s="93">
        <v>4194</v>
      </c>
      <c r="B4195" s="93" t="s">
        <v>8428</v>
      </c>
      <c r="C4195" s="93" t="s">
        <v>8427</v>
      </c>
      <c r="D4195" s="93">
        <v>2011</v>
      </c>
      <c r="E4195" s="93">
        <v>4.7039999999999997</v>
      </c>
    </row>
    <row r="4196" spans="1:5" ht="14.25" customHeight="1">
      <c r="A4196" s="93">
        <v>4195</v>
      </c>
      <c r="B4196" s="93" t="s">
        <v>8426</v>
      </c>
      <c r="C4196" s="93" t="s">
        <v>8425</v>
      </c>
      <c r="D4196" s="93">
        <v>1997</v>
      </c>
      <c r="E4196" s="93">
        <v>4.7030000000000003</v>
      </c>
    </row>
    <row r="4197" spans="1:5" ht="14.25" customHeight="1">
      <c r="A4197" s="93">
        <v>4196</v>
      </c>
      <c r="B4197" s="93" t="s">
        <v>8424</v>
      </c>
      <c r="C4197" s="93" t="s">
        <v>8423</v>
      </c>
      <c r="D4197" s="93">
        <v>1983</v>
      </c>
      <c r="E4197" s="93">
        <v>4.7030000000000003</v>
      </c>
    </row>
    <row r="4198" spans="1:5" ht="14.25" customHeight="1">
      <c r="A4198" s="93">
        <v>4197</v>
      </c>
      <c r="B4198" s="93" t="s">
        <v>7093</v>
      </c>
      <c r="C4198" s="93" t="s">
        <v>8422</v>
      </c>
      <c r="D4198" s="93">
        <v>1975</v>
      </c>
      <c r="E4198" s="93">
        <v>4.7030000000000003</v>
      </c>
    </row>
    <row r="4199" spans="1:5" ht="14.25" customHeight="1">
      <c r="A4199" s="93">
        <v>4198</v>
      </c>
      <c r="B4199" s="93" t="s">
        <v>8421</v>
      </c>
      <c r="C4199" s="93" t="s">
        <v>8420</v>
      </c>
      <c r="D4199" s="93">
        <v>1972</v>
      </c>
      <c r="E4199" s="93">
        <v>4.702</v>
      </c>
    </row>
    <row r="4200" spans="1:5" ht="14.25" customHeight="1">
      <c r="A4200" s="93">
        <v>4199</v>
      </c>
      <c r="B4200" s="93" t="s">
        <v>8419</v>
      </c>
      <c r="C4200" s="93" t="s">
        <v>8418</v>
      </c>
      <c r="D4200" s="93">
        <v>1928</v>
      </c>
      <c r="E4200" s="93">
        <v>4.7009999999999996</v>
      </c>
    </row>
    <row r="4201" spans="1:5" ht="14.25" customHeight="1">
      <c r="A4201" s="93">
        <v>4200</v>
      </c>
      <c r="B4201" s="93" t="s">
        <v>8417</v>
      </c>
      <c r="C4201" s="93" t="s">
        <v>8416</v>
      </c>
      <c r="D4201" s="93">
        <v>1960</v>
      </c>
      <c r="E4201" s="93">
        <v>4.7</v>
      </c>
    </row>
    <row r="4202" spans="1:5" ht="14.25" customHeight="1">
      <c r="A4202" s="93">
        <v>4201</v>
      </c>
      <c r="B4202" s="93" t="s">
        <v>8200</v>
      </c>
      <c r="C4202" s="93" t="s">
        <v>8415</v>
      </c>
      <c r="D4202" s="93">
        <v>1958</v>
      </c>
      <c r="E4202" s="93">
        <v>4.7</v>
      </c>
    </row>
    <row r="4203" spans="1:5" ht="14.25" customHeight="1">
      <c r="A4203" s="93">
        <v>4202</v>
      </c>
      <c r="B4203" s="93" t="s">
        <v>8156</v>
      </c>
      <c r="C4203" s="93" t="s">
        <v>8414</v>
      </c>
      <c r="D4203" s="93">
        <v>1967</v>
      </c>
      <c r="E4203" s="93">
        <v>4.7</v>
      </c>
    </row>
    <row r="4204" spans="1:5" ht="14.25" customHeight="1">
      <c r="A4204" s="93">
        <v>4203</v>
      </c>
      <c r="B4204" s="93" t="s">
        <v>8154</v>
      </c>
      <c r="C4204" s="93" t="s">
        <v>8413</v>
      </c>
      <c r="D4204" s="93">
        <v>1952</v>
      </c>
      <c r="E4204" s="93">
        <v>4.6989999999999998</v>
      </c>
    </row>
    <row r="4205" spans="1:5" ht="14.25" customHeight="1">
      <c r="A4205" s="93">
        <v>4204</v>
      </c>
      <c r="B4205" s="93" t="s">
        <v>8412</v>
      </c>
      <c r="C4205" s="93" t="s">
        <v>8411</v>
      </c>
      <c r="D4205" s="93">
        <v>1965</v>
      </c>
      <c r="E4205" s="93">
        <v>4.6989999999999998</v>
      </c>
    </row>
    <row r="4206" spans="1:5" ht="14.25" customHeight="1">
      <c r="A4206" s="93">
        <v>4205</v>
      </c>
      <c r="B4206" s="93" t="s">
        <v>7218</v>
      </c>
      <c r="C4206" s="93" t="s">
        <v>8410</v>
      </c>
      <c r="D4206" s="93">
        <v>1940</v>
      </c>
      <c r="E4206" s="93">
        <v>4.6989999999999998</v>
      </c>
    </row>
    <row r="4207" spans="1:5" ht="14.25" customHeight="1">
      <c r="A4207" s="93">
        <v>4206</v>
      </c>
      <c r="B4207" s="93" t="s">
        <v>8409</v>
      </c>
      <c r="C4207" s="93" t="s">
        <v>8408</v>
      </c>
      <c r="D4207" s="93">
        <v>1994</v>
      </c>
      <c r="E4207" s="93">
        <v>4.6959999999999997</v>
      </c>
    </row>
    <row r="4208" spans="1:5" ht="14.25" customHeight="1">
      <c r="A4208" s="93">
        <v>4207</v>
      </c>
      <c r="B4208" s="93" t="s">
        <v>8407</v>
      </c>
      <c r="C4208" s="93" t="s">
        <v>8406</v>
      </c>
      <c r="D4208" s="93">
        <v>1963</v>
      </c>
      <c r="E4208" s="93">
        <v>4.6959999999999997</v>
      </c>
    </row>
    <row r="4209" spans="1:5" ht="14.25" customHeight="1">
      <c r="A4209" s="93">
        <v>4208</v>
      </c>
      <c r="B4209" s="93" t="s">
        <v>8405</v>
      </c>
      <c r="C4209" s="93" t="s">
        <v>8404</v>
      </c>
      <c r="D4209" s="93">
        <v>1990</v>
      </c>
      <c r="E4209" s="93">
        <v>4.6959999999999997</v>
      </c>
    </row>
    <row r="4210" spans="1:5" ht="14.25" customHeight="1">
      <c r="A4210" s="93">
        <v>4209</v>
      </c>
      <c r="B4210" s="93" t="s">
        <v>8403</v>
      </c>
      <c r="C4210" s="93" t="s">
        <v>8402</v>
      </c>
      <c r="D4210" s="93">
        <v>1992</v>
      </c>
      <c r="E4210" s="93">
        <v>4.6950000000000003</v>
      </c>
    </row>
    <row r="4211" spans="1:5" ht="14.25" customHeight="1">
      <c r="A4211" s="93">
        <v>4210</v>
      </c>
      <c r="B4211" s="93" t="s">
        <v>7041</v>
      </c>
      <c r="C4211" s="93" t="s">
        <v>8401</v>
      </c>
      <c r="D4211" s="93">
        <v>2012</v>
      </c>
      <c r="E4211" s="93">
        <v>4.694</v>
      </c>
    </row>
    <row r="4212" spans="1:5" ht="14.25" customHeight="1">
      <c r="A4212" s="93">
        <v>4211</v>
      </c>
      <c r="B4212" s="93" t="s">
        <v>8400</v>
      </c>
      <c r="C4212" s="93" t="s">
        <v>8399</v>
      </c>
      <c r="D4212" s="93">
        <v>1932</v>
      </c>
      <c r="E4212" s="93">
        <v>4.6929999999999996</v>
      </c>
    </row>
    <row r="4213" spans="1:5" ht="14.25" customHeight="1">
      <c r="A4213" s="93">
        <v>4212</v>
      </c>
      <c r="B4213" s="93" t="s">
        <v>8398</v>
      </c>
      <c r="C4213" s="93" t="s">
        <v>8397</v>
      </c>
      <c r="D4213" s="93">
        <v>1956</v>
      </c>
      <c r="E4213" s="93">
        <v>4.6920000000000002</v>
      </c>
    </row>
    <row r="4214" spans="1:5" ht="14.25" customHeight="1">
      <c r="A4214" s="93">
        <v>4213</v>
      </c>
      <c r="B4214" s="93" t="s">
        <v>8396</v>
      </c>
      <c r="C4214" s="93" t="s">
        <v>8395</v>
      </c>
      <c r="D4214" s="93">
        <v>1965</v>
      </c>
      <c r="E4214" s="93">
        <v>4.6920000000000002</v>
      </c>
    </row>
    <row r="4215" spans="1:5" ht="14.25" customHeight="1">
      <c r="A4215" s="93">
        <v>4214</v>
      </c>
      <c r="B4215" s="93" t="s">
        <v>8394</v>
      </c>
      <c r="C4215" s="93" t="s">
        <v>8393</v>
      </c>
      <c r="D4215" s="93">
        <v>1981</v>
      </c>
      <c r="E4215" s="93">
        <v>4.6879999999999997</v>
      </c>
    </row>
    <row r="4216" spans="1:5" ht="14.25" customHeight="1">
      <c r="A4216" s="93">
        <v>4215</v>
      </c>
      <c r="B4216" s="93" t="s">
        <v>8071</v>
      </c>
      <c r="C4216" s="93" t="s">
        <v>8392</v>
      </c>
      <c r="D4216" s="93">
        <v>1999</v>
      </c>
      <c r="E4216" s="93">
        <v>4.6870000000000003</v>
      </c>
    </row>
    <row r="4217" spans="1:5" ht="14.25" customHeight="1">
      <c r="A4217" s="93">
        <v>4216</v>
      </c>
      <c r="B4217" s="93" t="s">
        <v>7574</v>
      </c>
      <c r="C4217" s="93" t="s">
        <v>8391</v>
      </c>
      <c r="D4217" s="93">
        <v>1985</v>
      </c>
      <c r="E4217" s="93">
        <v>4.6870000000000003</v>
      </c>
    </row>
    <row r="4218" spans="1:5" ht="14.25" customHeight="1">
      <c r="A4218" s="93">
        <v>4217</v>
      </c>
      <c r="B4218" s="93" t="s">
        <v>8390</v>
      </c>
      <c r="C4218" s="93" t="s">
        <v>8389</v>
      </c>
      <c r="D4218" s="93">
        <v>1962</v>
      </c>
      <c r="E4218" s="93">
        <v>4.6870000000000003</v>
      </c>
    </row>
    <row r="4219" spans="1:5" ht="14.25" customHeight="1">
      <c r="A4219" s="93">
        <v>4218</v>
      </c>
      <c r="B4219" s="93" t="s">
        <v>8388</v>
      </c>
      <c r="C4219" s="93" t="s">
        <v>8005</v>
      </c>
      <c r="D4219" s="93">
        <v>1974</v>
      </c>
      <c r="E4219" s="93">
        <v>4.6829999999999998</v>
      </c>
    </row>
    <row r="4220" spans="1:5" ht="14.25" customHeight="1">
      <c r="A4220" s="93">
        <v>4219</v>
      </c>
      <c r="B4220" s="93" t="s">
        <v>8387</v>
      </c>
      <c r="C4220" s="93" t="s">
        <v>8386</v>
      </c>
      <c r="D4220" s="93">
        <v>1975</v>
      </c>
      <c r="E4220" s="93">
        <v>4.6829999999999998</v>
      </c>
    </row>
    <row r="4221" spans="1:5" ht="14.25" customHeight="1">
      <c r="A4221" s="93">
        <v>4220</v>
      </c>
      <c r="B4221" s="93" t="s">
        <v>8385</v>
      </c>
      <c r="C4221" s="93" t="s">
        <v>8384</v>
      </c>
      <c r="D4221" s="93">
        <v>1980</v>
      </c>
      <c r="E4221" s="93">
        <v>4.6820000000000004</v>
      </c>
    </row>
    <row r="4222" spans="1:5" ht="14.25" customHeight="1">
      <c r="A4222" s="93">
        <v>4221</v>
      </c>
      <c r="B4222" s="93" t="s">
        <v>8383</v>
      </c>
      <c r="C4222" s="93" t="s">
        <v>8382</v>
      </c>
      <c r="D4222" s="93">
        <v>1975</v>
      </c>
      <c r="E4222" s="93">
        <v>4.6820000000000004</v>
      </c>
    </row>
    <row r="4223" spans="1:5" ht="14.25" customHeight="1">
      <c r="A4223" s="93">
        <v>4222</v>
      </c>
      <c r="B4223" s="93" t="s">
        <v>7459</v>
      </c>
      <c r="C4223" s="93" t="s">
        <v>8381</v>
      </c>
      <c r="D4223" s="93">
        <v>1995</v>
      </c>
      <c r="E4223" s="93">
        <v>4.68</v>
      </c>
    </row>
    <row r="4224" spans="1:5" ht="14.25" customHeight="1">
      <c r="A4224" s="93">
        <v>4223</v>
      </c>
      <c r="B4224" s="93" t="s">
        <v>7220</v>
      </c>
      <c r="C4224" s="93" t="s">
        <v>8380</v>
      </c>
      <c r="D4224" s="93">
        <v>1995</v>
      </c>
      <c r="E4224" s="93">
        <v>4.6790000000000003</v>
      </c>
    </row>
    <row r="4225" spans="1:5" ht="14.25" customHeight="1">
      <c r="A4225" s="93">
        <v>4224</v>
      </c>
      <c r="B4225" s="93" t="s">
        <v>8379</v>
      </c>
      <c r="C4225" s="93" t="s">
        <v>8378</v>
      </c>
      <c r="D4225" s="93">
        <v>1992</v>
      </c>
      <c r="E4225" s="93">
        <v>4.6790000000000003</v>
      </c>
    </row>
    <row r="4226" spans="1:5" ht="14.25" customHeight="1">
      <c r="A4226" s="93">
        <v>4225</v>
      </c>
      <c r="B4226" s="93" t="s">
        <v>8377</v>
      </c>
      <c r="C4226" s="93" t="s">
        <v>8376</v>
      </c>
      <c r="D4226" s="93">
        <v>1985</v>
      </c>
      <c r="E4226" s="93">
        <v>4.6790000000000003</v>
      </c>
    </row>
    <row r="4227" spans="1:5" ht="14.25" customHeight="1">
      <c r="A4227" s="93">
        <v>4226</v>
      </c>
      <c r="B4227" s="93" t="s">
        <v>7284</v>
      </c>
      <c r="C4227" s="93" t="s">
        <v>8375</v>
      </c>
      <c r="D4227" s="93">
        <v>1973</v>
      </c>
      <c r="E4227" s="93">
        <v>4.6779999999999999</v>
      </c>
    </row>
    <row r="4228" spans="1:5" ht="14.25" customHeight="1">
      <c r="A4228" s="93">
        <v>4227</v>
      </c>
      <c r="B4228" s="93" t="s">
        <v>8374</v>
      </c>
      <c r="C4228" s="93" t="s">
        <v>8373</v>
      </c>
      <c r="D4228" s="93">
        <v>1992</v>
      </c>
      <c r="E4228" s="93">
        <v>4.6779999999999999</v>
      </c>
    </row>
    <row r="4229" spans="1:5" ht="14.25" customHeight="1">
      <c r="A4229" s="93">
        <v>4228</v>
      </c>
      <c r="B4229" s="93" t="s">
        <v>7312</v>
      </c>
      <c r="C4229" s="93" t="s">
        <v>8372</v>
      </c>
      <c r="D4229" s="93">
        <v>1979</v>
      </c>
      <c r="E4229" s="93">
        <v>4.6779999999999999</v>
      </c>
    </row>
    <row r="4230" spans="1:5" ht="14.25" customHeight="1">
      <c r="A4230" s="93">
        <v>4229</v>
      </c>
      <c r="B4230" s="93" t="s">
        <v>8371</v>
      </c>
      <c r="C4230" s="93" t="s">
        <v>8370</v>
      </c>
      <c r="D4230" s="93">
        <v>1985</v>
      </c>
      <c r="E4230" s="93">
        <v>4.6769999999999996</v>
      </c>
    </row>
    <row r="4231" spans="1:5" ht="14.25" customHeight="1">
      <c r="A4231" s="93">
        <v>4230</v>
      </c>
      <c r="B4231" s="93" t="s">
        <v>8369</v>
      </c>
      <c r="C4231" s="93" t="s">
        <v>8368</v>
      </c>
      <c r="D4231" s="93">
        <v>1975</v>
      </c>
      <c r="E4231" s="93">
        <v>4.6760000000000002</v>
      </c>
    </row>
    <row r="4232" spans="1:5" ht="14.25" customHeight="1">
      <c r="A4232" s="93">
        <v>4231</v>
      </c>
      <c r="B4232" s="93" t="s">
        <v>8367</v>
      </c>
      <c r="C4232" s="93" t="s">
        <v>8366</v>
      </c>
      <c r="D4232" s="93">
        <v>1963</v>
      </c>
      <c r="E4232" s="93">
        <v>4.6760000000000002</v>
      </c>
    </row>
    <row r="4233" spans="1:5" ht="14.25" customHeight="1">
      <c r="A4233" s="93">
        <v>4232</v>
      </c>
      <c r="B4233" s="93" t="s">
        <v>7278</v>
      </c>
      <c r="C4233" s="93" t="s">
        <v>8365</v>
      </c>
      <c r="D4233" s="93">
        <v>2003</v>
      </c>
      <c r="E4233" s="93">
        <v>4.6760000000000002</v>
      </c>
    </row>
    <row r="4234" spans="1:5" ht="14.25" customHeight="1">
      <c r="A4234" s="93">
        <v>4233</v>
      </c>
      <c r="B4234" s="93" t="s">
        <v>8364</v>
      </c>
      <c r="C4234" s="93" t="s">
        <v>8363</v>
      </c>
      <c r="D4234" s="93">
        <v>1958</v>
      </c>
      <c r="E4234" s="93">
        <v>4.6749999999999998</v>
      </c>
    </row>
    <row r="4235" spans="1:5" ht="14.25" customHeight="1">
      <c r="A4235" s="93">
        <v>4234</v>
      </c>
      <c r="B4235" s="93" t="s">
        <v>8362</v>
      </c>
      <c r="C4235" s="93" t="s">
        <v>8361</v>
      </c>
      <c r="D4235" s="93">
        <v>1964</v>
      </c>
      <c r="E4235" s="93">
        <v>4.6749999999999998</v>
      </c>
    </row>
    <row r="4236" spans="1:5" ht="14.25" customHeight="1">
      <c r="A4236" s="93">
        <v>4235</v>
      </c>
      <c r="B4236" s="93" t="s">
        <v>8360</v>
      </c>
      <c r="C4236" s="93" t="s">
        <v>8359</v>
      </c>
      <c r="D4236" s="93">
        <v>2002</v>
      </c>
      <c r="E4236" s="93">
        <v>4.6740000000000004</v>
      </c>
    </row>
    <row r="4237" spans="1:5" ht="14.25" customHeight="1">
      <c r="A4237" s="93">
        <v>4236</v>
      </c>
      <c r="B4237" s="93" t="s">
        <v>8358</v>
      </c>
      <c r="C4237" s="93" t="s">
        <v>8357</v>
      </c>
      <c r="D4237" s="93">
        <v>1967</v>
      </c>
      <c r="E4237" s="93">
        <v>4.6740000000000004</v>
      </c>
    </row>
    <row r="4238" spans="1:5" ht="14.25" customHeight="1">
      <c r="A4238" s="93">
        <v>4237</v>
      </c>
      <c r="B4238" s="93" t="s">
        <v>8356</v>
      </c>
      <c r="C4238" s="93" t="s">
        <v>8355</v>
      </c>
      <c r="D4238" s="93">
        <v>1990</v>
      </c>
      <c r="E4238" s="93">
        <v>4.6740000000000004</v>
      </c>
    </row>
    <row r="4239" spans="1:5" ht="14.25" customHeight="1">
      <c r="A4239" s="93">
        <v>4238</v>
      </c>
      <c r="B4239" s="93" t="s">
        <v>7671</v>
      </c>
      <c r="C4239" s="93" t="s">
        <v>8354</v>
      </c>
      <c r="D4239" s="93">
        <v>1993</v>
      </c>
      <c r="E4239" s="93">
        <v>4.673</v>
      </c>
    </row>
    <row r="4240" spans="1:5" ht="14.25" customHeight="1">
      <c r="A4240" s="93">
        <v>4239</v>
      </c>
      <c r="B4240" s="93" t="s">
        <v>8353</v>
      </c>
      <c r="C4240" s="93" t="s">
        <v>8352</v>
      </c>
      <c r="D4240" s="93">
        <v>1996</v>
      </c>
      <c r="E4240" s="93">
        <v>4.67</v>
      </c>
    </row>
    <row r="4241" spans="1:5" ht="14.25" customHeight="1">
      <c r="A4241" s="93">
        <v>4240</v>
      </c>
      <c r="B4241" s="93" t="s">
        <v>8065</v>
      </c>
      <c r="C4241" s="93" t="s">
        <v>8351</v>
      </c>
      <c r="D4241" s="93">
        <v>1972</v>
      </c>
      <c r="E4241" s="93">
        <v>4.67</v>
      </c>
    </row>
    <row r="4242" spans="1:5" ht="14.25" customHeight="1">
      <c r="A4242" s="93">
        <v>4241</v>
      </c>
      <c r="B4242" s="93" t="s">
        <v>8207</v>
      </c>
      <c r="C4242" s="93" t="s">
        <v>8350</v>
      </c>
      <c r="D4242" s="93">
        <v>1976</v>
      </c>
      <c r="E4242" s="93">
        <v>4.6689999999999996</v>
      </c>
    </row>
    <row r="4243" spans="1:5" ht="14.25" customHeight="1">
      <c r="A4243" s="93">
        <v>4242</v>
      </c>
      <c r="B4243" s="93" t="s">
        <v>8349</v>
      </c>
      <c r="C4243" s="93" t="s">
        <v>8348</v>
      </c>
      <c r="D4243" s="93">
        <v>1939</v>
      </c>
      <c r="E4243" s="93">
        <v>4.6689999999999996</v>
      </c>
    </row>
    <row r="4244" spans="1:5" ht="14.25" customHeight="1">
      <c r="A4244" s="93">
        <v>4243</v>
      </c>
      <c r="B4244" s="93" t="s">
        <v>8347</v>
      </c>
      <c r="C4244" s="93" t="s">
        <v>8346</v>
      </c>
      <c r="D4244" s="93">
        <v>1972</v>
      </c>
      <c r="E4244" s="93">
        <v>4.6689999999999996</v>
      </c>
    </row>
    <row r="4245" spans="1:5" ht="14.25" customHeight="1">
      <c r="A4245" s="93">
        <v>4244</v>
      </c>
      <c r="B4245" s="93" t="s">
        <v>8345</v>
      </c>
      <c r="C4245" s="93" t="s">
        <v>8344</v>
      </c>
      <c r="D4245" s="93">
        <v>1989</v>
      </c>
      <c r="E4245" s="93">
        <v>4.6689999999999996</v>
      </c>
    </row>
    <row r="4246" spans="1:5" ht="14.25" customHeight="1">
      <c r="A4246" s="93">
        <v>4245</v>
      </c>
      <c r="B4246" s="93" t="s">
        <v>350</v>
      </c>
      <c r="C4246" s="93" t="s">
        <v>8343</v>
      </c>
      <c r="D4246" s="93">
        <v>2004</v>
      </c>
      <c r="E4246" s="93">
        <v>4.6680000000000001</v>
      </c>
    </row>
    <row r="4247" spans="1:5" ht="14.25" customHeight="1">
      <c r="A4247" s="93">
        <v>4246</v>
      </c>
      <c r="B4247" s="93" t="s">
        <v>8342</v>
      </c>
      <c r="C4247" s="93" t="s">
        <v>8341</v>
      </c>
      <c r="D4247" s="93">
        <v>1972</v>
      </c>
      <c r="E4247" s="93">
        <v>4.6669999999999998</v>
      </c>
    </row>
    <row r="4248" spans="1:5" ht="14.25" customHeight="1">
      <c r="A4248" s="93">
        <v>4247</v>
      </c>
      <c r="B4248" s="93" t="s">
        <v>8340</v>
      </c>
      <c r="C4248" s="93" t="s">
        <v>8339</v>
      </c>
      <c r="D4248" s="93">
        <v>1988</v>
      </c>
      <c r="E4248" s="93">
        <v>4.6660000000000004</v>
      </c>
    </row>
    <row r="4249" spans="1:5" ht="14.25" customHeight="1">
      <c r="A4249" s="93">
        <v>4248</v>
      </c>
      <c r="B4249" s="93" t="s">
        <v>8338</v>
      </c>
      <c r="C4249" s="93" t="s">
        <v>8337</v>
      </c>
      <c r="D4249" s="93">
        <v>1993</v>
      </c>
      <c r="E4249" s="93">
        <v>4.6660000000000004</v>
      </c>
    </row>
    <row r="4250" spans="1:5" ht="14.25" customHeight="1">
      <c r="A4250" s="93">
        <v>4249</v>
      </c>
      <c r="B4250" s="93" t="s">
        <v>7107</v>
      </c>
      <c r="C4250" s="93" t="s">
        <v>8336</v>
      </c>
      <c r="D4250" s="93">
        <v>1987</v>
      </c>
      <c r="E4250" s="93">
        <v>4.6639999999999997</v>
      </c>
    </row>
    <row r="4251" spans="1:5" ht="14.25" customHeight="1">
      <c r="A4251" s="93">
        <v>4250</v>
      </c>
      <c r="B4251" s="93" t="s">
        <v>8335</v>
      </c>
      <c r="C4251" s="93" t="s">
        <v>8334</v>
      </c>
      <c r="D4251" s="93">
        <v>1978</v>
      </c>
      <c r="E4251" s="93">
        <v>4.6639999999999997</v>
      </c>
    </row>
    <row r="4252" spans="1:5" ht="14.25" customHeight="1">
      <c r="A4252" s="93">
        <v>4251</v>
      </c>
      <c r="B4252" s="93" t="s">
        <v>8088</v>
      </c>
      <c r="C4252" s="93" t="s">
        <v>8333</v>
      </c>
      <c r="D4252" s="93">
        <v>1926</v>
      </c>
      <c r="E4252" s="93">
        <v>4.6630000000000003</v>
      </c>
    </row>
    <row r="4253" spans="1:5" ht="14.25" customHeight="1">
      <c r="A4253" s="93">
        <v>4252</v>
      </c>
      <c r="B4253" s="93" t="s">
        <v>8332</v>
      </c>
      <c r="C4253" s="93" t="s">
        <v>8331</v>
      </c>
      <c r="D4253" s="93">
        <v>1949</v>
      </c>
      <c r="E4253" s="93">
        <v>4.6630000000000003</v>
      </c>
    </row>
    <row r="4254" spans="1:5" ht="14.25" customHeight="1">
      <c r="A4254" s="93">
        <v>4253</v>
      </c>
      <c r="B4254" s="93" t="s">
        <v>8330</v>
      </c>
      <c r="C4254" s="93" t="s">
        <v>8329</v>
      </c>
      <c r="D4254" s="93">
        <v>1971</v>
      </c>
      <c r="E4254" s="93">
        <v>4.6630000000000003</v>
      </c>
    </row>
    <row r="4255" spans="1:5" ht="14.25" customHeight="1">
      <c r="A4255" s="93">
        <v>4254</v>
      </c>
      <c r="B4255" s="93" t="s">
        <v>8328</v>
      </c>
      <c r="C4255" s="93" t="s">
        <v>8327</v>
      </c>
      <c r="D4255" s="93">
        <v>1973</v>
      </c>
      <c r="E4255" s="93">
        <v>4.6630000000000003</v>
      </c>
    </row>
    <row r="4256" spans="1:5" ht="14.25" customHeight="1">
      <c r="A4256" s="93">
        <v>4255</v>
      </c>
      <c r="B4256" s="93" t="s">
        <v>8326</v>
      </c>
      <c r="C4256" s="93" t="s">
        <v>8325</v>
      </c>
      <c r="D4256" s="93">
        <v>1975</v>
      </c>
      <c r="E4256" s="93">
        <v>4.6609999999999996</v>
      </c>
    </row>
    <row r="4257" spans="1:5" ht="14.25" customHeight="1">
      <c r="A4257" s="93">
        <v>4256</v>
      </c>
      <c r="B4257" s="93" t="s">
        <v>8324</v>
      </c>
      <c r="C4257" s="93" t="s">
        <v>8323</v>
      </c>
      <c r="D4257" s="93">
        <v>1980</v>
      </c>
      <c r="E4257" s="93">
        <v>4.6609999999999996</v>
      </c>
    </row>
    <row r="4258" spans="1:5" ht="14.25" customHeight="1">
      <c r="A4258" s="93">
        <v>4257</v>
      </c>
      <c r="B4258" s="93" t="s">
        <v>8322</v>
      </c>
      <c r="C4258" s="93" t="s">
        <v>8321</v>
      </c>
      <c r="D4258" s="93">
        <v>1969</v>
      </c>
      <c r="E4258" s="93">
        <v>4.6589999999999998</v>
      </c>
    </row>
    <row r="4259" spans="1:5" ht="14.25" customHeight="1">
      <c r="A4259" s="93">
        <v>4258</v>
      </c>
      <c r="B4259" s="93" t="s">
        <v>8320</v>
      </c>
      <c r="C4259" s="93" t="s">
        <v>8319</v>
      </c>
      <c r="D4259" s="93">
        <v>1976</v>
      </c>
      <c r="E4259" s="93">
        <v>4.6589999999999998</v>
      </c>
    </row>
    <row r="4260" spans="1:5" ht="14.25" customHeight="1">
      <c r="A4260" s="93">
        <v>4259</v>
      </c>
      <c r="B4260" s="93" t="s">
        <v>7220</v>
      </c>
      <c r="C4260" s="93" t="s">
        <v>8318</v>
      </c>
      <c r="D4260" s="93">
        <v>2002</v>
      </c>
      <c r="E4260" s="93">
        <v>4.6589999999999998</v>
      </c>
    </row>
    <row r="4261" spans="1:5" ht="14.25" customHeight="1">
      <c r="A4261" s="93">
        <v>4260</v>
      </c>
      <c r="B4261" s="93" t="s">
        <v>8317</v>
      </c>
      <c r="C4261" s="93" t="s">
        <v>8316</v>
      </c>
      <c r="D4261" s="93">
        <v>1989</v>
      </c>
      <c r="E4261" s="93">
        <v>4.657</v>
      </c>
    </row>
    <row r="4262" spans="1:5" ht="14.25" customHeight="1">
      <c r="A4262" s="93">
        <v>4261</v>
      </c>
      <c r="B4262" s="93" t="s">
        <v>386</v>
      </c>
      <c r="C4262" s="93" t="s">
        <v>8315</v>
      </c>
      <c r="D4262" s="93">
        <v>1970</v>
      </c>
      <c r="E4262" s="93">
        <v>4.6559999999999997</v>
      </c>
    </row>
    <row r="4263" spans="1:5" ht="14.25" customHeight="1">
      <c r="A4263" s="93">
        <v>4262</v>
      </c>
      <c r="B4263" s="93" t="s">
        <v>8257</v>
      </c>
      <c r="C4263" s="93" t="s">
        <v>8314</v>
      </c>
      <c r="D4263" s="93">
        <v>1992</v>
      </c>
      <c r="E4263" s="93">
        <v>4.6559999999999997</v>
      </c>
    </row>
    <row r="4264" spans="1:5" ht="14.25" customHeight="1">
      <c r="A4264" s="93">
        <v>4263</v>
      </c>
      <c r="B4264" s="93" t="s">
        <v>8313</v>
      </c>
      <c r="C4264" s="93" t="s">
        <v>8312</v>
      </c>
      <c r="D4264" s="93">
        <v>1994</v>
      </c>
      <c r="E4264" s="93">
        <v>4.6539999999999999</v>
      </c>
    </row>
    <row r="4265" spans="1:5" ht="14.25" customHeight="1">
      <c r="A4265" s="93">
        <v>4264</v>
      </c>
      <c r="B4265" s="93" t="s">
        <v>8311</v>
      </c>
      <c r="C4265" s="93" t="s">
        <v>8310</v>
      </c>
      <c r="D4265" s="93">
        <v>1938</v>
      </c>
      <c r="E4265" s="93">
        <v>4.6529999999999996</v>
      </c>
    </row>
    <row r="4266" spans="1:5" ht="14.25" customHeight="1">
      <c r="A4266" s="93">
        <v>4265</v>
      </c>
      <c r="B4266" s="93" t="s">
        <v>8309</v>
      </c>
      <c r="C4266" s="93" t="s">
        <v>8308</v>
      </c>
      <c r="D4266" s="93">
        <v>2012</v>
      </c>
      <c r="E4266" s="93">
        <v>4.6529999999999996</v>
      </c>
    </row>
    <row r="4267" spans="1:5" ht="14.25" customHeight="1">
      <c r="A4267" s="93">
        <v>4266</v>
      </c>
      <c r="B4267" s="93" t="s">
        <v>8307</v>
      </c>
      <c r="C4267" s="93" t="s">
        <v>8306</v>
      </c>
      <c r="D4267" s="93">
        <v>1958</v>
      </c>
      <c r="E4267" s="93">
        <v>4.6529999999999996</v>
      </c>
    </row>
    <row r="4268" spans="1:5" ht="14.25" customHeight="1">
      <c r="A4268" s="93">
        <v>4267</v>
      </c>
      <c r="B4268" s="93" t="s">
        <v>8305</v>
      </c>
      <c r="C4268" s="93" t="s">
        <v>8304</v>
      </c>
      <c r="D4268" s="93">
        <v>2002</v>
      </c>
      <c r="E4268" s="93">
        <v>4.6529999999999996</v>
      </c>
    </row>
    <row r="4269" spans="1:5" ht="14.25" customHeight="1">
      <c r="A4269" s="93">
        <v>4268</v>
      </c>
      <c r="B4269" s="93" t="s">
        <v>8303</v>
      </c>
      <c r="C4269" s="93" t="s">
        <v>8302</v>
      </c>
      <c r="D4269" s="93">
        <v>1975</v>
      </c>
      <c r="E4269" s="93">
        <v>4.6509999999999998</v>
      </c>
    </row>
    <row r="4270" spans="1:5" ht="14.25" customHeight="1">
      <c r="A4270" s="93">
        <v>4269</v>
      </c>
      <c r="B4270" s="93" t="s">
        <v>8301</v>
      </c>
      <c r="C4270" s="93" t="s">
        <v>8300</v>
      </c>
      <c r="D4270" s="93">
        <v>1989</v>
      </c>
      <c r="E4270" s="93">
        <v>4.6509999999999998</v>
      </c>
    </row>
    <row r="4271" spans="1:5" ht="14.25" customHeight="1">
      <c r="A4271" s="93">
        <v>4270</v>
      </c>
      <c r="B4271" s="93" t="s">
        <v>8063</v>
      </c>
      <c r="C4271" s="93" t="s">
        <v>8299</v>
      </c>
      <c r="D4271" s="93">
        <v>1956</v>
      </c>
      <c r="E4271" s="93">
        <v>4.6500000000000004</v>
      </c>
    </row>
    <row r="4272" spans="1:5" ht="14.25" customHeight="1">
      <c r="A4272" s="93">
        <v>4271</v>
      </c>
      <c r="B4272" s="93" t="s">
        <v>8298</v>
      </c>
      <c r="C4272" s="93" t="s">
        <v>8297</v>
      </c>
      <c r="D4272" s="93">
        <v>1983</v>
      </c>
      <c r="E4272" s="93">
        <v>4.6500000000000004</v>
      </c>
    </row>
    <row r="4273" spans="1:5" ht="14.25" customHeight="1">
      <c r="A4273" s="93">
        <v>4272</v>
      </c>
      <c r="B4273" s="93" t="s">
        <v>8296</v>
      </c>
      <c r="C4273" s="93" t="s">
        <v>8295</v>
      </c>
      <c r="D4273" s="93">
        <v>1972</v>
      </c>
      <c r="E4273" s="93">
        <v>4.649</v>
      </c>
    </row>
    <row r="4274" spans="1:5" ht="14.25" customHeight="1">
      <c r="A4274" s="93">
        <v>4273</v>
      </c>
      <c r="B4274" s="93" t="s">
        <v>8294</v>
      </c>
      <c r="C4274" s="93" t="s">
        <v>8293</v>
      </c>
      <c r="D4274" s="93">
        <v>2008</v>
      </c>
      <c r="E4274" s="93">
        <v>4.649</v>
      </c>
    </row>
    <row r="4275" spans="1:5" ht="14.25" customHeight="1">
      <c r="A4275" s="93">
        <v>4274</v>
      </c>
      <c r="B4275" s="93" t="s">
        <v>8292</v>
      </c>
      <c r="C4275" s="93" t="s">
        <v>8291</v>
      </c>
      <c r="D4275" s="93">
        <v>2004</v>
      </c>
      <c r="E4275" s="93">
        <v>4.6470000000000002</v>
      </c>
    </row>
    <row r="4276" spans="1:5" ht="14.25" customHeight="1">
      <c r="A4276" s="93">
        <v>4275</v>
      </c>
      <c r="B4276" s="93" t="s">
        <v>7030</v>
      </c>
      <c r="C4276" s="93" t="s">
        <v>8290</v>
      </c>
      <c r="D4276" s="93">
        <v>1960</v>
      </c>
      <c r="E4276" s="93">
        <v>4.6470000000000002</v>
      </c>
    </row>
    <row r="4277" spans="1:5" ht="14.25" customHeight="1">
      <c r="A4277" s="93">
        <v>4276</v>
      </c>
      <c r="B4277" s="93" t="s">
        <v>8132</v>
      </c>
      <c r="C4277" s="93" t="s">
        <v>8289</v>
      </c>
      <c r="D4277" s="93">
        <v>1945</v>
      </c>
      <c r="E4277" s="93">
        <v>4.6459999999999999</v>
      </c>
    </row>
    <row r="4278" spans="1:5" ht="14.25" customHeight="1">
      <c r="A4278" s="93">
        <v>4277</v>
      </c>
      <c r="B4278" s="93" t="s">
        <v>8288</v>
      </c>
      <c r="C4278" s="93" t="s">
        <v>8287</v>
      </c>
      <c r="D4278" s="93">
        <v>1975</v>
      </c>
      <c r="E4278" s="93">
        <v>4.6459999999999999</v>
      </c>
    </row>
    <row r="4279" spans="1:5" ht="14.25" customHeight="1">
      <c r="A4279" s="93">
        <v>4278</v>
      </c>
      <c r="B4279" s="93" t="s">
        <v>8286</v>
      </c>
      <c r="C4279" s="93" t="s">
        <v>8285</v>
      </c>
      <c r="D4279" s="93">
        <v>1962</v>
      </c>
      <c r="E4279" s="93">
        <v>4.6459999999999999</v>
      </c>
    </row>
    <row r="4280" spans="1:5" ht="14.25" customHeight="1">
      <c r="A4280" s="93">
        <v>4279</v>
      </c>
      <c r="B4280" s="93" t="s">
        <v>8284</v>
      </c>
      <c r="C4280" s="93" t="s">
        <v>8283</v>
      </c>
      <c r="D4280" s="93">
        <v>1957</v>
      </c>
      <c r="E4280" s="93">
        <v>4.6449999999999996</v>
      </c>
    </row>
    <row r="4281" spans="1:5" ht="14.25" customHeight="1">
      <c r="A4281" s="93">
        <v>4280</v>
      </c>
      <c r="B4281" s="93" t="s">
        <v>8282</v>
      </c>
      <c r="C4281" s="93" t="s">
        <v>8281</v>
      </c>
      <c r="D4281" s="93">
        <v>1961</v>
      </c>
      <c r="E4281" s="93">
        <v>4.6429999999999998</v>
      </c>
    </row>
    <row r="4282" spans="1:5" ht="14.25" customHeight="1">
      <c r="A4282" s="93">
        <v>4281</v>
      </c>
      <c r="B4282" s="93" t="s">
        <v>8280</v>
      </c>
      <c r="C4282" s="93" t="s">
        <v>8279</v>
      </c>
      <c r="D4282" s="93">
        <v>1989</v>
      </c>
      <c r="E4282" s="93">
        <v>4.6420000000000003</v>
      </c>
    </row>
    <row r="4283" spans="1:5" ht="14.25" customHeight="1">
      <c r="A4283" s="93">
        <v>4282</v>
      </c>
      <c r="B4283" s="93" t="s">
        <v>8278</v>
      </c>
      <c r="C4283" s="93" t="s">
        <v>8277</v>
      </c>
      <c r="D4283" s="93">
        <v>1987</v>
      </c>
      <c r="E4283" s="93">
        <v>4.6420000000000003</v>
      </c>
    </row>
    <row r="4284" spans="1:5" ht="14.25" customHeight="1">
      <c r="A4284" s="93">
        <v>4283</v>
      </c>
      <c r="B4284" s="93" t="s">
        <v>7093</v>
      </c>
      <c r="C4284" s="93" t="s">
        <v>8276</v>
      </c>
      <c r="D4284" s="93">
        <v>1993</v>
      </c>
      <c r="E4284" s="93">
        <v>4.641</v>
      </c>
    </row>
    <row r="4285" spans="1:5" ht="14.25" customHeight="1">
      <c r="A4285" s="93">
        <v>4284</v>
      </c>
      <c r="B4285" s="93" t="s">
        <v>8275</v>
      </c>
      <c r="C4285" s="93" t="s">
        <v>8274</v>
      </c>
      <c r="D4285" s="93">
        <v>1989</v>
      </c>
      <c r="E4285" s="93">
        <v>4.6399999999999997</v>
      </c>
    </row>
    <row r="4286" spans="1:5" ht="14.25" customHeight="1">
      <c r="A4286" s="93">
        <v>4285</v>
      </c>
      <c r="B4286" s="93" t="s">
        <v>8273</v>
      </c>
      <c r="C4286" s="93" t="s">
        <v>8272</v>
      </c>
      <c r="D4286" s="93">
        <v>1972</v>
      </c>
      <c r="E4286" s="93">
        <v>4.6399999999999997</v>
      </c>
    </row>
    <row r="4287" spans="1:5" ht="14.25" customHeight="1">
      <c r="A4287" s="93">
        <v>4286</v>
      </c>
      <c r="B4287" s="93" t="s">
        <v>8271</v>
      </c>
      <c r="C4287" s="93" t="s">
        <v>8270</v>
      </c>
      <c r="D4287" s="93">
        <v>1988</v>
      </c>
      <c r="E4287" s="93">
        <v>4.6399999999999997</v>
      </c>
    </row>
    <row r="4288" spans="1:5" ht="14.25" customHeight="1">
      <c r="A4288" s="93">
        <v>4287</v>
      </c>
      <c r="B4288" s="93" t="s">
        <v>8269</v>
      </c>
      <c r="C4288" s="93" t="s">
        <v>8268</v>
      </c>
      <c r="D4288" s="93">
        <v>1983</v>
      </c>
      <c r="E4288" s="93">
        <v>4.6390000000000002</v>
      </c>
    </row>
    <row r="4289" spans="1:5" ht="14.25" customHeight="1">
      <c r="A4289" s="93">
        <v>4288</v>
      </c>
      <c r="B4289" s="93" t="s">
        <v>7783</v>
      </c>
      <c r="C4289" s="93" t="s">
        <v>8267</v>
      </c>
      <c r="D4289" s="93">
        <v>1997</v>
      </c>
      <c r="E4289" s="93">
        <v>4.6369999999999996</v>
      </c>
    </row>
    <row r="4290" spans="1:5" ht="14.25" customHeight="1">
      <c r="A4290" s="93">
        <v>4289</v>
      </c>
      <c r="B4290" s="93" t="s">
        <v>7584</v>
      </c>
      <c r="C4290" s="93" t="s">
        <v>8266</v>
      </c>
      <c r="D4290" s="93">
        <v>1965</v>
      </c>
      <c r="E4290" s="93">
        <v>4.6369999999999996</v>
      </c>
    </row>
    <row r="4291" spans="1:5" ht="14.25" customHeight="1">
      <c r="A4291" s="93">
        <v>4290</v>
      </c>
      <c r="B4291" s="93" t="s">
        <v>8265</v>
      </c>
      <c r="C4291" s="93" t="s">
        <v>8264</v>
      </c>
      <c r="D4291" s="93">
        <v>2012</v>
      </c>
      <c r="E4291" s="93">
        <v>4.6360000000000001</v>
      </c>
    </row>
    <row r="4292" spans="1:5" ht="14.25" customHeight="1">
      <c r="A4292" s="93">
        <v>4291</v>
      </c>
      <c r="B4292" s="93" t="s">
        <v>8263</v>
      </c>
      <c r="C4292" s="93" t="s">
        <v>8262</v>
      </c>
      <c r="D4292" s="93">
        <v>1994</v>
      </c>
      <c r="E4292" s="93">
        <v>4.6349999999999998</v>
      </c>
    </row>
    <row r="4293" spans="1:5" ht="14.25" customHeight="1">
      <c r="A4293" s="93">
        <v>4292</v>
      </c>
      <c r="B4293" s="93" t="s">
        <v>7493</v>
      </c>
      <c r="C4293" s="93" t="s">
        <v>8261</v>
      </c>
      <c r="D4293" s="93">
        <v>1940</v>
      </c>
      <c r="E4293" s="93">
        <v>4.6349999999999998</v>
      </c>
    </row>
    <row r="4294" spans="1:5" ht="14.25" customHeight="1">
      <c r="A4294" s="93">
        <v>4293</v>
      </c>
      <c r="B4294" s="93" t="s">
        <v>8260</v>
      </c>
      <c r="C4294" s="93" t="s">
        <v>8259</v>
      </c>
      <c r="D4294" s="93">
        <v>1998</v>
      </c>
      <c r="E4294" s="93">
        <v>4.6349999999999998</v>
      </c>
    </row>
    <row r="4295" spans="1:5" ht="14.25" customHeight="1">
      <c r="A4295" s="93">
        <v>4294</v>
      </c>
      <c r="B4295" s="93" t="s">
        <v>7328</v>
      </c>
      <c r="C4295" s="93" t="s">
        <v>8258</v>
      </c>
      <c r="D4295" s="93">
        <v>1967</v>
      </c>
      <c r="E4295" s="93">
        <v>4.6349999999999998</v>
      </c>
    </row>
    <row r="4296" spans="1:5" ht="14.25" customHeight="1">
      <c r="A4296" s="93">
        <v>4295</v>
      </c>
      <c r="B4296" s="93" t="s">
        <v>8257</v>
      </c>
      <c r="C4296" s="93" t="s">
        <v>8256</v>
      </c>
      <c r="D4296" s="93">
        <v>1987</v>
      </c>
      <c r="E4296" s="93">
        <v>4.6340000000000003</v>
      </c>
    </row>
    <row r="4297" spans="1:5" ht="14.25" customHeight="1">
      <c r="A4297" s="93">
        <v>4296</v>
      </c>
      <c r="B4297" s="93" t="s">
        <v>8255</v>
      </c>
      <c r="C4297" s="93" t="s">
        <v>8254</v>
      </c>
      <c r="D4297" s="93">
        <v>1983</v>
      </c>
      <c r="E4297" s="93">
        <v>4.6340000000000003</v>
      </c>
    </row>
    <row r="4298" spans="1:5" ht="14.25" customHeight="1">
      <c r="A4298" s="93">
        <v>4297</v>
      </c>
      <c r="B4298" s="93" t="s">
        <v>8253</v>
      </c>
      <c r="C4298" s="93" t="s">
        <v>8252</v>
      </c>
      <c r="D4298" s="93">
        <v>1986</v>
      </c>
      <c r="E4298" s="93">
        <v>4.6340000000000003</v>
      </c>
    </row>
    <row r="4299" spans="1:5" ht="14.25" customHeight="1">
      <c r="A4299" s="93">
        <v>4298</v>
      </c>
      <c r="B4299" s="93" t="s">
        <v>8251</v>
      </c>
      <c r="C4299" s="93" t="s">
        <v>8250</v>
      </c>
      <c r="D4299" s="93">
        <v>1990</v>
      </c>
      <c r="E4299" s="93">
        <v>4.633</v>
      </c>
    </row>
    <row r="4300" spans="1:5" ht="14.25" customHeight="1">
      <c r="A4300" s="93">
        <v>4299</v>
      </c>
      <c r="B4300" s="93" t="s">
        <v>8249</v>
      </c>
      <c r="C4300" s="93" t="s">
        <v>8248</v>
      </c>
      <c r="D4300" s="93">
        <v>1974</v>
      </c>
      <c r="E4300" s="93">
        <v>4.6310000000000002</v>
      </c>
    </row>
    <row r="4301" spans="1:5" ht="14.25" customHeight="1">
      <c r="A4301" s="93">
        <v>4300</v>
      </c>
      <c r="B4301" s="93" t="s">
        <v>8247</v>
      </c>
      <c r="C4301" s="93" t="s">
        <v>8246</v>
      </c>
      <c r="D4301" s="93">
        <v>1962</v>
      </c>
      <c r="E4301" s="93">
        <v>4.6310000000000002</v>
      </c>
    </row>
    <row r="4302" spans="1:5" ht="14.25" customHeight="1">
      <c r="A4302" s="93">
        <v>4301</v>
      </c>
      <c r="B4302" s="93" t="s">
        <v>8245</v>
      </c>
      <c r="C4302" s="93" t="s">
        <v>8244</v>
      </c>
      <c r="D4302" s="93">
        <v>1962</v>
      </c>
      <c r="E4302" s="93">
        <v>4.6310000000000002</v>
      </c>
    </row>
    <row r="4303" spans="1:5" ht="14.25" customHeight="1">
      <c r="A4303" s="93">
        <v>4302</v>
      </c>
      <c r="B4303" s="93" t="s">
        <v>7220</v>
      </c>
      <c r="C4303" s="93" t="s">
        <v>8243</v>
      </c>
      <c r="D4303" s="93">
        <v>1995</v>
      </c>
      <c r="E4303" s="93">
        <v>4.6310000000000002</v>
      </c>
    </row>
    <row r="4304" spans="1:5" ht="14.25" customHeight="1">
      <c r="A4304" s="93">
        <v>4303</v>
      </c>
      <c r="B4304" s="93" t="s">
        <v>8242</v>
      </c>
      <c r="C4304" s="93" t="s">
        <v>8241</v>
      </c>
      <c r="D4304" s="93">
        <v>1974</v>
      </c>
      <c r="E4304" s="93">
        <v>4.63</v>
      </c>
    </row>
    <row r="4305" spans="1:5" ht="14.25" customHeight="1">
      <c r="A4305" s="93">
        <v>4304</v>
      </c>
      <c r="B4305" s="93" t="s">
        <v>8240</v>
      </c>
      <c r="C4305" s="93" t="s">
        <v>8239</v>
      </c>
      <c r="D4305" s="93">
        <v>1978</v>
      </c>
      <c r="E4305" s="93">
        <v>4.6269999999999998</v>
      </c>
    </row>
    <row r="4306" spans="1:5" ht="14.25" customHeight="1">
      <c r="A4306" s="93">
        <v>4305</v>
      </c>
      <c r="B4306" s="93" t="s">
        <v>7198</v>
      </c>
      <c r="C4306" s="93" t="s">
        <v>8238</v>
      </c>
      <c r="D4306" s="93">
        <v>1986</v>
      </c>
      <c r="E4306" s="93">
        <v>4.6260000000000003</v>
      </c>
    </row>
    <row r="4307" spans="1:5" ht="14.25" customHeight="1">
      <c r="A4307" s="93">
        <v>4306</v>
      </c>
      <c r="B4307" s="93" t="s">
        <v>7426</v>
      </c>
      <c r="C4307" s="93" t="s">
        <v>8237</v>
      </c>
      <c r="D4307" s="93">
        <v>2003</v>
      </c>
      <c r="E4307" s="93">
        <v>4.6260000000000003</v>
      </c>
    </row>
    <row r="4308" spans="1:5" ht="14.25" customHeight="1">
      <c r="A4308" s="93">
        <v>4307</v>
      </c>
      <c r="B4308" s="93" t="s">
        <v>8236</v>
      </c>
      <c r="C4308" s="93" t="s">
        <v>8235</v>
      </c>
      <c r="D4308" s="93">
        <v>1978</v>
      </c>
      <c r="E4308" s="93">
        <v>4.6260000000000003</v>
      </c>
    </row>
    <row r="4309" spans="1:5" ht="14.25" customHeight="1">
      <c r="A4309" s="93">
        <v>4308</v>
      </c>
      <c r="B4309" s="93" t="s">
        <v>8234</v>
      </c>
      <c r="C4309" s="93" t="s">
        <v>8233</v>
      </c>
      <c r="D4309" s="93">
        <v>1970</v>
      </c>
      <c r="E4309" s="93">
        <v>4.6260000000000003</v>
      </c>
    </row>
    <row r="4310" spans="1:5" ht="14.25" customHeight="1">
      <c r="A4310" s="93">
        <v>4309</v>
      </c>
      <c r="B4310" s="93" t="s">
        <v>8232</v>
      </c>
      <c r="C4310" s="93" t="s">
        <v>8231</v>
      </c>
      <c r="D4310" s="93">
        <v>2001</v>
      </c>
      <c r="E4310" s="93">
        <v>4.625</v>
      </c>
    </row>
    <row r="4311" spans="1:5" ht="14.25" customHeight="1">
      <c r="A4311" s="93">
        <v>4310</v>
      </c>
      <c r="B4311" s="93" t="s">
        <v>8230</v>
      </c>
      <c r="C4311" s="93" t="s">
        <v>8229</v>
      </c>
      <c r="D4311" s="93">
        <v>1973</v>
      </c>
      <c r="E4311" s="93">
        <v>4.6230000000000002</v>
      </c>
    </row>
    <row r="4312" spans="1:5" ht="14.25" customHeight="1">
      <c r="A4312" s="93">
        <v>4311</v>
      </c>
      <c r="B4312" s="93" t="s">
        <v>8228</v>
      </c>
      <c r="C4312" s="93" t="s">
        <v>8227</v>
      </c>
      <c r="D4312" s="93">
        <v>1984</v>
      </c>
      <c r="E4312" s="93">
        <v>4.6219999999999999</v>
      </c>
    </row>
    <row r="4313" spans="1:5" ht="14.25" customHeight="1">
      <c r="A4313" s="93">
        <v>4312</v>
      </c>
      <c r="B4313" s="93" t="s">
        <v>8226</v>
      </c>
      <c r="C4313" s="93" t="s">
        <v>8225</v>
      </c>
      <c r="D4313" s="93">
        <v>1971</v>
      </c>
      <c r="E4313" s="93">
        <v>4.6219999999999999</v>
      </c>
    </row>
    <row r="4314" spans="1:5" ht="14.25" customHeight="1">
      <c r="A4314" s="93">
        <v>4313</v>
      </c>
      <c r="B4314" s="93" t="s">
        <v>8224</v>
      </c>
      <c r="C4314" s="93" t="s">
        <v>8223</v>
      </c>
      <c r="D4314" s="93">
        <v>1993</v>
      </c>
      <c r="E4314" s="93">
        <v>4.6210000000000004</v>
      </c>
    </row>
    <row r="4315" spans="1:5" ht="14.25" customHeight="1">
      <c r="A4315" s="93">
        <v>4314</v>
      </c>
      <c r="B4315" s="93" t="s">
        <v>7067</v>
      </c>
      <c r="C4315" s="93" t="s">
        <v>8222</v>
      </c>
      <c r="D4315" s="93">
        <v>1932</v>
      </c>
      <c r="E4315" s="93">
        <v>4.62</v>
      </c>
    </row>
    <row r="4316" spans="1:5" ht="14.25" customHeight="1">
      <c r="A4316" s="93">
        <v>4315</v>
      </c>
      <c r="B4316" s="93" t="s">
        <v>8221</v>
      </c>
      <c r="C4316" s="93" t="s">
        <v>8220</v>
      </c>
      <c r="D4316" s="93">
        <v>1970</v>
      </c>
      <c r="E4316" s="93">
        <v>4.6180000000000003</v>
      </c>
    </row>
    <row r="4317" spans="1:5" ht="14.25" customHeight="1">
      <c r="A4317" s="93">
        <v>4316</v>
      </c>
      <c r="B4317" s="93" t="s">
        <v>7158</v>
      </c>
      <c r="C4317" s="93" t="s">
        <v>8219</v>
      </c>
      <c r="D4317" s="93">
        <v>1950</v>
      </c>
      <c r="E4317" s="93">
        <v>4.6180000000000003</v>
      </c>
    </row>
    <row r="4318" spans="1:5" ht="14.25" customHeight="1">
      <c r="A4318" s="93">
        <v>4317</v>
      </c>
      <c r="B4318" s="93" t="s">
        <v>8218</v>
      </c>
      <c r="C4318" s="93" t="s">
        <v>8217</v>
      </c>
      <c r="D4318" s="93">
        <v>1964</v>
      </c>
      <c r="E4318" s="93">
        <v>4.617</v>
      </c>
    </row>
    <row r="4319" spans="1:5" ht="14.25" customHeight="1">
      <c r="A4319" s="93">
        <v>4318</v>
      </c>
      <c r="B4319" s="93" t="s">
        <v>7229</v>
      </c>
      <c r="C4319" s="93" t="s">
        <v>8216</v>
      </c>
      <c r="D4319" s="93">
        <v>2013</v>
      </c>
      <c r="E4319" s="93">
        <v>4.617</v>
      </c>
    </row>
    <row r="4320" spans="1:5" ht="14.25" customHeight="1">
      <c r="A4320" s="93">
        <v>4319</v>
      </c>
      <c r="B4320" s="93" t="s">
        <v>8215</v>
      </c>
      <c r="C4320" s="93" t="s">
        <v>8214</v>
      </c>
      <c r="D4320" s="93">
        <v>1966</v>
      </c>
      <c r="E4320" s="93">
        <v>4.6159999999999997</v>
      </c>
    </row>
    <row r="4321" spans="1:5" ht="14.25" customHeight="1">
      <c r="A4321" s="93">
        <v>4320</v>
      </c>
      <c r="B4321" s="93" t="s">
        <v>8213</v>
      </c>
      <c r="C4321" s="93" t="s">
        <v>8212</v>
      </c>
      <c r="D4321" s="93">
        <v>2001</v>
      </c>
      <c r="E4321" s="93">
        <v>4.6159999999999997</v>
      </c>
    </row>
    <row r="4322" spans="1:5" ht="14.25" customHeight="1">
      <c r="A4322" s="93">
        <v>4321</v>
      </c>
      <c r="B4322" s="93" t="s">
        <v>8211</v>
      </c>
      <c r="C4322" s="93" t="s">
        <v>8210</v>
      </c>
      <c r="D4322" s="93">
        <v>1981</v>
      </c>
      <c r="E4322" s="93">
        <v>4.6159999999999997</v>
      </c>
    </row>
    <row r="4323" spans="1:5" ht="14.25" customHeight="1">
      <c r="A4323" s="93">
        <v>4322</v>
      </c>
      <c r="B4323" s="93" t="s">
        <v>8209</v>
      </c>
      <c r="C4323" s="93" t="s">
        <v>8208</v>
      </c>
      <c r="D4323" s="93">
        <v>1951</v>
      </c>
      <c r="E4323" s="93">
        <v>4.6159999999999997</v>
      </c>
    </row>
    <row r="4324" spans="1:5" ht="14.25" customHeight="1">
      <c r="A4324" s="93">
        <v>4323</v>
      </c>
      <c r="B4324" s="93" t="s">
        <v>8207</v>
      </c>
      <c r="C4324" s="93" t="s">
        <v>8206</v>
      </c>
      <c r="D4324" s="93">
        <v>1972</v>
      </c>
      <c r="E4324" s="93">
        <v>4.6150000000000002</v>
      </c>
    </row>
    <row r="4325" spans="1:5" ht="14.25" customHeight="1">
      <c r="A4325" s="93">
        <v>4324</v>
      </c>
      <c r="B4325" s="93" t="s">
        <v>7790</v>
      </c>
      <c r="C4325" s="93" t="s">
        <v>8205</v>
      </c>
      <c r="D4325" s="93">
        <v>1964</v>
      </c>
      <c r="E4325" s="93">
        <v>4.6150000000000002</v>
      </c>
    </row>
    <row r="4326" spans="1:5" ht="14.25" customHeight="1">
      <c r="A4326" s="93">
        <v>4325</v>
      </c>
      <c r="B4326" s="93" t="s">
        <v>8204</v>
      </c>
      <c r="C4326" s="93" t="s">
        <v>8203</v>
      </c>
      <c r="D4326" s="93">
        <v>2004</v>
      </c>
      <c r="E4326" s="93">
        <v>4.6120000000000001</v>
      </c>
    </row>
    <row r="4327" spans="1:5" ht="14.25" customHeight="1">
      <c r="A4327" s="93">
        <v>4326</v>
      </c>
      <c r="B4327" s="93" t="s">
        <v>8202</v>
      </c>
      <c r="C4327" s="93" t="s">
        <v>8201</v>
      </c>
      <c r="D4327" s="93">
        <v>1984</v>
      </c>
      <c r="E4327" s="93">
        <v>4.6109999999999998</v>
      </c>
    </row>
    <row r="4328" spans="1:5" ht="14.25" customHeight="1">
      <c r="A4328" s="93">
        <v>4327</v>
      </c>
      <c r="B4328" s="93" t="s">
        <v>8200</v>
      </c>
      <c r="C4328" s="93" t="s">
        <v>8199</v>
      </c>
      <c r="D4328" s="93">
        <v>1956</v>
      </c>
      <c r="E4328" s="93">
        <v>4.609</v>
      </c>
    </row>
    <row r="4329" spans="1:5" ht="14.25" customHeight="1">
      <c r="A4329" s="93">
        <v>4328</v>
      </c>
      <c r="B4329" s="93" t="s">
        <v>8038</v>
      </c>
      <c r="C4329" s="93" t="s">
        <v>8198</v>
      </c>
      <c r="D4329" s="93">
        <v>1952</v>
      </c>
      <c r="E4329" s="93">
        <v>4.6079999999999997</v>
      </c>
    </row>
    <row r="4330" spans="1:5" ht="14.25" customHeight="1">
      <c r="A4330" s="93">
        <v>4329</v>
      </c>
      <c r="B4330" s="93" t="s">
        <v>8197</v>
      </c>
      <c r="C4330" s="93" t="s">
        <v>8196</v>
      </c>
      <c r="D4330" s="93">
        <v>1981</v>
      </c>
      <c r="E4330" s="93">
        <v>4.6070000000000002</v>
      </c>
    </row>
    <row r="4331" spans="1:5" ht="14.25" customHeight="1">
      <c r="A4331" s="93">
        <v>4330</v>
      </c>
      <c r="B4331" s="93" t="s">
        <v>8195</v>
      </c>
      <c r="C4331" s="93" t="s">
        <v>8194</v>
      </c>
      <c r="D4331" s="93">
        <v>1977</v>
      </c>
      <c r="E4331" s="93">
        <v>4.6070000000000002</v>
      </c>
    </row>
    <row r="4332" spans="1:5" ht="14.25" customHeight="1">
      <c r="A4332" s="93">
        <v>4331</v>
      </c>
      <c r="B4332" s="93" t="s">
        <v>7709</v>
      </c>
      <c r="C4332" s="93" t="s">
        <v>8084</v>
      </c>
      <c r="D4332" s="93">
        <v>1953</v>
      </c>
      <c r="E4332" s="93">
        <v>4.6059999999999999</v>
      </c>
    </row>
    <row r="4333" spans="1:5" ht="14.25" customHeight="1">
      <c r="A4333" s="93">
        <v>4332</v>
      </c>
      <c r="B4333" s="93" t="s">
        <v>8193</v>
      </c>
      <c r="C4333" s="93" t="s">
        <v>8192</v>
      </c>
      <c r="D4333" s="93">
        <v>1943</v>
      </c>
      <c r="E4333" s="93">
        <v>4.6059999999999999</v>
      </c>
    </row>
    <row r="4334" spans="1:5" ht="14.25" customHeight="1">
      <c r="A4334" s="93">
        <v>4333</v>
      </c>
      <c r="B4334" s="93" t="s">
        <v>8191</v>
      </c>
      <c r="C4334" s="93" t="s">
        <v>8190</v>
      </c>
      <c r="D4334" s="93">
        <v>1990</v>
      </c>
      <c r="E4334" s="93">
        <v>4.6050000000000004</v>
      </c>
    </row>
    <row r="4335" spans="1:5" ht="14.25" customHeight="1">
      <c r="A4335" s="93">
        <v>4334</v>
      </c>
      <c r="B4335" s="93" t="s">
        <v>7015</v>
      </c>
      <c r="C4335" s="93" t="s">
        <v>8189</v>
      </c>
      <c r="D4335" s="93">
        <v>1964</v>
      </c>
      <c r="E4335" s="93">
        <v>4.6050000000000004</v>
      </c>
    </row>
    <row r="4336" spans="1:5" ht="14.25" customHeight="1">
      <c r="A4336" s="93">
        <v>4335</v>
      </c>
      <c r="B4336" s="93" t="s">
        <v>8188</v>
      </c>
      <c r="C4336" s="93" t="s">
        <v>8187</v>
      </c>
      <c r="D4336" s="93">
        <v>1969</v>
      </c>
      <c r="E4336" s="93">
        <v>4.6029999999999998</v>
      </c>
    </row>
    <row r="4337" spans="1:5" ht="14.25" customHeight="1">
      <c r="A4337" s="93">
        <v>4336</v>
      </c>
      <c r="B4337" s="93" t="s">
        <v>8186</v>
      </c>
      <c r="C4337" s="93" t="s">
        <v>8185</v>
      </c>
      <c r="D4337" s="93">
        <v>1989</v>
      </c>
      <c r="E4337" s="93">
        <v>4.6020000000000003</v>
      </c>
    </row>
    <row r="4338" spans="1:5" ht="14.25" customHeight="1">
      <c r="A4338" s="93">
        <v>4337</v>
      </c>
      <c r="B4338" s="93" t="s">
        <v>8184</v>
      </c>
      <c r="C4338" s="93" t="s">
        <v>8183</v>
      </c>
      <c r="D4338" s="93">
        <v>1999</v>
      </c>
      <c r="E4338" s="93">
        <v>4.601</v>
      </c>
    </row>
    <row r="4339" spans="1:5" ht="14.25" customHeight="1">
      <c r="A4339" s="93">
        <v>4338</v>
      </c>
      <c r="B4339" s="93" t="s">
        <v>8182</v>
      </c>
      <c r="C4339" s="93" t="s">
        <v>8181</v>
      </c>
      <c r="D4339" s="93">
        <v>1970</v>
      </c>
      <c r="E4339" s="93">
        <v>4.5990000000000002</v>
      </c>
    </row>
    <row r="4340" spans="1:5" ht="14.25" customHeight="1">
      <c r="A4340" s="93">
        <v>4339</v>
      </c>
      <c r="B4340" s="93" t="s">
        <v>8180</v>
      </c>
      <c r="C4340" s="93" t="s">
        <v>8179</v>
      </c>
      <c r="D4340" s="93">
        <v>1947</v>
      </c>
      <c r="E4340" s="93">
        <v>4.5990000000000002</v>
      </c>
    </row>
    <row r="4341" spans="1:5" ht="14.25" customHeight="1">
      <c r="A4341" s="93">
        <v>4340</v>
      </c>
      <c r="B4341" s="93" t="s">
        <v>8053</v>
      </c>
      <c r="C4341" s="93" t="s">
        <v>8178</v>
      </c>
      <c r="D4341" s="93">
        <v>2003</v>
      </c>
      <c r="E4341" s="93">
        <v>4.5979999999999999</v>
      </c>
    </row>
    <row r="4342" spans="1:5" ht="14.25" customHeight="1">
      <c r="A4342" s="93">
        <v>4341</v>
      </c>
      <c r="B4342" s="93" t="s">
        <v>8166</v>
      </c>
      <c r="C4342" s="93" t="s">
        <v>8177</v>
      </c>
      <c r="D4342" s="93">
        <v>1977</v>
      </c>
      <c r="E4342" s="93">
        <v>4.5979999999999999</v>
      </c>
    </row>
    <row r="4343" spans="1:5" ht="14.25" customHeight="1">
      <c r="A4343" s="93">
        <v>4342</v>
      </c>
      <c r="B4343" s="93" t="s">
        <v>8176</v>
      </c>
      <c r="C4343" s="93" t="s">
        <v>8175</v>
      </c>
      <c r="D4343" s="93">
        <v>1976</v>
      </c>
      <c r="E4343" s="93">
        <v>4.5979999999999999</v>
      </c>
    </row>
    <row r="4344" spans="1:5" ht="14.25" customHeight="1">
      <c r="A4344" s="93">
        <v>4343</v>
      </c>
      <c r="B4344" s="93" t="s">
        <v>8174</v>
      </c>
      <c r="C4344" s="93" t="s">
        <v>8173</v>
      </c>
      <c r="D4344" s="93">
        <v>2000</v>
      </c>
      <c r="E4344" s="93">
        <v>4.5970000000000004</v>
      </c>
    </row>
    <row r="4345" spans="1:5" ht="14.25" customHeight="1">
      <c r="A4345" s="93">
        <v>4344</v>
      </c>
      <c r="B4345" s="93" t="s">
        <v>8172</v>
      </c>
      <c r="C4345" s="93" t="s">
        <v>8171</v>
      </c>
      <c r="D4345" s="93">
        <v>1961</v>
      </c>
      <c r="E4345" s="93">
        <v>4.5970000000000004</v>
      </c>
    </row>
    <row r="4346" spans="1:5" ht="14.25" customHeight="1">
      <c r="A4346" s="93">
        <v>4345</v>
      </c>
      <c r="B4346" s="93" t="s">
        <v>7780</v>
      </c>
      <c r="C4346" s="93" t="s">
        <v>8170</v>
      </c>
      <c r="D4346" s="93">
        <v>2000</v>
      </c>
      <c r="E4346" s="93">
        <v>4.5960000000000001</v>
      </c>
    </row>
    <row r="4347" spans="1:5" ht="14.25" customHeight="1">
      <c r="A4347" s="93">
        <v>4346</v>
      </c>
      <c r="B4347" s="93" t="s">
        <v>8169</v>
      </c>
      <c r="C4347" s="93" t="s">
        <v>8168</v>
      </c>
      <c r="D4347" s="93">
        <v>2009</v>
      </c>
      <c r="E4347" s="93">
        <v>4.5949999999999998</v>
      </c>
    </row>
    <row r="4348" spans="1:5" ht="14.25" customHeight="1">
      <c r="A4348" s="93">
        <v>4347</v>
      </c>
      <c r="B4348" s="93" t="s">
        <v>7003</v>
      </c>
      <c r="C4348" s="93" t="s">
        <v>8167</v>
      </c>
      <c r="D4348" s="93">
        <v>1958</v>
      </c>
      <c r="E4348" s="93">
        <v>4.593</v>
      </c>
    </row>
    <row r="4349" spans="1:5" ht="14.25" customHeight="1">
      <c r="A4349" s="93">
        <v>4348</v>
      </c>
      <c r="B4349" s="93" t="s">
        <v>8166</v>
      </c>
      <c r="C4349" s="93" t="s">
        <v>8165</v>
      </c>
      <c r="D4349" s="93">
        <v>1977</v>
      </c>
      <c r="E4349" s="93">
        <v>4.593</v>
      </c>
    </row>
    <row r="4350" spans="1:5" ht="14.25" customHeight="1">
      <c r="A4350" s="93">
        <v>4349</v>
      </c>
      <c r="B4350" s="93" t="s">
        <v>8164</v>
      </c>
      <c r="C4350" s="93" t="s">
        <v>8163</v>
      </c>
      <c r="D4350" s="93">
        <v>1936</v>
      </c>
      <c r="E4350" s="93">
        <v>4.5919999999999996</v>
      </c>
    </row>
    <row r="4351" spans="1:5" ht="14.25" customHeight="1">
      <c r="A4351" s="93">
        <v>4350</v>
      </c>
      <c r="B4351" s="93" t="s">
        <v>8162</v>
      </c>
      <c r="C4351" s="93" t="s">
        <v>8161</v>
      </c>
      <c r="D4351" s="93">
        <v>1998</v>
      </c>
      <c r="E4351" s="93">
        <v>4.5919999999999996</v>
      </c>
    </row>
    <row r="4352" spans="1:5" ht="14.25" customHeight="1">
      <c r="A4352" s="93">
        <v>4351</v>
      </c>
      <c r="B4352" s="93" t="s">
        <v>8160</v>
      </c>
      <c r="C4352" s="93" t="s">
        <v>8159</v>
      </c>
      <c r="D4352" s="93">
        <v>1960</v>
      </c>
      <c r="E4352" s="93">
        <v>4.5919999999999996</v>
      </c>
    </row>
    <row r="4353" spans="1:5" ht="14.25" customHeight="1">
      <c r="A4353" s="93">
        <v>4352</v>
      </c>
      <c r="B4353" s="93" t="s">
        <v>8158</v>
      </c>
      <c r="C4353" s="93" t="s">
        <v>8157</v>
      </c>
      <c r="D4353" s="93">
        <v>1963</v>
      </c>
      <c r="E4353" s="93">
        <v>4.5919999999999996</v>
      </c>
    </row>
    <row r="4354" spans="1:5" ht="14.25" customHeight="1">
      <c r="A4354" s="93">
        <v>4353</v>
      </c>
      <c r="B4354" s="93" t="s">
        <v>8156</v>
      </c>
      <c r="C4354" s="93" t="s">
        <v>8155</v>
      </c>
      <c r="D4354" s="93">
        <v>1965</v>
      </c>
      <c r="E4354" s="93">
        <v>4.5919999999999996</v>
      </c>
    </row>
    <row r="4355" spans="1:5" ht="14.25" customHeight="1">
      <c r="A4355" s="93">
        <v>4354</v>
      </c>
      <c r="B4355" s="93" t="s">
        <v>8154</v>
      </c>
      <c r="C4355" s="93" t="s">
        <v>8153</v>
      </c>
      <c r="D4355" s="93">
        <v>1954</v>
      </c>
      <c r="E4355" s="93">
        <v>4.5910000000000002</v>
      </c>
    </row>
    <row r="4356" spans="1:5" ht="14.25" customHeight="1">
      <c r="A4356" s="93">
        <v>4355</v>
      </c>
      <c r="B4356" s="93" t="s">
        <v>8152</v>
      </c>
      <c r="C4356" s="93" t="s">
        <v>8151</v>
      </c>
      <c r="D4356" s="93">
        <v>2001</v>
      </c>
      <c r="E4356" s="93">
        <v>4.59</v>
      </c>
    </row>
    <row r="4357" spans="1:5" ht="14.25" customHeight="1">
      <c r="A4357" s="93">
        <v>4356</v>
      </c>
      <c r="B4357" s="93" t="s">
        <v>8150</v>
      </c>
      <c r="C4357" s="93" t="s">
        <v>8149</v>
      </c>
      <c r="D4357" s="93">
        <v>2009</v>
      </c>
      <c r="E4357" s="93">
        <v>4.5890000000000004</v>
      </c>
    </row>
    <row r="4358" spans="1:5" ht="14.25" customHeight="1">
      <c r="A4358" s="93">
        <v>4357</v>
      </c>
      <c r="B4358" s="93" t="s">
        <v>8148</v>
      </c>
      <c r="C4358" s="93" t="s">
        <v>8147</v>
      </c>
      <c r="D4358" s="93">
        <v>1975</v>
      </c>
      <c r="E4358" s="93">
        <v>4.5890000000000004</v>
      </c>
    </row>
    <row r="4359" spans="1:5" ht="14.25" customHeight="1">
      <c r="A4359" s="93">
        <v>4358</v>
      </c>
      <c r="B4359" s="93" t="s">
        <v>8146</v>
      </c>
      <c r="C4359" s="93" t="s">
        <v>8145</v>
      </c>
      <c r="D4359" s="93">
        <v>1975</v>
      </c>
      <c r="E4359" s="93">
        <v>4.5890000000000004</v>
      </c>
    </row>
    <row r="4360" spans="1:5" ht="14.25" customHeight="1">
      <c r="A4360" s="93">
        <v>4359</v>
      </c>
      <c r="B4360" s="93" t="s">
        <v>8144</v>
      </c>
      <c r="C4360" s="93" t="s">
        <v>8143</v>
      </c>
      <c r="D4360" s="93">
        <v>1983</v>
      </c>
      <c r="E4360" s="93">
        <v>4.5880000000000001</v>
      </c>
    </row>
    <row r="4361" spans="1:5" ht="14.25" customHeight="1">
      <c r="A4361" s="93">
        <v>4360</v>
      </c>
      <c r="B4361" s="93" t="s">
        <v>7451</v>
      </c>
      <c r="C4361" s="93" t="s">
        <v>8142</v>
      </c>
      <c r="D4361" s="93">
        <v>1978</v>
      </c>
      <c r="E4361" s="93">
        <v>4.5880000000000001</v>
      </c>
    </row>
    <row r="4362" spans="1:5" ht="14.25" customHeight="1">
      <c r="A4362" s="93">
        <v>4361</v>
      </c>
      <c r="B4362" s="93" t="s">
        <v>7516</v>
      </c>
      <c r="C4362" s="93" t="s">
        <v>8141</v>
      </c>
      <c r="D4362" s="93">
        <v>1955</v>
      </c>
      <c r="E4362" s="93">
        <v>4.5869999999999997</v>
      </c>
    </row>
    <row r="4363" spans="1:5" ht="14.25" customHeight="1">
      <c r="A4363" s="93">
        <v>4362</v>
      </c>
      <c r="B4363" s="93" t="s">
        <v>8140</v>
      </c>
      <c r="C4363" s="93" t="s">
        <v>8139</v>
      </c>
      <c r="D4363" s="93">
        <v>1966</v>
      </c>
      <c r="E4363" s="93">
        <v>4.585</v>
      </c>
    </row>
    <row r="4364" spans="1:5" ht="14.25" customHeight="1">
      <c r="A4364" s="93">
        <v>4363</v>
      </c>
      <c r="B4364" s="93" t="s">
        <v>8138</v>
      </c>
      <c r="C4364" s="93" t="s">
        <v>8137</v>
      </c>
      <c r="D4364" s="93">
        <v>1992</v>
      </c>
      <c r="E4364" s="93">
        <v>4.585</v>
      </c>
    </row>
    <row r="4365" spans="1:5" ht="14.25" customHeight="1">
      <c r="A4365" s="93">
        <v>4364</v>
      </c>
      <c r="B4365" s="93" t="s">
        <v>8136</v>
      </c>
      <c r="C4365" s="93" t="s">
        <v>8135</v>
      </c>
      <c r="D4365" s="93">
        <v>1945</v>
      </c>
      <c r="E4365" s="93">
        <v>4.5839999999999996</v>
      </c>
    </row>
    <row r="4366" spans="1:5" ht="14.25" customHeight="1">
      <c r="A4366" s="93">
        <v>4365</v>
      </c>
      <c r="B4366" s="93" t="s">
        <v>7135</v>
      </c>
      <c r="C4366" s="93" t="s">
        <v>8134</v>
      </c>
      <c r="D4366" s="93">
        <v>1958</v>
      </c>
      <c r="E4366" s="93">
        <v>4.5830000000000002</v>
      </c>
    </row>
    <row r="4367" spans="1:5" ht="14.25" customHeight="1">
      <c r="A4367" s="93">
        <v>4366</v>
      </c>
      <c r="B4367" s="93" t="s">
        <v>7984</v>
      </c>
      <c r="C4367" s="93" t="s">
        <v>8133</v>
      </c>
      <c r="D4367" s="93">
        <v>2012</v>
      </c>
      <c r="E4367" s="93">
        <v>4.5830000000000002</v>
      </c>
    </row>
    <row r="4368" spans="1:5" ht="14.25" customHeight="1">
      <c r="A4368" s="93">
        <v>4367</v>
      </c>
      <c r="B4368" s="93" t="s">
        <v>8132</v>
      </c>
      <c r="C4368" s="93" t="s">
        <v>8131</v>
      </c>
      <c r="D4368" s="93">
        <v>1936</v>
      </c>
      <c r="E4368" s="93">
        <v>4.5819999999999999</v>
      </c>
    </row>
    <row r="4369" spans="1:5" ht="14.25" customHeight="1">
      <c r="A4369" s="93">
        <v>4368</v>
      </c>
      <c r="B4369" s="93" t="s">
        <v>8130</v>
      </c>
      <c r="C4369" s="93" t="s">
        <v>8129</v>
      </c>
      <c r="D4369" s="93">
        <v>2003</v>
      </c>
      <c r="E4369" s="93">
        <v>4.5810000000000004</v>
      </c>
    </row>
    <row r="4370" spans="1:5" ht="14.25" customHeight="1">
      <c r="A4370" s="93">
        <v>4369</v>
      </c>
      <c r="B4370" s="93" t="s">
        <v>8128</v>
      </c>
      <c r="C4370" s="93" t="s">
        <v>8127</v>
      </c>
      <c r="D4370" s="93">
        <v>1963</v>
      </c>
      <c r="E4370" s="93">
        <v>4.5810000000000004</v>
      </c>
    </row>
    <row r="4371" spans="1:5" ht="14.25" customHeight="1">
      <c r="A4371" s="93">
        <v>4370</v>
      </c>
      <c r="B4371" s="93" t="s">
        <v>8126</v>
      </c>
      <c r="C4371" s="93" t="s">
        <v>8125</v>
      </c>
      <c r="D4371" s="93">
        <v>1954</v>
      </c>
      <c r="E4371" s="93">
        <v>4.58</v>
      </c>
    </row>
    <row r="4372" spans="1:5" ht="14.25" customHeight="1">
      <c r="A4372" s="93">
        <v>4371</v>
      </c>
      <c r="B4372" s="93" t="s">
        <v>7902</v>
      </c>
      <c r="C4372" s="93" t="s">
        <v>8124</v>
      </c>
      <c r="D4372" s="93">
        <v>2007</v>
      </c>
      <c r="E4372" s="93">
        <v>4.58</v>
      </c>
    </row>
    <row r="4373" spans="1:5" ht="14.25" customHeight="1">
      <c r="A4373" s="93">
        <v>4372</v>
      </c>
      <c r="B4373" s="93" t="s">
        <v>7553</v>
      </c>
      <c r="C4373" s="93" t="s">
        <v>8123</v>
      </c>
      <c r="D4373" s="93">
        <v>1989</v>
      </c>
      <c r="E4373" s="93">
        <v>4.5780000000000003</v>
      </c>
    </row>
    <row r="4374" spans="1:5" ht="14.25" customHeight="1">
      <c r="A4374" s="93">
        <v>4373</v>
      </c>
      <c r="B4374" s="93" t="s">
        <v>8122</v>
      </c>
      <c r="C4374" s="93" t="s">
        <v>8121</v>
      </c>
      <c r="D4374" s="93">
        <v>1999</v>
      </c>
      <c r="E4374" s="93">
        <v>4.5780000000000003</v>
      </c>
    </row>
    <row r="4375" spans="1:5" ht="14.25" customHeight="1">
      <c r="A4375" s="93">
        <v>4374</v>
      </c>
      <c r="B4375" s="93" t="s">
        <v>8120</v>
      </c>
      <c r="C4375" s="93" t="s">
        <v>8119</v>
      </c>
      <c r="D4375" s="93">
        <v>1995</v>
      </c>
      <c r="E4375" s="93">
        <v>4.5780000000000003</v>
      </c>
    </row>
    <row r="4376" spans="1:5" ht="14.25" customHeight="1">
      <c r="A4376" s="93">
        <v>4375</v>
      </c>
      <c r="B4376" s="93" t="s">
        <v>8118</v>
      </c>
      <c r="C4376" s="93" t="s">
        <v>8117</v>
      </c>
      <c r="D4376" s="93">
        <v>1971</v>
      </c>
      <c r="E4376" s="93">
        <v>4.5750000000000002</v>
      </c>
    </row>
    <row r="4377" spans="1:5" ht="14.25" customHeight="1">
      <c r="A4377" s="93">
        <v>4376</v>
      </c>
      <c r="B4377" s="93" t="s">
        <v>8116</v>
      </c>
      <c r="C4377" s="93" t="s">
        <v>8115</v>
      </c>
      <c r="D4377" s="93">
        <v>2010</v>
      </c>
      <c r="E4377" s="93">
        <v>4.5739999999999998</v>
      </c>
    </row>
    <row r="4378" spans="1:5" ht="14.25" customHeight="1">
      <c r="A4378" s="93">
        <v>4377</v>
      </c>
      <c r="B4378" s="93" t="s">
        <v>8114</v>
      </c>
      <c r="C4378" s="93" t="s">
        <v>8113</v>
      </c>
      <c r="D4378" s="93">
        <v>1993</v>
      </c>
      <c r="E4378" s="93">
        <v>4.5739999999999998</v>
      </c>
    </row>
    <row r="4379" spans="1:5" ht="14.25" customHeight="1">
      <c r="A4379" s="93">
        <v>4378</v>
      </c>
      <c r="B4379" s="93" t="s">
        <v>8112</v>
      </c>
      <c r="C4379" s="93" t="s">
        <v>8111</v>
      </c>
      <c r="D4379" s="93">
        <v>1935</v>
      </c>
      <c r="E4379" s="93">
        <v>4.5739999999999998</v>
      </c>
    </row>
    <row r="4380" spans="1:5" ht="14.25" customHeight="1">
      <c r="A4380" s="93">
        <v>4379</v>
      </c>
      <c r="B4380" s="93" t="s">
        <v>8110</v>
      </c>
      <c r="C4380" s="93" t="s">
        <v>8109</v>
      </c>
      <c r="D4380" s="93">
        <v>1998</v>
      </c>
      <c r="E4380" s="93">
        <v>4.5739999999999998</v>
      </c>
    </row>
    <row r="4381" spans="1:5" ht="14.25" customHeight="1">
      <c r="A4381" s="93">
        <v>4380</v>
      </c>
      <c r="B4381" s="93" t="s">
        <v>8108</v>
      </c>
      <c r="C4381" s="93" t="s">
        <v>8107</v>
      </c>
      <c r="D4381" s="93">
        <v>1994</v>
      </c>
      <c r="E4381" s="93">
        <v>4.5730000000000004</v>
      </c>
    </row>
    <row r="4382" spans="1:5" ht="14.25" customHeight="1">
      <c r="A4382" s="93">
        <v>4381</v>
      </c>
      <c r="B4382" s="93" t="s">
        <v>8106</v>
      </c>
      <c r="C4382" s="93" t="s">
        <v>8105</v>
      </c>
      <c r="D4382" s="93">
        <v>1969</v>
      </c>
      <c r="E4382" s="93">
        <v>4.5720000000000001</v>
      </c>
    </row>
    <row r="4383" spans="1:5" ht="14.25" customHeight="1">
      <c r="A4383" s="93">
        <v>4382</v>
      </c>
      <c r="B4383" s="93" t="s">
        <v>8104</v>
      </c>
      <c r="C4383" s="93" t="s">
        <v>8103</v>
      </c>
      <c r="D4383" s="93">
        <v>2008</v>
      </c>
      <c r="E4383" s="93">
        <v>4.5720000000000001</v>
      </c>
    </row>
    <row r="4384" spans="1:5" ht="14.25" customHeight="1">
      <c r="A4384" s="93">
        <v>4383</v>
      </c>
      <c r="B4384" s="93" t="s">
        <v>8102</v>
      </c>
      <c r="C4384" s="93" t="s">
        <v>8101</v>
      </c>
      <c r="D4384" s="93">
        <v>1951</v>
      </c>
      <c r="E4384" s="93">
        <v>4.5709999999999997</v>
      </c>
    </row>
    <row r="4385" spans="1:5" ht="14.25" customHeight="1">
      <c r="A4385" s="93">
        <v>4384</v>
      </c>
      <c r="B4385" s="93" t="s">
        <v>7508</v>
      </c>
      <c r="C4385" s="93" t="s">
        <v>8100</v>
      </c>
      <c r="D4385" s="93">
        <v>1968</v>
      </c>
      <c r="E4385" s="93">
        <v>4.57</v>
      </c>
    </row>
    <row r="4386" spans="1:5" ht="14.25" customHeight="1">
      <c r="A4386" s="93">
        <v>4385</v>
      </c>
      <c r="B4386" s="93" t="s">
        <v>8099</v>
      </c>
      <c r="C4386" s="93" t="s">
        <v>8098</v>
      </c>
      <c r="D4386" s="93">
        <v>1979</v>
      </c>
      <c r="E4386" s="93">
        <v>4.57</v>
      </c>
    </row>
    <row r="4387" spans="1:5" ht="14.25" customHeight="1">
      <c r="A4387" s="93">
        <v>4386</v>
      </c>
      <c r="B4387" s="93" t="s">
        <v>8097</v>
      </c>
      <c r="C4387" s="93" t="s">
        <v>8096</v>
      </c>
      <c r="D4387" s="93">
        <v>2012</v>
      </c>
      <c r="E4387" s="93">
        <v>4.569</v>
      </c>
    </row>
    <row r="4388" spans="1:5" ht="14.25" customHeight="1">
      <c r="A4388" s="93">
        <v>4387</v>
      </c>
      <c r="B4388" s="93" t="s">
        <v>7246</v>
      </c>
      <c r="C4388" s="93" t="s">
        <v>8095</v>
      </c>
      <c r="D4388" s="93">
        <v>2000</v>
      </c>
      <c r="E4388" s="93">
        <v>4.569</v>
      </c>
    </row>
    <row r="4389" spans="1:5" ht="14.25" customHeight="1">
      <c r="A4389" s="93">
        <v>4388</v>
      </c>
      <c r="B4389" s="93" t="s">
        <v>8094</v>
      </c>
      <c r="C4389" s="93" t="s">
        <v>8093</v>
      </c>
      <c r="D4389" s="93">
        <v>1966</v>
      </c>
      <c r="E4389" s="93">
        <v>4.5670000000000002</v>
      </c>
    </row>
    <row r="4390" spans="1:5" ht="14.25" customHeight="1">
      <c r="A4390" s="93">
        <v>4389</v>
      </c>
      <c r="B4390" s="93" t="s">
        <v>7037</v>
      </c>
      <c r="C4390" s="93" t="s">
        <v>8092</v>
      </c>
      <c r="D4390" s="93">
        <v>1996</v>
      </c>
      <c r="E4390" s="93">
        <v>4.5670000000000002</v>
      </c>
    </row>
    <row r="4391" spans="1:5" ht="14.25" customHeight="1">
      <c r="A4391" s="93">
        <v>4390</v>
      </c>
      <c r="B4391" s="93" t="s">
        <v>8091</v>
      </c>
      <c r="C4391" s="93" t="s">
        <v>8090</v>
      </c>
      <c r="D4391" s="93">
        <v>1949</v>
      </c>
      <c r="E4391" s="93">
        <v>4.5659999999999998</v>
      </c>
    </row>
    <row r="4392" spans="1:5" ht="14.25" customHeight="1">
      <c r="A4392" s="93">
        <v>4391</v>
      </c>
      <c r="B4392" s="93" t="s">
        <v>7057</v>
      </c>
      <c r="C4392" s="93" t="s">
        <v>8089</v>
      </c>
      <c r="D4392" s="93">
        <v>1997</v>
      </c>
      <c r="E4392" s="93">
        <v>4.5640000000000001</v>
      </c>
    </row>
    <row r="4393" spans="1:5" ht="14.25" customHeight="1">
      <c r="A4393" s="93">
        <v>4392</v>
      </c>
      <c r="B4393" s="93" t="s">
        <v>8088</v>
      </c>
      <c r="C4393" s="93" t="s">
        <v>8087</v>
      </c>
      <c r="D4393" s="93">
        <v>1926</v>
      </c>
      <c r="E4393" s="93">
        <v>4.5640000000000001</v>
      </c>
    </row>
    <row r="4394" spans="1:5" ht="14.25" customHeight="1">
      <c r="A4394" s="93">
        <v>4393</v>
      </c>
      <c r="B4394" s="93" t="s">
        <v>7734</v>
      </c>
      <c r="C4394" s="93" t="s">
        <v>8086</v>
      </c>
      <c r="D4394" s="93">
        <v>1992</v>
      </c>
      <c r="E4394" s="93">
        <v>4.5629999999999997</v>
      </c>
    </row>
    <row r="4395" spans="1:5" ht="14.25" customHeight="1">
      <c r="A4395" s="93">
        <v>4394</v>
      </c>
      <c r="B4395" s="93" t="s">
        <v>8085</v>
      </c>
      <c r="C4395" s="93" t="s">
        <v>8084</v>
      </c>
      <c r="D4395" s="93">
        <v>1967</v>
      </c>
      <c r="E4395" s="93">
        <v>4.5620000000000003</v>
      </c>
    </row>
    <row r="4396" spans="1:5" ht="14.25" customHeight="1">
      <c r="A4396" s="93">
        <v>4395</v>
      </c>
      <c r="B4396" s="93" t="s">
        <v>8083</v>
      </c>
      <c r="C4396" s="93" t="s">
        <v>8082</v>
      </c>
      <c r="D4396" s="93">
        <v>1976</v>
      </c>
      <c r="E4396" s="93">
        <v>4.5609999999999999</v>
      </c>
    </row>
    <row r="4397" spans="1:5" ht="14.25" customHeight="1">
      <c r="A4397" s="93">
        <v>4396</v>
      </c>
      <c r="B4397" s="93" t="s">
        <v>7047</v>
      </c>
      <c r="C4397" s="93" t="s">
        <v>8081</v>
      </c>
      <c r="D4397" s="93">
        <v>1980</v>
      </c>
      <c r="E4397" s="93">
        <v>4.5609999999999999</v>
      </c>
    </row>
    <row r="4398" spans="1:5" ht="14.25" customHeight="1">
      <c r="A4398" s="93">
        <v>4397</v>
      </c>
      <c r="B4398" s="93" t="s">
        <v>7663</v>
      </c>
      <c r="C4398" s="93" t="s">
        <v>8080</v>
      </c>
      <c r="D4398" s="93">
        <v>1981</v>
      </c>
      <c r="E4398" s="93">
        <v>4.5609999999999999</v>
      </c>
    </row>
    <row r="4399" spans="1:5" ht="14.25" customHeight="1">
      <c r="A4399" s="93">
        <v>4398</v>
      </c>
      <c r="B4399" s="93" t="s">
        <v>7548</v>
      </c>
      <c r="C4399" s="93" t="s">
        <v>8079</v>
      </c>
      <c r="D4399" s="93">
        <v>1974</v>
      </c>
      <c r="E4399" s="93">
        <v>4.5599999999999996</v>
      </c>
    </row>
    <row r="4400" spans="1:5" ht="14.25" customHeight="1">
      <c r="A4400" s="93">
        <v>4399</v>
      </c>
      <c r="B4400" s="93" t="s">
        <v>8078</v>
      </c>
      <c r="C4400" s="93" t="s">
        <v>8077</v>
      </c>
      <c r="D4400" s="93">
        <v>1992</v>
      </c>
      <c r="E4400" s="93">
        <v>4.5590000000000002</v>
      </c>
    </row>
    <row r="4401" spans="1:5" ht="14.25" customHeight="1">
      <c r="A4401" s="93">
        <v>4400</v>
      </c>
      <c r="B4401" s="93" t="s">
        <v>8076</v>
      </c>
      <c r="C4401" s="93" t="s">
        <v>8075</v>
      </c>
      <c r="D4401" s="93">
        <v>1989</v>
      </c>
      <c r="E4401" s="93">
        <v>4.5590000000000002</v>
      </c>
    </row>
    <row r="4402" spans="1:5" ht="14.25" customHeight="1">
      <c r="A4402" s="93">
        <v>4401</v>
      </c>
      <c r="B4402" s="93" t="s">
        <v>8074</v>
      </c>
      <c r="C4402" s="93" t="s">
        <v>8073</v>
      </c>
      <c r="D4402" s="93">
        <v>1962</v>
      </c>
      <c r="E4402" s="93">
        <v>4.556</v>
      </c>
    </row>
    <row r="4403" spans="1:5" ht="14.25" customHeight="1">
      <c r="A4403" s="93">
        <v>4402</v>
      </c>
      <c r="B4403" s="93" t="s">
        <v>7047</v>
      </c>
      <c r="C4403" s="93" t="s">
        <v>8072</v>
      </c>
      <c r="D4403" s="93">
        <v>1969</v>
      </c>
      <c r="E4403" s="93">
        <v>4.556</v>
      </c>
    </row>
    <row r="4404" spans="1:5" ht="14.25" customHeight="1">
      <c r="A4404" s="93">
        <v>4403</v>
      </c>
      <c r="B4404" s="93" t="s">
        <v>8071</v>
      </c>
      <c r="C4404" s="93" t="s">
        <v>8070</v>
      </c>
      <c r="D4404" s="93">
        <v>2001</v>
      </c>
      <c r="E4404" s="93">
        <v>4.5549999999999997</v>
      </c>
    </row>
    <row r="4405" spans="1:5" ht="14.25" customHeight="1">
      <c r="A4405" s="93">
        <v>4404</v>
      </c>
      <c r="B4405" s="93" t="s">
        <v>8069</v>
      </c>
      <c r="C4405" s="93" t="s">
        <v>8068</v>
      </c>
      <c r="D4405" s="93">
        <v>1958</v>
      </c>
      <c r="E4405" s="93">
        <v>4.5540000000000003</v>
      </c>
    </row>
    <row r="4406" spans="1:5" ht="14.25" customHeight="1">
      <c r="A4406" s="93">
        <v>4405</v>
      </c>
      <c r="B4406" s="93" t="s">
        <v>8067</v>
      </c>
      <c r="C4406" s="93" t="s">
        <v>8066</v>
      </c>
      <c r="D4406" s="93">
        <v>1994</v>
      </c>
      <c r="E4406" s="93">
        <v>4.5540000000000003</v>
      </c>
    </row>
    <row r="4407" spans="1:5" ht="14.25" customHeight="1">
      <c r="A4407" s="93">
        <v>4406</v>
      </c>
      <c r="B4407" s="93" t="s">
        <v>8065</v>
      </c>
      <c r="C4407" s="93" t="s">
        <v>8064</v>
      </c>
      <c r="D4407" s="93">
        <v>1973</v>
      </c>
      <c r="E4407" s="93">
        <v>4.5540000000000003</v>
      </c>
    </row>
    <row r="4408" spans="1:5" ht="14.25" customHeight="1">
      <c r="A4408" s="93">
        <v>4407</v>
      </c>
      <c r="B4408" s="93" t="s">
        <v>8063</v>
      </c>
      <c r="C4408" s="93" t="s">
        <v>8062</v>
      </c>
      <c r="D4408" s="93">
        <v>1956</v>
      </c>
      <c r="E4408" s="93">
        <v>4.5529999999999999</v>
      </c>
    </row>
    <row r="4409" spans="1:5" ht="14.25" customHeight="1">
      <c r="A4409" s="93">
        <v>4408</v>
      </c>
      <c r="B4409" s="93" t="s">
        <v>8061</v>
      </c>
      <c r="C4409" s="93" t="s">
        <v>8060</v>
      </c>
      <c r="D4409" s="93">
        <v>1982</v>
      </c>
      <c r="E4409" s="93">
        <v>4.5529999999999999</v>
      </c>
    </row>
    <row r="4410" spans="1:5" ht="14.25" customHeight="1">
      <c r="A4410" s="93">
        <v>4409</v>
      </c>
      <c r="B4410" s="93" t="s">
        <v>8038</v>
      </c>
      <c r="C4410" s="93" t="s">
        <v>8059</v>
      </c>
      <c r="D4410" s="93">
        <v>1952</v>
      </c>
      <c r="E4410" s="93">
        <v>4.5510000000000002</v>
      </c>
    </row>
    <row r="4411" spans="1:5" ht="14.25" customHeight="1">
      <c r="A4411" s="93">
        <v>4410</v>
      </c>
      <c r="B4411" s="93" t="s">
        <v>7411</v>
      </c>
      <c r="C4411" s="93" t="s">
        <v>8058</v>
      </c>
      <c r="D4411" s="93">
        <v>1982</v>
      </c>
      <c r="E4411" s="93">
        <v>4.55</v>
      </c>
    </row>
    <row r="4412" spans="1:5" ht="14.25" customHeight="1">
      <c r="A4412" s="93">
        <v>4411</v>
      </c>
      <c r="B4412" s="93" t="s">
        <v>7723</v>
      </c>
      <c r="C4412" s="93" t="s">
        <v>8057</v>
      </c>
      <c r="D4412" s="93">
        <v>1978</v>
      </c>
      <c r="E4412" s="93">
        <v>4.5490000000000004</v>
      </c>
    </row>
    <row r="4413" spans="1:5" ht="14.25" customHeight="1">
      <c r="A4413" s="93">
        <v>4412</v>
      </c>
      <c r="B4413" s="93" t="s">
        <v>7616</v>
      </c>
      <c r="C4413" s="93" t="s">
        <v>8056</v>
      </c>
      <c r="D4413" s="93">
        <v>1988</v>
      </c>
      <c r="E4413" s="93">
        <v>4.548</v>
      </c>
    </row>
    <row r="4414" spans="1:5" ht="14.25" customHeight="1">
      <c r="A4414" s="93">
        <v>4413</v>
      </c>
      <c r="B4414" s="93" t="s">
        <v>8055</v>
      </c>
      <c r="C4414" s="93" t="s">
        <v>8054</v>
      </c>
      <c r="D4414" s="93">
        <v>1928</v>
      </c>
      <c r="E4414" s="93">
        <v>4.5469999999999997</v>
      </c>
    </row>
    <row r="4415" spans="1:5" ht="14.25" customHeight="1">
      <c r="A4415" s="93">
        <v>4414</v>
      </c>
      <c r="B4415" s="93" t="s">
        <v>8053</v>
      </c>
      <c r="C4415" s="93" t="s">
        <v>8052</v>
      </c>
      <c r="D4415" s="93">
        <v>2002</v>
      </c>
      <c r="E4415" s="93">
        <v>4.5460000000000003</v>
      </c>
    </row>
    <row r="4416" spans="1:5" ht="14.25" customHeight="1">
      <c r="A4416" s="93">
        <v>4415</v>
      </c>
      <c r="B4416" s="93" t="s">
        <v>7129</v>
      </c>
      <c r="C4416" s="93" t="s">
        <v>8051</v>
      </c>
      <c r="D4416" s="93">
        <v>1990</v>
      </c>
      <c r="E4416" s="93">
        <v>4.5460000000000003</v>
      </c>
    </row>
    <row r="4417" spans="1:5" ht="14.25" customHeight="1">
      <c r="A4417" s="93">
        <v>4416</v>
      </c>
      <c r="B4417" s="93" t="s">
        <v>7390</v>
      </c>
      <c r="C4417" s="93" t="s">
        <v>8050</v>
      </c>
      <c r="D4417" s="93">
        <v>2005</v>
      </c>
      <c r="E4417" s="93">
        <v>4.5449999999999999</v>
      </c>
    </row>
    <row r="4418" spans="1:5" ht="14.25" customHeight="1">
      <c r="A4418" s="93">
        <v>4417</v>
      </c>
      <c r="B4418" s="93" t="s">
        <v>8049</v>
      </c>
      <c r="C4418" s="93" t="s">
        <v>8048</v>
      </c>
      <c r="D4418" s="93">
        <v>1990</v>
      </c>
      <c r="E4418" s="93">
        <v>4.5449999999999999</v>
      </c>
    </row>
    <row r="4419" spans="1:5" ht="14.25" customHeight="1">
      <c r="A4419" s="93">
        <v>4418</v>
      </c>
      <c r="B4419" s="93" t="s">
        <v>8047</v>
      </c>
      <c r="C4419" s="93" t="s">
        <v>8046</v>
      </c>
      <c r="D4419" s="93">
        <v>2006</v>
      </c>
      <c r="E4419" s="93">
        <v>4.5449999999999999</v>
      </c>
    </row>
    <row r="4420" spans="1:5" ht="14.25" customHeight="1">
      <c r="A4420" s="93">
        <v>4419</v>
      </c>
      <c r="B4420" s="93" t="s">
        <v>8045</v>
      </c>
      <c r="C4420" s="93" t="s">
        <v>8044</v>
      </c>
      <c r="D4420" s="93">
        <v>1963</v>
      </c>
      <c r="E4420" s="93">
        <v>4.5439999999999996</v>
      </c>
    </row>
    <row r="4421" spans="1:5" ht="14.25" customHeight="1">
      <c r="A4421" s="93">
        <v>4420</v>
      </c>
      <c r="B4421" s="93" t="s">
        <v>7802</v>
      </c>
      <c r="C4421" s="93" t="s">
        <v>8043</v>
      </c>
      <c r="D4421" s="93">
        <v>1961</v>
      </c>
      <c r="E4421" s="93">
        <v>4.5430000000000001</v>
      </c>
    </row>
    <row r="4422" spans="1:5" ht="14.25" customHeight="1">
      <c r="A4422" s="93">
        <v>4421</v>
      </c>
      <c r="B4422" s="93" t="s">
        <v>8042</v>
      </c>
      <c r="C4422" s="93" t="s">
        <v>8041</v>
      </c>
      <c r="D4422" s="93">
        <v>1995</v>
      </c>
      <c r="E4422" s="93">
        <v>4.5419999999999998</v>
      </c>
    </row>
    <row r="4423" spans="1:5" ht="14.25" customHeight="1">
      <c r="A4423" s="93">
        <v>4422</v>
      </c>
      <c r="B4423" s="93" t="s">
        <v>8040</v>
      </c>
      <c r="C4423" s="93" t="s">
        <v>8039</v>
      </c>
      <c r="D4423" s="93">
        <v>1974</v>
      </c>
      <c r="E4423" s="93">
        <v>4.5419999999999998</v>
      </c>
    </row>
    <row r="4424" spans="1:5" ht="14.25" customHeight="1">
      <c r="A4424" s="93">
        <v>4423</v>
      </c>
      <c r="B4424" s="93" t="s">
        <v>8038</v>
      </c>
      <c r="C4424" s="93" t="s">
        <v>8037</v>
      </c>
      <c r="D4424" s="93">
        <v>1959</v>
      </c>
      <c r="E4424" s="93">
        <v>4.5419999999999998</v>
      </c>
    </row>
    <row r="4425" spans="1:5" ht="14.25" customHeight="1">
      <c r="A4425" s="93">
        <v>4424</v>
      </c>
      <c r="B4425" s="93" t="s">
        <v>8036</v>
      </c>
      <c r="C4425" s="93" t="s">
        <v>8035</v>
      </c>
      <c r="D4425" s="93">
        <v>1976</v>
      </c>
      <c r="E4425" s="93">
        <v>4.5410000000000004</v>
      </c>
    </row>
    <row r="4426" spans="1:5" ht="14.25" customHeight="1">
      <c r="A4426" s="93">
        <v>4425</v>
      </c>
      <c r="B4426" s="93" t="s">
        <v>8034</v>
      </c>
      <c r="C4426" s="93" t="s">
        <v>8033</v>
      </c>
      <c r="D4426" s="93">
        <v>1990</v>
      </c>
      <c r="E4426" s="93">
        <v>4.54</v>
      </c>
    </row>
    <row r="4427" spans="1:5" ht="14.25" customHeight="1">
      <c r="A4427" s="93">
        <v>4426</v>
      </c>
      <c r="B4427" s="93" t="s">
        <v>8032</v>
      </c>
      <c r="C4427" s="93" t="s">
        <v>8031</v>
      </c>
      <c r="D4427" s="93">
        <v>1945</v>
      </c>
      <c r="E4427" s="93">
        <v>4.5389999999999997</v>
      </c>
    </row>
    <row r="4428" spans="1:5" ht="14.25" customHeight="1">
      <c r="A4428" s="93">
        <v>4427</v>
      </c>
      <c r="B4428" s="93" t="s">
        <v>8030</v>
      </c>
      <c r="C4428" s="93" t="s">
        <v>8029</v>
      </c>
      <c r="D4428" s="93">
        <v>1991</v>
      </c>
      <c r="E4428" s="93">
        <v>4.5389999999999997</v>
      </c>
    </row>
    <row r="4429" spans="1:5" ht="14.25" customHeight="1">
      <c r="A4429" s="93">
        <v>4428</v>
      </c>
      <c r="B4429" s="93" t="s">
        <v>7077</v>
      </c>
      <c r="C4429" s="93" t="s">
        <v>8028</v>
      </c>
      <c r="D4429" s="93">
        <v>1980</v>
      </c>
      <c r="E4429" s="93">
        <v>4.5380000000000003</v>
      </c>
    </row>
    <row r="4430" spans="1:5" ht="14.25" customHeight="1">
      <c r="A4430" s="93">
        <v>4429</v>
      </c>
      <c r="B4430" s="93" t="s">
        <v>8027</v>
      </c>
      <c r="C4430" s="93" t="s">
        <v>8026</v>
      </c>
      <c r="D4430" s="93">
        <v>1994</v>
      </c>
      <c r="E4430" s="93">
        <v>4.5380000000000003</v>
      </c>
    </row>
    <row r="4431" spans="1:5" ht="14.25" customHeight="1">
      <c r="A4431" s="93">
        <v>4430</v>
      </c>
      <c r="B4431" s="93" t="s">
        <v>8025</v>
      </c>
      <c r="C4431" s="93" t="s">
        <v>8025</v>
      </c>
      <c r="D4431" s="93">
        <v>1994</v>
      </c>
      <c r="E4431" s="93">
        <v>4.5369999999999999</v>
      </c>
    </row>
    <row r="4432" spans="1:5" ht="14.25" customHeight="1">
      <c r="A4432" s="93">
        <v>4431</v>
      </c>
      <c r="B4432" s="93" t="s">
        <v>8024</v>
      </c>
      <c r="C4432" s="93" t="s">
        <v>8023</v>
      </c>
      <c r="D4432" s="93">
        <v>1969</v>
      </c>
      <c r="E4432" s="93">
        <v>4.5359999999999996</v>
      </c>
    </row>
    <row r="4433" spans="1:5" ht="14.25" customHeight="1">
      <c r="A4433" s="93">
        <v>4432</v>
      </c>
      <c r="B4433" s="93" t="s">
        <v>8022</v>
      </c>
      <c r="C4433" s="93" t="s">
        <v>8021</v>
      </c>
      <c r="D4433" s="93">
        <v>2006</v>
      </c>
      <c r="E4433" s="93">
        <v>4.5350000000000001</v>
      </c>
    </row>
    <row r="4434" spans="1:5" ht="14.25" customHeight="1">
      <c r="A4434" s="93">
        <v>4433</v>
      </c>
      <c r="B4434" s="93" t="s">
        <v>8020</v>
      </c>
      <c r="C4434" s="93" t="s">
        <v>8019</v>
      </c>
      <c r="D4434" s="93">
        <v>1974</v>
      </c>
      <c r="E4434" s="93">
        <v>4.5350000000000001</v>
      </c>
    </row>
    <row r="4435" spans="1:5" ht="14.25" customHeight="1">
      <c r="A4435" s="93">
        <v>4434</v>
      </c>
      <c r="B4435" s="93" t="s">
        <v>8018</v>
      </c>
      <c r="C4435" s="93" t="s">
        <v>8017</v>
      </c>
      <c r="D4435" s="93">
        <v>2003</v>
      </c>
      <c r="E4435" s="93">
        <v>4.5350000000000001</v>
      </c>
    </row>
    <row r="4436" spans="1:5" ht="14.25" customHeight="1">
      <c r="A4436" s="93">
        <v>4435</v>
      </c>
      <c r="B4436" s="93" t="s">
        <v>8016</v>
      </c>
      <c r="C4436" s="93" t="s">
        <v>8015</v>
      </c>
      <c r="D4436" s="93">
        <v>1987</v>
      </c>
      <c r="E4436" s="93">
        <v>4.5339999999999998</v>
      </c>
    </row>
    <row r="4437" spans="1:5" ht="14.25" customHeight="1">
      <c r="A4437" s="93">
        <v>4436</v>
      </c>
      <c r="B4437" s="93" t="s">
        <v>8014</v>
      </c>
      <c r="C4437" s="93" t="s">
        <v>8013</v>
      </c>
      <c r="D4437" s="93">
        <v>1962</v>
      </c>
      <c r="E4437" s="93">
        <v>4.5339999999999998</v>
      </c>
    </row>
    <row r="4438" spans="1:5" ht="14.25" customHeight="1">
      <c r="A4438" s="93">
        <v>4437</v>
      </c>
      <c r="B4438" s="93" t="s">
        <v>8012</v>
      </c>
      <c r="C4438" s="93" t="s">
        <v>8011</v>
      </c>
      <c r="D4438" s="93">
        <v>1975</v>
      </c>
      <c r="E4438" s="93">
        <v>4.5330000000000004</v>
      </c>
    </row>
    <row r="4439" spans="1:5" ht="14.25" customHeight="1">
      <c r="A4439" s="93">
        <v>4438</v>
      </c>
      <c r="B4439" s="93" t="s">
        <v>7764</v>
      </c>
      <c r="C4439" s="93" t="s">
        <v>8010</v>
      </c>
      <c r="D4439" s="93">
        <v>1975</v>
      </c>
      <c r="E4439" s="93">
        <v>4.5330000000000004</v>
      </c>
    </row>
    <row r="4440" spans="1:5" ht="14.25" customHeight="1">
      <c r="A4440" s="93">
        <v>4439</v>
      </c>
      <c r="B4440" s="93" t="s">
        <v>196</v>
      </c>
      <c r="C4440" s="93" t="s">
        <v>8009</v>
      </c>
      <c r="D4440" s="93">
        <v>1963</v>
      </c>
      <c r="E4440" s="93">
        <v>4.532</v>
      </c>
    </row>
    <row r="4441" spans="1:5" ht="14.25" customHeight="1">
      <c r="A4441" s="93">
        <v>4440</v>
      </c>
      <c r="B4441" s="93" t="s">
        <v>7113</v>
      </c>
      <c r="C4441" s="93" t="s">
        <v>8008</v>
      </c>
      <c r="D4441" s="93">
        <v>1994</v>
      </c>
      <c r="E4441" s="93">
        <v>4.532</v>
      </c>
    </row>
    <row r="4442" spans="1:5" ht="14.25" customHeight="1">
      <c r="A4442" s="93">
        <v>4441</v>
      </c>
      <c r="B4442" s="93" t="s">
        <v>8007</v>
      </c>
      <c r="C4442" s="93" t="s">
        <v>8006</v>
      </c>
      <c r="D4442" s="93">
        <v>1999</v>
      </c>
      <c r="E4442" s="93">
        <v>4.532</v>
      </c>
    </row>
    <row r="4443" spans="1:5" ht="14.25" customHeight="1">
      <c r="A4443" s="93">
        <v>4442</v>
      </c>
      <c r="B4443" s="93" t="s">
        <v>7506</v>
      </c>
      <c r="C4443" s="93" t="s">
        <v>8005</v>
      </c>
      <c r="D4443" s="93">
        <v>1963</v>
      </c>
      <c r="E4443" s="93">
        <v>4.5309999999999997</v>
      </c>
    </row>
    <row r="4444" spans="1:5" ht="14.25" customHeight="1">
      <c r="A4444" s="93">
        <v>4443</v>
      </c>
      <c r="B4444" s="93" t="s">
        <v>8004</v>
      </c>
      <c r="C4444" s="93" t="s">
        <v>8003</v>
      </c>
      <c r="D4444" s="93">
        <v>1951</v>
      </c>
      <c r="E4444" s="93">
        <v>4.5289999999999999</v>
      </c>
    </row>
    <row r="4445" spans="1:5" ht="14.25" customHeight="1">
      <c r="A4445" s="93">
        <v>4444</v>
      </c>
      <c r="B4445" s="93" t="s">
        <v>8002</v>
      </c>
      <c r="C4445" s="93" t="s">
        <v>8001</v>
      </c>
      <c r="D4445" s="93">
        <v>1981</v>
      </c>
      <c r="E4445" s="93">
        <v>4.5279999999999996</v>
      </c>
    </row>
    <row r="4446" spans="1:5" ht="14.25" customHeight="1">
      <c r="A4446" s="93">
        <v>4445</v>
      </c>
      <c r="B4446" s="93" t="s">
        <v>8000</v>
      </c>
      <c r="C4446" s="93" t="s">
        <v>7999</v>
      </c>
      <c r="D4446" s="93">
        <v>2009</v>
      </c>
      <c r="E4446" s="93">
        <v>4.5279999999999996</v>
      </c>
    </row>
    <row r="4447" spans="1:5" ht="14.25" customHeight="1">
      <c r="A4447" s="93">
        <v>4446</v>
      </c>
      <c r="B4447" s="93" t="s">
        <v>7998</v>
      </c>
      <c r="C4447" s="93" t="s">
        <v>7997</v>
      </c>
      <c r="D4447" s="93">
        <v>1971</v>
      </c>
      <c r="E4447" s="93">
        <v>4.5279999999999996</v>
      </c>
    </row>
    <row r="4448" spans="1:5" ht="14.25" customHeight="1">
      <c r="A4448" s="93">
        <v>4447</v>
      </c>
      <c r="B4448" s="93" t="s">
        <v>7996</v>
      </c>
      <c r="C4448" s="93" t="s">
        <v>7995</v>
      </c>
      <c r="D4448" s="93">
        <v>1957</v>
      </c>
      <c r="E4448" s="93">
        <v>4.5279999999999996</v>
      </c>
    </row>
    <row r="4449" spans="1:5" ht="14.25" customHeight="1">
      <c r="A4449" s="93">
        <v>4448</v>
      </c>
      <c r="B4449" s="93" t="s">
        <v>7398</v>
      </c>
      <c r="C4449" s="93" t="s">
        <v>7994</v>
      </c>
      <c r="D4449" s="93">
        <v>1965</v>
      </c>
      <c r="E4449" s="93">
        <v>4.5270000000000001</v>
      </c>
    </row>
    <row r="4450" spans="1:5" ht="14.25" customHeight="1">
      <c r="A4450" s="93">
        <v>4449</v>
      </c>
      <c r="B4450" s="93" t="s">
        <v>7993</v>
      </c>
      <c r="C4450" s="93" t="s">
        <v>7992</v>
      </c>
      <c r="D4450" s="93">
        <v>2004</v>
      </c>
      <c r="E4450" s="93">
        <v>4.5259999999999998</v>
      </c>
    </row>
    <row r="4451" spans="1:5" ht="14.25" customHeight="1">
      <c r="A4451" s="93">
        <v>4450</v>
      </c>
      <c r="B4451" s="93" t="s">
        <v>7991</v>
      </c>
      <c r="C4451" s="93" t="s">
        <v>7990</v>
      </c>
      <c r="D4451" s="93">
        <v>1911</v>
      </c>
      <c r="E4451" s="93">
        <v>4.5259999999999998</v>
      </c>
    </row>
    <row r="4452" spans="1:5" ht="14.25" customHeight="1">
      <c r="A4452" s="93">
        <v>4451</v>
      </c>
      <c r="B4452" s="93" t="s">
        <v>7989</v>
      </c>
      <c r="C4452" s="93" t="s">
        <v>7988</v>
      </c>
      <c r="D4452" s="93">
        <v>1971</v>
      </c>
      <c r="E4452" s="93">
        <v>4.5250000000000004</v>
      </c>
    </row>
    <row r="4453" spans="1:5" ht="14.25" customHeight="1">
      <c r="A4453" s="93">
        <v>4452</v>
      </c>
      <c r="B4453" s="93" t="s">
        <v>7987</v>
      </c>
      <c r="C4453" s="93" t="s">
        <v>7986</v>
      </c>
      <c r="D4453" s="93">
        <v>1977</v>
      </c>
      <c r="E4453" s="93">
        <v>4.524</v>
      </c>
    </row>
    <row r="4454" spans="1:5" ht="14.25" customHeight="1">
      <c r="A4454" s="93">
        <v>4453</v>
      </c>
      <c r="B4454" s="93" t="s">
        <v>7596</v>
      </c>
      <c r="C4454" s="93" t="s">
        <v>7985</v>
      </c>
      <c r="D4454" s="93">
        <v>1953</v>
      </c>
      <c r="E4454" s="93">
        <v>4.5220000000000002</v>
      </c>
    </row>
    <row r="4455" spans="1:5" ht="14.25" customHeight="1">
      <c r="A4455" s="93">
        <v>4454</v>
      </c>
      <c r="B4455" s="93" t="s">
        <v>7984</v>
      </c>
      <c r="C4455" s="93" t="s">
        <v>7983</v>
      </c>
      <c r="D4455" s="93">
        <v>2011</v>
      </c>
      <c r="E4455" s="93">
        <v>4.5220000000000002</v>
      </c>
    </row>
    <row r="4456" spans="1:5" ht="14.25" customHeight="1">
      <c r="A4456" s="93">
        <v>4455</v>
      </c>
      <c r="B4456" s="93" t="s">
        <v>7982</v>
      </c>
      <c r="C4456" s="93" t="s">
        <v>7981</v>
      </c>
      <c r="D4456" s="93">
        <v>1993</v>
      </c>
      <c r="E4456" s="93">
        <v>4.5220000000000002</v>
      </c>
    </row>
    <row r="4457" spans="1:5" ht="14.25" customHeight="1">
      <c r="A4457" s="93">
        <v>4456</v>
      </c>
      <c r="B4457" s="93" t="s">
        <v>7980</v>
      </c>
      <c r="C4457" s="93" t="s">
        <v>7979</v>
      </c>
      <c r="D4457" s="93">
        <v>1976</v>
      </c>
      <c r="E4457" s="93">
        <v>4.5209999999999999</v>
      </c>
    </row>
    <row r="4458" spans="1:5" ht="14.25" customHeight="1">
      <c r="A4458" s="93">
        <v>4457</v>
      </c>
      <c r="B4458" s="93" t="s">
        <v>7978</v>
      </c>
      <c r="C4458" s="93" t="s">
        <v>7977</v>
      </c>
      <c r="D4458" s="93">
        <v>1993</v>
      </c>
      <c r="E4458" s="93">
        <v>4.5209999999999999</v>
      </c>
    </row>
    <row r="4459" spans="1:5" ht="14.25" customHeight="1">
      <c r="A4459" s="93">
        <v>4458</v>
      </c>
      <c r="B4459" s="93" t="s">
        <v>7976</v>
      </c>
      <c r="C4459" s="93" t="s">
        <v>7975</v>
      </c>
      <c r="D4459" s="93">
        <v>1950</v>
      </c>
      <c r="E4459" s="93">
        <v>4.5199999999999996</v>
      </c>
    </row>
    <row r="4460" spans="1:5" ht="14.25" customHeight="1">
      <c r="A4460" s="93">
        <v>4459</v>
      </c>
      <c r="B4460" s="93" t="s">
        <v>7974</v>
      </c>
      <c r="C4460" s="93" t="s">
        <v>7973</v>
      </c>
      <c r="D4460" s="93">
        <v>1976</v>
      </c>
      <c r="E4460" s="93">
        <v>4.5199999999999996</v>
      </c>
    </row>
    <row r="4461" spans="1:5" ht="14.25" customHeight="1">
      <c r="A4461" s="93">
        <v>4460</v>
      </c>
      <c r="B4461" s="93" t="s">
        <v>7605</v>
      </c>
      <c r="C4461" s="93" t="s">
        <v>7972</v>
      </c>
      <c r="D4461" s="93">
        <v>1993</v>
      </c>
      <c r="E4461" s="93">
        <v>4.5190000000000001</v>
      </c>
    </row>
    <row r="4462" spans="1:5" ht="14.25" customHeight="1">
      <c r="A4462" s="93">
        <v>4461</v>
      </c>
      <c r="B4462" s="93" t="s">
        <v>7971</v>
      </c>
      <c r="C4462" s="93" t="s">
        <v>7970</v>
      </c>
      <c r="D4462" s="93">
        <v>1928</v>
      </c>
      <c r="E4462" s="93">
        <v>4.5179999999999998</v>
      </c>
    </row>
    <row r="4463" spans="1:5" ht="14.25" customHeight="1">
      <c r="A4463" s="93">
        <v>4462</v>
      </c>
      <c r="B4463" s="93" t="s">
        <v>7969</v>
      </c>
      <c r="C4463" s="93" t="s">
        <v>7968</v>
      </c>
      <c r="D4463" s="93">
        <v>1986</v>
      </c>
      <c r="E4463" s="93">
        <v>4.5170000000000003</v>
      </c>
    </row>
    <row r="4464" spans="1:5" ht="14.25" customHeight="1">
      <c r="A4464" s="93">
        <v>4463</v>
      </c>
      <c r="B4464" s="93" t="s">
        <v>7967</v>
      </c>
      <c r="C4464" s="93" t="s">
        <v>7966</v>
      </c>
      <c r="D4464" s="93">
        <v>1947</v>
      </c>
      <c r="E4464" s="93">
        <v>4.5170000000000003</v>
      </c>
    </row>
    <row r="4465" spans="1:5" ht="14.25" customHeight="1">
      <c r="A4465" s="93">
        <v>4464</v>
      </c>
      <c r="B4465" s="93" t="s">
        <v>7965</v>
      </c>
      <c r="C4465" s="93" t="s">
        <v>7964</v>
      </c>
      <c r="D4465" s="93">
        <v>1990</v>
      </c>
      <c r="E4465" s="93">
        <v>4.516</v>
      </c>
    </row>
    <row r="4466" spans="1:5" ht="14.25" customHeight="1">
      <c r="A4466" s="93">
        <v>4465</v>
      </c>
      <c r="B4466" s="93" t="s">
        <v>7275</v>
      </c>
      <c r="C4466" s="93" t="s">
        <v>7963</v>
      </c>
      <c r="D4466" s="93">
        <v>2004</v>
      </c>
      <c r="E4466" s="93">
        <v>4.5149999999999997</v>
      </c>
    </row>
    <row r="4467" spans="1:5" ht="14.25" customHeight="1">
      <c r="A4467" s="93">
        <v>4466</v>
      </c>
      <c r="B4467" s="93" t="s">
        <v>7175</v>
      </c>
      <c r="C4467" s="93" t="s">
        <v>7962</v>
      </c>
      <c r="D4467" s="93">
        <v>1937</v>
      </c>
      <c r="E4467" s="93">
        <v>4.5140000000000002</v>
      </c>
    </row>
    <row r="4468" spans="1:5" ht="14.25" customHeight="1">
      <c r="A4468" s="93">
        <v>4467</v>
      </c>
      <c r="B4468" s="93" t="s">
        <v>7961</v>
      </c>
      <c r="C4468" s="93" t="s">
        <v>7960</v>
      </c>
      <c r="D4468" s="93">
        <v>1985</v>
      </c>
      <c r="E4468" s="93">
        <v>4.5140000000000002</v>
      </c>
    </row>
    <row r="4469" spans="1:5" ht="14.25" customHeight="1">
      <c r="A4469" s="93">
        <v>4468</v>
      </c>
      <c r="B4469" s="93" t="s">
        <v>7216</v>
      </c>
      <c r="C4469" s="93" t="s">
        <v>7959</v>
      </c>
      <c r="D4469" s="93">
        <v>2007</v>
      </c>
      <c r="E4469" s="93">
        <v>4.5110000000000001</v>
      </c>
    </row>
    <row r="4470" spans="1:5" ht="14.25" customHeight="1">
      <c r="A4470" s="93">
        <v>4469</v>
      </c>
      <c r="B4470" s="93" t="s">
        <v>7958</v>
      </c>
      <c r="C4470" s="93" t="s">
        <v>7957</v>
      </c>
      <c r="D4470" s="93">
        <v>1982</v>
      </c>
      <c r="E4470" s="93">
        <v>4.5110000000000001</v>
      </c>
    </row>
    <row r="4471" spans="1:5" ht="14.25" customHeight="1">
      <c r="A4471" s="93">
        <v>4470</v>
      </c>
      <c r="B4471" s="93" t="s">
        <v>7956</v>
      </c>
      <c r="C4471" s="93" t="s">
        <v>7955</v>
      </c>
      <c r="D4471" s="93">
        <v>1980</v>
      </c>
      <c r="E4471" s="93">
        <v>4.51</v>
      </c>
    </row>
    <row r="4472" spans="1:5" ht="14.25" customHeight="1">
      <c r="A4472" s="93">
        <v>4471</v>
      </c>
      <c r="B4472" s="93" t="s">
        <v>7954</v>
      </c>
      <c r="C4472" s="93" t="s">
        <v>7953</v>
      </c>
      <c r="D4472" s="93">
        <v>1947</v>
      </c>
      <c r="E4472" s="93">
        <v>4.5090000000000003</v>
      </c>
    </row>
    <row r="4473" spans="1:5" ht="14.25" customHeight="1">
      <c r="A4473" s="93">
        <v>4472</v>
      </c>
      <c r="B4473" s="93" t="s">
        <v>7407</v>
      </c>
      <c r="C4473" s="93" t="s">
        <v>7952</v>
      </c>
      <c r="D4473" s="93">
        <v>1992</v>
      </c>
      <c r="E4473" s="93">
        <v>4.508</v>
      </c>
    </row>
    <row r="4474" spans="1:5" ht="14.25" customHeight="1">
      <c r="A4474" s="93">
        <v>4473</v>
      </c>
      <c r="B4474" s="93" t="s">
        <v>7951</v>
      </c>
      <c r="C4474" s="93" t="s">
        <v>7950</v>
      </c>
      <c r="D4474" s="93">
        <v>1964</v>
      </c>
      <c r="E4474" s="93">
        <v>4.508</v>
      </c>
    </row>
    <row r="4475" spans="1:5" ht="14.25" customHeight="1">
      <c r="A4475" s="93">
        <v>4474</v>
      </c>
      <c r="B4475" s="93" t="s">
        <v>7553</v>
      </c>
      <c r="C4475" s="93" t="s">
        <v>7949</v>
      </c>
      <c r="D4475" s="93">
        <v>1997</v>
      </c>
      <c r="E4475" s="93">
        <v>4.508</v>
      </c>
    </row>
    <row r="4476" spans="1:5" ht="14.25" customHeight="1">
      <c r="A4476" s="93">
        <v>4475</v>
      </c>
      <c r="B4476" s="93" t="s">
        <v>7948</v>
      </c>
      <c r="C4476" s="93" t="s">
        <v>7947</v>
      </c>
      <c r="D4476" s="93">
        <v>1995</v>
      </c>
      <c r="E4476" s="93">
        <v>4.5069999999999997</v>
      </c>
    </row>
    <row r="4477" spans="1:5" ht="14.25" customHeight="1">
      <c r="A4477" s="93">
        <v>4476</v>
      </c>
      <c r="B4477" s="93" t="s">
        <v>7946</v>
      </c>
      <c r="C4477" s="93" t="s">
        <v>7945</v>
      </c>
      <c r="D4477" s="93">
        <v>1927</v>
      </c>
      <c r="E4477" s="93">
        <v>4.5069999999999997</v>
      </c>
    </row>
    <row r="4478" spans="1:5" ht="14.25" customHeight="1">
      <c r="A4478" s="93">
        <v>4477</v>
      </c>
      <c r="B4478" s="93" t="s">
        <v>7944</v>
      </c>
      <c r="C4478" s="93" t="s">
        <v>7943</v>
      </c>
      <c r="D4478" s="93">
        <v>1997</v>
      </c>
      <c r="E4478" s="93">
        <v>4.5060000000000002</v>
      </c>
    </row>
    <row r="4479" spans="1:5" ht="14.25" customHeight="1">
      <c r="A4479" s="93">
        <v>4478</v>
      </c>
      <c r="B4479" s="93" t="s">
        <v>7942</v>
      </c>
      <c r="C4479" s="93" t="s">
        <v>7941</v>
      </c>
      <c r="D4479" s="93">
        <v>1972</v>
      </c>
      <c r="E4479" s="93">
        <v>4.5060000000000002</v>
      </c>
    </row>
    <row r="4480" spans="1:5" ht="14.25" customHeight="1">
      <c r="A4480" s="93">
        <v>4479</v>
      </c>
      <c r="B4480" s="93" t="s">
        <v>7940</v>
      </c>
      <c r="C4480" s="93" t="s">
        <v>7939</v>
      </c>
      <c r="D4480" s="93">
        <v>1955</v>
      </c>
      <c r="E4480" s="93">
        <v>4.5049999999999999</v>
      </c>
    </row>
    <row r="4481" spans="1:5" ht="14.25" customHeight="1">
      <c r="A4481" s="93">
        <v>4480</v>
      </c>
      <c r="B4481" s="93" t="s">
        <v>7938</v>
      </c>
      <c r="C4481" s="93" t="s">
        <v>7937</v>
      </c>
      <c r="D4481" s="93">
        <v>1979</v>
      </c>
      <c r="E4481" s="93">
        <v>4.5049999999999999</v>
      </c>
    </row>
    <row r="4482" spans="1:5" ht="14.25" customHeight="1">
      <c r="A4482" s="93">
        <v>4481</v>
      </c>
      <c r="B4482" s="93" t="s">
        <v>7407</v>
      </c>
      <c r="C4482" s="93" t="s">
        <v>7936</v>
      </c>
      <c r="D4482" s="93">
        <v>2009</v>
      </c>
      <c r="E4482" s="93">
        <v>4.5039999999999996</v>
      </c>
    </row>
    <row r="4483" spans="1:5" ht="14.25" customHeight="1">
      <c r="A4483" s="93">
        <v>4482</v>
      </c>
      <c r="B4483" s="93" t="s">
        <v>7935</v>
      </c>
      <c r="C4483" s="93" t="s">
        <v>7934</v>
      </c>
      <c r="D4483" s="93">
        <v>1974</v>
      </c>
      <c r="E4483" s="93">
        <v>4.5039999999999996</v>
      </c>
    </row>
    <row r="4484" spans="1:5" ht="14.25" customHeight="1">
      <c r="A4484" s="93">
        <v>4483</v>
      </c>
      <c r="B4484" s="93" t="s">
        <v>7455</v>
      </c>
      <c r="C4484" s="93" t="s">
        <v>7933</v>
      </c>
      <c r="D4484" s="93">
        <v>1997</v>
      </c>
      <c r="E4484" s="93">
        <v>4.5030000000000001</v>
      </c>
    </row>
    <row r="4485" spans="1:5" ht="14.25" customHeight="1">
      <c r="A4485" s="93">
        <v>4484</v>
      </c>
      <c r="B4485" s="93" t="s">
        <v>7932</v>
      </c>
      <c r="C4485" s="93" t="s">
        <v>7931</v>
      </c>
      <c r="D4485" s="93">
        <v>1960</v>
      </c>
      <c r="E4485" s="93">
        <v>4.5019999999999998</v>
      </c>
    </row>
    <row r="4486" spans="1:5" ht="14.25" customHeight="1">
      <c r="A4486" s="93">
        <v>4485</v>
      </c>
      <c r="B4486" s="93" t="s">
        <v>7019</v>
      </c>
      <c r="C4486" s="93" t="s">
        <v>7930</v>
      </c>
      <c r="D4486" s="93">
        <v>2009</v>
      </c>
      <c r="E4486" s="93">
        <v>4.5</v>
      </c>
    </row>
    <row r="4487" spans="1:5" ht="14.25" customHeight="1">
      <c r="A4487" s="93">
        <v>4486</v>
      </c>
      <c r="B4487" s="93" t="s">
        <v>7471</v>
      </c>
      <c r="C4487" s="93" t="s">
        <v>7929</v>
      </c>
      <c r="D4487" s="93">
        <v>1966</v>
      </c>
      <c r="E4487" s="93">
        <v>4.5</v>
      </c>
    </row>
    <row r="4488" spans="1:5" ht="14.25" customHeight="1">
      <c r="A4488" s="93">
        <v>4487</v>
      </c>
      <c r="B4488" s="93" t="s">
        <v>7928</v>
      </c>
      <c r="C4488" s="93" t="s">
        <v>7927</v>
      </c>
      <c r="D4488" s="93">
        <v>1965</v>
      </c>
      <c r="E4488" s="93">
        <v>4.5</v>
      </c>
    </row>
    <row r="4489" spans="1:5" ht="14.25" customHeight="1">
      <c r="A4489" s="93">
        <v>4488</v>
      </c>
      <c r="B4489" s="93" t="s">
        <v>7926</v>
      </c>
      <c r="C4489" s="93" t="s">
        <v>7925</v>
      </c>
      <c r="D4489" s="93">
        <v>2004</v>
      </c>
      <c r="E4489" s="93">
        <v>4.5</v>
      </c>
    </row>
    <row r="4490" spans="1:5" ht="14.25" customHeight="1">
      <c r="A4490" s="93">
        <v>4489</v>
      </c>
      <c r="B4490" s="93" t="s">
        <v>7924</v>
      </c>
      <c r="C4490" s="93" t="s">
        <v>7923</v>
      </c>
      <c r="D4490" s="93">
        <v>1979</v>
      </c>
      <c r="E4490" s="93">
        <v>4.5</v>
      </c>
    </row>
    <row r="4491" spans="1:5" ht="14.25" customHeight="1">
      <c r="A4491" s="93">
        <v>4490</v>
      </c>
      <c r="B4491" s="93" t="s">
        <v>7922</v>
      </c>
      <c r="C4491" s="93" t="s">
        <v>7921</v>
      </c>
      <c r="D4491" s="93">
        <v>2000</v>
      </c>
      <c r="E4491" s="93">
        <v>4.4989999999999997</v>
      </c>
    </row>
    <row r="4492" spans="1:5" ht="14.25" customHeight="1">
      <c r="A4492" s="93">
        <v>4491</v>
      </c>
      <c r="B4492" s="93" t="s">
        <v>7007</v>
      </c>
      <c r="C4492" s="93" t="s">
        <v>7920</v>
      </c>
      <c r="D4492" s="93">
        <v>1977</v>
      </c>
      <c r="E4492" s="93">
        <v>4.4989999999999997</v>
      </c>
    </row>
    <row r="4493" spans="1:5" ht="14.25" customHeight="1">
      <c r="A4493" s="93">
        <v>4492</v>
      </c>
      <c r="B4493" s="93" t="s">
        <v>7919</v>
      </c>
      <c r="C4493" s="93" t="s">
        <v>7918</v>
      </c>
      <c r="D4493" s="93">
        <v>1949</v>
      </c>
      <c r="E4493" s="93">
        <v>4.4989999999999997</v>
      </c>
    </row>
    <row r="4494" spans="1:5" ht="14.25" customHeight="1">
      <c r="A4494" s="93">
        <v>4493</v>
      </c>
      <c r="B4494" s="93" t="s">
        <v>7491</v>
      </c>
      <c r="C4494" s="93" t="s">
        <v>7917</v>
      </c>
      <c r="D4494" s="93">
        <v>2007</v>
      </c>
      <c r="E4494" s="93">
        <v>4.4980000000000002</v>
      </c>
    </row>
    <row r="4495" spans="1:5" ht="14.25" customHeight="1">
      <c r="A4495" s="93">
        <v>4494</v>
      </c>
      <c r="B4495" s="93" t="s">
        <v>7916</v>
      </c>
      <c r="C4495" s="93" t="s">
        <v>7915</v>
      </c>
      <c r="D4495" s="93">
        <v>1997</v>
      </c>
      <c r="E4495" s="93">
        <v>4.4939999999999998</v>
      </c>
    </row>
    <row r="4496" spans="1:5" ht="14.25" customHeight="1">
      <c r="A4496" s="93">
        <v>4495</v>
      </c>
      <c r="B4496" s="93" t="s">
        <v>7914</v>
      </c>
      <c r="C4496" s="93" t="s">
        <v>7913</v>
      </c>
      <c r="D4496" s="93">
        <v>1992</v>
      </c>
      <c r="E4496" s="93">
        <v>4.4930000000000003</v>
      </c>
    </row>
    <row r="4497" spans="1:5" ht="14.25" customHeight="1">
      <c r="A4497" s="93">
        <v>4496</v>
      </c>
      <c r="B4497" s="93" t="s">
        <v>7912</v>
      </c>
      <c r="C4497" s="93" t="s">
        <v>7911</v>
      </c>
      <c r="D4497" s="93">
        <v>2008</v>
      </c>
      <c r="E4497" s="93">
        <v>4.4930000000000003</v>
      </c>
    </row>
    <row r="4498" spans="1:5" ht="14.25" customHeight="1">
      <c r="A4498" s="93">
        <v>4497</v>
      </c>
      <c r="B4498" s="93" t="s">
        <v>7910</v>
      </c>
      <c r="C4498" s="93" t="s">
        <v>7909</v>
      </c>
      <c r="D4498" s="93">
        <v>1975</v>
      </c>
      <c r="E4498" s="93">
        <v>4.492</v>
      </c>
    </row>
    <row r="4499" spans="1:5" ht="14.25" customHeight="1">
      <c r="A4499" s="93">
        <v>4498</v>
      </c>
      <c r="B4499" s="93" t="s">
        <v>7908</v>
      </c>
      <c r="C4499" s="93" t="s">
        <v>7907</v>
      </c>
      <c r="D4499" s="93">
        <v>1982</v>
      </c>
      <c r="E4499" s="93">
        <v>4.492</v>
      </c>
    </row>
    <row r="4500" spans="1:5" ht="14.25" customHeight="1">
      <c r="A4500" s="93">
        <v>4499</v>
      </c>
      <c r="B4500" s="93" t="s">
        <v>7906</v>
      </c>
      <c r="C4500" s="93" t="s">
        <v>7905</v>
      </c>
      <c r="D4500" s="93">
        <v>1975</v>
      </c>
      <c r="E4500" s="93">
        <v>4.4889999999999999</v>
      </c>
    </row>
    <row r="4501" spans="1:5" ht="14.25" customHeight="1">
      <c r="A4501" s="93">
        <v>4500</v>
      </c>
      <c r="B4501" s="93" t="s">
        <v>7904</v>
      </c>
      <c r="C4501" s="93" t="s">
        <v>7903</v>
      </c>
      <c r="D4501" s="93">
        <v>1996</v>
      </c>
      <c r="E4501" s="93">
        <v>4.4880000000000004</v>
      </c>
    </row>
    <row r="4502" spans="1:5" ht="14.25" customHeight="1">
      <c r="A4502" s="93">
        <v>4501</v>
      </c>
      <c r="B4502" s="93" t="s">
        <v>7902</v>
      </c>
      <c r="C4502" s="93" t="s">
        <v>7901</v>
      </c>
      <c r="D4502" s="93">
        <v>2000</v>
      </c>
      <c r="E4502" s="93">
        <v>4.4880000000000004</v>
      </c>
    </row>
    <row r="4503" spans="1:5" ht="14.25" customHeight="1">
      <c r="A4503" s="93">
        <v>4502</v>
      </c>
      <c r="B4503" s="93" t="s">
        <v>7175</v>
      </c>
      <c r="C4503" s="93" t="s">
        <v>7900</v>
      </c>
      <c r="D4503" s="93">
        <v>1937</v>
      </c>
      <c r="E4503" s="93">
        <v>4.4870000000000001</v>
      </c>
    </row>
    <row r="4504" spans="1:5" ht="14.25" customHeight="1">
      <c r="A4504" s="93">
        <v>4503</v>
      </c>
      <c r="B4504" s="93" t="s">
        <v>7899</v>
      </c>
      <c r="C4504" s="93" t="s">
        <v>7898</v>
      </c>
      <c r="D4504" s="93">
        <v>1966</v>
      </c>
      <c r="E4504" s="93">
        <v>4.4870000000000001</v>
      </c>
    </row>
    <row r="4505" spans="1:5" ht="14.25" customHeight="1">
      <c r="A4505" s="93">
        <v>4504</v>
      </c>
      <c r="B4505" s="93" t="s">
        <v>7897</v>
      </c>
      <c r="C4505" s="93" t="s">
        <v>7896</v>
      </c>
      <c r="D4505" s="93">
        <v>2011</v>
      </c>
      <c r="E4505" s="93">
        <v>4.4870000000000001</v>
      </c>
    </row>
    <row r="4506" spans="1:5" ht="14.25" customHeight="1">
      <c r="A4506" s="93">
        <v>4505</v>
      </c>
      <c r="B4506" s="93" t="s">
        <v>7411</v>
      </c>
      <c r="C4506" s="93" t="s">
        <v>7895</v>
      </c>
      <c r="D4506" s="93">
        <v>1978</v>
      </c>
      <c r="E4506" s="93">
        <v>4.4859999999999998</v>
      </c>
    </row>
    <row r="4507" spans="1:5" ht="14.25" customHeight="1">
      <c r="A4507" s="93">
        <v>4506</v>
      </c>
      <c r="B4507" s="93" t="s">
        <v>7894</v>
      </c>
      <c r="C4507" s="93" t="s">
        <v>7893</v>
      </c>
      <c r="D4507" s="93">
        <v>2001</v>
      </c>
      <c r="E4507" s="93">
        <v>4.4859999999999998</v>
      </c>
    </row>
    <row r="4508" spans="1:5" ht="14.25" customHeight="1">
      <c r="A4508" s="93">
        <v>4507</v>
      </c>
      <c r="B4508" s="93" t="s">
        <v>7892</v>
      </c>
      <c r="C4508" s="93" t="s">
        <v>7891</v>
      </c>
      <c r="D4508" s="93">
        <v>2012</v>
      </c>
      <c r="E4508" s="93">
        <v>4.4859999999999998</v>
      </c>
    </row>
    <row r="4509" spans="1:5" ht="14.25" customHeight="1">
      <c r="A4509" s="93">
        <v>4508</v>
      </c>
      <c r="B4509" s="93" t="s">
        <v>7890</v>
      </c>
      <c r="C4509" s="93" t="s">
        <v>7889</v>
      </c>
      <c r="D4509" s="93">
        <v>1955</v>
      </c>
      <c r="E4509" s="93">
        <v>4.4850000000000003</v>
      </c>
    </row>
    <row r="4510" spans="1:5" ht="14.25" customHeight="1">
      <c r="A4510" s="93">
        <v>4509</v>
      </c>
      <c r="B4510" s="93" t="s">
        <v>7363</v>
      </c>
      <c r="C4510" s="93" t="s">
        <v>7888</v>
      </c>
      <c r="D4510" s="93">
        <v>2008</v>
      </c>
      <c r="E4510" s="93">
        <v>4.4850000000000003</v>
      </c>
    </row>
    <row r="4511" spans="1:5" ht="14.25" customHeight="1">
      <c r="A4511" s="93">
        <v>4510</v>
      </c>
      <c r="B4511" s="93" t="s">
        <v>7887</v>
      </c>
      <c r="C4511" s="93" t="s">
        <v>7886</v>
      </c>
      <c r="D4511" s="93">
        <v>1945</v>
      </c>
      <c r="E4511" s="93">
        <v>4.484</v>
      </c>
    </row>
    <row r="4512" spans="1:5" ht="14.25" customHeight="1">
      <c r="A4512" s="93">
        <v>4511</v>
      </c>
      <c r="B4512" s="93" t="s">
        <v>7885</v>
      </c>
      <c r="C4512" s="93" t="s">
        <v>7884</v>
      </c>
      <c r="D4512" s="93">
        <v>1959</v>
      </c>
      <c r="E4512" s="93">
        <v>4.4829999999999997</v>
      </c>
    </row>
    <row r="4513" spans="1:5" ht="14.25" customHeight="1">
      <c r="A4513" s="93">
        <v>4512</v>
      </c>
      <c r="B4513" s="93" t="s">
        <v>7883</v>
      </c>
      <c r="C4513" s="93" t="s">
        <v>7882</v>
      </c>
      <c r="D4513" s="93">
        <v>1971</v>
      </c>
      <c r="E4513" s="93">
        <v>4.4820000000000002</v>
      </c>
    </row>
    <row r="4514" spans="1:5" ht="14.25" customHeight="1">
      <c r="A4514" s="93">
        <v>4513</v>
      </c>
      <c r="B4514" s="93" t="s">
        <v>7067</v>
      </c>
      <c r="C4514" s="93" t="s">
        <v>7881</v>
      </c>
      <c r="D4514" s="93">
        <v>1931</v>
      </c>
      <c r="E4514" s="93">
        <v>4.4809999999999999</v>
      </c>
    </row>
    <row r="4515" spans="1:5" ht="14.25" customHeight="1">
      <c r="A4515" s="93">
        <v>4514</v>
      </c>
      <c r="B4515" s="93" t="s">
        <v>7455</v>
      </c>
      <c r="C4515" s="93" t="s">
        <v>7880</v>
      </c>
      <c r="D4515" s="93">
        <v>1997</v>
      </c>
      <c r="E4515" s="93">
        <v>4.4809999999999999</v>
      </c>
    </row>
    <row r="4516" spans="1:5" ht="14.25" customHeight="1">
      <c r="A4516" s="93">
        <v>4515</v>
      </c>
      <c r="B4516" s="93" t="s">
        <v>7879</v>
      </c>
      <c r="C4516" s="93" t="s">
        <v>7878</v>
      </c>
      <c r="D4516" s="93">
        <v>1972</v>
      </c>
      <c r="E4516" s="93">
        <v>4.4800000000000004</v>
      </c>
    </row>
    <row r="4517" spans="1:5" ht="14.25" customHeight="1">
      <c r="A4517" s="93">
        <v>4516</v>
      </c>
      <c r="B4517" s="93" t="s">
        <v>7877</v>
      </c>
      <c r="C4517" s="93" t="s">
        <v>7876</v>
      </c>
      <c r="D4517" s="93">
        <v>1963</v>
      </c>
      <c r="E4517" s="93">
        <v>4.4790000000000001</v>
      </c>
    </row>
    <row r="4518" spans="1:5" ht="14.25" customHeight="1">
      <c r="A4518" s="93">
        <v>4517</v>
      </c>
      <c r="B4518" s="93" t="s">
        <v>7875</v>
      </c>
      <c r="C4518" s="93" t="s">
        <v>7874</v>
      </c>
      <c r="D4518" s="93">
        <v>1972</v>
      </c>
      <c r="E4518" s="93">
        <v>4.4779999999999998</v>
      </c>
    </row>
    <row r="4519" spans="1:5" ht="14.25" customHeight="1">
      <c r="A4519" s="93">
        <v>4518</v>
      </c>
      <c r="B4519" s="93" t="s">
        <v>7873</v>
      </c>
      <c r="C4519" s="93" t="s">
        <v>7872</v>
      </c>
      <c r="D4519" s="93">
        <v>1981</v>
      </c>
      <c r="E4519" s="93">
        <v>4.4779999999999998</v>
      </c>
    </row>
    <row r="4520" spans="1:5" ht="14.25" customHeight="1">
      <c r="A4520" s="93">
        <v>4519</v>
      </c>
      <c r="B4520" s="93" t="s">
        <v>7871</v>
      </c>
      <c r="C4520" s="93" t="s">
        <v>7870</v>
      </c>
      <c r="D4520" s="93">
        <v>2012</v>
      </c>
      <c r="E4520" s="93">
        <v>4.4779999999999998</v>
      </c>
    </row>
    <row r="4521" spans="1:5" ht="14.25" customHeight="1">
      <c r="A4521" s="93">
        <v>4520</v>
      </c>
      <c r="B4521" s="93" t="s">
        <v>7869</v>
      </c>
      <c r="C4521" s="93" t="s">
        <v>7868</v>
      </c>
      <c r="D4521" s="93">
        <v>1987</v>
      </c>
      <c r="E4521" s="93">
        <v>4.476</v>
      </c>
    </row>
    <row r="4522" spans="1:5" ht="14.25" customHeight="1">
      <c r="A4522" s="93">
        <v>4521</v>
      </c>
      <c r="B4522" s="93" t="s">
        <v>7867</v>
      </c>
      <c r="C4522" s="93" t="s">
        <v>7866</v>
      </c>
      <c r="D4522" s="93">
        <v>2012</v>
      </c>
      <c r="E4522" s="93">
        <v>4.476</v>
      </c>
    </row>
    <row r="4523" spans="1:5" ht="14.25" customHeight="1">
      <c r="A4523" s="93">
        <v>4522</v>
      </c>
      <c r="B4523" s="93" t="s">
        <v>7865</v>
      </c>
      <c r="C4523" s="93" t="s">
        <v>7864</v>
      </c>
      <c r="D4523" s="93">
        <v>1941</v>
      </c>
      <c r="E4523" s="93">
        <v>4.4749999999999996</v>
      </c>
    </row>
    <row r="4524" spans="1:5" ht="14.25" customHeight="1">
      <c r="A4524" s="93">
        <v>4523</v>
      </c>
      <c r="B4524" s="93" t="s">
        <v>7863</v>
      </c>
      <c r="C4524" s="93" t="s">
        <v>7862</v>
      </c>
      <c r="D4524" s="93">
        <v>1970</v>
      </c>
      <c r="E4524" s="93">
        <v>4.4740000000000002</v>
      </c>
    </row>
    <row r="4525" spans="1:5" ht="14.25" customHeight="1">
      <c r="A4525" s="93">
        <v>4524</v>
      </c>
      <c r="B4525" s="93" t="s">
        <v>7861</v>
      </c>
      <c r="C4525" s="93" t="s">
        <v>7860</v>
      </c>
      <c r="D4525" s="93">
        <v>1978</v>
      </c>
      <c r="E4525" s="93">
        <v>4.4720000000000004</v>
      </c>
    </row>
    <row r="4526" spans="1:5" ht="14.25" customHeight="1">
      <c r="A4526" s="93">
        <v>4525</v>
      </c>
      <c r="B4526" s="93" t="s">
        <v>7859</v>
      </c>
      <c r="C4526" s="93" t="s">
        <v>7858</v>
      </c>
      <c r="D4526" s="93">
        <v>2009</v>
      </c>
      <c r="E4526" s="93">
        <v>4.4720000000000004</v>
      </c>
    </row>
    <row r="4527" spans="1:5" ht="14.25" customHeight="1">
      <c r="A4527" s="93">
        <v>4526</v>
      </c>
      <c r="B4527" s="93" t="s">
        <v>7190</v>
      </c>
      <c r="C4527" s="93" t="s">
        <v>7857</v>
      </c>
      <c r="D4527" s="93">
        <v>2002</v>
      </c>
      <c r="E4527" s="93">
        <v>4.4710000000000001</v>
      </c>
    </row>
    <row r="4528" spans="1:5" ht="14.25" customHeight="1">
      <c r="A4528" s="93">
        <v>4527</v>
      </c>
      <c r="B4528" s="93" t="s">
        <v>7206</v>
      </c>
      <c r="C4528" s="93" t="s">
        <v>7856</v>
      </c>
      <c r="D4528" s="93">
        <v>1987</v>
      </c>
      <c r="E4528" s="93">
        <v>4.4710000000000001</v>
      </c>
    </row>
    <row r="4529" spans="1:5" ht="14.25" customHeight="1">
      <c r="A4529" s="93">
        <v>4528</v>
      </c>
      <c r="B4529" s="93" t="s">
        <v>7855</v>
      </c>
      <c r="C4529" s="93" t="s">
        <v>7854</v>
      </c>
      <c r="D4529" s="93">
        <v>2005</v>
      </c>
      <c r="E4529" s="93">
        <v>4.4710000000000001</v>
      </c>
    </row>
    <row r="4530" spans="1:5" ht="14.25" customHeight="1">
      <c r="A4530" s="93">
        <v>4529</v>
      </c>
      <c r="B4530" s="93" t="s">
        <v>7414</v>
      </c>
      <c r="C4530" s="93" t="s">
        <v>7853</v>
      </c>
      <c r="D4530" s="93">
        <v>1992</v>
      </c>
      <c r="E4530" s="93">
        <v>4.468</v>
      </c>
    </row>
    <row r="4531" spans="1:5" ht="14.25" customHeight="1">
      <c r="A4531" s="93">
        <v>4530</v>
      </c>
      <c r="B4531" s="93" t="s">
        <v>7841</v>
      </c>
      <c r="C4531" s="93" t="s">
        <v>7852</v>
      </c>
      <c r="D4531" s="93">
        <v>1965</v>
      </c>
      <c r="E4531" s="93">
        <v>4.468</v>
      </c>
    </row>
    <row r="4532" spans="1:5" ht="14.25" customHeight="1">
      <c r="A4532" s="93">
        <v>4531</v>
      </c>
      <c r="B4532" s="93" t="s">
        <v>7851</v>
      </c>
      <c r="C4532" s="93" t="s">
        <v>7850</v>
      </c>
      <c r="D4532" s="93">
        <v>1959</v>
      </c>
      <c r="E4532" s="93">
        <v>4.4669999999999996</v>
      </c>
    </row>
    <row r="4533" spans="1:5" ht="14.25" customHeight="1">
      <c r="A4533" s="93">
        <v>4532</v>
      </c>
      <c r="B4533" s="93" t="s">
        <v>7849</v>
      </c>
      <c r="C4533" s="93" t="s">
        <v>7848</v>
      </c>
      <c r="D4533" s="93">
        <v>2011</v>
      </c>
      <c r="E4533" s="93">
        <v>4.4669999999999996</v>
      </c>
    </row>
    <row r="4534" spans="1:5" ht="14.25" customHeight="1">
      <c r="A4534" s="93">
        <v>4533</v>
      </c>
      <c r="B4534" s="93" t="s">
        <v>7847</v>
      </c>
      <c r="C4534" s="93" t="s">
        <v>7846</v>
      </c>
      <c r="D4534" s="93">
        <v>2003</v>
      </c>
      <c r="E4534" s="93">
        <v>4.4669999999999996</v>
      </c>
    </row>
    <row r="4535" spans="1:5" ht="14.25" customHeight="1">
      <c r="A4535" s="93">
        <v>4534</v>
      </c>
      <c r="B4535" s="93" t="s">
        <v>7845</v>
      </c>
      <c r="C4535" s="93" t="s">
        <v>7844</v>
      </c>
      <c r="D4535" s="93">
        <v>1976</v>
      </c>
      <c r="E4535" s="93">
        <v>4.4660000000000002</v>
      </c>
    </row>
    <row r="4536" spans="1:5" ht="14.25" customHeight="1">
      <c r="A4536" s="93">
        <v>4535</v>
      </c>
      <c r="B4536" s="93" t="s">
        <v>7081</v>
      </c>
      <c r="C4536" s="93" t="s">
        <v>7843</v>
      </c>
      <c r="D4536" s="93">
        <v>1975</v>
      </c>
      <c r="E4536" s="93">
        <v>4.4660000000000002</v>
      </c>
    </row>
    <row r="4537" spans="1:5" ht="14.25" customHeight="1">
      <c r="A4537" s="93">
        <v>4536</v>
      </c>
      <c r="B4537" s="93" t="s">
        <v>7750</v>
      </c>
      <c r="C4537" s="93" t="s">
        <v>7842</v>
      </c>
      <c r="D4537" s="93">
        <v>1981</v>
      </c>
      <c r="E4537" s="93">
        <v>4.4649999999999999</v>
      </c>
    </row>
    <row r="4538" spans="1:5" ht="14.25" customHeight="1">
      <c r="A4538" s="93">
        <v>4537</v>
      </c>
      <c r="B4538" s="93" t="s">
        <v>7841</v>
      </c>
      <c r="C4538" s="93" t="s">
        <v>7840</v>
      </c>
      <c r="D4538" s="93">
        <v>1967</v>
      </c>
      <c r="E4538" s="93">
        <v>4.4640000000000004</v>
      </c>
    </row>
    <row r="4539" spans="1:5" ht="14.25" customHeight="1">
      <c r="A4539" s="93">
        <v>4538</v>
      </c>
      <c r="B4539" s="93" t="s">
        <v>7839</v>
      </c>
      <c r="C4539" s="93" t="s">
        <v>7838</v>
      </c>
      <c r="D4539" s="93">
        <v>2001</v>
      </c>
      <c r="E4539" s="93">
        <v>4.4630000000000001</v>
      </c>
    </row>
    <row r="4540" spans="1:5" ht="14.25" customHeight="1">
      <c r="A4540" s="93">
        <v>4539</v>
      </c>
      <c r="B4540" s="93" t="s">
        <v>7229</v>
      </c>
      <c r="C4540" s="93" t="s">
        <v>7837</v>
      </c>
      <c r="D4540" s="93">
        <v>2003</v>
      </c>
      <c r="E4540" s="93">
        <v>4.4610000000000003</v>
      </c>
    </row>
    <row r="4541" spans="1:5" ht="14.25" customHeight="1">
      <c r="A4541" s="93">
        <v>4540</v>
      </c>
      <c r="B4541" s="93" t="s">
        <v>7836</v>
      </c>
      <c r="C4541" s="93" t="s">
        <v>7835</v>
      </c>
      <c r="D4541" s="93">
        <v>1994</v>
      </c>
      <c r="E4541" s="93">
        <v>4.4589999999999996</v>
      </c>
    </row>
    <row r="4542" spans="1:5" ht="14.25" customHeight="1">
      <c r="A4542" s="93">
        <v>4541</v>
      </c>
      <c r="B4542" s="93" t="s">
        <v>7834</v>
      </c>
      <c r="C4542" s="93" t="s">
        <v>7833</v>
      </c>
      <c r="D4542" s="93">
        <v>1978</v>
      </c>
      <c r="E4542" s="93">
        <v>4.4589999999999996</v>
      </c>
    </row>
    <row r="4543" spans="1:5" ht="14.25" customHeight="1">
      <c r="A4543" s="93">
        <v>4542</v>
      </c>
      <c r="B4543" s="93" t="s">
        <v>7324</v>
      </c>
      <c r="C4543" s="93" t="s">
        <v>7832</v>
      </c>
      <c r="D4543" s="93">
        <v>1983</v>
      </c>
      <c r="E4543" s="93">
        <v>4.4589999999999996</v>
      </c>
    </row>
    <row r="4544" spans="1:5" ht="14.25" customHeight="1">
      <c r="A4544" s="93">
        <v>4543</v>
      </c>
      <c r="B4544" s="93" t="s">
        <v>7218</v>
      </c>
      <c r="C4544" s="93" t="s">
        <v>7831</v>
      </c>
      <c r="D4544" s="93">
        <v>1942</v>
      </c>
      <c r="E4544" s="93">
        <v>4.4580000000000002</v>
      </c>
    </row>
    <row r="4545" spans="1:5" ht="14.25" customHeight="1">
      <c r="A4545" s="93">
        <v>4544</v>
      </c>
      <c r="B4545" s="93" t="s">
        <v>7830</v>
      </c>
      <c r="C4545" s="93" t="s">
        <v>7829</v>
      </c>
      <c r="D4545" s="93">
        <v>1981</v>
      </c>
      <c r="E4545" s="93">
        <v>4.4580000000000002</v>
      </c>
    </row>
    <row r="4546" spans="1:5" ht="14.25" customHeight="1">
      <c r="A4546" s="93">
        <v>4545</v>
      </c>
      <c r="B4546" s="93" t="s">
        <v>7278</v>
      </c>
      <c r="C4546" s="93" t="s">
        <v>7828</v>
      </c>
      <c r="D4546" s="93">
        <v>1991</v>
      </c>
      <c r="E4546" s="93">
        <v>4.4580000000000002</v>
      </c>
    </row>
    <row r="4547" spans="1:5" ht="14.25" customHeight="1">
      <c r="A4547" s="93">
        <v>4546</v>
      </c>
      <c r="B4547" s="93" t="s">
        <v>7827</v>
      </c>
      <c r="C4547" s="93" t="s">
        <v>7480</v>
      </c>
      <c r="D4547" s="93">
        <v>1965</v>
      </c>
      <c r="E4547" s="93">
        <v>4.4569999999999999</v>
      </c>
    </row>
    <row r="4548" spans="1:5" ht="14.25" customHeight="1">
      <c r="A4548" s="93">
        <v>4547</v>
      </c>
      <c r="B4548" s="93" t="s">
        <v>7826</v>
      </c>
      <c r="C4548" s="93" t="s">
        <v>7825</v>
      </c>
      <c r="D4548" s="93">
        <v>1978</v>
      </c>
      <c r="E4548" s="93">
        <v>4.4560000000000004</v>
      </c>
    </row>
    <row r="4549" spans="1:5" ht="14.25" customHeight="1">
      <c r="A4549" s="93">
        <v>4548</v>
      </c>
      <c r="B4549" s="93" t="s">
        <v>7041</v>
      </c>
      <c r="C4549" s="93" t="s">
        <v>7824</v>
      </c>
      <c r="D4549" s="93">
        <v>2006</v>
      </c>
      <c r="E4549" s="93">
        <v>4.4550000000000001</v>
      </c>
    </row>
    <row r="4550" spans="1:5" ht="14.25" customHeight="1">
      <c r="A4550" s="93">
        <v>4549</v>
      </c>
      <c r="B4550" s="93" t="s">
        <v>7823</v>
      </c>
      <c r="C4550" s="93" t="s">
        <v>7822</v>
      </c>
      <c r="D4550" s="93">
        <v>2008</v>
      </c>
      <c r="E4550" s="93">
        <v>4.4550000000000001</v>
      </c>
    </row>
    <row r="4551" spans="1:5" ht="14.25" customHeight="1">
      <c r="A4551" s="93">
        <v>4550</v>
      </c>
      <c r="B4551" s="93" t="s">
        <v>7821</v>
      </c>
      <c r="C4551" s="93" t="s">
        <v>7820</v>
      </c>
      <c r="D4551" s="93">
        <v>1986</v>
      </c>
      <c r="E4551" s="93">
        <v>4.4550000000000001</v>
      </c>
    </row>
    <row r="4552" spans="1:5" ht="14.25" customHeight="1">
      <c r="A4552" s="93">
        <v>4551</v>
      </c>
      <c r="B4552" s="93" t="s">
        <v>7013</v>
      </c>
      <c r="C4552" s="93" t="s">
        <v>7819</v>
      </c>
      <c r="D4552" s="93">
        <v>1955</v>
      </c>
      <c r="E4552" s="93">
        <v>4.4539999999999997</v>
      </c>
    </row>
    <row r="4553" spans="1:5" ht="14.25" customHeight="1">
      <c r="A4553" s="93">
        <v>4552</v>
      </c>
      <c r="B4553" s="93" t="s">
        <v>7818</v>
      </c>
      <c r="C4553" s="93" t="s">
        <v>7817</v>
      </c>
      <c r="D4553" s="93">
        <v>1975</v>
      </c>
      <c r="E4553" s="93">
        <v>4.4530000000000003</v>
      </c>
    </row>
    <row r="4554" spans="1:5" ht="14.25" customHeight="1">
      <c r="A4554" s="93">
        <v>4553</v>
      </c>
      <c r="B4554" s="93" t="s">
        <v>7816</v>
      </c>
      <c r="C4554" s="93" t="s">
        <v>7815</v>
      </c>
      <c r="D4554" s="93">
        <v>2012</v>
      </c>
      <c r="E4554" s="93">
        <v>4.4509999999999996</v>
      </c>
    </row>
    <row r="4555" spans="1:5" ht="14.25" customHeight="1">
      <c r="A4555" s="93">
        <v>4554</v>
      </c>
      <c r="B4555" s="93" t="s">
        <v>7814</v>
      </c>
      <c r="C4555" s="93" t="s">
        <v>7813</v>
      </c>
      <c r="D4555" s="93">
        <v>1966</v>
      </c>
      <c r="E4555" s="93">
        <v>4.45</v>
      </c>
    </row>
    <row r="4556" spans="1:5" ht="14.25" customHeight="1">
      <c r="A4556" s="93">
        <v>4555</v>
      </c>
      <c r="B4556" s="93" t="s">
        <v>7812</v>
      </c>
      <c r="C4556" s="93" t="s">
        <v>7811</v>
      </c>
      <c r="D4556" s="93">
        <v>1950</v>
      </c>
      <c r="E4556" s="93">
        <v>4.45</v>
      </c>
    </row>
    <row r="4557" spans="1:5" ht="14.25" customHeight="1">
      <c r="A4557" s="93">
        <v>4556</v>
      </c>
      <c r="B4557" s="93" t="s">
        <v>7810</v>
      </c>
      <c r="C4557" s="93" t="s">
        <v>7809</v>
      </c>
      <c r="D4557" s="93">
        <v>1969</v>
      </c>
      <c r="E4557" s="93">
        <v>4.4480000000000004</v>
      </c>
    </row>
    <row r="4558" spans="1:5" ht="14.25" customHeight="1">
      <c r="A4558" s="93">
        <v>4557</v>
      </c>
      <c r="B4558" s="93" t="s">
        <v>7808</v>
      </c>
      <c r="C4558" s="93" t="s">
        <v>7807</v>
      </c>
      <c r="D4558" s="93">
        <v>1992</v>
      </c>
      <c r="E4558" s="93">
        <v>4.4480000000000004</v>
      </c>
    </row>
    <row r="4559" spans="1:5" ht="14.25" customHeight="1">
      <c r="A4559" s="93">
        <v>4558</v>
      </c>
      <c r="B4559" s="93" t="s">
        <v>7806</v>
      </c>
      <c r="C4559" s="93" t="s">
        <v>7805</v>
      </c>
      <c r="D4559" s="93">
        <v>1921</v>
      </c>
      <c r="E4559" s="93">
        <v>4.4480000000000004</v>
      </c>
    </row>
    <row r="4560" spans="1:5" ht="14.25" customHeight="1">
      <c r="A4560" s="93">
        <v>4559</v>
      </c>
      <c r="B4560" s="93" t="s">
        <v>7804</v>
      </c>
      <c r="C4560" s="93" t="s">
        <v>7803</v>
      </c>
      <c r="D4560" s="93">
        <v>1928</v>
      </c>
      <c r="E4560" s="93">
        <v>4.4470000000000001</v>
      </c>
    </row>
    <row r="4561" spans="1:5" ht="14.25" customHeight="1">
      <c r="A4561" s="93">
        <v>4560</v>
      </c>
      <c r="B4561" s="93" t="s">
        <v>7802</v>
      </c>
      <c r="C4561" s="93" t="s">
        <v>7801</v>
      </c>
      <c r="D4561" s="93">
        <v>1963</v>
      </c>
      <c r="E4561" s="93">
        <v>4.4470000000000001</v>
      </c>
    </row>
    <row r="4562" spans="1:5" ht="14.25" customHeight="1">
      <c r="A4562" s="93">
        <v>4561</v>
      </c>
      <c r="B4562" s="93" t="s">
        <v>7167</v>
      </c>
      <c r="C4562" s="93" t="s">
        <v>7800</v>
      </c>
      <c r="D4562" s="93">
        <v>1930</v>
      </c>
      <c r="E4562" s="93">
        <v>4.4450000000000003</v>
      </c>
    </row>
    <row r="4563" spans="1:5" ht="14.25" customHeight="1">
      <c r="A4563" s="93">
        <v>4562</v>
      </c>
      <c r="B4563" s="93" t="s">
        <v>7799</v>
      </c>
      <c r="C4563" s="93" t="s">
        <v>7798</v>
      </c>
      <c r="D4563" s="93">
        <v>1981</v>
      </c>
      <c r="E4563" s="93">
        <v>4.4450000000000003</v>
      </c>
    </row>
    <row r="4564" spans="1:5" ht="14.25" customHeight="1">
      <c r="A4564" s="93">
        <v>4563</v>
      </c>
      <c r="B4564" s="93" t="s">
        <v>7797</v>
      </c>
      <c r="C4564" s="93" t="s">
        <v>7796</v>
      </c>
      <c r="D4564" s="93">
        <v>1979</v>
      </c>
      <c r="E4564" s="93">
        <v>4.444</v>
      </c>
    </row>
    <row r="4565" spans="1:5" ht="14.25" customHeight="1">
      <c r="A4565" s="93">
        <v>4564</v>
      </c>
      <c r="B4565" s="93" t="s">
        <v>7218</v>
      </c>
      <c r="C4565" s="93" t="s">
        <v>7795</v>
      </c>
      <c r="D4565" s="93">
        <v>1941</v>
      </c>
      <c r="E4565" s="93">
        <v>4.4429999999999996</v>
      </c>
    </row>
    <row r="4566" spans="1:5" ht="14.25" customHeight="1">
      <c r="A4566" s="93">
        <v>4565</v>
      </c>
      <c r="B4566" s="93" t="s">
        <v>7794</v>
      </c>
      <c r="C4566" s="93" t="s">
        <v>7793</v>
      </c>
      <c r="D4566" s="93">
        <v>1970</v>
      </c>
      <c r="E4566" s="93">
        <v>4.4429999999999996</v>
      </c>
    </row>
    <row r="4567" spans="1:5" ht="14.25" customHeight="1">
      <c r="A4567" s="93">
        <v>4566</v>
      </c>
      <c r="B4567" s="93" t="s">
        <v>7792</v>
      </c>
      <c r="C4567" s="93" t="s">
        <v>7791</v>
      </c>
      <c r="D4567" s="93">
        <v>1954</v>
      </c>
      <c r="E4567" s="93">
        <v>4.4429999999999996</v>
      </c>
    </row>
    <row r="4568" spans="1:5" ht="14.25" customHeight="1">
      <c r="A4568" s="93">
        <v>4567</v>
      </c>
      <c r="B4568" s="93" t="s">
        <v>7790</v>
      </c>
      <c r="C4568" s="93" t="s">
        <v>7789</v>
      </c>
      <c r="D4568" s="93">
        <v>1974</v>
      </c>
      <c r="E4568" s="93">
        <v>4.4420000000000002</v>
      </c>
    </row>
    <row r="4569" spans="1:5" ht="14.25" customHeight="1">
      <c r="A4569" s="93">
        <v>4568</v>
      </c>
      <c r="B4569" s="93" t="s">
        <v>7788</v>
      </c>
      <c r="C4569" s="93" t="s">
        <v>7787</v>
      </c>
      <c r="D4569" s="93">
        <v>1988</v>
      </c>
      <c r="E4569" s="93">
        <v>4.4420000000000002</v>
      </c>
    </row>
    <row r="4570" spans="1:5" ht="14.25" customHeight="1">
      <c r="A4570" s="93">
        <v>4569</v>
      </c>
      <c r="B4570" s="93" t="s">
        <v>7786</v>
      </c>
      <c r="C4570" s="93" t="s">
        <v>7785</v>
      </c>
      <c r="D4570" s="93">
        <v>1931</v>
      </c>
      <c r="E4570" s="93">
        <v>4.4409999999999998</v>
      </c>
    </row>
    <row r="4571" spans="1:5" ht="14.25" customHeight="1">
      <c r="A4571" s="93">
        <v>4570</v>
      </c>
      <c r="B4571" s="93" t="s">
        <v>7776</v>
      </c>
      <c r="C4571" s="93" t="s">
        <v>7784</v>
      </c>
      <c r="D4571" s="93">
        <v>1941</v>
      </c>
      <c r="E4571" s="93">
        <v>4.4409999999999998</v>
      </c>
    </row>
    <row r="4572" spans="1:5" ht="14.25" customHeight="1">
      <c r="A4572" s="93">
        <v>4571</v>
      </c>
      <c r="B4572" s="93" t="s">
        <v>7783</v>
      </c>
      <c r="C4572" s="93" t="s">
        <v>7782</v>
      </c>
      <c r="D4572" s="93">
        <v>2002</v>
      </c>
      <c r="E4572" s="93">
        <v>4.4400000000000004</v>
      </c>
    </row>
    <row r="4573" spans="1:5" ht="14.25" customHeight="1">
      <c r="A4573" s="93">
        <v>4572</v>
      </c>
      <c r="B4573" s="93" t="s">
        <v>7553</v>
      </c>
      <c r="C4573" s="93" t="s">
        <v>7781</v>
      </c>
      <c r="D4573" s="93">
        <v>2001</v>
      </c>
      <c r="E4573" s="93">
        <v>4.4400000000000004</v>
      </c>
    </row>
    <row r="4574" spans="1:5" ht="14.25" customHeight="1">
      <c r="A4574" s="93">
        <v>4573</v>
      </c>
      <c r="B4574" s="93" t="s">
        <v>7780</v>
      </c>
      <c r="C4574" s="93" t="s">
        <v>7779</v>
      </c>
      <c r="D4574" s="93">
        <v>2012</v>
      </c>
      <c r="E4574" s="93">
        <v>4.4390000000000001</v>
      </c>
    </row>
    <row r="4575" spans="1:5" ht="14.25" customHeight="1">
      <c r="A4575" s="93">
        <v>4574</v>
      </c>
      <c r="B4575" s="93" t="s">
        <v>7778</v>
      </c>
      <c r="C4575" s="93" t="s">
        <v>7777</v>
      </c>
      <c r="D4575" s="93">
        <v>1967</v>
      </c>
      <c r="E4575" s="93">
        <v>4.4370000000000003</v>
      </c>
    </row>
    <row r="4576" spans="1:5" ht="14.25" customHeight="1">
      <c r="A4576" s="93">
        <v>4575</v>
      </c>
      <c r="B4576" s="93" t="s">
        <v>7776</v>
      </c>
      <c r="C4576" s="93" t="s">
        <v>7775</v>
      </c>
      <c r="D4576" s="93">
        <v>1957</v>
      </c>
      <c r="E4576" s="93">
        <v>4.4359999999999999</v>
      </c>
    </row>
    <row r="4577" spans="1:5" ht="14.25" customHeight="1">
      <c r="A4577" s="93">
        <v>4576</v>
      </c>
      <c r="B4577" s="93" t="s">
        <v>7774</v>
      </c>
      <c r="C4577" s="93" t="s">
        <v>7773</v>
      </c>
      <c r="D4577" s="93">
        <v>1978</v>
      </c>
      <c r="E4577" s="93">
        <v>4.4359999999999999</v>
      </c>
    </row>
    <row r="4578" spans="1:5" ht="14.25" customHeight="1">
      <c r="A4578" s="93">
        <v>4577</v>
      </c>
      <c r="B4578" s="93" t="s">
        <v>7772</v>
      </c>
      <c r="C4578" s="93" t="s">
        <v>7771</v>
      </c>
      <c r="D4578" s="93">
        <v>1966</v>
      </c>
      <c r="E4578" s="93">
        <v>4.4359999999999999</v>
      </c>
    </row>
    <row r="4579" spans="1:5" ht="14.25" customHeight="1">
      <c r="A4579" s="93">
        <v>4578</v>
      </c>
      <c r="B4579" s="93" t="s">
        <v>7770</v>
      </c>
      <c r="C4579" s="93" t="s">
        <v>7769</v>
      </c>
      <c r="D4579" s="93">
        <v>2008</v>
      </c>
      <c r="E4579" s="93">
        <v>4.4340000000000002</v>
      </c>
    </row>
    <row r="4580" spans="1:5" ht="14.25" customHeight="1">
      <c r="A4580" s="93">
        <v>4579</v>
      </c>
      <c r="B4580" s="93" t="s">
        <v>7768</v>
      </c>
      <c r="C4580" s="93" t="s">
        <v>7767</v>
      </c>
      <c r="D4580" s="93">
        <v>1980</v>
      </c>
      <c r="E4580" s="93">
        <v>4.4340000000000002</v>
      </c>
    </row>
    <row r="4581" spans="1:5" ht="14.25" customHeight="1">
      <c r="A4581" s="93">
        <v>4580</v>
      </c>
      <c r="B4581" s="93" t="s">
        <v>7766</v>
      </c>
      <c r="C4581" s="93" t="s">
        <v>7765</v>
      </c>
      <c r="D4581" s="93">
        <v>1996</v>
      </c>
      <c r="E4581" s="93">
        <v>4.4329999999999998</v>
      </c>
    </row>
    <row r="4582" spans="1:5" ht="14.25" customHeight="1">
      <c r="A4582" s="93">
        <v>4581</v>
      </c>
      <c r="B4582" s="93" t="s">
        <v>7764</v>
      </c>
      <c r="C4582" s="93" t="s">
        <v>7763</v>
      </c>
      <c r="D4582" s="93">
        <v>1971</v>
      </c>
      <c r="E4582" s="93">
        <v>4.4320000000000004</v>
      </c>
    </row>
    <row r="4583" spans="1:5" ht="14.25" customHeight="1">
      <c r="A4583" s="93">
        <v>4582</v>
      </c>
      <c r="B4583" s="93" t="s">
        <v>7762</v>
      </c>
      <c r="C4583" s="93" t="s">
        <v>7761</v>
      </c>
      <c r="D4583" s="93">
        <v>2012</v>
      </c>
      <c r="E4583" s="93">
        <v>4.4320000000000004</v>
      </c>
    </row>
    <row r="4584" spans="1:5" ht="14.25" customHeight="1">
      <c r="A4584" s="93">
        <v>4583</v>
      </c>
      <c r="B4584" s="93" t="s">
        <v>7760</v>
      </c>
      <c r="C4584" s="93" t="s">
        <v>7759</v>
      </c>
      <c r="D4584" s="93">
        <v>1965</v>
      </c>
      <c r="E4584" s="93">
        <v>4.4320000000000004</v>
      </c>
    </row>
    <row r="4585" spans="1:5" ht="14.25" customHeight="1">
      <c r="A4585" s="93">
        <v>4584</v>
      </c>
      <c r="B4585" s="93" t="s">
        <v>7758</v>
      </c>
      <c r="C4585" s="93" t="s">
        <v>7757</v>
      </c>
      <c r="D4585" s="93">
        <v>1997</v>
      </c>
      <c r="E4585" s="93">
        <v>4.431</v>
      </c>
    </row>
    <row r="4586" spans="1:5" ht="14.25" customHeight="1">
      <c r="A4586" s="93">
        <v>4585</v>
      </c>
      <c r="B4586" s="93" t="s">
        <v>7756</v>
      </c>
      <c r="C4586" s="93" t="s">
        <v>7755</v>
      </c>
      <c r="D4586" s="93">
        <v>1969</v>
      </c>
      <c r="E4586" s="93">
        <v>4.431</v>
      </c>
    </row>
    <row r="4587" spans="1:5" ht="14.25" customHeight="1">
      <c r="A4587" s="93">
        <v>4586</v>
      </c>
      <c r="B4587" s="93" t="s">
        <v>7754</v>
      </c>
      <c r="C4587" s="93" t="s">
        <v>7753</v>
      </c>
      <c r="D4587" s="93">
        <v>1975</v>
      </c>
      <c r="E4587" s="93">
        <v>4.43</v>
      </c>
    </row>
    <row r="4588" spans="1:5" ht="14.25" customHeight="1">
      <c r="A4588" s="93">
        <v>4587</v>
      </c>
      <c r="B4588" s="93" t="s">
        <v>7752</v>
      </c>
      <c r="C4588" s="93" t="s">
        <v>7751</v>
      </c>
      <c r="D4588" s="93">
        <v>1977</v>
      </c>
      <c r="E4588" s="93">
        <v>4.4290000000000003</v>
      </c>
    </row>
    <row r="4589" spans="1:5" ht="14.25" customHeight="1">
      <c r="A4589" s="93">
        <v>4588</v>
      </c>
      <c r="B4589" s="93" t="s">
        <v>7750</v>
      </c>
      <c r="C4589" s="93" t="s">
        <v>7749</v>
      </c>
      <c r="D4589" s="93">
        <v>1987</v>
      </c>
      <c r="E4589" s="93">
        <v>4.4290000000000003</v>
      </c>
    </row>
    <row r="4590" spans="1:5" ht="14.25" customHeight="1">
      <c r="A4590" s="93">
        <v>4589</v>
      </c>
      <c r="B4590" s="93" t="s">
        <v>7748</v>
      </c>
      <c r="C4590" s="93" t="s">
        <v>7747</v>
      </c>
      <c r="D4590" s="93">
        <v>1989</v>
      </c>
      <c r="E4590" s="93">
        <v>4.4290000000000003</v>
      </c>
    </row>
    <row r="4591" spans="1:5" ht="14.25" customHeight="1">
      <c r="A4591" s="93">
        <v>4590</v>
      </c>
      <c r="B4591" s="93" t="s">
        <v>7746</v>
      </c>
      <c r="C4591" s="93" t="s">
        <v>7745</v>
      </c>
      <c r="D4591" s="93">
        <v>1972</v>
      </c>
      <c r="E4591" s="93">
        <v>4.4279999999999999</v>
      </c>
    </row>
    <row r="4592" spans="1:5" ht="14.25" customHeight="1">
      <c r="A4592" s="93">
        <v>4591</v>
      </c>
      <c r="B4592" s="93" t="s">
        <v>7744</v>
      </c>
      <c r="C4592" s="93" t="s">
        <v>7743</v>
      </c>
      <c r="D4592" s="93">
        <v>1979</v>
      </c>
      <c r="E4592" s="93">
        <v>4.4269999999999996</v>
      </c>
    </row>
    <row r="4593" spans="1:5" ht="14.25" customHeight="1">
      <c r="A4593" s="93">
        <v>4592</v>
      </c>
      <c r="B4593" s="93" t="s">
        <v>7742</v>
      </c>
      <c r="C4593" s="93" t="s">
        <v>7741</v>
      </c>
      <c r="D4593" s="93">
        <v>1991</v>
      </c>
      <c r="E4593" s="93">
        <v>4.4260000000000002</v>
      </c>
    </row>
    <row r="4594" spans="1:5" ht="14.25" customHeight="1">
      <c r="A4594" s="93">
        <v>4593</v>
      </c>
      <c r="B4594" s="93" t="s">
        <v>7740</v>
      </c>
      <c r="C4594" s="93" t="s">
        <v>7739</v>
      </c>
      <c r="D4594" s="93">
        <v>1997</v>
      </c>
      <c r="E4594" s="93">
        <v>4.4260000000000002</v>
      </c>
    </row>
    <row r="4595" spans="1:5" ht="14.25" customHeight="1">
      <c r="A4595" s="93">
        <v>4594</v>
      </c>
      <c r="B4595" s="93" t="s">
        <v>7738</v>
      </c>
      <c r="C4595" s="93" t="s">
        <v>7737</v>
      </c>
      <c r="D4595" s="93">
        <v>1990</v>
      </c>
      <c r="E4595" s="93">
        <v>4.4260000000000002</v>
      </c>
    </row>
    <row r="4596" spans="1:5" ht="14.25" customHeight="1">
      <c r="A4596" s="93">
        <v>4595</v>
      </c>
      <c r="B4596" s="93" t="s">
        <v>7736</v>
      </c>
      <c r="C4596" s="93" t="s">
        <v>7735</v>
      </c>
      <c r="D4596" s="93">
        <v>2000</v>
      </c>
      <c r="E4596" s="93">
        <v>4.4240000000000004</v>
      </c>
    </row>
    <row r="4597" spans="1:5" ht="14.25" customHeight="1">
      <c r="A4597" s="93">
        <v>4596</v>
      </c>
      <c r="B4597" s="93" t="s">
        <v>7734</v>
      </c>
      <c r="C4597" s="93" t="s">
        <v>7733</v>
      </c>
      <c r="D4597" s="93">
        <v>1983</v>
      </c>
      <c r="E4597" s="93">
        <v>4.4240000000000004</v>
      </c>
    </row>
    <row r="4598" spans="1:5" ht="14.25" customHeight="1">
      <c r="A4598" s="93">
        <v>4597</v>
      </c>
      <c r="B4598" s="93" t="s">
        <v>7732</v>
      </c>
      <c r="C4598" s="93" t="s">
        <v>7731</v>
      </c>
      <c r="D4598" s="93">
        <v>1985</v>
      </c>
      <c r="E4598" s="93">
        <v>4.423</v>
      </c>
    </row>
    <row r="4599" spans="1:5" ht="14.25" customHeight="1">
      <c r="A4599" s="93">
        <v>4598</v>
      </c>
      <c r="B4599" s="93" t="s">
        <v>7730</v>
      </c>
      <c r="C4599" s="93" t="s">
        <v>7729</v>
      </c>
      <c r="D4599" s="93">
        <v>1995</v>
      </c>
      <c r="E4599" s="93">
        <v>4.4219999999999997</v>
      </c>
    </row>
    <row r="4600" spans="1:5" ht="14.25" customHeight="1">
      <c r="A4600" s="93">
        <v>4599</v>
      </c>
      <c r="B4600" s="93" t="s">
        <v>7015</v>
      </c>
      <c r="C4600" s="93" t="s">
        <v>7728</v>
      </c>
      <c r="D4600" s="93">
        <v>1994</v>
      </c>
      <c r="E4600" s="93">
        <v>4.4210000000000003</v>
      </c>
    </row>
    <row r="4601" spans="1:5" ht="14.25" customHeight="1">
      <c r="A4601" s="93">
        <v>4600</v>
      </c>
      <c r="B4601" s="93" t="s">
        <v>7727</v>
      </c>
      <c r="C4601" s="93" t="s">
        <v>7726</v>
      </c>
      <c r="D4601" s="93">
        <v>1995</v>
      </c>
      <c r="E4601" s="93">
        <v>4.42</v>
      </c>
    </row>
    <row r="4602" spans="1:5" ht="14.25" customHeight="1">
      <c r="A4602" s="93">
        <v>4601</v>
      </c>
      <c r="B4602" s="93" t="s">
        <v>7725</v>
      </c>
      <c r="C4602" s="93" t="s">
        <v>7724</v>
      </c>
      <c r="D4602" s="93">
        <v>1992</v>
      </c>
      <c r="E4602" s="93">
        <v>4.4189999999999996</v>
      </c>
    </row>
    <row r="4603" spans="1:5" ht="14.25" customHeight="1">
      <c r="A4603" s="93">
        <v>4602</v>
      </c>
      <c r="B4603" s="93" t="s">
        <v>7723</v>
      </c>
      <c r="C4603" s="93" t="s">
        <v>7722</v>
      </c>
      <c r="D4603" s="93">
        <v>1974</v>
      </c>
      <c r="E4603" s="93">
        <v>4.4189999999999996</v>
      </c>
    </row>
    <row r="4604" spans="1:5" ht="14.25" customHeight="1">
      <c r="A4604" s="93">
        <v>4603</v>
      </c>
      <c r="B4604" s="93" t="s">
        <v>7721</v>
      </c>
      <c r="C4604" s="93" t="s">
        <v>7720</v>
      </c>
      <c r="D4604" s="93">
        <v>2003</v>
      </c>
      <c r="E4604" s="93">
        <v>4.4180000000000001</v>
      </c>
    </row>
    <row r="4605" spans="1:5" ht="14.25" customHeight="1">
      <c r="A4605" s="93">
        <v>4604</v>
      </c>
      <c r="B4605" s="93" t="s">
        <v>7719</v>
      </c>
      <c r="C4605" s="93" t="s">
        <v>7718</v>
      </c>
      <c r="D4605" s="93">
        <v>1976</v>
      </c>
      <c r="E4605" s="93">
        <v>4.4169999999999998</v>
      </c>
    </row>
    <row r="4606" spans="1:5" ht="14.25" customHeight="1">
      <c r="A4606" s="93">
        <v>4605</v>
      </c>
      <c r="B4606" s="93" t="s">
        <v>7717</v>
      </c>
      <c r="C4606" s="93" t="s">
        <v>7716</v>
      </c>
      <c r="D4606" s="93">
        <v>1979</v>
      </c>
      <c r="E4606" s="93">
        <v>4.4160000000000004</v>
      </c>
    </row>
    <row r="4607" spans="1:5" ht="14.25" customHeight="1">
      <c r="A4607" s="93">
        <v>4606</v>
      </c>
      <c r="B4607" s="93" t="s">
        <v>7715</v>
      </c>
      <c r="C4607" s="93" t="s">
        <v>7714</v>
      </c>
      <c r="D4607" s="93">
        <v>1954</v>
      </c>
      <c r="E4607" s="93">
        <v>4.4160000000000004</v>
      </c>
    </row>
    <row r="4608" spans="1:5" ht="14.25" customHeight="1">
      <c r="A4608" s="93">
        <v>4607</v>
      </c>
      <c r="B4608" s="93" t="s">
        <v>7713</v>
      </c>
      <c r="C4608" s="93" t="s">
        <v>7712</v>
      </c>
      <c r="D4608" s="93">
        <v>2005</v>
      </c>
      <c r="E4608" s="93">
        <v>4.4130000000000003</v>
      </c>
    </row>
    <row r="4609" spans="1:5" ht="14.25" customHeight="1">
      <c r="A4609" s="93">
        <v>4608</v>
      </c>
      <c r="B4609" s="93" t="s">
        <v>7711</v>
      </c>
      <c r="C4609" s="93" t="s">
        <v>7710</v>
      </c>
      <c r="D4609" s="93">
        <v>1971</v>
      </c>
      <c r="E4609" s="93">
        <v>4.4119999999999999</v>
      </c>
    </row>
    <row r="4610" spans="1:5" ht="14.25" customHeight="1">
      <c r="A4610" s="93">
        <v>4609</v>
      </c>
      <c r="B4610" s="93" t="s">
        <v>7709</v>
      </c>
      <c r="C4610" s="93" t="s">
        <v>7708</v>
      </c>
      <c r="D4610" s="93">
        <v>1955</v>
      </c>
      <c r="E4610" s="93">
        <v>4.4119999999999999</v>
      </c>
    </row>
    <row r="4611" spans="1:5" ht="14.25" customHeight="1">
      <c r="A4611" s="93">
        <v>4610</v>
      </c>
      <c r="B4611" s="93" t="s">
        <v>7707</v>
      </c>
      <c r="C4611" s="93" t="s">
        <v>7706</v>
      </c>
      <c r="D4611" s="93">
        <v>1997</v>
      </c>
      <c r="E4611" s="93">
        <v>4.4109999999999996</v>
      </c>
    </row>
    <row r="4612" spans="1:5" ht="14.25" customHeight="1">
      <c r="A4612" s="93">
        <v>4611</v>
      </c>
      <c r="B4612" s="93" t="s">
        <v>7259</v>
      </c>
      <c r="C4612" s="93" t="s">
        <v>7705</v>
      </c>
      <c r="D4612" s="93">
        <v>1971</v>
      </c>
      <c r="E4612" s="93">
        <v>4.41</v>
      </c>
    </row>
    <row r="4613" spans="1:5" ht="14.25" customHeight="1">
      <c r="A4613" s="93">
        <v>4612</v>
      </c>
      <c r="B4613" s="93" t="s">
        <v>7704</v>
      </c>
      <c r="C4613" s="93" t="s">
        <v>7703</v>
      </c>
      <c r="D4613" s="93">
        <v>1990</v>
      </c>
      <c r="E4613" s="93">
        <v>4.4089999999999998</v>
      </c>
    </row>
    <row r="4614" spans="1:5" ht="14.25" customHeight="1">
      <c r="A4614" s="93">
        <v>4613</v>
      </c>
      <c r="B4614" s="93" t="s">
        <v>7702</v>
      </c>
      <c r="C4614" s="93" t="s">
        <v>7701</v>
      </c>
      <c r="D4614" s="93">
        <v>1986</v>
      </c>
      <c r="E4614" s="93">
        <v>4.4089999999999998</v>
      </c>
    </row>
    <row r="4615" spans="1:5" ht="14.25" customHeight="1">
      <c r="A4615" s="93">
        <v>4614</v>
      </c>
      <c r="B4615" s="93" t="s">
        <v>7210</v>
      </c>
      <c r="C4615" s="93" t="s">
        <v>7700</v>
      </c>
      <c r="D4615" s="93">
        <v>1965</v>
      </c>
      <c r="E4615" s="93">
        <v>4.4089999999999998</v>
      </c>
    </row>
    <row r="4616" spans="1:5" ht="14.25" customHeight="1">
      <c r="A4616" s="93">
        <v>4615</v>
      </c>
      <c r="B4616" s="93" t="s">
        <v>7326</v>
      </c>
      <c r="C4616" s="93" t="s">
        <v>7699</v>
      </c>
      <c r="D4616" s="93">
        <v>2006</v>
      </c>
      <c r="E4616" s="93">
        <v>4.4039999999999999</v>
      </c>
    </row>
    <row r="4617" spans="1:5" ht="14.25" customHeight="1">
      <c r="A4617" s="93">
        <v>4616</v>
      </c>
      <c r="B4617" s="93" t="s">
        <v>7698</v>
      </c>
      <c r="C4617" s="93" t="s">
        <v>7697</v>
      </c>
      <c r="D4617" s="93">
        <v>1986</v>
      </c>
      <c r="E4617" s="93">
        <v>4.4029999999999996</v>
      </c>
    </row>
    <row r="4618" spans="1:5" ht="14.25" customHeight="1">
      <c r="A4618" s="93">
        <v>4617</v>
      </c>
      <c r="B4618" s="93" t="s">
        <v>7696</v>
      </c>
      <c r="C4618" s="93" t="s">
        <v>7695</v>
      </c>
      <c r="D4618" s="93">
        <v>1963</v>
      </c>
      <c r="E4618" s="93">
        <v>4.4029999999999996</v>
      </c>
    </row>
    <row r="4619" spans="1:5" ht="14.25" customHeight="1">
      <c r="A4619" s="93">
        <v>4618</v>
      </c>
      <c r="B4619" s="93" t="s">
        <v>7694</v>
      </c>
      <c r="C4619" s="93" t="s">
        <v>7693</v>
      </c>
      <c r="D4619" s="93">
        <v>2003</v>
      </c>
      <c r="E4619" s="93">
        <v>4.4009999999999998</v>
      </c>
    </row>
    <row r="4620" spans="1:5" ht="14.25" customHeight="1">
      <c r="A4620" s="93">
        <v>4619</v>
      </c>
      <c r="B4620" s="93" t="s">
        <v>7692</v>
      </c>
      <c r="C4620" s="93" t="s">
        <v>7691</v>
      </c>
      <c r="D4620" s="93">
        <v>1988</v>
      </c>
      <c r="E4620" s="93">
        <v>4.4009999999999998</v>
      </c>
    </row>
    <row r="4621" spans="1:5" ht="14.25" customHeight="1">
      <c r="A4621" s="93">
        <v>4620</v>
      </c>
      <c r="B4621" s="93" t="s">
        <v>7015</v>
      </c>
      <c r="C4621" s="93" t="s">
        <v>7690</v>
      </c>
      <c r="D4621" s="93">
        <v>1974</v>
      </c>
      <c r="E4621" s="93">
        <v>4.4000000000000004</v>
      </c>
    </row>
    <row r="4622" spans="1:5" ht="14.25" customHeight="1">
      <c r="A4622" s="93">
        <v>4621</v>
      </c>
      <c r="B4622" s="93" t="s">
        <v>7689</v>
      </c>
      <c r="C4622" s="93" t="s">
        <v>7688</v>
      </c>
      <c r="D4622" s="93">
        <v>1986</v>
      </c>
      <c r="E4622" s="93">
        <v>4.4000000000000004</v>
      </c>
    </row>
    <row r="4623" spans="1:5" ht="14.25" customHeight="1">
      <c r="A4623" s="93">
        <v>4622</v>
      </c>
      <c r="B4623" s="93" t="s">
        <v>7687</v>
      </c>
      <c r="C4623" s="93" t="s">
        <v>7686</v>
      </c>
      <c r="D4623" s="93">
        <v>1996</v>
      </c>
      <c r="E4623" s="93">
        <v>4.399</v>
      </c>
    </row>
    <row r="4624" spans="1:5" ht="14.25" customHeight="1">
      <c r="A4624" s="93">
        <v>4623</v>
      </c>
      <c r="B4624" s="93" t="s">
        <v>7685</v>
      </c>
      <c r="C4624" s="93" t="s">
        <v>7684</v>
      </c>
      <c r="D4624" s="93">
        <v>1963</v>
      </c>
      <c r="E4624" s="93">
        <v>4.399</v>
      </c>
    </row>
    <row r="4625" spans="1:5" ht="14.25" customHeight="1">
      <c r="A4625" s="93">
        <v>4624</v>
      </c>
      <c r="B4625" s="93" t="s">
        <v>7683</v>
      </c>
      <c r="C4625" s="93" t="s">
        <v>7682</v>
      </c>
      <c r="D4625" s="93">
        <v>2008</v>
      </c>
      <c r="E4625" s="93">
        <v>4.399</v>
      </c>
    </row>
    <row r="4626" spans="1:5" ht="14.25" customHeight="1">
      <c r="A4626" s="93">
        <v>4625</v>
      </c>
      <c r="B4626" s="93" t="s">
        <v>7681</v>
      </c>
      <c r="C4626" s="93" t="s">
        <v>7680</v>
      </c>
      <c r="D4626" s="93">
        <v>1995</v>
      </c>
      <c r="E4626" s="93">
        <v>4.3979999999999997</v>
      </c>
    </row>
    <row r="4627" spans="1:5" ht="14.25" customHeight="1">
      <c r="A4627" s="93">
        <v>4626</v>
      </c>
      <c r="B4627" s="93" t="s">
        <v>7679</v>
      </c>
      <c r="C4627" s="93" t="s">
        <v>7678</v>
      </c>
      <c r="D4627" s="93">
        <v>2009</v>
      </c>
      <c r="E4627" s="93">
        <v>4.3979999999999997</v>
      </c>
    </row>
    <row r="4628" spans="1:5" ht="14.25" customHeight="1">
      <c r="A4628" s="93">
        <v>4627</v>
      </c>
      <c r="B4628" s="93" t="s">
        <v>7677</v>
      </c>
      <c r="C4628" s="93" t="s">
        <v>7676</v>
      </c>
      <c r="D4628" s="93">
        <v>2000</v>
      </c>
      <c r="E4628" s="93">
        <v>4.3979999999999997</v>
      </c>
    </row>
    <row r="4629" spans="1:5" ht="14.25" customHeight="1">
      <c r="A4629" s="93">
        <v>4628</v>
      </c>
      <c r="B4629" s="93" t="s">
        <v>7675</v>
      </c>
      <c r="C4629" s="93" t="s">
        <v>7674</v>
      </c>
      <c r="D4629" s="93">
        <v>1957</v>
      </c>
      <c r="E4629" s="93">
        <v>4.3979999999999997</v>
      </c>
    </row>
    <row r="4630" spans="1:5" ht="14.25" customHeight="1">
      <c r="A4630" s="93">
        <v>4629</v>
      </c>
      <c r="B4630" s="93" t="s">
        <v>7673</v>
      </c>
      <c r="C4630" s="93" t="s">
        <v>7672</v>
      </c>
      <c r="D4630" s="93">
        <v>1994</v>
      </c>
      <c r="E4630" s="93">
        <v>4.3979999999999997</v>
      </c>
    </row>
    <row r="4631" spans="1:5" ht="14.25" customHeight="1">
      <c r="A4631" s="93">
        <v>4630</v>
      </c>
      <c r="B4631" s="93" t="s">
        <v>7671</v>
      </c>
      <c r="C4631" s="93" t="s">
        <v>7670</v>
      </c>
      <c r="D4631" s="93">
        <v>1987</v>
      </c>
      <c r="E4631" s="93">
        <v>4.3970000000000002</v>
      </c>
    </row>
    <row r="4632" spans="1:5" ht="14.25" customHeight="1">
      <c r="A4632" s="93">
        <v>4631</v>
      </c>
      <c r="B4632" s="93" t="s">
        <v>7669</v>
      </c>
      <c r="C4632" s="93" t="s">
        <v>7668</v>
      </c>
      <c r="D4632" s="93">
        <v>1980</v>
      </c>
      <c r="E4632" s="93">
        <v>4.3959999999999999</v>
      </c>
    </row>
    <row r="4633" spans="1:5" ht="14.25" customHeight="1">
      <c r="A4633" s="93">
        <v>4632</v>
      </c>
      <c r="B4633" s="93" t="s">
        <v>7667</v>
      </c>
      <c r="C4633" s="93" t="s">
        <v>7666</v>
      </c>
      <c r="D4633" s="93">
        <v>1948</v>
      </c>
      <c r="E4633" s="93">
        <v>4.3959999999999999</v>
      </c>
    </row>
    <row r="4634" spans="1:5" ht="14.25" customHeight="1">
      <c r="A4634" s="93">
        <v>4633</v>
      </c>
      <c r="B4634" s="93" t="s">
        <v>7665</v>
      </c>
      <c r="C4634" s="93" t="s">
        <v>7664</v>
      </c>
      <c r="D4634" s="93">
        <v>1937</v>
      </c>
      <c r="E4634" s="93">
        <v>4.3959999999999999</v>
      </c>
    </row>
    <row r="4635" spans="1:5" ht="14.25" customHeight="1">
      <c r="A4635" s="93">
        <v>4634</v>
      </c>
      <c r="B4635" s="93" t="s">
        <v>7663</v>
      </c>
      <c r="C4635" s="93" t="s">
        <v>7662</v>
      </c>
      <c r="D4635" s="93">
        <v>1981</v>
      </c>
      <c r="E4635" s="93">
        <v>4.3949999999999996</v>
      </c>
    </row>
    <row r="4636" spans="1:5" ht="14.25" customHeight="1">
      <c r="A4636" s="93">
        <v>4635</v>
      </c>
      <c r="B4636" s="93" t="s">
        <v>7190</v>
      </c>
      <c r="C4636" s="93" t="s">
        <v>7661</v>
      </c>
      <c r="D4636" s="93">
        <v>2003</v>
      </c>
      <c r="E4636" s="93">
        <v>4.3949999999999996</v>
      </c>
    </row>
    <row r="4637" spans="1:5" ht="14.25" customHeight="1">
      <c r="A4637" s="93">
        <v>4636</v>
      </c>
      <c r="B4637" s="93" t="s">
        <v>7660</v>
      </c>
      <c r="C4637" s="93" t="s">
        <v>7659</v>
      </c>
      <c r="D4637" s="93">
        <v>1972</v>
      </c>
      <c r="E4637" s="93">
        <v>4.3940000000000001</v>
      </c>
    </row>
    <row r="4638" spans="1:5" ht="14.25" customHeight="1">
      <c r="A4638" s="93">
        <v>4637</v>
      </c>
      <c r="B4638" s="93" t="s">
        <v>7242</v>
      </c>
      <c r="C4638" s="93" t="s">
        <v>7658</v>
      </c>
      <c r="D4638" s="93">
        <v>1984</v>
      </c>
      <c r="E4638" s="93">
        <v>4.3929999999999998</v>
      </c>
    </row>
    <row r="4639" spans="1:5" ht="14.25" customHeight="1">
      <c r="A4639" s="93">
        <v>4638</v>
      </c>
      <c r="B4639" s="93" t="s">
        <v>7657</v>
      </c>
      <c r="C4639" s="93" t="s">
        <v>7656</v>
      </c>
      <c r="D4639" s="93">
        <v>1950</v>
      </c>
      <c r="E4639" s="93">
        <v>4.3920000000000003</v>
      </c>
    </row>
    <row r="4640" spans="1:5" ht="14.25" customHeight="1">
      <c r="A4640" s="93">
        <v>4639</v>
      </c>
      <c r="B4640" s="93" t="s">
        <v>7655</v>
      </c>
      <c r="C4640" s="93" t="s">
        <v>7654</v>
      </c>
      <c r="D4640" s="93">
        <v>1950</v>
      </c>
      <c r="E4640" s="93">
        <v>4.3920000000000003</v>
      </c>
    </row>
    <row r="4641" spans="1:5" ht="14.25" customHeight="1">
      <c r="A4641" s="93">
        <v>4640</v>
      </c>
      <c r="B4641" s="93" t="s">
        <v>7653</v>
      </c>
      <c r="C4641" s="93" t="s">
        <v>7652</v>
      </c>
      <c r="D4641" s="93">
        <v>1945</v>
      </c>
      <c r="E4641" s="93">
        <v>4.3920000000000003</v>
      </c>
    </row>
    <row r="4642" spans="1:5" ht="14.25" customHeight="1">
      <c r="A4642" s="93">
        <v>4641</v>
      </c>
      <c r="B4642" s="93" t="s">
        <v>7651</v>
      </c>
      <c r="C4642" s="93" t="s">
        <v>7650</v>
      </c>
      <c r="D4642" s="93">
        <v>1985</v>
      </c>
      <c r="E4642" s="93">
        <v>4.391</v>
      </c>
    </row>
    <row r="4643" spans="1:5" ht="14.25" customHeight="1">
      <c r="A4643" s="93">
        <v>4642</v>
      </c>
      <c r="B4643" s="93" t="s">
        <v>7417</v>
      </c>
      <c r="C4643" s="93" t="s">
        <v>7649</v>
      </c>
      <c r="D4643" s="93">
        <v>1926</v>
      </c>
      <c r="E4643" s="93">
        <v>4.391</v>
      </c>
    </row>
    <row r="4644" spans="1:5" ht="14.25" customHeight="1">
      <c r="A4644" s="93">
        <v>4643</v>
      </c>
      <c r="B4644" s="93" t="s">
        <v>7097</v>
      </c>
      <c r="C4644" s="93" t="s">
        <v>7046</v>
      </c>
      <c r="D4644" s="93">
        <v>2001</v>
      </c>
      <c r="E4644" s="93">
        <v>4.3899999999999997</v>
      </c>
    </row>
    <row r="4645" spans="1:5" ht="14.25" customHeight="1">
      <c r="A4645" s="93">
        <v>4644</v>
      </c>
      <c r="B4645" s="93" t="s">
        <v>7135</v>
      </c>
      <c r="C4645" s="93" t="s">
        <v>7648</v>
      </c>
      <c r="D4645" s="93">
        <v>1960</v>
      </c>
      <c r="E4645" s="93">
        <v>4.3890000000000002</v>
      </c>
    </row>
    <row r="4646" spans="1:5" ht="14.25" customHeight="1">
      <c r="A4646" s="93">
        <v>4645</v>
      </c>
      <c r="B4646" s="93" t="s">
        <v>7647</v>
      </c>
      <c r="C4646" s="93" t="s">
        <v>7646</v>
      </c>
      <c r="D4646" s="93">
        <v>1966</v>
      </c>
      <c r="E4646" s="93">
        <v>4.3890000000000002</v>
      </c>
    </row>
    <row r="4647" spans="1:5" ht="14.25" customHeight="1">
      <c r="A4647" s="93">
        <v>4646</v>
      </c>
      <c r="B4647" s="93" t="s">
        <v>7645</v>
      </c>
      <c r="C4647" s="93" t="s">
        <v>7383</v>
      </c>
      <c r="D4647" s="93">
        <v>1972</v>
      </c>
      <c r="E4647" s="93">
        <v>4.3869999999999996</v>
      </c>
    </row>
    <row r="4648" spans="1:5" ht="14.25" customHeight="1">
      <c r="A4648" s="93">
        <v>4647</v>
      </c>
      <c r="B4648" s="93" t="s">
        <v>7017</v>
      </c>
      <c r="C4648" s="93" t="s">
        <v>7644</v>
      </c>
      <c r="D4648" s="93">
        <v>1971</v>
      </c>
      <c r="E4648" s="93">
        <v>4.3849999999999998</v>
      </c>
    </row>
    <row r="4649" spans="1:5" ht="14.25" customHeight="1">
      <c r="A4649" s="93">
        <v>4648</v>
      </c>
      <c r="B4649" s="93" t="s">
        <v>7643</v>
      </c>
      <c r="C4649" s="93" t="s">
        <v>7642</v>
      </c>
      <c r="D4649" s="93">
        <v>1968</v>
      </c>
      <c r="E4649" s="93">
        <v>4.3849999999999998</v>
      </c>
    </row>
    <row r="4650" spans="1:5" ht="14.25" customHeight="1">
      <c r="A4650" s="93">
        <v>4649</v>
      </c>
      <c r="B4650" s="93" t="s">
        <v>7641</v>
      </c>
      <c r="C4650" s="93" t="s">
        <v>7640</v>
      </c>
      <c r="D4650" s="93">
        <v>1972</v>
      </c>
      <c r="E4650" s="93">
        <v>4.3840000000000003</v>
      </c>
    </row>
    <row r="4651" spans="1:5" ht="14.25" customHeight="1">
      <c r="A4651" s="93">
        <v>4650</v>
      </c>
      <c r="B4651" s="93" t="s">
        <v>7639</v>
      </c>
      <c r="C4651" s="93" t="s">
        <v>7638</v>
      </c>
      <c r="D4651" s="93">
        <v>1989</v>
      </c>
      <c r="E4651" s="93">
        <v>4.3840000000000003</v>
      </c>
    </row>
    <row r="4652" spans="1:5" ht="14.25" customHeight="1">
      <c r="A4652" s="93">
        <v>4651</v>
      </c>
      <c r="B4652" s="93" t="s">
        <v>7637</v>
      </c>
      <c r="C4652" s="93" t="s">
        <v>7636</v>
      </c>
      <c r="D4652" s="93">
        <v>1947</v>
      </c>
      <c r="E4652" s="93">
        <v>4.3840000000000003</v>
      </c>
    </row>
    <row r="4653" spans="1:5" ht="14.25" customHeight="1">
      <c r="A4653" s="93">
        <v>4652</v>
      </c>
      <c r="B4653" s="93" t="s">
        <v>7635</v>
      </c>
      <c r="C4653" s="93" t="s">
        <v>7634</v>
      </c>
      <c r="D4653" s="93">
        <v>1944</v>
      </c>
      <c r="E4653" s="93">
        <v>4.383</v>
      </c>
    </row>
    <row r="4654" spans="1:5" ht="14.25" customHeight="1">
      <c r="A4654" s="93">
        <v>4653</v>
      </c>
      <c r="B4654" s="93" t="s">
        <v>7633</v>
      </c>
      <c r="C4654" s="93" t="s">
        <v>7632</v>
      </c>
      <c r="D4654" s="93">
        <v>1984</v>
      </c>
      <c r="E4654" s="93">
        <v>4.383</v>
      </c>
    </row>
    <row r="4655" spans="1:5" ht="14.25" customHeight="1">
      <c r="A4655" s="93">
        <v>4654</v>
      </c>
      <c r="B4655" s="93" t="s">
        <v>7371</v>
      </c>
      <c r="C4655" s="93" t="s">
        <v>7631</v>
      </c>
      <c r="D4655" s="93">
        <v>1992</v>
      </c>
      <c r="E4655" s="93">
        <v>4.383</v>
      </c>
    </row>
    <row r="4656" spans="1:5" ht="14.25" customHeight="1">
      <c r="A4656" s="93">
        <v>4655</v>
      </c>
      <c r="B4656" s="93" t="s">
        <v>7630</v>
      </c>
      <c r="C4656" s="93" t="s">
        <v>7629</v>
      </c>
      <c r="D4656" s="93">
        <v>2007</v>
      </c>
      <c r="E4656" s="93">
        <v>4.3819999999999997</v>
      </c>
    </row>
    <row r="4657" spans="1:5" ht="14.25" customHeight="1">
      <c r="A4657" s="93">
        <v>4656</v>
      </c>
      <c r="B4657" s="93" t="s">
        <v>7628</v>
      </c>
      <c r="C4657" s="93" t="s">
        <v>7627</v>
      </c>
      <c r="D4657" s="93">
        <v>1976</v>
      </c>
      <c r="E4657" s="93">
        <v>4.3819999999999997</v>
      </c>
    </row>
    <row r="4658" spans="1:5" ht="14.25" customHeight="1">
      <c r="A4658" s="93">
        <v>4657</v>
      </c>
      <c r="B4658" s="93" t="s">
        <v>7626</v>
      </c>
      <c r="C4658" s="93" t="s">
        <v>7625</v>
      </c>
      <c r="D4658" s="93">
        <v>1971</v>
      </c>
      <c r="E4658" s="93">
        <v>4.3810000000000002</v>
      </c>
    </row>
    <row r="4659" spans="1:5" ht="14.25" customHeight="1">
      <c r="A4659" s="93">
        <v>4658</v>
      </c>
      <c r="B4659" s="93" t="s">
        <v>7624</v>
      </c>
      <c r="C4659" s="93" t="s">
        <v>7623</v>
      </c>
      <c r="D4659" s="93">
        <v>1978</v>
      </c>
      <c r="E4659" s="93">
        <v>4.38</v>
      </c>
    </row>
    <row r="4660" spans="1:5" ht="14.25" customHeight="1">
      <c r="A4660" s="93">
        <v>4659</v>
      </c>
      <c r="B4660" s="93" t="s">
        <v>7622</v>
      </c>
      <c r="C4660" s="93" t="s">
        <v>7621</v>
      </c>
      <c r="D4660" s="93">
        <v>2003</v>
      </c>
      <c r="E4660" s="93">
        <v>4.375</v>
      </c>
    </row>
    <row r="4661" spans="1:5" ht="14.25" customHeight="1">
      <c r="A4661" s="93">
        <v>4660</v>
      </c>
      <c r="B4661" s="93" t="s">
        <v>7620</v>
      </c>
      <c r="C4661" s="93" t="s">
        <v>7619</v>
      </c>
      <c r="D4661" s="93">
        <v>2000</v>
      </c>
      <c r="E4661" s="93">
        <v>4.375</v>
      </c>
    </row>
    <row r="4662" spans="1:5" ht="14.25" customHeight="1">
      <c r="A4662" s="93">
        <v>4661</v>
      </c>
      <c r="B4662" s="93" t="s">
        <v>7618</v>
      </c>
      <c r="C4662" s="93" t="s">
        <v>7617</v>
      </c>
      <c r="D4662" s="93">
        <v>1957</v>
      </c>
      <c r="E4662" s="93">
        <v>4.375</v>
      </c>
    </row>
    <row r="4663" spans="1:5" ht="14.25" customHeight="1">
      <c r="A4663" s="93">
        <v>4662</v>
      </c>
      <c r="B4663" s="93" t="s">
        <v>7616</v>
      </c>
      <c r="C4663" s="93" t="s">
        <v>7615</v>
      </c>
      <c r="D4663" s="93">
        <v>1988</v>
      </c>
      <c r="E4663" s="93">
        <v>4.375</v>
      </c>
    </row>
    <row r="4664" spans="1:5" ht="14.25" customHeight="1">
      <c r="A4664" s="93">
        <v>4663</v>
      </c>
      <c r="B4664" s="93" t="s">
        <v>7286</v>
      </c>
      <c r="C4664" s="93" t="s">
        <v>7614</v>
      </c>
      <c r="D4664" s="93">
        <v>1997</v>
      </c>
      <c r="E4664" s="93">
        <v>4.375</v>
      </c>
    </row>
    <row r="4665" spans="1:5" ht="14.25" customHeight="1">
      <c r="A4665" s="93">
        <v>4664</v>
      </c>
      <c r="B4665" s="93" t="s">
        <v>7328</v>
      </c>
      <c r="C4665" s="93" t="s">
        <v>7613</v>
      </c>
      <c r="D4665" s="93">
        <v>1964</v>
      </c>
      <c r="E4665" s="93">
        <v>4.375</v>
      </c>
    </row>
    <row r="4666" spans="1:5" ht="14.25" customHeight="1">
      <c r="A4666" s="93">
        <v>4665</v>
      </c>
      <c r="B4666" s="93" t="s">
        <v>7612</v>
      </c>
      <c r="C4666" s="93" t="s">
        <v>7611</v>
      </c>
      <c r="D4666" s="93">
        <v>1957</v>
      </c>
      <c r="E4666" s="93">
        <v>4.3739999999999997</v>
      </c>
    </row>
    <row r="4667" spans="1:5" ht="14.25" customHeight="1">
      <c r="A4667" s="93">
        <v>4666</v>
      </c>
      <c r="B4667" s="93" t="s">
        <v>7610</v>
      </c>
      <c r="C4667" s="93" t="s">
        <v>7609</v>
      </c>
      <c r="D4667" s="93">
        <v>1978</v>
      </c>
      <c r="E4667" s="93">
        <v>4.3730000000000002</v>
      </c>
    </row>
    <row r="4668" spans="1:5" ht="14.25" customHeight="1">
      <c r="A4668" s="93">
        <v>4667</v>
      </c>
      <c r="B4668" s="93" t="s">
        <v>7145</v>
      </c>
      <c r="C4668" s="93" t="s">
        <v>7608</v>
      </c>
      <c r="D4668" s="93">
        <v>1990</v>
      </c>
      <c r="E4668" s="93">
        <v>4.3730000000000002</v>
      </c>
    </row>
    <row r="4669" spans="1:5" ht="14.25" customHeight="1">
      <c r="A4669" s="93">
        <v>4668</v>
      </c>
      <c r="B4669" s="93" t="s">
        <v>7607</v>
      </c>
      <c r="C4669" s="93" t="s">
        <v>7606</v>
      </c>
      <c r="D4669" s="93">
        <v>1977</v>
      </c>
      <c r="E4669" s="93">
        <v>4.3719999999999999</v>
      </c>
    </row>
    <row r="4670" spans="1:5" ht="14.25" customHeight="1">
      <c r="A4670" s="93">
        <v>4669</v>
      </c>
      <c r="B4670" s="93" t="s">
        <v>7605</v>
      </c>
      <c r="C4670" s="93" t="s">
        <v>7604</v>
      </c>
      <c r="D4670" s="93">
        <v>1996</v>
      </c>
      <c r="E4670" s="93">
        <v>4.3719999999999999</v>
      </c>
    </row>
    <row r="4671" spans="1:5" ht="14.25" customHeight="1">
      <c r="A4671" s="93">
        <v>4670</v>
      </c>
      <c r="B4671" s="93" t="s">
        <v>7603</v>
      </c>
      <c r="C4671" s="93" t="s">
        <v>7602</v>
      </c>
      <c r="D4671" s="93">
        <v>1988</v>
      </c>
      <c r="E4671" s="93">
        <v>4.3719999999999999</v>
      </c>
    </row>
    <row r="4672" spans="1:5" ht="14.25" customHeight="1">
      <c r="A4672" s="93">
        <v>4671</v>
      </c>
      <c r="B4672" s="93" t="s">
        <v>7601</v>
      </c>
      <c r="C4672" s="93" t="s">
        <v>7600</v>
      </c>
      <c r="D4672" s="93">
        <v>2002</v>
      </c>
      <c r="E4672" s="93">
        <v>4.3710000000000004</v>
      </c>
    </row>
    <row r="4673" spans="1:5" ht="14.25" customHeight="1">
      <c r="A4673" s="93">
        <v>4672</v>
      </c>
      <c r="B4673" s="93" t="s">
        <v>7599</v>
      </c>
      <c r="C4673" s="93" t="s">
        <v>7598</v>
      </c>
      <c r="D4673" s="93">
        <v>1993</v>
      </c>
      <c r="E4673" s="93">
        <v>4.3710000000000004</v>
      </c>
    </row>
    <row r="4674" spans="1:5" ht="14.25" customHeight="1">
      <c r="A4674" s="93">
        <v>4673</v>
      </c>
      <c r="B4674" s="93" t="s">
        <v>7320</v>
      </c>
      <c r="C4674" s="93" t="s">
        <v>7597</v>
      </c>
      <c r="D4674" s="93">
        <v>1989</v>
      </c>
      <c r="E4674" s="93">
        <v>4.37</v>
      </c>
    </row>
    <row r="4675" spans="1:5" ht="14.25" customHeight="1">
      <c r="A4675" s="93">
        <v>4674</v>
      </c>
      <c r="B4675" s="93" t="s">
        <v>7596</v>
      </c>
      <c r="C4675" s="93" t="s">
        <v>7595</v>
      </c>
      <c r="D4675" s="93">
        <v>1954</v>
      </c>
      <c r="E4675" s="93">
        <v>4.37</v>
      </c>
    </row>
    <row r="4676" spans="1:5" ht="14.25" customHeight="1">
      <c r="A4676" s="93">
        <v>4675</v>
      </c>
      <c r="B4676" s="93" t="s">
        <v>7594</v>
      </c>
      <c r="C4676" s="93" t="s">
        <v>7593</v>
      </c>
      <c r="D4676" s="93">
        <v>1988</v>
      </c>
      <c r="E4676" s="93">
        <v>4.3689999999999998</v>
      </c>
    </row>
    <row r="4677" spans="1:5" ht="14.25" customHeight="1">
      <c r="A4677" s="93">
        <v>4676</v>
      </c>
      <c r="B4677" s="93" t="s">
        <v>7592</v>
      </c>
      <c r="C4677" s="93" t="s">
        <v>7591</v>
      </c>
      <c r="D4677" s="93">
        <v>2003</v>
      </c>
      <c r="E4677" s="93">
        <v>4.3680000000000003</v>
      </c>
    </row>
    <row r="4678" spans="1:5" ht="14.25" customHeight="1">
      <c r="A4678" s="93">
        <v>4677</v>
      </c>
      <c r="B4678" s="93" t="s">
        <v>7590</v>
      </c>
      <c r="C4678" s="93" t="s">
        <v>7589</v>
      </c>
      <c r="D4678" s="93">
        <v>1995</v>
      </c>
      <c r="E4678" s="93">
        <v>4.3659999999999997</v>
      </c>
    </row>
    <row r="4679" spans="1:5" ht="14.25" customHeight="1">
      <c r="A4679" s="93">
        <v>4678</v>
      </c>
      <c r="B4679" s="93" t="s">
        <v>7588</v>
      </c>
      <c r="C4679" s="93" t="s">
        <v>7587</v>
      </c>
      <c r="D4679" s="93">
        <v>2001</v>
      </c>
      <c r="E4679" s="93">
        <v>4.3650000000000002</v>
      </c>
    </row>
    <row r="4680" spans="1:5" ht="14.25" customHeight="1">
      <c r="A4680" s="93">
        <v>4679</v>
      </c>
      <c r="B4680" s="93" t="s">
        <v>7586</v>
      </c>
      <c r="C4680" s="93" t="s">
        <v>7585</v>
      </c>
      <c r="D4680" s="93">
        <v>1988</v>
      </c>
      <c r="E4680" s="93">
        <v>4.3650000000000002</v>
      </c>
    </row>
    <row r="4681" spans="1:5" ht="14.25" customHeight="1">
      <c r="A4681" s="93">
        <v>4680</v>
      </c>
      <c r="B4681" s="93" t="s">
        <v>7584</v>
      </c>
      <c r="C4681" s="93" t="s">
        <v>7583</v>
      </c>
      <c r="D4681" s="93">
        <v>1962</v>
      </c>
      <c r="E4681" s="93">
        <v>4.3639999999999999</v>
      </c>
    </row>
    <row r="4682" spans="1:5" ht="14.25" customHeight="1">
      <c r="A4682" s="93">
        <v>4681</v>
      </c>
      <c r="B4682" s="93" t="s">
        <v>7582</v>
      </c>
      <c r="C4682" s="93" t="s">
        <v>7581</v>
      </c>
      <c r="D4682" s="93">
        <v>1995</v>
      </c>
      <c r="E4682" s="93">
        <v>4.3630000000000004</v>
      </c>
    </row>
    <row r="4683" spans="1:5" ht="14.25" customHeight="1">
      <c r="A4683" s="93">
        <v>4682</v>
      </c>
      <c r="B4683" s="93" t="s">
        <v>7135</v>
      </c>
      <c r="C4683" s="93" t="s">
        <v>7580</v>
      </c>
      <c r="D4683" s="93">
        <v>1960</v>
      </c>
      <c r="E4683" s="93">
        <v>4.3630000000000004</v>
      </c>
    </row>
    <row r="4684" spans="1:5" ht="14.25" customHeight="1">
      <c r="A4684" s="93">
        <v>4683</v>
      </c>
      <c r="B4684" s="93" t="s">
        <v>7579</v>
      </c>
      <c r="C4684" s="93" t="s">
        <v>7578</v>
      </c>
      <c r="D4684" s="93">
        <v>1969</v>
      </c>
      <c r="E4684" s="93">
        <v>4.3609999999999998</v>
      </c>
    </row>
    <row r="4685" spans="1:5" ht="14.25" customHeight="1">
      <c r="A4685" s="93">
        <v>4684</v>
      </c>
      <c r="B4685" s="93" t="s">
        <v>7107</v>
      </c>
      <c r="C4685" s="93" t="s">
        <v>7577</v>
      </c>
      <c r="D4685" s="93">
        <v>1986</v>
      </c>
      <c r="E4685" s="93">
        <v>4.359</v>
      </c>
    </row>
    <row r="4686" spans="1:5" ht="14.25" customHeight="1">
      <c r="A4686" s="93">
        <v>4685</v>
      </c>
      <c r="B4686" s="93" t="s">
        <v>7576</v>
      </c>
      <c r="C4686" s="93" t="s">
        <v>7575</v>
      </c>
      <c r="D4686" s="93">
        <v>1988</v>
      </c>
      <c r="E4686" s="93">
        <v>4.359</v>
      </c>
    </row>
    <row r="4687" spans="1:5" ht="14.25" customHeight="1">
      <c r="A4687" s="93">
        <v>4686</v>
      </c>
      <c r="B4687" s="93" t="s">
        <v>7574</v>
      </c>
      <c r="C4687" s="93" t="s">
        <v>7573</v>
      </c>
      <c r="D4687" s="93">
        <v>1983</v>
      </c>
      <c r="E4687" s="93">
        <v>4.359</v>
      </c>
    </row>
    <row r="4688" spans="1:5" ht="14.25" customHeight="1">
      <c r="A4688" s="93">
        <v>4687</v>
      </c>
      <c r="B4688" s="93" t="s">
        <v>7572</v>
      </c>
      <c r="C4688" s="93" t="s">
        <v>7571</v>
      </c>
      <c r="D4688" s="93">
        <v>1983</v>
      </c>
      <c r="E4688" s="93">
        <v>4.3579999999999997</v>
      </c>
    </row>
    <row r="4689" spans="1:5" ht="14.25" customHeight="1">
      <c r="A4689" s="93">
        <v>4688</v>
      </c>
      <c r="B4689" s="93" t="s">
        <v>7320</v>
      </c>
      <c r="C4689" s="93" t="s">
        <v>7570</v>
      </c>
      <c r="D4689" s="93">
        <v>1996</v>
      </c>
      <c r="E4689" s="93">
        <v>4.3579999999999997</v>
      </c>
    </row>
    <row r="4690" spans="1:5" ht="14.25" customHeight="1">
      <c r="A4690" s="93">
        <v>4689</v>
      </c>
      <c r="B4690" s="93" t="s">
        <v>7569</v>
      </c>
      <c r="C4690" s="93" t="s">
        <v>7568</v>
      </c>
      <c r="D4690" s="93">
        <v>1983</v>
      </c>
      <c r="E4690" s="93">
        <v>4.3570000000000002</v>
      </c>
    </row>
    <row r="4691" spans="1:5" ht="14.25" customHeight="1">
      <c r="A4691" s="93">
        <v>4690</v>
      </c>
      <c r="B4691" s="93" t="s">
        <v>7206</v>
      </c>
      <c r="C4691" s="93" t="s">
        <v>7567</v>
      </c>
      <c r="D4691" s="93">
        <v>1997</v>
      </c>
      <c r="E4691" s="93">
        <v>4.3550000000000004</v>
      </c>
    </row>
    <row r="4692" spans="1:5" ht="14.25" customHeight="1">
      <c r="A4692" s="93">
        <v>4691</v>
      </c>
      <c r="B4692" s="93" t="s">
        <v>7095</v>
      </c>
      <c r="C4692" s="93" t="s">
        <v>7566</v>
      </c>
      <c r="D4692" s="93">
        <v>1994</v>
      </c>
      <c r="E4692" s="93">
        <v>4.3520000000000003</v>
      </c>
    </row>
    <row r="4693" spans="1:5" ht="14.25" customHeight="1">
      <c r="A4693" s="93">
        <v>4692</v>
      </c>
      <c r="B4693" s="93" t="s">
        <v>7455</v>
      </c>
      <c r="C4693" s="93" t="s">
        <v>7565</v>
      </c>
      <c r="D4693" s="93">
        <v>1995</v>
      </c>
      <c r="E4693" s="93">
        <v>4.3520000000000003</v>
      </c>
    </row>
    <row r="4694" spans="1:5" ht="14.25" customHeight="1">
      <c r="A4694" s="93">
        <v>4693</v>
      </c>
      <c r="B4694" s="93" t="s">
        <v>7564</v>
      </c>
      <c r="C4694" s="93" t="s">
        <v>7563</v>
      </c>
      <c r="D4694" s="93">
        <v>1979</v>
      </c>
      <c r="E4694" s="93">
        <v>4.3520000000000003</v>
      </c>
    </row>
    <row r="4695" spans="1:5" ht="14.25" customHeight="1">
      <c r="A4695" s="93">
        <v>4694</v>
      </c>
      <c r="B4695" s="93" t="s">
        <v>7562</v>
      </c>
      <c r="C4695" s="93" t="s">
        <v>7561</v>
      </c>
      <c r="D4695" s="93">
        <v>1960</v>
      </c>
      <c r="E4695" s="93">
        <v>4.351</v>
      </c>
    </row>
    <row r="4696" spans="1:5" ht="14.25" customHeight="1">
      <c r="A4696" s="93">
        <v>4695</v>
      </c>
      <c r="B4696" s="93" t="s">
        <v>7560</v>
      </c>
      <c r="C4696" s="93" t="s">
        <v>2372</v>
      </c>
      <c r="D4696" s="93">
        <v>1967</v>
      </c>
      <c r="E4696" s="93">
        <v>4.3499999999999996</v>
      </c>
    </row>
    <row r="4697" spans="1:5" ht="14.25" customHeight="1">
      <c r="A4697" s="93">
        <v>4696</v>
      </c>
      <c r="B4697" s="93" t="s">
        <v>7559</v>
      </c>
      <c r="C4697" s="93" t="s">
        <v>7558</v>
      </c>
      <c r="D4697" s="93">
        <v>1970</v>
      </c>
      <c r="E4697" s="93">
        <v>4.3499999999999996</v>
      </c>
    </row>
    <row r="4698" spans="1:5" ht="14.25" customHeight="1">
      <c r="A4698" s="93">
        <v>4697</v>
      </c>
      <c r="B4698" s="93" t="s">
        <v>7557</v>
      </c>
      <c r="C4698" s="93" t="s">
        <v>7556</v>
      </c>
      <c r="D4698" s="93">
        <v>2005</v>
      </c>
      <c r="E4698" s="93">
        <v>4.3499999999999996</v>
      </c>
    </row>
    <row r="4699" spans="1:5" ht="14.25" customHeight="1">
      <c r="A4699" s="93">
        <v>4698</v>
      </c>
      <c r="B4699" s="93" t="s">
        <v>7555</v>
      </c>
      <c r="C4699" s="93" t="s">
        <v>7554</v>
      </c>
      <c r="D4699" s="93">
        <v>2011</v>
      </c>
      <c r="E4699" s="93">
        <v>4.3499999999999996</v>
      </c>
    </row>
    <row r="4700" spans="1:5" ht="14.25" customHeight="1">
      <c r="A4700" s="93">
        <v>4699</v>
      </c>
      <c r="B4700" s="93" t="s">
        <v>7553</v>
      </c>
      <c r="C4700" s="93" t="s">
        <v>7552</v>
      </c>
      <c r="D4700" s="93">
        <v>1997</v>
      </c>
      <c r="E4700" s="93">
        <v>4.3490000000000002</v>
      </c>
    </row>
    <row r="4701" spans="1:5" ht="14.25" customHeight="1">
      <c r="A4701" s="93">
        <v>4700</v>
      </c>
      <c r="B4701" s="93" t="s">
        <v>7411</v>
      </c>
      <c r="C4701" s="93" t="s">
        <v>7551</v>
      </c>
      <c r="D4701" s="93">
        <v>1989</v>
      </c>
      <c r="E4701" s="93">
        <v>4.3490000000000002</v>
      </c>
    </row>
    <row r="4702" spans="1:5" ht="14.25" customHeight="1">
      <c r="A4702" s="93">
        <v>4701</v>
      </c>
      <c r="B4702" s="93" t="s">
        <v>7550</v>
      </c>
      <c r="C4702" s="93" t="s">
        <v>7549</v>
      </c>
      <c r="D4702" s="93">
        <v>1973</v>
      </c>
      <c r="E4702" s="93">
        <v>4.3479999999999999</v>
      </c>
    </row>
    <row r="4703" spans="1:5" ht="14.25" customHeight="1">
      <c r="A4703" s="93">
        <v>4702</v>
      </c>
      <c r="B4703" s="93" t="s">
        <v>7548</v>
      </c>
      <c r="C4703" s="93" t="s">
        <v>7547</v>
      </c>
      <c r="D4703" s="93">
        <v>1975</v>
      </c>
      <c r="E4703" s="93">
        <v>4.3479999999999999</v>
      </c>
    </row>
    <row r="4704" spans="1:5" ht="14.25" customHeight="1">
      <c r="A4704" s="93">
        <v>4703</v>
      </c>
      <c r="B4704" s="93" t="s">
        <v>7546</v>
      </c>
      <c r="C4704" s="93" t="s">
        <v>7545</v>
      </c>
      <c r="D4704" s="93">
        <v>1991</v>
      </c>
      <c r="E4704" s="93">
        <v>4.3470000000000004</v>
      </c>
    </row>
    <row r="4705" spans="1:5" ht="14.25" customHeight="1">
      <c r="A4705" s="93">
        <v>4704</v>
      </c>
      <c r="B4705" s="93" t="s">
        <v>7544</v>
      </c>
      <c r="C4705" s="93" t="s">
        <v>7543</v>
      </c>
      <c r="D4705" s="93">
        <v>2003</v>
      </c>
      <c r="E4705" s="93">
        <v>4.3470000000000004</v>
      </c>
    </row>
    <row r="4706" spans="1:5" ht="14.25" customHeight="1">
      <c r="A4706" s="93">
        <v>4705</v>
      </c>
      <c r="B4706" s="93" t="s">
        <v>7542</v>
      </c>
      <c r="C4706" s="93" t="s">
        <v>7541</v>
      </c>
      <c r="D4706" s="93">
        <v>2010</v>
      </c>
      <c r="E4706" s="93">
        <v>4.3460000000000001</v>
      </c>
    </row>
    <row r="4707" spans="1:5" ht="14.25" customHeight="1">
      <c r="A4707" s="93">
        <v>4706</v>
      </c>
      <c r="B4707" s="93" t="s">
        <v>7540</v>
      </c>
      <c r="C4707" s="93" t="s">
        <v>7539</v>
      </c>
      <c r="D4707" s="93">
        <v>2002</v>
      </c>
      <c r="E4707" s="93">
        <v>4.3449999999999998</v>
      </c>
    </row>
    <row r="4708" spans="1:5" ht="14.25" customHeight="1">
      <c r="A4708" s="93">
        <v>4707</v>
      </c>
      <c r="B4708" s="93" t="s">
        <v>7538</v>
      </c>
      <c r="C4708" s="93" t="s">
        <v>7537</v>
      </c>
      <c r="D4708" s="93">
        <v>1958</v>
      </c>
      <c r="E4708" s="93">
        <v>4.3449999999999998</v>
      </c>
    </row>
    <row r="4709" spans="1:5" ht="14.25" customHeight="1">
      <c r="A4709" s="93">
        <v>4708</v>
      </c>
      <c r="B4709" s="93" t="s">
        <v>7536</v>
      </c>
      <c r="C4709" s="93" t="s">
        <v>7535</v>
      </c>
      <c r="D4709" s="93">
        <v>2010</v>
      </c>
      <c r="E4709" s="93">
        <v>4.3449999999999998</v>
      </c>
    </row>
    <row r="4710" spans="1:5" ht="14.25" customHeight="1">
      <c r="A4710" s="93">
        <v>4709</v>
      </c>
      <c r="B4710" s="93" t="s">
        <v>7067</v>
      </c>
      <c r="C4710" s="93" t="s">
        <v>7534</v>
      </c>
      <c r="D4710" s="93">
        <v>1941</v>
      </c>
      <c r="E4710" s="93">
        <v>4.3440000000000003</v>
      </c>
    </row>
    <row r="4711" spans="1:5" ht="14.25" customHeight="1">
      <c r="A4711" s="93">
        <v>4710</v>
      </c>
      <c r="B4711" s="93" t="s">
        <v>7533</v>
      </c>
      <c r="C4711" s="93" t="s">
        <v>7532</v>
      </c>
      <c r="D4711" s="93">
        <v>1942</v>
      </c>
      <c r="E4711" s="93">
        <v>4.343</v>
      </c>
    </row>
    <row r="4712" spans="1:5" ht="14.25" customHeight="1">
      <c r="A4712" s="93">
        <v>4711</v>
      </c>
      <c r="B4712" s="93" t="s">
        <v>7531</v>
      </c>
      <c r="C4712" s="93" t="s">
        <v>7530</v>
      </c>
      <c r="D4712" s="93">
        <v>1958</v>
      </c>
      <c r="E4712" s="93">
        <v>4.3410000000000002</v>
      </c>
    </row>
    <row r="4713" spans="1:5" ht="14.25" customHeight="1">
      <c r="A4713" s="93">
        <v>4712</v>
      </c>
      <c r="B4713" s="93" t="s">
        <v>7529</v>
      </c>
      <c r="C4713" s="93" t="s">
        <v>7528</v>
      </c>
      <c r="D4713" s="93">
        <v>1977</v>
      </c>
      <c r="E4713" s="93">
        <v>4.34</v>
      </c>
    </row>
    <row r="4714" spans="1:5" ht="14.25" customHeight="1">
      <c r="A4714" s="93">
        <v>4713</v>
      </c>
      <c r="B4714" s="93" t="s">
        <v>7527</v>
      </c>
      <c r="C4714" s="93" t="s">
        <v>7526</v>
      </c>
      <c r="D4714" s="93">
        <v>1979</v>
      </c>
      <c r="E4714" s="93">
        <v>4.34</v>
      </c>
    </row>
    <row r="4715" spans="1:5" ht="14.25" customHeight="1">
      <c r="A4715" s="93">
        <v>4714</v>
      </c>
      <c r="B4715" s="93" t="s">
        <v>7525</v>
      </c>
      <c r="C4715" s="93" t="s">
        <v>7524</v>
      </c>
      <c r="D4715" s="93">
        <v>1996</v>
      </c>
      <c r="E4715" s="93">
        <v>4.3390000000000004</v>
      </c>
    </row>
    <row r="4716" spans="1:5" ht="14.25" customHeight="1">
      <c r="A4716" s="93">
        <v>4715</v>
      </c>
      <c r="B4716" s="93" t="s">
        <v>7523</v>
      </c>
      <c r="C4716" s="93" t="s">
        <v>7522</v>
      </c>
      <c r="D4716" s="93">
        <v>2002</v>
      </c>
      <c r="E4716" s="93">
        <v>4.3360000000000003</v>
      </c>
    </row>
    <row r="4717" spans="1:5" ht="14.25" customHeight="1">
      <c r="A4717" s="93">
        <v>4716</v>
      </c>
      <c r="B4717" s="93" t="s">
        <v>7521</v>
      </c>
      <c r="C4717" s="93" t="s">
        <v>7520</v>
      </c>
      <c r="D4717" s="93">
        <v>1976</v>
      </c>
      <c r="E4717" s="93">
        <v>4.3360000000000003</v>
      </c>
    </row>
    <row r="4718" spans="1:5" ht="14.25" customHeight="1">
      <c r="A4718" s="93">
        <v>4717</v>
      </c>
      <c r="B4718" s="93" t="s">
        <v>7067</v>
      </c>
      <c r="C4718" s="93" t="s">
        <v>7519</v>
      </c>
      <c r="D4718" s="93">
        <v>1940</v>
      </c>
      <c r="E4718" s="93">
        <v>4.3360000000000003</v>
      </c>
    </row>
    <row r="4719" spans="1:5" ht="14.25" customHeight="1">
      <c r="A4719" s="93">
        <v>4718</v>
      </c>
      <c r="B4719" s="93" t="s">
        <v>7518</v>
      </c>
      <c r="C4719" s="93" t="s">
        <v>7517</v>
      </c>
      <c r="D4719" s="93">
        <v>2003</v>
      </c>
      <c r="E4719" s="93">
        <v>4.3339999999999996</v>
      </c>
    </row>
    <row r="4720" spans="1:5" ht="14.25" customHeight="1">
      <c r="A4720" s="93">
        <v>4719</v>
      </c>
      <c r="B4720" s="93" t="s">
        <v>7516</v>
      </c>
      <c r="C4720" s="93" t="s">
        <v>7515</v>
      </c>
      <c r="D4720" s="93">
        <v>1954</v>
      </c>
      <c r="E4720" s="93">
        <v>4.3339999999999996</v>
      </c>
    </row>
    <row r="4721" spans="1:5" ht="14.25" customHeight="1">
      <c r="A4721" s="93">
        <v>4720</v>
      </c>
      <c r="B4721" s="93" t="s">
        <v>7514</v>
      </c>
      <c r="C4721" s="93" t="s">
        <v>7513</v>
      </c>
      <c r="D4721" s="93">
        <v>1951</v>
      </c>
      <c r="E4721" s="93">
        <v>4.3330000000000002</v>
      </c>
    </row>
    <row r="4722" spans="1:5" ht="14.25" customHeight="1">
      <c r="A4722" s="93">
        <v>4721</v>
      </c>
      <c r="B4722" s="93" t="s">
        <v>7512</v>
      </c>
      <c r="C4722" s="93" t="s">
        <v>7511</v>
      </c>
      <c r="D4722" s="93">
        <v>1986</v>
      </c>
      <c r="E4722" s="93">
        <v>4.3330000000000002</v>
      </c>
    </row>
    <row r="4723" spans="1:5" ht="14.25" customHeight="1">
      <c r="A4723" s="93">
        <v>4722</v>
      </c>
      <c r="B4723" s="93" t="s">
        <v>7510</v>
      </c>
      <c r="C4723" s="93" t="s">
        <v>7509</v>
      </c>
      <c r="D4723" s="93">
        <v>2004</v>
      </c>
      <c r="E4723" s="93">
        <v>4.3319999999999999</v>
      </c>
    </row>
    <row r="4724" spans="1:5" ht="14.25" customHeight="1">
      <c r="A4724" s="93">
        <v>4723</v>
      </c>
      <c r="B4724" s="93" t="s">
        <v>7508</v>
      </c>
      <c r="C4724" s="93" t="s">
        <v>7507</v>
      </c>
      <c r="D4724" s="93">
        <v>1970</v>
      </c>
      <c r="E4724" s="93">
        <v>4.3319999999999999</v>
      </c>
    </row>
    <row r="4725" spans="1:5" ht="14.25" customHeight="1">
      <c r="A4725" s="93">
        <v>4724</v>
      </c>
      <c r="B4725" s="93" t="s">
        <v>7506</v>
      </c>
      <c r="C4725" s="93" t="s">
        <v>7505</v>
      </c>
      <c r="D4725" s="93">
        <v>1962</v>
      </c>
      <c r="E4725" s="93">
        <v>4.3319999999999999</v>
      </c>
    </row>
    <row r="4726" spans="1:5" ht="14.25" customHeight="1">
      <c r="A4726" s="93">
        <v>4725</v>
      </c>
      <c r="B4726" s="93" t="s">
        <v>7326</v>
      </c>
      <c r="C4726" s="93" t="s">
        <v>7504</v>
      </c>
      <c r="D4726" s="93">
        <v>1990</v>
      </c>
      <c r="E4726" s="93">
        <v>4.3319999999999999</v>
      </c>
    </row>
    <row r="4727" spans="1:5" ht="14.25" customHeight="1">
      <c r="A4727" s="93">
        <v>4726</v>
      </c>
      <c r="B4727" s="93" t="s">
        <v>7503</v>
      </c>
      <c r="C4727" s="93" t="s">
        <v>7502</v>
      </c>
      <c r="D4727" s="93">
        <v>1988</v>
      </c>
      <c r="E4727" s="93">
        <v>4.3319999999999999</v>
      </c>
    </row>
    <row r="4728" spans="1:5" ht="14.25" customHeight="1">
      <c r="A4728" s="93">
        <v>4727</v>
      </c>
      <c r="B4728" s="93" t="s">
        <v>7027</v>
      </c>
      <c r="C4728" s="93" t="s">
        <v>7501</v>
      </c>
      <c r="D4728" s="93">
        <v>1991</v>
      </c>
      <c r="E4728" s="93">
        <v>4.3310000000000004</v>
      </c>
    </row>
    <row r="4729" spans="1:5" ht="14.25" customHeight="1">
      <c r="A4729" s="93">
        <v>4728</v>
      </c>
      <c r="B4729" s="93" t="s">
        <v>7015</v>
      </c>
      <c r="C4729" s="93" t="s">
        <v>7500</v>
      </c>
      <c r="D4729" s="93">
        <v>1981</v>
      </c>
      <c r="E4729" s="93">
        <v>4.33</v>
      </c>
    </row>
    <row r="4730" spans="1:5" ht="14.25" customHeight="1">
      <c r="A4730" s="93">
        <v>4729</v>
      </c>
      <c r="B4730" s="93" t="s">
        <v>7499</v>
      </c>
      <c r="C4730" s="93" t="s">
        <v>7498</v>
      </c>
      <c r="D4730" s="93">
        <v>1961</v>
      </c>
      <c r="E4730" s="93">
        <v>4.33</v>
      </c>
    </row>
    <row r="4731" spans="1:5" ht="14.25" customHeight="1">
      <c r="A4731" s="93">
        <v>4730</v>
      </c>
      <c r="B4731" s="93" t="s">
        <v>7497</v>
      </c>
      <c r="C4731" s="93" t="s">
        <v>7496</v>
      </c>
      <c r="D4731" s="93">
        <v>1990</v>
      </c>
      <c r="E4731" s="93">
        <v>4.3289999999999997</v>
      </c>
    </row>
    <row r="4732" spans="1:5" ht="14.25" customHeight="1">
      <c r="A4732" s="93">
        <v>4731</v>
      </c>
      <c r="B4732" s="93" t="s">
        <v>7495</v>
      </c>
      <c r="C4732" s="93" t="s">
        <v>7494</v>
      </c>
      <c r="D4732" s="93">
        <v>1992</v>
      </c>
      <c r="E4732" s="93">
        <v>4.3289999999999997</v>
      </c>
    </row>
    <row r="4733" spans="1:5" ht="14.25" customHeight="1">
      <c r="A4733" s="93">
        <v>4732</v>
      </c>
      <c r="B4733" s="93" t="s">
        <v>7493</v>
      </c>
      <c r="C4733" s="93" t="s">
        <v>7492</v>
      </c>
      <c r="D4733" s="93">
        <v>1940</v>
      </c>
      <c r="E4733" s="93">
        <v>4.3289999999999997</v>
      </c>
    </row>
    <row r="4734" spans="1:5" ht="14.25" customHeight="1">
      <c r="A4734" s="93">
        <v>4733</v>
      </c>
      <c r="B4734" s="93" t="s">
        <v>7491</v>
      </c>
      <c r="C4734" s="93" t="s">
        <v>7490</v>
      </c>
      <c r="D4734" s="93">
        <v>1996</v>
      </c>
      <c r="E4734" s="93">
        <v>4.3289999999999997</v>
      </c>
    </row>
    <row r="4735" spans="1:5" ht="14.25" customHeight="1">
      <c r="A4735" s="93">
        <v>4734</v>
      </c>
      <c r="B4735" s="93" t="s">
        <v>7474</v>
      </c>
      <c r="C4735" s="93" t="s">
        <v>7489</v>
      </c>
      <c r="D4735" s="93">
        <v>1968</v>
      </c>
      <c r="E4735" s="93">
        <v>4.3280000000000003</v>
      </c>
    </row>
    <row r="4736" spans="1:5" ht="14.25" customHeight="1">
      <c r="A4736" s="93">
        <v>4735</v>
      </c>
      <c r="B4736" s="93" t="s">
        <v>7488</v>
      </c>
      <c r="C4736" s="93" t="s">
        <v>7487</v>
      </c>
      <c r="D4736" s="93">
        <v>1978</v>
      </c>
      <c r="E4736" s="93">
        <v>4.3280000000000003</v>
      </c>
    </row>
    <row r="4737" spans="1:5" ht="14.25" customHeight="1">
      <c r="A4737" s="93">
        <v>4736</v>
      </c>
      <c r="B4737" s="93" t="s">
        <v>7244</v>
      </c>
      <c r="C4737" s="93" t="s">
        <v>7486</v>
      </c>
      <c r="D4737" s="93">
        <v>1978</v>
      </c>
      <c r="E4737" s="93">
        <v>4.3280000000000003</v>
      </c>
    </row>
    <row r="4738" spans="1:5" ht="14.25" customHeight="1">
      <c r="A4738" s="93">
        <v>4737</v>
      </c>
      <c r="B4738" s="93" t="s">
        <v>7485</v>
      </c>
      <c r="C4738" s="93" t="s">
        <v>7484</v>
      </c>
      <c r="D4738" s="93">
        <v>1972</v>
      </c>
      <c r="E4738" s="93">
        <v>4.327</v>
      </c>
    </row>
    <row r="4739" spans="1:5" ht="14.25" customHeight="1">
      <c r="A4739" s="93">
        <v>4738</v>
      </c>
      <c r="B4739" s="93" t="s">
        <v>7483</v>
      </c>
      <c r="C4739" s="93" t="s">
        <v>7482</v>
      </c>
      <c r="D4739" s="93">
        <v>1992</v>
      </c>
      <c r="E4739" s="93">
        <v>4.327</v>
      </c>
    </row>
    <row r="4740" spans="1:5" ht="14.25" customHeight="1">
      <c r="A4740" s="93">
        <v>4739</v>
      </c>
      <c r="B4740" s="93" t="s">
        <v>7481</v>
      </c>
      <c r="C4740" s="93" t="s">
        <v>7480</v>
      </c>
      <c r="D4740" s="93">
        <v>1957</v>
      </c>
      <c r="E4740" s="93">
        <v>4.3239999999999998</v>
      </c>
    </row>
    <row r="4741" spans="1:5" ht="14.25" customHeight="1">
      <c r="A4741" s="93">
        <v>4740</v>
      </c>
      <c r="B4741" s="93" t="s">
        <v>7479</v>
      </c>
      <c r="C4741" s="93" t="s">
        <v>7478</v>
      </c>
      <c r="D4741" s="93">
        <v>2005</v>
      </c>
      <c r="E4741" s="93">
        <v>4.3230000000000004</v>
      </c>
    </row>
    <row r="4742" spans="1:5" ht="14.25" customHeight="1">
      <c r="A4742" s="93">
        <v>4741</v>
      </c>
      <c r="B4742" s="93" t="s">
        <v>7286</v>
      </c>
      <c r="C4742" s="93" t="s">
        <v>7477</v>
      </c>
      <c r="D4742" s="93">
        <v>1993</v>
      </c>
      <c r="E4742" s="93">
        <v>4.3230000000000004</v>
      </c>
    </row>
    <row r="4743" spans="1:5" ht="14.25" customHeight="1">
      <c r="A4743" s="93">
        <v>4742</v>
      </c>
      <c r="B4743" s="93" t="s">
        <v>7476</v>
      </c>
      <c r="C4743" s="93" t="s">
        <v>7475</v>
      </c>
      <c r="D4743" s="93">
        <v>1935</v>
      </c>
      <c r="E4743" s="93">
        <v>4.3230000000000004</v>
      </c>
    </row>
    <row r="4744" spans="1:5" ht="14.25" customHeight="1">
      <c r="A4744" s="93">
        <v>4743</v>
      </c>
      <c r="B4744" s="93" t="s">
        <v>7474</v>
      </c>
      <c r="C4744" s="93" t="s">
        <v>7473</v>
      </c>
      <c r="D4744" s="93">
        <v>1969</v>
      </c>
      <c r="E4744" s="93">
        <v>4.3220000000000001</v>
      </c>
    </row>
    <row r="4745" spans="1:5" ht="14.25" customHeight="1">
      <c r="A4745" s="93">
        <v>4744</v>
      </c>
      <c r="B4745" s="93" t="s">
        <v>7235</v>
      </c>
      <c r="C4745" s="93" t="s">
        <v>7472</v>
      </c>
      <c r="D4745" s="93">
        <v>1943</v>
      </c>
      <c r="E4745" s="93">
        <v>4.3209999999999997</v>
      </c>
    </row>
    <row r="4746" spans="1:5" ht="14.25" customHeight="1">
      <c r="A4746" s="93">
        <v>4745</v>
      </c>
      <c r="B4746" s="93" t="s">
        <v>7471</v>
      </c>
      <c r="C4746" s="93" t="s">
        <v>7470</v>
      </c>
      <c r="D4746" s="93">
        <v>1967</v>
      </c>
      <c r="E4746" s="93">
        <v>4.32</v>
      </c>
    </row>
    <row r="4747" spans="1:5" ht="14.25" customHeight="1">
      <c r="A4747" s="93">
        <v>4746</v>
      </c>
      <c r="B4747" s="93" t="s">
        <v>7469</v>
      </c>
      <c r="C4747" s="93" t="s">
        <v>34</v>
      </c>
      <c r="D4747" s="93">
        <v>2008</v>
      </c>
      <c r="E4747" s="93">
        <v>4.32</v>
      </c>
    </row>
    <row r="4748" spans="1:5" ht="14.25" customHeight="1">
      <c r="A4748" s="93">
        <v>4747</v>
      </c>
      <c r="B4748" s="93" t="s">
        <v>7468</v>
      </c>
      <c r="C4748" s="93" t="s">
        <v>7467</v>
      </c>
      <c r="D4748" s="93">
        <v>1949</v>
      </c>
      <c r="E4748" s="93">
        <v>4.319</v>
      </c>
    </row>
    <row r="4749" spans="1:5" ht="14.25" customHeight="1">
      <c r="A4749" s="93">
        <v>4748</v>
      </c>
      <c r="B4749" s="93" t="s">
        <v>7466</v>
      </c>
      <c r="C4749" s="93" t="s">
        <v>7465</v>
      </c>
      <c r="D4749" s="93">
        <v>2010</v>
      </c>
      <c r="E4749" s="93">
        <v>4.319</v>
      </c>
    </row>
    <row r="4750" spans="1:5" ht="14.25" customHeight="1">
      <c r="A4750" s="93">
        <v>4749</v>
      </c>
      <c r="B4750" s="93" t="s">
        <v>7464</v>
      </c>
      <c r="C4750" s="93" t="s">
        <v>7463</v>
      </c>
      <c r="D4750" s="93">
        <v>1935</v>
      </c>
      <c r="E4750" s="93">
        <v>4.3179999999999996</v>
      </c>
    </row>
    <row r="4751" spans="1:5" ht="14.25" customHeight="1">
      <c r="A4751" s="93">
        <v>4750</v>
      </c>
      <c r="B4751" s="93" t="s">
        <v>7143</v>
      </c>
      <c r="C4751" s="93" t="s">
        <v>7462</v>
      </c>
      <c r="D4751" s="93">
        <v>1999</v>
      </c>
      <c r="E4751" s="93">
        <v>4.3179999999999996</v>
      </c>
    </row>
    <row r="4752" spans="1:5" ht="14.25" customHeight="1">
      <c r="A4752" s="93">
        <v>4751</v>
      </c>
      <c r="B4752" s="93" t="s">
        <v>7461</v>
      </c>
      <c r="C4752" s="93" t="s">
        <v>7460</v>
      </c>
      <c r="D4752" s="93">
        <v>1974</v>
      </c>
      <c r="E4752" s="93">
        <v>4.3170000000000002</v>
      </c>
    </row>
    <row r="4753" spans="1:5" ht="14.25" customHeight="1">
      <c r="A4753" s="93">
        <v>4752</v>
      </c>
      <c r="B4753" s="93" t="s">
        <v>7459</v>
      </c>
      <c r="C4753" s="93" t="s">
        <v>7458</v>
      </c>
      <c r="D4753" s="93">
        <v>2005</v>
      </c>
      <c r="E4753" s="93">
        <v>4.3170000000000002</v>
      </c>
    </row>
    <row r="4754" spans="1:5" ht="14.25" customHeight="1">
      <c r="A4754" s="93">
        <v>4753</v>
      </c>
      <c r="B4754" s="93" t="s">
        <v>7457</v>
      </c>
      <c r="C4754" s="93" t="s">
        <v>7456</v>
      </c>
      <c r="D4754" s="93">
        <v>1954</v>
      </c>
      <c r="E4754" s="93">
        <v>4.3159999999999998</v>
      </c>
    </row>
    <row r="4755" spans="1:5" ht="14.25" customHeight="1">
      <c r="A4755" s="93">
        <v>4754</v>
      </c>
      <c r="B4755" s="93" t="s">
        <v>7455</v>
      </c>
      <c r="C4755" s="93" t="s">
        <v>7454</v>
      </c>
      <c r="D4755" s="93">
        <v>1995</v>
      </c>
      <c r="E4755" s="93">
        <v>4.3159999999999998</v>
      </c>
    </row>
    <row r="4756" spans="1:5" ht="14.25" customHeight="1">
      <c r="A4756" s="93">
        <v>4755</v>
      </c>
      <c r="B4756" s="93" t="s">
        <v>7453</v>
      </c>
      <c r="C4756" s="93" t="s">
        <v>7452</v>
      </c>
      <c r="D4756" s="93">
        <v>1979</v>
      </c>
      <c r="E4756" s="93">
        <v>4.3159999999999998</v>
      </c>
    </row>
    <row r="4757" spans="1:5" ht="14.25" customHeight="1">
      <c r="A4757" s="93">
        <v>4756</v>
      </c>
      <c r="B4757" s="93" t="s">
        <v>7451</v>
      </c>
      <c r="C4757" s="93" t="s">
        <v>7450</v>
      </c>
      <c r="D4757" s="93">
        <v>1972</v>
      </c>
      <c r="E4757" s="93">
        <v>4.3150000000000004</v>
      </c>
    </row>
    <row r="4758" spans="1:5" ht="14.25" customHeight="1">
      <c r="A4758" s="93">
        <v>4757</v>
      </c>
      <c r="B4758" s="93" t="s">
        <v>7449</v>
      </c>
      <c r="C4758" s="93" t="s">
        <v>7448</v>
      </c>
      <c r="D4758" s="93">
        <v>2010</v>
      </c>
      <c r="E4758" s="93">
        <v>4.3140000000000001</v>
      </c>
    </row>
    <row r="4759" spans="1:5" ht="14.25" customHeight="1">
      <c r="A4759" s="93">
        <v>4758</v>
      </c>
      <c r="B4759" s="93" t="s">
        <v>7447</v>
      </c>
      <c r="C4759" s="93" t="s">
        <v>7446</v>
      </c>
      <c r="D4759" s="93">
        <v>1988</v>
      </c>
      <c r="E4759" s="93">
        <v>4.3140000000000001</v>
      </c>
    </row>
    <row r="4760" spans="1:5" ht="14.25" customHeight="1">
      <c r="A4760" s="93">
        <v>4759</v>
      </c>
      <c r="B4760" s="93" t="s">
        <v>7445</v>
      </c>
      <c r="C4760" s="93" t="s">
        <v>7444</v>
      </c>
      <c r="D4760" s="93">
        <v>1963</v>
      </c>
      <c r="E4760" s="93">
        <v>4.3129999999999997</v>
      </c>
    </row>
    <row r="4761" spans="1:5" ht="14.25" customHeight="1">
      <c r="A4761" s="93">
        <v>4760</v>
      </c>
      <c r="B4761" s="93" t="s">
        <v>7443</v>
      </c>
      <c r="C4761" s="93" t="s">
        <v>7442</v>
      </c>
      <c r="D4761" s="93">
        <v>1996</v>
      </c>
      <c r="E4761" s="93">
        <v>4.3129999999999997</v>
      </c>
    </row>
    <row r="4762" spans="1:5" ht="14.25" customHeight="1">
      <c r="A4762" s="93">
        <v>4761</v>
      </c>
      <c r="B4762" s="93" t="s">
        <v>7441</v>
      </c>
      <c r="C4762" s="93" t="s">
        <v>7440</v>
      </c>
      <c r="D4762" s="93">
        <v>2009</v>
      </c>
      <c r="E4762" s="93">
        <v>4.3129999999999997</v>
      </c>
    </row>
    <row r="4763" spans="1:5" ht="14.25" customHeight="1">
      <c r="A4763" s="93">
        <v>4762</v>
      </c>
      <c r="B4763" s="93" t="s">
        <v>7439</v>
      </c>
      <c r="C4763" s="93" t="s">
        <v>7438</v>
      </c>
      <c r="D4763" s="93">
        <v>2000</v>
      </c>
      <c r="E4763" s="93">
        <v>4.3129999999999997</v>
      </c>
    </row>
    <row r="4764" spans="1:5" ht="14.25" customHeight="1">
      <c r="A4764" s="93">
        <v>4763</v>
      </c>
      <c r="B4764" s="93" t="s">
        <v>7437</v>
      </c>
      <c r="C4764" s="93" t="s">
        <v>7436</v>
      </c>
      <c r="D4764" s="93">
        <v>1960</v>
      </c>
      <c r="E4764" s="93">
        <v>4.3120000000000003</v>
      </c>
    </row>
    <row r="4765" spans="1:5" ht="14.25" customHeight="1">
      <c r="A4765" s="93">
        <v>4764</v>
      </c>
      <c r="B4765" s="93" t="s">
        <v>7435</v>
      </c>
      <c r="C4765" s="93" t="s">
        <v>7434</v>
      </c>
      <c r="D4765" s="93">
        <v>2006</v>
      </c>
      <c r="E4765" s="93">
        <v>4.3120000000000003</v>
      </c>
    </row>
    <row r="4766" spans="1:5" ht="14.25" customHeight="1">
      <c r="A4766" s="93">
        <v>4765</v>
      </c>
      <c r="B4766" s="93" t="s">
        <v>7433</v>
      </c>
      <c r="C4766" s="93" t="s">
        <v>7432</v>
      </c>
      <c r="D4766" s="93">
        <v>1975</v>
      </c>
      <c r="E4766" s="93">
        <v>4.3120000000000003</v>
      </c>
    </row>
    <row r="4767" spans="1:5" ht="14.25" customHeight="1">
      <c r="A4767" s="93">
        <v>4766</v>
      </c>
      <c r="B4767" s="93" t="s">
        <v>7123</v>
      </c>
      <c r="C4767" s="93" t="s">
        <v>7431</v>
      </c>
      <c r="D4767" s="93">
        <v>2003</v>
      </c>
      <c r="E4767" s="93">
        <v>4.3099999999999996</v>
      </c>
    </row>
    <row r="4768" spans="1:5" ht="14.25" customHeight="1">
      <c r="A4768" s="93">
        <v>4767</v>
      </c>
      <c r="B4768" s="93" t="s">
        <v>7173</v>
      </c>
      <c r="C4768" s="93" t="s">
        <v>7430</v>
      </c>
      <c r="D4768" s="93">
        <v>1960</v>
      </c>
      <c r="E4768" s="93">
        <v>4.3090000000000002</v>
      </c>
    </row>
    <row r="4769" spans="1:5" ht="14.25" customHeight="1">
      <c r="A4769" s="93">
        <v>4768</v>
      </c>
      <c r="B4769" s="93" t="s">
        <v>7212</v>
      </c>
      <c r="C4769" s="93" t="s">
        <v>7429</v>
      </c>
      <c r="D4769" s="93">
        <v>1968</v>
      </c>
      <c r="E4769" s="93">
        <v>4.3079999999999998</v>
      </c>
    </row>
    <row r="4770" spans="1:5" ht="14.25" customHeight="1">
      <c r="A4770" s="93">
        <v>4769</v>
      </c>
      <c r="B4770" s="93" t="s">
        <v>7428</v>
      </c>
      <c r="C4770" s="93" t="s">
        <v>7427</v>
      </c>
      <c r="D4770" s="93">
        <v>1986</v>
      </c>
      <c r="E4770" s="93">
        <v>4.3079999999999998</v>
      </c>
    </row>
    <row r="4771" spans="1:5" ht="14.25" customHeight="1">
      <c r="A4771" s="93">
        <v>4770</v>
      </c>
      <c r="B4771" s="93" t="s">
        <v>7426</v>
      </c>
      <c r="C4771" s="93" t="s">
        <v>7425</v>
      </c>
      <c r="D4771" s="93">
        <v>2007</v>
      </c>
      <c r="E4771" s="93">
        <v>4.3079999999999998</v>
      </c>
    </row>
    <row r="4772" spans="1:5" ht="14.25" customHeight="1">
      <c r="A4772" s="93">
        <v>4771</v>
      </c>
      <c r="B4772" s="93" t="s">
        <v>7345</v>
      </c>
      <c r="C4772" s="93" t="s">
        <v>7424</v>
      </c>
      <c r="D4772" s="93">
        <v>1976</v>
      </c>
      <c r="E4772" s="93">
        <v>4.3070000000000004</v>
      </c>
    </row>
    <row r="4773" spans="1:5" ht="14.25" customHeight="1">
      <c r="A4773" s="93">
        <v>4772</v>
      </c>
      <c r="B4773" s="93" t="s">
        <v>7423</v>
      </c>
      <c r="C4773" s="93" t="s">
        <v>7422</v>
      </c>
      <c r="D4773" s="93">
        <v>1994</v>
      </c>
      <c r="E4773" s="93">
        <v>4.3070000000000004</v>
      </c>
    </row>
    <row r="4774" spans="1:5" ht="14.25" customHeight="1">
      <c r="A4774" s="93">
        <v>4773</v>
      </c>
      <c r="B4774" s="93" t="s">
        <v>7421</v>
      </c>
      <c r="C4774" s="93" t="s">
        <v>7420</v>
      </c>
      <c r="D4774" s="93">
        <v>1979</v>
      </c>
      <c r="E4774" s="93">
        <v>4.306</v>
      </c>
    </row>
    <row r="4775" spans="1:5" ht="14.25" customHeight="1">
      <c r="A4775" s="93">
        <v>4774</v>
      </c>
      <c r="B4775" s="93" t="s">
        <v>7419</v>
      </c>
      <c r="C4775" s="93" t="s">
        <v>7418</v>
      </c>
      <c r="D4775" s="93">
        <v>1985</v>
      </c>
      <c r="E4775" s="93">
        <v>4.306</v>
      </c>
    </row>
    <row r="4776" spans="1:5" ht="14.25" customHeight="1">
      <c r="A4776" s="93">
        <v>4775</v>
      </c>
      <c r="B4776" s="93" t="s">
        <v>7417</v>
      </c>
      <c r="C4776" s="93" t="s">
        <v>7416</v>
      </c>
      <c r="D4776" s="93">
        <v>1926</v>
      </c>
      <c r="E4776" s="93">
        <v>4.3029999999999999</v>
      </c>
    </row>
    <row r="4777" spans="1:5" ht="14.25" customHeight="1">
      <c r="A4777" s="93">
        <v>4776</v>
      </c>
      <c r="B4777" s="93" t="s">
        <v>7093</v>
      </c>
      <c r="C4777" s="93" t="s">
        <v>7415</v>
      </c>
      <c r="D4777" s="93">
        <v>1974</v>
      </c>
      <c r="E4777" s="93">
        <v>4.3010000000000002</v>
      </c>
    </row>
    <row r="4778" spans="1:5" ht="14.25" customHeight="1">
      <c r="A4778" s="93">
        <v>4777</v>
      </c>
      <c r="B4778" s="93" t="s">
        <v>7414</v>
      </c>
      <c r="C4778" s="93" t="s">
        <v>7413</v>
      </c>
      <c r="D4778" s="93">
        <v>1992</v>
      </c>
      <c r="E4778" s="93">
        <v>4.3</v>
      </c>
    </row>
    <row r="4779" spans="1:5" ht="14.25" customHeight="1">
      <c r="A4779" s="93">
        <v>4778</v>
      </c>
      <c r="B4779" s="93" t="s">
        <v>7047</v>
      </c>
      <c r="C4779" s="93" t="s">
        <v>7412</v>
      </c>
      <c r="D4779" s="93">
        <v>1982</v>
      </c>
      <c r="E4779" s="93">
        <v>4.298</v>
      </c>
    </row>
    <row r="4780" spans="1:5" ht="14.25" customHeight="1">
      <c r="A4780" s="93">
        <v>4779</v>
      </c>
      <c r="B4780" s="93" t="s">
        <v>7411</v>
      </c>
      <c r="C4780" s="93" t="s">
        <v>7410</v>
      </c>
      <c r="D4780" s="93">
        <v>1991</v>
      </c>
      <c r="E4780" s="93">
        <v>4.2969999999999997</v>
      </c>
    </row>
    <row r="4781" spans="1:5" ht="14.25" customHeight="1">
      <c r="A4781" s="93">
        <v>4780</v>
      </c>
      <c r="B4781" s="93" t="s">
        <v>7409</v>
      </c>
      <c r="C4781" s="93" t="s">
        <v>7408</v>
      </c>
      <c r="D4781" s="93">
        <v>1994</v>
      </c>
      <c r="E4781" s="93">
        <v>4.2960000000000003</v>
      </c>
    </row>
    <row r="4782" spans="1:5" ht="14.25" customHeight="1">
      <c r="A4782" s="93">
        <v>4781</v>
      </c>
      <c r="B4782" s="93" t="s">
        <v>7407</v>
      </c>
      <c r="C4782" s="93" t="s">
        <v>7406</v>
      </c>
      <c r="D4782" s="93">
        <v>1991</v>
      </c>
      <c r="E4782" s="93">
        <v>4.2949999999999999</v>
      </c>
    </row>
    <row r="4783" spans="1:5" ht="14.25" customHeight="1">
      <c r="A4783" s="93">
        <v>4782</v>
      </c>
      <c r="B4783" s="93" t="s">
        <v>7367</v>
      </c>
      <c r="C4783" s="93" t="s">
        <v>7405</v>
      </c>
      <c r="D4783" s="93">
        <v>1972</v>
      </c>
      <c r="E4783" s="93">
        <v>4.2949999999999999</v>
      </c>
    </row>
    <row r="4784" spans="1:5" ht="14.25" customHeight="1">
      <c r="A4784" s="93">
        <v>4783</v>
      </c>
      <c r="B4784" s="93" t="s">
        <v>7404</v>
      </c>
      <c r="C4784" s="93" t="s">
        <v>7403</v>
      </c>
      <c r="D4784" s="93">
        <v>1978</v>
      </c>
      <c r="E4784" s="93">
        <v>4.2949999999999999</v>
      </c>
    </row>
    <row r="4785" spans="1:5" ht="14.25" customHeight="1">
      <c r="A4785" s="93">
        <v>4784</v>
      </c>
      <c r="B4785" s="93" t="s">
        <v>7402</v>
      </c>
      <c r="C4785" s="93" t="s">
        <v>7401</v>
      </c>
      <c r="D4785" s="93">
        <v>1977</v>
      </c>
      <c r="E4785" s="93">
        <v>4.2939999999999996</v>
      </c>
    </row>
    <row r="4786" spans="1:5" ht="14.25" customHeight="1">
      <c r="A4786" s="93">
        <v>4785</v>
      </c>
      <c r="B4786" s="93" t="s">
        <v>7400</v>
      </c>
      <c r="C4786" s="93" t="s">
        <v>7399</v>
      </c>
      <c r="D4786" s="93">
        <v>1956</v>
      </c>
      <c r="E4786" s="93">
        <v>4.2939999999999996</v>
      </c>
    </row>
    <row r="4787" spans="1:5" ht="14.25" customHeight="1">
      <c r="A4787" s="93">
        <v>4786</v>
      </c>
      <c r="B4787" s="93" t="s">
        <v>7398</v>
      </c>
      <c r="C4787" s="93" t="s">
        <v>7397</v>
      </c>
      <c r="D4787" s="93">
        <v>1967</v>
      </c>
      <c r="E4787" s="93">
        <v>4.2939999999999996</v>
      </c>
    </row>
    <row r="4788" spans="1:5" ht="14.25" customHeight="1">
      <c r="A4788" s="93">
        <v>4787</v>
      </c>
      <c r="B4788" s="93" t="s">
        <v>7396</v>
      </c>
      <c r="C4788" s="93" t="s">
        <v>7395</v>
      </c>
      <c r="D4788" s="93">
        <v>1988</v>
      </c>
      <c r="E4788" s="93">
        <v>4.2939999999999996</v>
      </c>
    </row>
    <row r="4789" spans="1:5" ht="14.25" customHeight="1">
      <c r="A4789" s="93">
        <v>4788</v>
      </c>
      <c r="B4789" s="93" t="s">
        <v>7394</v>
      </c>
      <c r="C4789" s="93" t="s">
        <v>7393</v>
      </c>
      <c r="D4789" s="93">
        <v>1964</v>
      </c>
      <c r="E4789" s="93">
        <v>4.2930000000000001</v>
      </c>
    </row>
    <row r="4790" spans="1:5" ht="14.25" customHeight="1">
      <c r="A4790" s="93">
        <v>4789</v>
      </c>
      <c r="B4790" s="93" t="s">
        <v>7392</v>
      </c>
      <c r="C4790" s="93" t="s">
        <v>7391</v>
      </c>
      <c r="D4790" s="93">
        <v>1985</v>
      </c>
      <c r="E4790" s="93">
        <v>4.2910000000000004</v>
      </c>
    </row>
    <row r="4791" spans="1:5" ht="14.25" customHeight="1">
      <c r="A4791" s="93">
        <v>4790</v>
      </c>
      <c r="B4791" s="93" t="s">
        <v>7390</v>
      </c>
      <c r="C4791" s="93" t="s">
        <v>7389</v>
      </c>
      <c r="D4791" s="93">
        <v>2004</v>
      </c>
      <c r="E4791" s="93">
        <v>4.2910000000000004</v>
      </c>
    </row>
    <row r="4792" spans="1:5" ht="14.25" customHeight="1">
      <c r="A4792" s="93">
        <v>4791</v>
      </c>
      <c r="B4792" s="93" t="s">
        <v>7388</v>
      </c>
      <c r="C4792" s="93" t="s">
        <v>7387</v>
      </c>
      <c r="D4792" s="93">
        <v>1989</v>
      </c>
      <c r="E4792" s="93">
        <v>4.2910000000000004</v>
      </c>
    </row>
    <row r="4793" spans="1:5" ht="14.25" customHeight="1">
      <c r="A4793" s="93">
        <v>4792</v>
      </c>
      <c r="B4793" s="93" t="s">
        <v>7386</v>
      </c>
      <c r="C4793" s="93" t="s">
        <v>7385</v>
      </c>
      <c r="D4793" s="93">
        <v>1994</v>
      </c>
      <c r="E4793" s="93">
        <v>4.2910000000000004</v>
      </c>
    </row>
    <row r="4794" spans="1:5" ht="14.25" customHeight="1">
      <c r="A4794" s="93">
        <v>4793</v>
      </c>
      <c r="B4794" s="93" t="s">
        <v>7384</v>
      </c>
      <c r="C4794" s="93" t="s">
        <v>7383</v>
      </c>
      <c r="D4794" s="93">
        <v>1998</v>
      </c>
      <c r="E4794" s="93">
        <v>4.29</v>
      </c>
    </row>
    <row r="4795" spans="1:5" ht="14.25" customHeight="1">
      <c r="A4795" s="93">
        <v>4794</v>
      </c>
      <c r="B4795" s="93" t="s">
        <v>7382</v>
      </c>
      <c r="C4795" s="93" t="s">
        <v>7381</v>
      </c>
      <c r="D4795" s="93">
        <v>1929</v>
      </c>
      <c r="E4795" s="93">
        <v>4.29</v>
      </c>
    </row>
    <row r="4796" spans="1:5" ht="14.25" customHeight="1">
      <c r="A4796" s="93">
        <v>4795</v>
      </c>
      <c r="B4796" s="93" t="s">
        <v>7320</v>
      </c>
      <c r="C4796" s="93" t="s">
        <v>7380</v>
      </c>
      <c r="D4796" s="93">
        <v>2003</v>
      </c>
      <c r="E4796" s="93">
        <v>4.29</v>
      </c>
    </row>
    <row r="4797" spans="1:5" ht="14.25" customHeight="1">
      <c r="A4797" s="93">
        <v>4796</v>
      </c>
      <c r="B4797" s="93" t="s">
        <v>7379</v>
      </c>
      <c r="C4797" s="93" t="s">
        <v>7378</v>
      </c>
      <c r="D4797" s="93">
        <v>1983</v>
      </c>
      <c r="E4797" s="93">
        <v>4.29</v>
      </c>
    </row>
    <row r="4798" spans="1:5" ht="14.25" customHeight="1">
      <c r="A4798" s="93">
        <v>4797</v>
      </c>
      <c r="B4798" s="93" t="s">
        <v>7377</v>
      </c>
      <c r="C4798" s="93" t="s">
        <v>7376</v>
      </c>
      <c r="D4798" s="93">
        <v>1983</v>
      </c>
      <c r="E4798" s="93">
        <v>4.2889999999999997</v>
      </c>
    </row>
    <row r="4799" spans="1:5" ht="14.25" customHeight="1">
      <c r="A4799" s="93">
        <v>4798</v>
      </c>
      <c r="B4799" s="93" t="s">
        <v>7375</v>
      </c>
      <c r="C4799" s="93" t="s">
        <v>7374</v>
      </c>
      <c r="D4799" s="93">
        <v>2010</v>
      </c>
      <c r="E4799" s="93">
        <v>4.2880000000000003</v>
      </c>
    </row>
    <row r="4800" spans="1:5" ht="14.25" customHeight="1">
      <c r="A4800" s="93">
        <v>4799</v>
      </c>
      <c r="B4800" s="93" t="s">
        <v>7373</v>
      </c>
      <c r="C4800" s="93" t="s">
        <v>7372</v>
      </c>
      <c r="D4800" s="93">
        <v>1958</v>
      </c>
      <c r="E4800" s="93">
        <v>4.2869999999999999</v>
      </c>
    </row>
    <row r="4801" spans="1:5" ht="14.25" customHeight="1">
      <c r="A4801" s="93">
        <v>4800</v>
      </c>
      <c r="B4801" s="93" t="s">
        <v>7371</v>
      </c>
      <c r="C4801" s="93" t="s">
        <v>7370</v>
      </c>
      <c r="D4801" s="93">
        <v>1989</v>
      </c>
      <c r="E4801" s="93">
        <v>4.2850000000000001</v>
      </c>
    </row>
    <row r="4802" spans="1:5" ht="14.25" customHeight="1">
      <c r="A4802" s="93">
        <v>4801</v>
      </c>
      <c r="B4802" s="93" t="s">
        <v>7369</v>
      </c>
      <c r="C4802" s="93" t="s">
        <v>7368</v>
      </c>
      <c r="D4802" s="93">
        <v>2012</v>
      </c>
      <c r="E4802" s="93">
        <v>4.2839999999999998</v>
      </c>
    </row>
    <row r="4803" spans="1:5" ht="14.25" customHeight="1">
      <c r="A4803" s="93">
        <v>4802</v>
      </c>
      <c r="B4803" s="93" t="s">
        <v>7367</v>
      </c>
      <c r="C4803" s="93" t="s">
        <v>7366</v>
      </c>
      <c r="D4803" s="93">
        <v>1975</v>
      </c>
      <c r="E4803" s="93">
        <v>4.2839999999999998</v>
      </c>
    </row>
    <row r="4804" spans="1:5" ht="14.25" customHeight="1">
      <c r="A4804" s="93">
        <v>4803</v>
      </c>
      <c r="B4804" s="93" t="s">
        <v>7365</v>
      </c>
      <c r="C4804" s="93" t="s">
        <v>7364</v>
      </c>
      <c r="D4804" s="93">
        <v>2010</v>
      </c>
      <c r="E4804" s="93">
        <v>4.2830000000000004</v>
      </c>
    </row>
    <row r="4805" spans="1:5" ht="14.25" customHeight="1">
      <c r="A4805" s="93">
        <v>4804</v>
      </c>
      <c r="B4805" s="93" t="s">
        <v>7363</v>
      </c>
      <c r="C4805" s="93" t="s">
        <v>7362</v>
      </c>
      <c r="D4805" s="93">
        <v>1995</v>
      </c>
      <c r="E4805" s="93">
        <v>4.2830000000000004</v>
      </c>
    </row>
    <row r="4806" spans="1:5" ht="14.25" customHeight="1">
      <c r="A4806" s="93">
        <v>4805</v>
      </c>
      <c r="B4806" s="93" t="s">
        <v>7067</v>
      </c>
      <c r="C4806" s="93" t="s">
        <v>7361</v>
      </c>
      <c r="D4806" s="93">
        <v>1935</v>
      </c>
      <c r="E4806" s="93">
        <v>4.282</v>
      </c>
    </row>
    <row r="4807" spans="1:5" ht="14.25" customHeight="1">
      <c r="A4807" s="93">
        <v>4806</v>
      </c>
      <c r="B4807" s="93" t="s">
        <v>7360</v>
      </c>
      <c r="C4807" s="93">
        <v>1985</v>
      </c>
      <c r="D4807" s="93">
        <v>2004</v>
      </c>
      <c r="E4807" s="93">
        <v>4.282</v>
      </c>
    </row>
    <row r="4808" spans="1:5" ht="14.25" customHeight="1">
      <c r="A4808" s="93">
        <v>4807</v>
      </c>
      <c r="B4808" s="93" t="s">
        <v>7359</v>
      </c>
      <c r="C4808" s="93" t="s">
        <v>7358</v>
      </c>
      <c r="D4808" s="93">
        <v>1954</v>
      </c>
      <c r="E4808" s="93">
        <v>4.282</v>
      </c>
    </row>
    <row r="4809" spans="1:5" ht="14.25" customHeight="1">
      <c r="A4809" s="93">
        <v>4808</v>
      </c>
      <c r="B4809" s="93" t="s">
        <v>7357</v>
      </c>
      <c r="C4809" s="93" t="s">
        <v>7356</v>
      </c>
      <c r="D4809" s="93">
        <v>1972</v>
      </c>
      <c r="E4809" s="93">
        <v>4.2809999999999997</v>
      </c>
    </row>
    <row r="4810" spans="1:5" ht="14.25" customHeight="1">
      <c r="A4810" s="93">
        <v>4809</v>
      </c>
      <c r="B4810" s="93" t="s">
        <v>7355</v>
      </c>
      <c r="C4810" s="93" t="s">
        <v>7354</v>
      </c>
      <c r="D4810" s="93">
        <v>1980</v>
      </c>
      <c r="E4810" s="93">
        <v>4.2809999999999997</v>
      </c>
    </row>
    <row r="4811" spans="1:5" ht="14.25" customHeight="1">
      <c r="A4811" s="93">
        <v>4810</v>
      </c>
      <c r="B4811" s="93" t="s">
        <v>7353</v>
      </c>
      <c r="C4811" s="93" t="s">
        <v>7352</v>
      </c>
      <c r="D4811" s="93">
        <v>1961</v>
      </c>
      <c r="E4811" s="93">
        <v>4.2809999999999997</v>
      </c>
    </row>
    <row r="4812" spans="1:5" ht="14.25" customHeight="1">
      <c r="A4812" s="93">
        <v>4811</v>
      </c>
      <c r="B4812" s="93" t="s">
        <v>7351</v>
      </c>
      <c r="C4812" s="93" t="s">
        <v>7350</v>
      </c>
      <c r="D4812" s="93">
        <v>1951</v>
      </c>
      <c r="E4812" s="93">
        <v>4.2789999999999999</v>
      </c>
    </row>
    <row r="4813" spans="1:5" ht="14.25" customHeight="1">
      <c r="A4813" s="93">
        <v>4812</v>
      </c>
      <c r="B4813" s="93" t="s">
        <v>7349</v>
      </c>
      <c r="C4813" s="93" t="s">
        <v>7348</v>
      </c>
      <c r="D4813" s="93">
        <v>1951</v>
      </c>
      <c r="E4813" s="93">
        <v>4.2789999999999999</v>
      </c>
    </row>
    <row r="4814" spans="1:5" ht="14.25" customHeight="1">
      <c r="A4814" s="93">
        <v>4813</v>
      </c>
      <c r="B4814" s="93" t="s">
        <v>7347</v>
      </c>
      <c r="C4814" s="93" t="s">
        <v>7346</v>
      </c>
      <c r="D4814" s="93">
        <v>1951</v>
      </c>
      <c r="E4814" s="93">
        <v>4.2789999999999999</v>
      </c>
    </row>
    <row r="4815" spans="1:5" ht="14.25" customHeight="1">
      <c r="A4815" s="93">
        <v>4814</v>
      </c>
      <c r="B4815" s="93" t="s">
        <v>7345</v>
      </c>
      <c r="C4815" s="93" t="s">
        <v>7344</v>
      </c>
      <c r="D4815" s="93">
        <v>1976</v>
      </c>
      <c r="E4815" s="93">
        <v>4.2789999999999999</v>
      </c>
    </row>
    <row r="4816" spans="1:5" ht="14.25" customHeight="1">
      <c r="A4816" s="93">
        <v>4815</v>
      </c>
      <c r="B4816" s="93" t="s">
        <v>7343</v>
      </c>
      <c r="C4816" s="93" t="s">
        <v>7342</v>
      </c>
      <c r="D4816" s="93">
        <v>1961</v>
      </c>
      <c r="E4816" s="93">
        <v>4.2759999999999998</v>
      </c>
    </row>
    <row r="4817" spans="1:5" ht="14.25" customHeight="1">
      <c r="A4817" s="93">
        <v>4816</v>
      </c>
      <c r="B4817" s="93" t="s">
        <v>7341</v>
      </c>
      <c r="C4817" s="93" t="s">
        <v>7340</v>
      </c>
      <c r="D4817" s="93">
        <v>1950</v>
      </c>
      <c r="E4817" s="93">
        <v>4.2759999999999998</v>
      </c>
    </row>
    <row r="4818" spans="1:5" ht="14.25" customHeight="1">
      <c r="A4818" s="93">
        <v>4817</v>
      </c>
      <c r="B4818" s="93" t="s">
        <v>7135</v>
      </c>
      <c r="C4818" s="93" t="s">
        <v>7339</v>
      </c>
      <c r="D4818" s="93">
        <v>1960</v>
      </c>
      <c r="E4818" s="93">
        <v>4.2750000000000004</v>
      </c>
    </row>
    <row r="4819" spans="1:5" ht="14.25" customHeight="1">
      <c r="A4819" s="93">
        <v>4818</v>
      </c>
      <c r="B4819" s="93" t="s">
        <v>7338</v>
      </c>
      <c r="C4819" s="93" t="s">
        <v>7337</v>
      </c>
      <c r="D4819" s="93">
        <v>1999</v>
      </c>
      <c r="E4819" s="93">
        <v>4.274</v>
      </c>
    </row>
    <row r="4820" spans="1:5" ht="14.25" customHeight="1">
      <c r="A4820" s="93">
        <v>4819</v>
      </c>
      <c r="B4820" s="93" t="s">
        <v>7336</v>
      </c>
      <c r="C4820" s="93" t="s">
        <v>7335</v>
      </c>
      <c r="D4820" s="93">
        <v>1973</v>
      </c>
      <c r="E4820" s="93">
        <v>4.274</v>
      </c>
    </row>
    <row r="4821" spans="1:5" ht="14.25" customHeight="1">
      <c r="A4821" s="93">
        <v>4820</v>
      </c>
      <c r="B4821" s="93" t="s">
        <v>7334</v>
      </c>
      <c r="C4821" s="93" t="s">
        <v>7333</v>
      </c>
      <c r="D4821" s="93">
        <v>1982</v>
      </c>
      <c r="E4821" s="93">
        <v>4.2729999999999997</v>
      </c>
    </row>
    <row r="4822" spans="1:5" ht="14.25" customHeight="1">
      <c r="A4822" s="93">
        <v>4821</v>
      </c>
      <c r="B4822" s="93" t="s">
        <v>7332</v>
      </c>
      <c r="C4822" s="93" t="s">
        <v>7331</v>
      </c>
      <c r="D4822" s="93">
        <v>1996</v>
      </c>
      <c r="E4822" s="93">
        <v>4.2720000000000002</v>
      </c>
    </row>
    <row r="4823" spans="1:5" ht="14.25" customHeight="1">
      <c r="A4823" s="93">
        <v>4822</v>
      </c>
      <c r="B4823" s="93" t="s">
        <v>7330</v>
      </c>
      <c r="C4823" s="93" t="s">
        <v>7329</v>
      </c>
      <c r="D4823" s="93">
        <v>1952</v>
      </c>
      <c r="E4823" s="93">
        <v>4.2720000000000002</v>
      </c>
    </row>
    <row r="4824" spans="1:5" ht="14.25" customHeight="1">
      <c r="A4824" s="93">
        <v>4823</v>
      </c>
      <c r="B4824" s="93" t="s">
        <v>7328</v>
      </c>
      <c r="C4824" s="93" t="s">
        <v>7327</v>
      </c>
      <c r="D4824" s="93">
        <v>1964</v>
      </c>
      <c r="E4824" s="93">
        <v>4.2720000000000002</v>
      </c>
    </row>
    <row r="4825" spans="1:5" ht="14.25" customHeight="1">
      <c r="A4825" s="93">
        <v>4824</v>
      </c>
      <c r="B4825" s="93" t="s">
        <v>7326</v>
      </c>
      <c r="C4825" s="93" t="s">
        <v>7325</v>
      </c>
      <c r="D4825" s="93">
        <v>1991</v>
      </c>
      <c r="E4825" s="93">
        <v>4.2709999999999999</v>
      </c>
    </row>
    <row r="4826" spans="1:5" ht="14.25" customHeight="1">
      <c r="A4826" s="93">
        <v>4825</v>
      </c>
      <c r="B4826" s="93" t="s">
        <v>7324</v>
      </c>
      <c r="C4826" s="93" t="s">
        <v>7323</v>
      </c>
      <c r="D4826" s="93">
        <v>1996</v>
      </c>
      <c r="E4826" s="93">
        <v>4.2709999999999999</v>
      </c>
    </row>
    <row r="4827" spans="1:5" ht="14.25" customHeight="1">
      <c r="A4827" s="93">
        <v>4826</v>
      </c>
      <c r="B4827" s="93" t="s">
        <v>7322</v>
      </c>
      <c r="C4827" s="93" t="s">
        <v>7321</v>
      </c>
      <c r="D4827" s="93">
        <v>2008</v>
      </c>
      <c r="E4827" s="93">
        <v>4.2709999999999999</v>
      </c>
    </row>
    <row r="4828" spans="1:5" ht="14.25" customHeight="1">
      <c r="A4828" s="93">
        <v>4827</v>
      </c>
      <c r="B4828" s="93" t="s">
        <v>7320</v>
      </c>
      <c r="C4828" s="93" t="s">
        <v>7319</v>
      </c>
      <c r="D4828" s="93">
        <v>1992</v>
      </c>
      <c r="E4828" s="93">
        <v>4.2709999999999999</v>
      </c>
    </row>
    <row r="4829" spans="1:5" ht="14.25" customHeight="1">
      <c r="A4829" s="93">
        <v>4828</v>
      </c>
      <c r="B4829" s="93" t="s">
        <v>7318</v>
      </c>
      <c r="C4829" s="93" t="s">
        <v>7317</v>
      </c>
      <c r="D4829" s="93">
        <v>2001</v>
      </c>
      <c r="E4829" s="93">
        <v>4.2709999999999999</v>
      </c>
    </row>
    <row r="4830" spans="1:5" ht="14.25" customHeight="1">
      <c r="A4830" s="93">
        <v>4829</v>
      </c>
      <c r="B4830" s="93" t="s">
        <v>7316</v>
      </c>
      <c r="C4830" s="93" t="s">
        <v>7315</v>
      </c>
      <c r="D4830" s="93">
        <v>1958</v>
      </c>
      <c r="E4830" s="93">
        <v>4.2699999999999996</v>
      </c>
    </row>
    <row r="4831" spans="1:5" ht="14.25" customHeight="1">
      <c r="A4831" s="93">
        <v>4830</v>
      </c>
      <c r="B4831" s="93" t="s">
        <v>7314</v>
      </c>
      <c r="C4831" s="93" t="s">
        <v>7313</v>
      </c>
      <c r="D4831" s="93">
        <v>2001</v>
      </c>
      <c r="E4831" s="93">
        <v>4.2699999999999996</v>
      </c>
    </row>
    <row r="4832" spans="1:5" ht="14.25" customHeight="1">
      <c r="A4832" s="93">
        <v>4831</v>
      </c>
      <c r="B4832" s="93" t="s">
        <v>7312</v>
      </c>
      <c r="C4832" s="93" t="s">
        <v>7311</v>
      </c>
      <c r="D4832" s="93">
        <v>1976</v>
      </c>
      <c r="E4832" s="93">
        <v>4.2699999999999996</v>
      </c>
    </row>
    <row r="4833" spans="1:5" ht="14.25" customHeight="1">
      <c r="A4833" s="93">
        <v>4832</v>
      </c>
      <c r="B4833" s="93" t="s">
        <v>7147</v>
      </c>
      <c r="C4833" s="93" t="s">
        <v>7310</v>
      </c>
      <c r="D4833" s="93">
        <v>1993</v>
      </c>
      <c r="E4833" s="93">
        <v>4.2679999999999998</v>
      </c>
    </row>
    <row r="4834" spans="1:5" ht="14.25" customHeight="1">
      <c r="A4834" s="93">
        <v>4833</v>
      </c>
      <c r="B4834" s="93" t="s">
        <v>7208</v>
      </c>
      <c r="C4834" s="93" t="s">
        <v>7309</v>
      </c>
      <c r="D4834" s="93">
        <v>2009</v>
      </c>
      <c r="E4834" s="93">
        <v>4.2670000000000003</v>
      </c>
    </row>
    <row r="4835" spans="1:5" ht="14.25" customHeight="1">
      <c r="A4835" s="93">
        <v>4834</v>
      </c>
      <c r="B4835" s="93" t="s">
        <v>7308</v>
      </c>
      <c r="C4835" s="93" t="s">
        <v>7307</v>
      </c>
      <c r="D4835" s="93">
        <v>1965</v>
      </c>
      <c r="E4835" s="93">
        <v>4.266</v>
      </c>
    </row>
    <row r="4836" spans="1:5" ht="14.25" customHeight="1">
      <c r="A4836" s="93">
        <v>4835</v>
      </c>
      <c r="B4836" s="93" t="s">
        <v>7306</v>
      </c>
      <c r="C4836" s="93" t="s">
        <v>7305</v>
      </c>
      <c r="D4836" s="93">
        <v>2011</v>
      </c>
      <c r="E4836" s="93">
        <v>4.2649999999999997</v>
      </c>
    </row>
    <row r="4837" spans="1:5" ht="14.25" customHeight="1">
      <c r="A4837" s="93">
        <v>4836</v>
      </c>
      <c r="B4837" s="93" t="s">
        <v>7304</v>
      </c>
      <c r="C4837" s="93" t="s">
        <v>7303</v>
      </c>
      <c r="D4837" s="93">
        <v>1969</v>
      </c>
      <c r="E4837" s="93">
        <v>4.2640000000000002</v>
      </c>
    </row>
    <row r="4838" spans="1:5" ht="14.25" customHeight="1">
      <c r="A4838" s="93">
        <v>4837</v>
      </c>
      <c r="B4838" s="93" t="s">
        <v>7302</v>
      </c>
      <c r="C4838" s="93" t="s">
        <v>7301</v>
      </c>
      <c r="D4838" s="93">
        <v>1991</v>
      </c>
      <c r="E4838" s="93">
        <v>4.2640000000000002</v>
      </c>
    </row>
    <row r="4839" spans="1:5" ht="14.25" customHeight="1">
      <c r="A4839" s="93">
        <v>4838</v>
      </c>
      <c r="B4839" s="93" t="s">
        <v>7300</v>
      </c>
      <c r="C4839" s="93" t="s">
        <v>7299</v>
      </c>
      <c r="D4839" s="93">
        <v>1977</v>
      </c>
      <c r="E4839" s="93">
        <v>4.2640000000000002</v>
      </c>
    </row>
    <row r="4840" spans="1:5" ht="14.25" customHeight="1">
      <c r="A4840" s="93">
        <v>4839</v>
      </c>
      <c r="B4840" s="93" t="s">
        <v>7037</v>
      </c>
      <c r="C4840" s="93" t="s">
        <v>7298</v>
      </c>
      <c r="D4840" s="93">
        <v>1987</v>
      </c>
      <c r="E4840" s="93">
        <v>4.2640000000000002</v>
      </c>
    </row>
    <row r="4841" spans="1:5" ht="14.25" customHeight="1">
      <c r="A4841" s="93">
        <v>4840</v>
      </c>
      <c r="B4841" s="93" t="s">
        <v>7297</v>
      </c>
      <c r="C4841" s="93" t="s">
        <v>7296</v>
      </c>
      <c r="D4841" s="93">
        <v>1967</v>
      </c>
      <c r="E4841" s="93">
        <v>4.2629999999999999</v>
      </c>
    </row>
    <row r="4842" spans="1:5" ht="14.25" customHeight="1">
      <c r="A4842" s="93">
        <v>4841</v>
      </c>
      <c r="B4842" s="93" t="s">
        <v>7295</v>
      </c>
      <c r="C4842" s="93" t="s">
        <v>7294</v>
      </c>
      <c r="D4842" s="93">
        <v>1998</v>
      </c>
      <c r="E4842" s="93">
        <v>4.2619999999999996</v>
      </c>
    </row>
    <row r="4843" spans="1:5" ht="14.25" customHeight="1">
      <c r="A4843" s="93">
        <v>4842</v>
      </c>
      <c r="B4843" s="93" t="s">
        <v>7293</v>
      </c>
      <c r="C4843" s="93" t="s">
        <v>7292</v>
      </c>
      <c r="D4843" s="93">
        <v>1966</v>
      </c>
      <c r="E4843" s="93">
        <v>4.2619999999999996</v>
      </c>
    </row>
    <row r="4844" spans="1:5" ht="14.25" customHeight="1">
      <c r="A4844" s="93">
        <v>4843</v>
      </c>
      <c r="B4844" s="93" t="s">
        <v>7291</v>
      </c>
      <c r="C4844" s="93" t="s">
        <v>7290</v>
      </c>
      <c r="D4844" s="93">
        <v>1938</v>
      </c>
      <c r="E4844" s="93">
        <v>4.2610000000000001</v>
      </c>
    </row>
    <row r="4845" spans="1:5" ht="14.25" customHeight="1">
      <c r="A4845" s="93">
        <v>4844</v>
      </c>
      <c r="B4845" s="93" t="s">
        <v>7081</v>
      </c>
      <c r="C4845" s="93" t="s">
        <v>7289</v>
      </c>
      <c r="D4845" s="93">
        <v>1984</v>
      </c>
      <c r="E4845" s="93">
        <v>4.2610000000000001</v>
      </c>
    </row>
    <row r="4846" spans="1:5" ht="14.25" customHeight="1">
      <c r="A4846" s="93">
        <v>4845</v>
      </c>
      <c r="B4846" s="93" t="s">
        <v>7288</v>
      </c>
      <c r="C4846" s="93" t="s">
        <v>7287</v>
      </c>
      <c r="D4846" s="93">
        <v>1988</v>
      </c>
      <c r="E4846" s="93">
        <v>4.2610000000000001</v>
      </c>
    </row>
    <row r="4847" spans="1:5" ht="14.25" customHeight="1">
      <c r="A4847" s="93">
        <v>4846</v>
      </c>
      <c r="B4847" s="93" t="s">
        <v>7286</v>
      </c>
      <c r="C4847" s="93" t="s">
        <v>7285</v>
      </c>
      <c r="D4847" s="93">
        <v>2007</v>
      </c>
      <c r="E4847" s="93">
        <v>4.2610000000000001</v>
      </c>
    </row>
    <row r="4848" spans="1:5" ht="14.25" customHeight="1">
      <c r="A4848" s="93">
        <v>4847</v>
      </c>
      <c r="B4848" s="93" t="s">
        <v>7284</v>
      </c>
      <c r="C4848" s="93" t="s">
        <v>7283</v>
      </c>
      <c r="D4848" s="93">
        <v>1969</v>
      </c>
      <c r="E4848" s="93">
        <v>4.26</v>
      </c>
    </row>
    <row r="4849" spans="1:5" ht="14.25" customHeight="1">
      <c r="A4849" s="93">
        <v>4848</v>
      </c>
      <c r="B4849" s="93" t="s">
        <v>7282</v>
      </c>
      <c r="C4849" s="93" t="s">
        <v>7281</v>
      </c>
      <c r="D4849" s="93">
        <v>1934</v>
      </c>
      <c r="E4849" s="93">
        <v>4.26</v>
      </c>
    </row>
    <row r="4850" spans="1:5" ht="14.25" customHeight="1">
      <c r="A4850" s="93">
        <v>4849</v>
      </c>
      <c r="B4850" s="93" t="s">
        <v>7280</v>
      </c>
      <c r="C4850" s="93" t="s">
        <v>7279</v>
      </c>
      <c r="D4850" s="93">
        <v>1978</v>
      </c>
      <c r="E4850" s="93">
        <v>4.2590000000000003</v>
      </c>
    </row>
    <row r="4851" spans="1:5" ht="14.25" customHeight="1">
      <c r="A4851" s="93">
        <v>4850</v>
      </c>
      <c r="B4851" s="93" t="s">
        <v>7278</v>
      </c>
      <c r="C4851" s="93" t="s">
        <v>7277</v>
      </c>
      <c r="D4851" s="93">
        <v>2007</v>
      </c>
      <c r="E4851" s="93">
        <v>4.258</v>
      </c>
    </row>
    <row r="4852" spans="1:5" ht="14.25" customHeight="1">
      <c r="A4852" s="93">
        <v>4851</v>
      </c>
      <c r="B4852" s="93" t="s">
        <v>7216</v>
      </c>
      <c r="C4852" s="93" t="s">
        <v>7276</v>
      </c>
      <c r="D4852" s="93">
        <v>2003</v>
      </c>
      <c r="E4852" s="93">
        <v>4.258</v>
      </c>
    </row>
    <row r="4853" spans="1:5" ht="14.25" customHeight="1">
      <c r="A4853" s="93">
        <v>4852</v>
      </c>
      <c r="B4853" s="93" t="s">
        <v>7275</v>
      </c>
      <c r="C4853" s="93" t="s">
        <v>7274</v>
      </c>
      <c r="D4853" s="93">
        <v>2000</v>
      </c>
      <c r="E4853" s="93">
        <v>4.258</v>
      </c>
    </row>
    <row r="4854" spans="1:5" ht="14.25" customHeight="1">
      <c r="A4854" s="93">
        <v>4853</v>
      </c>
      <c r="B4854" s="93" t="s">
        <v>7003</v>
      </c>
      <c r="C4854" s="93" t="s">
        <v>7273</v>
      </c>
      <c r="D4854" s="93">
        <v>1956</v>
      </c>
      <c r="E4854" s="93">
        <v>4.2569999999999997</v>
      </c>
    </row>
    <row r="4855" spans="1:5" ht="14.25" customHeight="1">
      <c r="A4855" s="93">
        <v>4854</v>
      </c>
      <c r="B4855" s="93" t="s">
        <v>7272</v>
      </c>
      <c r="C4855" s="93" t="s">
        <v>7271</v>
      </c>
      <c r="D4855" s="93">
        <v>2002</v>
      </c>
      <c r="E4855" s="93">
        <v>4.2569999999999997</v>
      </c>
    </row>
    <row r="4856" spans="1:5" ht="14.25" customHeight="1">
      <c r="A4856" s="93">
        <v>4855</v>
      </c>
      <c r="B4856" s="93" t="s">
        <v>7270</v>
      </c>
      <c r="C4856" s="93" t="s">
        <v>4667</v>
      </c>
      <c r="D4856" s="93">
        <v>1962</v>
      </c>
      <c r="E4856" s="93">
        <v>4.2549999999999999</v>
      </c>
    </row>
    <row r="4857" spans="1:5" ht="14.25" customHeight="1">
      <c r="A4857" s="93">
        <v>4856</v>
      </c>
      <c r="B4857" s="93" t="s">
        <v>7269</v>
      </c>
      <c r="C4857" s="93" t="s">
        <v>7268</v>
      </c>
      <c r="D4857" s="93">
        <v>1953</v>
      </c>
      <c r="E4857" s="93">
        <v>4.2549999999999999</v>
      </c>
    </row>
    <row r="4858" spans="1:5" ht="14.25" customHeight="1">
      <c r="A4858" s="93">
        <v>4857</v>
      </c>
      <c r="B4858" s="93" t="s">
        <v>7267</v>
      </c>
      <c r="C4858" s="93" t="s">
        <v>7266</v>
      </c>
      <c r="D4858" s="93">
        <v>2011</v>
      </c>
      <c r="E4858" s="93">
        <v>4.2539999999999996</v>
      </c>
    </row>
    <row r="4859" spans="1:5" ht="14.25" customHeight="1">
      <c r="A4859" s="93">
        <v>4858</v>
      </c>
      <c r="B4859" s="93" t="s">
        <v>7265</v>
      </c>
      <c r="C4859" s="93" t="s">
        <v>7264</v>
      </c>
      <c r="D4859" s="93">
        <v>2002</v>
      </c>
      <c r="E4859" s="93">
        <v>4.2519999999999998</v>
      </c>
    </row>
    <row r="4860" spans="1:5" ht="14.25" customHeight="1">
      <c r="A4860" s="93">
        <v>4859</v>
      </c>
      <c r="B4860" s="93" t="s">
        <v>7263</v>
      </c>
      <c r="C4860" s="93" t="s">
        <v>7262</v>
      </c>
      <c r="D4860" s="93">
        <v>1949</v>
      </c>
      <c r="E4860" s="93">
        <v>4.2519999999999998</v>
      </c>
    </row>
    <row r="4861" spans="1:5" ht="14.25" customHeight="1">
      <c r="A4861" s="93">
        <v>4860</v>
      </c>
      <c r="B4861" s="93" t="s">
        <v>7261</v>
      </c>
      <c r="C4861" s="93" t="s">
        <v>7260</v>
      </c>
      <c r="D4861" s="93">
        <v>1961</v>
      </c>
      <c r="E4861" s="93">
        <v>4.2489999999999997</v>
      </c>
    </row>
    <row r="4862" spans="1:5" ht="14.25" customHeight="1">
      <c r="A4862" s="93">
        <v>4861</v>
      </c>
      <c r="B4862" s="93" t="s">
        <v>7259</v>
      </c>
      <c r="C4862" s="93" t="s">
        <v>7258</v>
      </c>
      <c r="D4862" s="93">
        <v>1972</v>
      </c>
      <c r="E4862" s="93">
        <v>4.2489999999999997</v>
      </c>
    </row>
    <row r="4863" spans="1:5" ht="14.25" customHeight="1">
      <c r="A4863" s="93">
        <v>4862</v>
      </c>
      <c r="B4863" s="93" t="s">
        <v>7257</v>
      </c>
      <c r="C4863" s="93" t="s">
        <v>7256</v>
      </c>
      <c r="D4863" s="93">
        <v>1997</v>
      </c>
      <c r="E4863" s="93">
        <v>4.2480000000000002</v>
      </c>
    </row>
    <row r="4864" spans="1:5" ht="14.25" customHeight="1">
      <c r="A4864" s="93">
        <v>4863</v>
      </c>
      <c r="B4864" s="93" t="s">
        <v>7255</v>
      </c>
      <c r="C4864" s="93" t="s">
        <v>7254</v>
      </c>
      <c r="D4864" s="93">
        <v>2007</v>
      </c>
      <c r="E4864" s="93">
        <v>4.2480000000000002</v>
      </c>
    </row>
    <row r="4865" spans="1:5" ht="14.25" customHeight="1">
      <c r="A4865" s="93">
        <v>4864</v>
      </c>
      <c r="B4865" s="93" t="s">
        <v>195</v>
      </c>
      <c r="C4865" s="93" t="s">
        <v>7253</v>
      </c>
      <c r="D4865" s="93">
        <v>1973</v>
      </c>
      <c r="E4865" s="93">
        <v>4.2480000000000002</v>
      </c>
    </row>
    <row r="4866" spans="1:5" ht="14.25" customHeight="1">
      <c r="A4866" s="93">
        <v>4865</v>
      </c>
      <c r="B4866" s="93" t="s">
        <v>7252</v>
      </c>
      <c r="C4866" s="93" t="s">
        <v>7251</v>
      </c>
      <c r="D4866" s="93">
        <v>1989</v>
      </c>
      <c r="E4866" s="93">
        <v>4.2469999999999999</v>
      </c>
    </row>
    <row r="4867" spans="1:5" ht="14.25" customHeight="1">
      <c r="A4867" s="93">
        <v>4866</v>
      </c>
      <c r="B4867" s="93" t="s">
        <v>7250</v>
      </c>
      <c r="C4867" s="93" t="s">
        <v>7249</v>
      </c>
      <c r="D4867" s="93">
        <v>1968</v>
      </c>
      <c r="E4867" s="93">
        <v>4.2469999999999999</v>
      </c>
    </row>
    <row r="4868" spans="1:5" ht="14.25" customHeight="1">
      <c r="A4868" s="93">
        <v>4867</v>
      </c>
      <c r="B4868" s="93" t="s">
        <v>7248</v>
      </c>
      <c r="C4868" s="93" t="s">
        <v>7247</v>
      </c>
      <c r="D4868" s="93">
        <v>2003</v>
      </c>
      <c r="E4868" s="93">
        <v>4.2469999999999999</v>
      </c>
    </row>
    <row r="4869" spans="1:5" ht="14.25" customHeight="1">
      <c r="A4869" s="93">
        <v>4868</v>
      </c>
      <c r="B4869" s="93" t="s">
        <v>7246</v>
      </c>
      <c r="C4869" s="93" t="s">
        <v>7245</v>
      </c>
      <c r="D4869" s="93">
        <v>1997</v>
      </c>
      <c r="E4869" s="93">
        <v>4.2450000000000001</v>
      </c>
    </row>
    <row r="4870" spans="1:5" ht="14.25" customHeight="1">
      <c r="A4870" s="93">
        <v>4869</v>
      </c>
      <c r="B4870" s="93" t="s">
        <v>7244</v>
      </c>
      <c r="C4870" s="93" t="s">
        <v>7243</v>
      </c>
      <c r="D4870" s="93">
        <v>1975</v>
      </c>
      <c r="E4870" s="93">
        <v>4.2450000000000001</v>
      </c>
    </row>
    <row r="4871" spans="1:5" ht="14.25" customHeight="1">
      <c r="A4871" s="93">
        <v>4870</v>
      </c>
      <c r="B4871" s="93" t="s">
        <v>7242</v>
      </c>
      <c r="C4871" s="93" t="s">
        <v>7241</v>
      </c>
      <c r="D4871" s="93">
        <v>1982</v>
      </c>
      <c r="E4871" s="93">
        <v>4.2450000000000001</v>
      </c>
    </row>
    <row r="4872" spans="1:5" ht="14.25" customHeight="1">
      <c r="A4872" s="93">
        <v>4871</v>
      </c>
      <c r="B4872" s="93" t="s">
        <v>7218</v>
      </c>
      <c r="C4872" s="93" t="s">
        <v>7240</v>
      </c>
      <c r="D4872" s="93">
        <v>1940</v>
      </c>
      <c r="E4872" s="93">
        <v>4.2439999999999998</v>
      </c>
    </row>
    <row r="4873" spans="1:5" ht="14.25" customHeight="1">
      <c r="A4873" s="93">
        <v>4872</v>
      </c>
      <c r="B4873" s="93" t="s">
        <v>7239</v>
      </c>
      <c r="C4873" s="93" t="s">
        <v>7238</v>
      </c>
      <c r="D4873" s="93">
        <v>1960</v>
      </c>
      <c r="E4873" s="93">
        <v>4.2430000000000003</v>
      </c>
    </row>
    <row r="4874" spans="1:5" ht="14.25" customHeight="1">
      <c r="A4874" s="93">
        <v>4873</v>
      </c>
      <c r="B4874" s="93" t="s">
        <v>7237</v>
      </c>
      <c r="C4874" s="93" t="s">
        <v>7236</v>
      </c>
      <c r="D4874" s="93">
        <v>1966</v>
      </c>
      <c r="E4874" s="93">
        <v>4.2430000000000003</v>
      </c>
    </row>
    <row r="4875" spans="1:5" ht="14.25" customHeight="1">
      <c r="A4875" s="93">
        <v>4874</v>
      </c>
      <c r="B4875" s="93" t="s">
        <v>7235</v>
      </c>
      <c r="C4875" s="93" t="s">
        <v>7234</v>
      </c>
      <c r="D4875" s="93">
        <v>1942</v>
      </c>
      <c r="E4875" s="93">
        <v>4.2430000000000003</v>
      </c>
    </row>
    <row r="4876" spans="1:5" ht="14.25" customHeight="1">
      <c r="A4876" s="93">
        <v>4875</v>
      </c>
      <c r="B4876" s="93" t="s">
        <v>7233</v>
      </c>
      <c r="C4876" s="93" t="s">
        <v>7232</v>
      </c>
      <c r="D4876" s="93">
        <v>1975</v>
      </c>
      <c r="E4876" s="93">
        <v>4.242</v>
      </c>
    </row>
    <row r="4877" spans="1:5" ht="14.25" customHeight="1">
      <c r="A4877" s="93">
        <v>4876</v>
      </c>
      <c r="B4877" s="93" t="s">
        <v>7231</v>
      </c>
      <c r="C4877" s="93" t="s">
        <v>7230</v>
      </c>
      <c r="D4877" s="93">
        <v>1970</v>
      </c>
      <c r="E4877" s="93">
        <v>4.242</v>
      </c>
    </row>
    <row r="4878" spans="1:5" ht="14.25" customHeight="1">
      <c r="A4878" s="93">
        <v>4877</v>
      </c>
      <c r="B4878" s="93" t="s">
        <v>7229</v>
      </c>
      <c r="C4878" s="93" t="s">
        <v>7228</v>
      </c>
      <c r="D4878" s="93">
        <v>2007</v>
      </c>
      <c r="E4878" s="93">
        <v>4.242</v>
      </c>
    </row>
    <row r="4879" spans="1:5" ht="14.25" customHeight="1">
      <c r="A4879" s="93">
        <v>4878</v>
      </c>
      <c r="B4879" s="93" t="s">
        <v>7227</v>
      </c>
      <c r="C4879" s="93" t="s">
        <v>7226</v>
      </c>
      <c r="D4879" s="93">
        <v>1974</v>
      </c>
      <c r="E4879" s="93">
        <v>4.242</v>
      </c>
    </row>
    <row r="4880" spans="1:5" ht="14.25" customHeight="1">
      <c r="A4880" s="93">
        <v>4879</v>
      </c>
      <c r="B4880" s="93" t="s">
        <v>7225</v>
      </c>
      <c r="C4880" s="93" t="s">
        <v>7224</v>
      </c>
      <c r="D4880" s="93">
        <v>1993</v>
      </c>
      <c r="E4880" s="93">
        <v>4.242</v>
      </c>
    </row>
    <row r="4881" spans="1:5" ht="14.25" customHeight="1">
      <c r="A4881" s="93">
        <v>4880</v>
      </c>
      <c r="B4881" s="93" t="s">
        <v>7223</v>
      </c>
      <c r="C4881" s="93" t="s">
        <v>7223</v>
      </c>
      <c r="D4881" s="93">
        <v>1955</v>
      </c>
      <c r="E4881" s="93">
        <v>4.24</v>
      </c>
    </row>
    <row r="4882" spans="1:5" ht="14.25" customHeight="1">
      <c r="A4882" s="93">
        <v>4881</v>
      </c>
      <c r="B4882" s="93" t="s">
        <v>7222</v>
      </c>
      <c r="C4882" s="93" t="s">
        <v>7221</v>
      </c>
      <c r="D4882" s="93">
        <v>1991</v>
      </c>
      <c r="E4882" s="93">
        <v>4.2389999999999999</v>
      </c>
    </row>
    <row r="4883" spans="1:5" ht="14.25" customHeight="1">
      <c r="A4883" s="93">
        <v>4882</v>
      </c>
      <c r="B4883" s="93" t="s">
        <v>7220</v>
      </c>
      <c r="C4883" s="93" t="s">
        <v>7219</v>
      </c>
      <c r="D4883" s="93">
        <v>1994</v>
      </c>
      <c r="E4883" s="93">
        <v>4.2389999999999999</v>
      </c>
    </row>
    <row r="4884" spans="1:5" ht="14.25" customHeight="1">
      <c r="A4884" s="93">
        <v>4883</v>
      </c>
      <c r="B4884" s="93" t="s">
        <v>7218</v>
      </c>
      <c r="C4884" s="93" t="s">
        <v>7217</v>
      </c>
      <c r="D4884" s="93">
        <v>1940</v>
      </c>
      <c r="E4884" s="93">
        <v>4.2389999999999999</v>
      </c>
    </row>
    <row r="4885" spans="1:5" ht="14.25" customHeight="1">
      <c r="A4885" s="93">
        <v>4884</v>
      </c>
      <c r="B4885" s="93" t="s">
        <v>7216</v>
      </c>
      <c r="C4885" s="93" t="s">
        <v>7215</v>
      </c>
      <c r="D4885" s="93">
        <v>2010</v>
      </c>
      <c r="E4885" s="93">
        <v>4.2380000000000004</v>
      </c>
    </row>
    <row r="4886" spans="1:5" ht="14.25" customHeight="1">
      <c r="A4886" s="93">
        <v>4885</v>
      </c>
      <c r="B4886" s="93" t="s">
        <v>7214</v>
      </c>
      <c r="C4886" s="93" t="s">
        <v>7213</v>
      </c>
      <c r="D4886" s="93">
        <v>1990</v>
      </c>
      <c r="E4886" s="93">
        <v>4.2380000000000004</v>
      </c>
    </row>
    <row r="4887" spans="1:5" ht="14.25" customHeight="1">
      <c r="A4887" s="93">
        <v>4886</v>
      </c>
      <c r="B4887" s="93" t="s">
        <v>7212</v>
      </c>
      <c r="C4887" s="93" t="s">
        <v>7211</v>
      </c>
      <c r="D4887" s="93">
        <v>1968</v>
      </c>
      <c r="E4887" s="93">
        <v>4.2380000000000004</v>
      </c>
    </row>
    <row r="4888" spans="1:5" ht="14.25" customHeight="1">
      <c r="A4888" s="93">
        <v>4887</v>
      </c>
      <c r="B4888" s="93" t="s">
        <v>7210</v>
      </c>
      <c r="C4888" s="93" t="s">
        <v>7209</v>
      </c>
      <c r="D4888" s="93">
        <v>1969</v>
      </c>
      <c r="E4888" s="93">
        <v>4.2380000000000004</v>
      </c>
    </row>
    <row r="4889" spans="1:5" ht="14.25" customHeight="1">
      <c r="A4889" s="93">
        <v>4888</v>
      </c>
      <c r="B4889" s="93" t="s">
        <v>7208</v>
      </c>
      <c r="C4889" s="93" t="s">
        <v>7207</v>
      </c>
      <c r="D4889" s="93">
        <v>2004</v>
      </c>
      <c r="E4889" s="93">
        <v>4.2359999999999998</v>
      </c>
    </row>
    <row r="4890" spans="1:5" ht="14.25" customHeight="1">
      <c r="A4890" s="93">
        <v>4889</v>
      </c>
      <c r="B4890" s="93" t="s">
        <v>7206</v>
      </c>
      <c r="C4890" s="93" t="s">
        <v>7205</v>
      </c>
      <c r="D4890" s="93">
        <v>1984</v>
      </c>
      <c r="E4890" s="93">
        <v>4.2350000000000003</v>
      </c>
    </row>
    <row r="4891" spans="1:5" ht="14.25" customHeight="1">
      <c r="A4891" s="93">
        <v>4890</v>
      </c>
      <c r="B4891" s="93" t="s">
        <v>7015</v>
      </c>
      <c r="C4891" s="93" t="s">
        <v>7204</v>
      </c>
      <c r="D4891" s="93">
        <v>1982</v>
      </c>
      <c r="E4891" s="93">
        <v>4.2350000000000003</v>
      </c>
    </row>
    <row r="4892" spans="1:5" ht="14.25" customHeight="1">
      <c r="A4892" s="93">
        <v>4891</v>
      </c>
      <c r="B4892" s="93" t="s">
        <v>7203</v>
      </c>
      <c r="C4892" s="93" t="s">
        <v>7202</v>
      </c>
      <c r="D4892" s="93">
        <v>1959</v>
      </c>
      <c r="E4892" s="93">
        <v>4.234</v>
      </c>
    </row>
    <row r="4893" spans="1:5" ht="14.25" customHeight="1">
      <c r="A4893" s="93">
        <v>4892</v>
      </c>
      <c r="B4893" s="93" t="s">
        <v>7153</v>
      </c>
      <c r="C4893" s="93" t="s">
        <v>7201</v>
      </c>
      <c r="D4893" s="93">
        <v>2001</v>
      </c>
      <c r="E4893" s="93">
        <v>4.234</v>
      </c>
    </row>
    <row r="4894" spans="1:5" ht="14.25" customHeight="1">
      <c r="A4894" s="93">
        <v>4893</v>
      </c>
      <c r="B4894" s="93" t="s">
        <v>7200</v>
      </c>
      <c r="C4894" s="93" t="s">
        <v>7199</v>
      </c>
      <c r="D4894" s="93">
        <v>1975</v>
      </c>
      <c r="E4894" s="93">
        <v>4.2329999999999997</v>
      </c>
    </row>
    <row r="4895" spans="1:5" ht="14.25" customHeight="1">
      <c r="A4895" s="93">
        <v>4894</v>
      </c>
      <c r="B4895" s="93" t="s">
        <v>7198</v>
      </c>
      <c r="C4895" s="93" t="s">
        <v>7197</v>
      </c>
      <c r="D4895" s="93">
        <v>1985</v>
      </c>
      <c r="E4895" s="93">
        <v>4.2320000000000002</v>
      </c>
    </row>
    <row r="4896" spans="1:5" ht="14.25" customHeight="1">
      <c r="A4896" s="93">
        <v>4895</v>
      </c>
      <c r="B4896" s="93" t="s">
        <v>7196</v>
      </c>
      <c r="C4896" s="93" t="s">
        <v>7195</v>
      </c>
      <c r="D4896" s="93">
        <v>2009</v>
      </c>
      <c r="E4896" s="93">
        <v>4.2320000000000002</v>
      </c>
    </row>
    <row r="4897" spans="1:5" ht="14.25" customHeight="1">
      <c r="A4897" s="93">
        <v>4896</v>
      </c>
      <c r="B4897" s="93" t="s">
        <v>7194</v>
      </c>
      <c r="C4897" s="93" t="s">
        <v>7193</v>
      </c>
      <c r="D4897" s="93">
        <v>2002</v>
      </c>
      <c r="E4897" s="93">
        <v>4.2309999999999999</v>
      </c>
    </row>
    <row r="4898" spans="1:5" ht="14.25" customHeight="1">
      <c r="A4898" s="93">
        <v>4897</v>
      </c>
      <c r="B4898" s="93" t="s">
        <v>7192</v>
      </c>
      <c r="C4898" s="93" t="s">
        <v>7191</v>
      </c>
      <c r="D4898" s="93">
        <v>1982</v>
      </c>
      <c r="E4898" s="93">
        <v>4.2309999999999999</v>
      </c>
    </row>
    <row r="4899" spans="1:5" ht="14.25" customHeight="1">
      <c r="A4899" s="93">
        <v>4898</v>
      </c>
      <c r="B4899" s="93" t="s">
        <v>7190</v>
      </c>
      <c r="C4899" s="93" t="s">
        <v>7189</v>
      </c>
      <c r="D4899" s="93">
        <v>2006</v>
      </c>
      <c r="E4899" s="93">
        <v>4.2290000000000001</v>
      </c>
    </row>
    <row r="4900" spans="1:5" ht="14.25" customHeight="1">
      <c r="A4900" s="93">
        <v>4899</v>
      </c>
      <c r="B4900" s="93" t="s">
        <v>7188</v>
      </c>
      <c r="C4900" s="93" t="s">
        <v>7187</v>
      </c>
      <c r="D4900" s="93">
        <v>1972</v>
      </c>
      <c r="E4900" s="93">
        <v>4.2290000000000001</v>
      </c>
    </row>
    <row r="4901" spans="1:5" ht="14.25" customHeight="1">
      <c r="A4901" s="93">
        <v>4900</v>
      </c>
      <c r="B4901" s="93" t="s">
        <v>7186</v>
      </c>
      <c r="C4901" s="93" t="s">
        <v>7185</v>
      </c>
      <c r="D4901" s="93">
        <v>1959</v>
      </c>
      <c r="E4901" s="93">
        <v>4.2279999999999998</v>
      </c>
    </row>
    <row r="4902" spans="1:5" ht="14.25" customHeight="1">
      <c r="A4902" s="93">
        <v>4901</v>
      </c>
      <c r="B4902" s="93" t="s">
        <v>7184</v>
      </c>
      <c r="C4902" s="93" t="s">
        <v>7183</v>
      </c>
      <c r="D4902" s="93">
        <v>2011</v>
      </c>
      <c r="E4902" s="93">
        <v>4.2279999999999998</v>
      </c>
    </row>
    <row r="4903" spans="1:5" ht="14.25" customHeight="1">
      <c r="A4903" s="93">
        <v>4902</v>
      </c>
      <c r="B4903" s="93" t="s">
        <v>7182</v>
      </c>
      <c r="C4903" s="93" t="s">
        <v>7181</v>
      </c>
      <c r="D4903" s="93">
        <v>1961</v>
      </c>
      <c r="E4903" s="93">
        <v>4.2270000000000003</v>
      </c>
    </row>
    <row r="4904" spans="1:5" ht="14.25" customHeight="1">
      <c r="A4904" s="93">
        <v>4903</v>
      </c>
      <c r="B4904" s="93" t="s">
        <v>7180</v>
      </c>
      <c r="C4904" s="93" t="s">
        <v>979</v>
      </c>
      <c r="D4904" s="93">
        <v>1959</v>
      </c>
      <c r="E4904" s="93">
        <v>4.2240000000000002</v>
      </c>
    </row>
    <row r="4905" spans="1:5" ht="14.25" customHeight="1">
      <c r="A4905" s="93">
        <v>4904</v>
      </c>
      <c r="B4905" s="93" t="s">
        <v>7179</v>
      </c>
      <c r="C4905" s="93" t="s">
        <v>7178</v>
      </c>
      <c r="D4905" s="93">
        <v>1967</v>
      </c>
      <c r="E4905" s="93">
        <v>4.2240000000000002</v>
      </c>
    </row>
    <row r="4906" spans="1:5" ht="14.25" customHeight="1">
      <c r="A4906" s="93">
        <v>4905</v>
      </c>
      <c r="B4906" s="93" t="s">
        <v>7177</v>
      </c>
      <c r="C4906" s="93" t="s">
        <v>7176</v>
      </c>
      <c r="D4906" s="93">
        <v>2003</v>
      </c>
      <c r="E4906" s="93">
        <v>4.2229999999999999</v>
      </c>
    </row>
    <row r="4907" spans="1:5" ht="14.25" customHeight="1">
      <c r="A4907" s="93">
        <v>4906</v>
      </c>
      <c r="B4907" s="93" t="s">
        <v>7175</v>
      </c>
      <c r="C4907" s="93" t="s">
        <v>7174</v>
      </c>
      <c r="D4907" s="93">
        <v>1937</v>
      </c>
      <c r="E4907" s="93">
        <v>4.2229999999999999</v>
      </c>
    </row>
    <row r="4908" spans="1:5" ht="14.25" customHeight="1">
      <c r="A4908" s="93">
        <v>4907</v>
      </c>
      <c r="B4908" s="93" t="s">
        <v>7173</v>
      </c>
      <c r="C4908" s="93" t="s">
        <v>7172</v>
      </c>
      <c r="D4908" s="93">
        <v>1958</v>
      </c>
      <c r="E4908" s="93">
        <v>4.2220000000000004</v>
      </c>
    </row>
    <row r="4909" spans="1:5" ht="14.25" customHeight="1">
      <c r="A4909" s="93">
        <v>4908</v>
      </c>
      <c r="B4909" s="93" t="s">
        <v>7171</v>
      </c>
      <c r="C4909" s="93" t="s">
        <v>7170</v>
      </c>
      <c r="D4909" s="93">
        <v>1995</v>
      </c>
      <c r="E4909" s="93">
        <v>4.22</v>
      </c>
    </row>
    <row r="4910" spans="1:5" ht="14.25" customHeight="1">
      <c r="A4910" s="93">
        <v>4909</v>
      </c>
      <c r="B4910" s="93" t="s">
        <v>7169</v>
      </c>
      <c r="C4910" s="93" t="s">
        <v>7168</v>
      </c>
      <c r="D4910" s="93">
        <v>1936</v>
      </c>
      <c r="E4910" s="93">
        <v>4.2190000000000003</v>
      </c>
    </row>
    <row r="4911" spans="1:5" ht="14.25" customHeight="1">
      <c r="A4911" s="93">
        <v>4910</v>
      </c>
      <c r="B4911" s="93" t="s">
        <v>7167</v>
      </c>
      <c r="C4911" s="93" t="s">
        <v>7166</v>
      </c>
      <c r="D4911" s="93">
        <v>1929</v>
      </c>
      <c r="E4911" s="93">
        <v>4.218</v>
      </c>
    </row>
    <row r="4912" spans="1:5" ht="14.25" customHeight="1">
      <c r="A4912" s="93">
        <v>4911</v>
      </c>
      <c r="B4912" s="93" t="s">
        <v>7165</v>
      </c>
      <c r="C4912" s="93" t="s">
        <v>7164</v>
      </c>
      <c r="D4912" s="93">
        <v>1960</v>
      </c>
      <c r="E4912" s="93">
        <v>4.2169999999999996</v>
      </c>
    </row>
    <row r="4913" spans="1:5" ht="14.25" customHeight="1">
      <c r="A4913" s="93">
        <v>4912</v>
      </c>
      <c r="B4913" s="93" t="s">
        <v>7163</v>
      </c>
      <c r="C4913" s="93" t="s">
        <v>7162</v>
      </c>
      <c r="D4913" s="93">
        <v>1984</v>
      </c>
      <c r="E4913" s="93">
        <v>4.2169999999999996</v>
      </c>
    </row>
    <row r="4914" spans="1:5" ht="14.25" customHeight="1">
      <c r="A4914" s="93">
        <v>4913</v>
      </c>
      <c r="B4914" s="93" t="s">
        <v>7067</v>
      </c>
      <c r="C4914" s="93" t="s">
        <v>7161</v>
      </c>
      <c r="D4914" s="93">
        <v>1938</v>
      </c>
      <c r="E4914" s="93">
        <v>4.2169999999999996</v>
      </c>
    </row>
    <row r="4915" spans="1:5" ht="14.25" customHeight="1">
      <c r="A4915" s="93">
        <v>4914</v>
      </c>
      <c r="B4915" s="93" t="s">
        <v>7160</v>
      </c>
      <c r="C4915" s="93" t="s">
        <v>7159</v>
      </c>
      <c r="D4915" s="93">
        <v>1976</v>
      </c>
      <c r="E4915" s="93">
        <v>4.2160000000000002</v>
      </c>
    </row>
    <row r="4916" spans="1:5" ht="14.25" customHeight="1">
      <c r="A4916" s="93">
        <v>4915</v>
      </c>
      <c r="B4916" s="93" t="s">
        <v>7158</v>
      </c>
      <c r="C4916" s="93" t="s">
        <v>7157</v>
      </c>
      <c r="D4916" s="93">
        <v>1950</v>
      </c>
      <c r="E4916" s="93">
        <v>4.2160000000000002</v>
      </c>
    </row>
    <row r="4917" spans="1:5" ht="14.25" customHeight="1">
      <c r="A4917" s="93">
        <v>4916</v>
      </c>
      <c r="B4917" s="93" t="s">
        <v>7015</v>
      </c>
      <c r="C4917" s="93" t="s">
        <v>7156</v>
      </c>
      <c r="D4917" s="93">
        <v>1976</v>
      </c>
      <c r="E4917" s="93">
        <v>4.2149999999999999</v>
      </c>
    </row>
    <row r="4918" spans="1:5" ht="14.25" customHeight="1">
      <c r="A4918" s="93">
        <v>4917</v>
      </c>
      <c r="B4918" s="93" t="s">
        <v>7113</v>
      </c>
      <c r="C4918" s="93" t="s">
        <v>7155</v>
      </c>
      <c r="D4918" s="93">
        <v>2004</v>
      </c>
      <c r="E4918" s="93">
        <v>4.2149999999999999</v>
      </c>
    </row>
    <row r="4919" spans="1:5" ht="14.25" customHeight="1">
      <c r="A4919" s="93">
        <v>4918</v>
      </c>
      <c r="B4919" s="93" t="s">
        <v>7067</v>
      </c>
      <c r="C4919" s="93" t="s">
        <v>7154</v>
      </c>
      <c r="D4919" s="93">
        <v>1938</v>
      </c>
      <c r="E4919" s="93">
        <v>4.2140000000000004</v>
      </c>
    </row>
    <row r="4920" spans="1:5" ht="14.25" customHeight="1">
      <c r="A4920" s="93">
        <v>4919</v>
      </c>
      <c r="B4920" s="93" t="s">
        <v>7153</v>
      </c>
      <c r="C4920" s="93" t="s">
        <v>7152</v>
      </c>
      <c r="D4920" s="93">
        <v>2006</v>
      </c>
      <c r="E4920" s="93">
        <v>4.2140000000000004</v>
      </c>
    </row>
    <row r="4921" spans="1:5" ht="14.25" customHeight="1">
      <c r="A4921" s="93">
        <v>4920</v>
      </c>
      <c r="B4921" s="93" t="s">
        <v>7151</v>
      </c>
      <c r="C4921" s="93" t="s">
        <v>7150</v>
      </c>
      <c r="D4921" s="93">
        <v>2008</v>
      </c>
      <c r="E4921" s="93">
        <v>4.2130000000000001</v>
      </c>
    </row>
    <row r="4922" spans="1:5" ht="14.25" customHeight="1">
      <c r="A4922" s="93">
        <v>4921</v>
      </c>
      <c r="B4922" s="93" t="s">
        <v>7149</v>
      </c>
      <c r="C4922" s="93" t="s">
        <v>7148</v>
      </c>
      <c r="D4922" s="93">
        <v>1971</v>
      </c>
      <c r="E4922" s="93">
        <v>4.2119999999999997</v>
      </c>
    </row>
    <row r="4923" spans="1:5" ht="14.25" customHeight="1">
      <c r="A4923" s="93">
        <v>4922</v>
      </c>
      <c r="B4923" s="93" t="s">
        <v>7147</v>
      </c>
      <c r="C4923" s="93" t="s">
        <v>7146</v>
      </c>
      <c r="D4923" s="93">
        <v>1983</v>
      </c>
      <c r="E4923" s="93">
        <v>4.2110000000000003</v>
      </c>
    </row>
    <row r="4924" spans="1:5" ht="14.25" customHeight="1">
      <c r="A4924" s="93">
        <v>4923</v>
      </c>
      <c r="B4924" s="93" t="s">
        <v>7145</v>
      </c>
      <c r="C4924" s="93" t="s">
        <v>7144</v>
      </c>
      <c r="D4924" s="93">
        <v>1979</v>
      </c>
      <c r="E4924" s="93">
        <v>4.21</v>
      </c>
    </row>
    <row r="4925" spans="1:5" ht="14.25" customHeight="1">
      <c r="A4925" s="93">
        <v>4924</v>
      </c>
      <c r="B4925" s="93" t="s">
        <v>7143</v>
      </c>
      <c r="C4925" s="93" t="s">
        <v>7142</v>
      </c>
      <c r="D4925" s="93">
        <v>1999</v>
      </c>
      <c r="E4925" s="93">
        <v>4.2089999999999996</v>
      </c>
    </row>
    <row r="4926" spans="1:5" ht="14.25" customHeight="1">
      <c r="A4926" s="93">
        <v>4925</v>
      </c>
      <c r="B4926" s="93" t="s">
        <v>7141</v>
      </c>
      <c r="C4926" s="93" t="s">
        <v>7140</v>
      </c>
      <c r="D4926" s="93">
        <v>2006</v>
      </c>
      <c r="E4926" s="93">
        <v>4.2089999999999996</v>
      </c>
    </row>
    <row r="4927" spans="1:5" ht="14.25" customHeight="1">
      <c r="A4927" s="93">
        <v>4926</v>
      </c>
      <c r="B4927" s="93" t="s">
        <v>7139</v>
      </c>
      <c r="C4927" s="93" t="s">
        <v>7138</v>
      </c>
      <c r="D4927" s="93">
        <v>1981</v>
      </c>
      <c r="E4927" s="93">
        <v>4.2089999999999996</v>
      </c>
    </row>
    <row r="4928" spans="1:5" ht="14.25" customHeight="1">
      <c r="A4928" s="93">
        <v>4927</v>
      </c>
      <c r="B4928" s="93" t="s">
        <v>7137</v>
      </c>
      <c r="C4928" s="93" t="s">
        <v>7136</v>
      </c>
      <c r="D4928" s="93">
        <v>1954</v>
      </c>
      <c r="E4928" s="93">
        <v>4.2089999999999996</v>
      </c>
    </row>
    <row r="4929" spans="1:5" ht="14.25" customHeight="1">
      <c r="A4929" s="93">
        <v>4928</v>
      </c>
      <c r="B4929" s="93" t="s">
        <v>7135</v>
      </c>
      <c r="C4929" s="93" t="s">
        <v>7134</v>
      </c>
      <c r="D4929" s="93">
        <v>1962</v>
      </c>
      <c r="E4929" s="93">
        <v>4.2080000000000002</v>
      </c>
    </row>
    <row r="4930" spans="1:5" ht="14.25" customHeight="1">
      <c r="A4930" s="93">
        <v>4929</v>
      </c>
      <c r="B4930" s="93" t="s">
        <v>7133</v>
      </c>
      <c r="C4930" s="93" t="s">
        <v>7132</v>
      </c>
      <c r="D4930" s="93">
        <v>1952</v>
      </c>
      <c r="E4930" s="93">
        <v>4.2080000000000002</v>
      </c>
    </row>
    <row r="4931" spans="1:5" ht="14.25" customHeight="1">
      <c r="A4931" s="93">
        <v>4930</v>
      </c>
      <c r="B4931" s="93" t="s">
        <v>7131</v>
      </c>
      <c r="C4931" s="93" t="s">
        <v>7130</v>
      </c>
      <c r="D4931" s="93">
        <v>1978</v>
      </c>
      <c r="E4931" s="93">
        <v>4.2060000000000004</v>
      </c>
    </row>
    <row r="4932" spans="1:5" ht="14.25" customHeight="1">
      <c r="A4932" s="93">
        <v>4931</v>
      </c>
      <c r="B4932" s="93" t="s">
        <v>7129</v>
      </c>
      <c r="C4932" s="93" t="s">
        <v>7128</v>
      </c>
      <c r="D4932" s="93">
        <v>1987</v>
      </c>
      <c r="E4932" s="93">
        <v>4.2060000000000004</v>
      </c>
    </row>
    <row r="4933" spans="1:5" ht="14.25" customHeight="1">
      <c r="A4933" s="93">
        <v>4932</v>
      </c>
      <c r="B4933" s="93" t="s">
        <v>7127</v>
      </c>
      <c r="C4933" s="93" t="s">
        <v>7126</v>
      </c>
      <c r="D4933" s="93">
        <v>1987</v>
      </c>
      <c r="E4933" s="93">
        <v>4.2060000000000004</v>
      </c>
    </row>
    <row r="4934" spans="1:5" ht="14.25" customHeight="1">
      <c r="A4934" s="93">
        <v>4933</v>
      </c>
      <c r="B4934" s="93" t="s">
        <v>7125</v>
      </c>
      <c r="C4934" s="93" t="s">
        <v>7124</v>
      </c>
      <c r="D4934" s="93">
        <v>1994</v>
      </c>
      <c r="E4934" s="93">
        <v>4.2050000000000001</v>
      </c>
    </row>
    <row r="4935" spans="1:5" ht="14.25" customHeight="1">
      <c r="A4935" s="93">
        <v>4934</v>
      </c>
      <c r="B4935" s="93" t="s">
        <v>7123</v>
      </c>
      <c r="C4935" s="93" t="s">
        <v>7122</v>
      </c>
      <c r="D4935" s="93">
        <v>2004</v>
      </c>
      <c r="E4935" s="93">
        <v>4.2050000000000001</v>
      </c>
    </row>
    <row r="4936" spans="1:5" ht="14.25" customHeight="1">
      <c r="A4936" s="93">
        <v>4935</v>
      </c>
      <c r="B4936" s="93" t="s">
        <v>7121</v>
      </c>
      <c r="C4936" s="93" t="s">
        <v>7120</v>
      </c>
      <c r="D4936" s="93">
        <v>1943</v>
      </c>
      <c r="E4936" s="93">
        <v>4.2050000000000001</v>
      </c>
    </row>
    <row r="4937" spans="1:5" ht="14.25" customHeight="1">
      <c r="A4937" s="93">
        <v>4936</v>
      </c>
      <c r="B4937" s="93" t="s">
        <v>7119</v>
      </c>
      <c r="C4937" s="93" t="s">
        <v>7118</v>
      </c>
      <c r="D4937" s="93">
        <v>2004</v>
      </c>
      <c r="E4937" s="93">
        <v>4.2050000000000001</v>
      </c>
    </row>
    <row r="4938" spans="1:5" ht="14.25" customHeight="1">
      <c r="A4938" s="93">
        <v>4937</v>
      </c>
      <c r="B4938" s="93" t="s">
        <v>7117</v>
      </c>
      <c r="C4938" s="93" t="s">
        <v>7116</v>
      </c>
      <c r="D4938" s="93">
        <v>2002</v>
      </c>
      <c r="E4938" s="93">
        <v>4.2039999999999997</v>
      </c>
    </row>
    <row r="4939" spans="1:5" ht="14.25" customHeight="1">
      <c r="A4939" s="93">
        <v>4938</v>
      </c>
      <c r="B4939" s="93" t="s">
        <v>7115</v>
      </c>
      <c r="C4939" s="93" t="s">
        <v>7114</v>
      </c>
      <c r="D4939" s="93">
        <v>1935</v>
      </c>
      <c r="E4939" s="93">
        <v>4.2039999999999997</v>
      </c>
    </row>
    <row r="4940" spans="1:5" ht="14.25" customHeight="1">
      <c r="A4940" s="93">
        <v>4939</v>
      </c>
      <c r="B4940" s="93" t="s">
        <v>7113</v>
      </c>
      <c r="C4940" s="93" t="s">
        <v>7112</v>
      </c>
      <c r="D4940" s="93">
        <v>1998</v>
      </c>
      <c r="E4940" s="93">
        <v>4.202</v>
      </c>
    </row>
    <row r="4941" spans="1:5" ht="14.25" customHeight="1">
      <c r="A4941" s="93">
        <v>4940</v>
      </c>
      <c r="B4941" s="93" t="s">
        <v>7111</v>
      </c>
      <c r="C4941" s="93" t="s">
        <v>7110</v>
      </c>
      <c r="D4941" s="93">
        <v>1995</v>
      </c>
      <c r="E4941" s="93">
        <v>4.2009999999999996</v>
      </c>
    </row>
    <row r="4942" spans="1:5" ht="14.25" customHeight="1">
      <c r="A4942" s="93">
        <v>4941</v>
      </c>
      <c r="B4942" s="93" t="s">
        <v>7109</v>
      </c>
      <c r="C4942" s="93" t="s">
        <v>7108</v>
      </c>
      <c r="D4942" s="93">
        <v>1991</v>
      </c>
      <c r="E4942" s="93">
        <v>4.2</v>
      </c>
    </row>
    <row r="4943" spans="1:5" ht="14.25" customHeight="1">
      <c r="A4943" s="93">
        <v>4942</v>
      </c>
      <c r="B4943" s="93" t="s">
        <v>7107</v>
      </c>
      <c r="C4943" s="93" t="s">
        <v>7106</v>
      </c>
      <c r="D4943" s="93">
        <v>1977</v>
      </c>
      <c r="E4943" s="93">
        <v>4.2</v>
      </c>
    </row>
    <row r="4944" spans="1:5" ht="14.25" customHeight="1">
      <c r="A4944" s="93">
        <v>4943</v>
      </c>
      <c r="B4944" s="93" t="s">
        <v>7105</v>
      </c>
      <c r="C4944" s="93" t="s">
        <v>7104</v>
      </c>
      <c r="D4944" s="93">
        <v>1975</v>
      </c>
      <c r="E4944" s="93">
        <v>4.2</v>
      </c>
    </row>
    <row r="4945" spans="1:5" ht="14.25" customHeight="1">
      <c r="A4945" s="93">
        <v>4944</v>
      </c>
      <c r="B4945" s="93" t="s">
        <v>7103</v>
      </c>
      <c r="C4945" s="93" t="s">
        <v>7102</v>
      </c>
      <c r="D4945" s="93">
        <v>1963</v>
      </c>
      <c r="E4945" s="93">
        <v>4.1989999999999998</v>
      </c>
    </row>
    <row r="4946" spans="1:5" ht="14.25" customHeight="1">
      <c r="A4946" s="93">
        <v>4945</v>
      </c>
      <c r="B4946" s="93" t="s">
        <v>7101</v>
      </c>
      <c r="C4946" s="93" t="s">
        <v>7100</v>
      </c>
      <c r="D4946" s="93">
        <v>1964</v>
      </c>
      <c r="E4946" s="93">
        <v>4.1980000000000004</v>
      </c>
    </row>
    <row r="4947" spans="1:5" ht="14.25" customHeight="1">
      <c r="A4947" s="93">
        <v>4946</v>
      </c>
      <c r="B4947" s="93" t="s">
        <v>7099</v>
      </c>
      <c r="C4947" s="93" t="s">
        <v>7098</v>
      </c>
      <c r="D4947" s="93">
        <v>1970</v>
      </c>
      <c r="E4947" s="93">
        <v>4.1980000000000004</v>
      </c>
    </row>
    <row r="4948" spans="1:5" ht="14.25" customHeight="1">
      <c r="A4948" s="93">
        <v>4947</v>
      </c>
      <c r="B4948" s="93" t="s">
        <v>7097</v>
      </c>
      <c r="C4948" s="93" t="s">
        <v>7096</v>
      </c>
      <c r="D4948" s="93">
        <v>2002</v>
      </c>
      <c r="E4948" s="93">
        <v>4.1980000000000004</v>
      </c>
    </row>
    <row r="4949" spans="1:5" ht="14.25" customHeight="1">
      <c r="A4949" s="93">
        <v>4948</v>
      </c>
      <c r="B4949" s="93" t="s">
        <v>7095</v>
      </c>
      <c r="C4949" s="93" t="s">
        <v>7094</v>
      </c>
      <c r="D4949" s="93">
        <v>1995</v>
      </c>
      <c r="E4949" s="93">
        <v>4.1980000000000004</v>
      </c>
    </row>
    <row r="4950" spans="1:5" ht="14.25" customHeight="1">
      <c r="A4950" s="93">
        <v>4949</v>
      </c>
      <c r="B4950" s="93" t="s">
        <v>7093</v>
      </c>
      <c r="C4950" s="93" t="s">
        <v>7092</v>
      </c>
      <c r="D4950" s="93">
        <v>1980</v>
      </c>
      <c r="E4950" s="93">
        <v>4.1970000000000001</v>
      </c>
    </row>
    <row r="4951" spans="1:5" ht="14.25" customHeight="1">
      <c r="A4951" s="93">
        <v>4950</v>
      </c>
      <c r="B4951" s="93" t="s">
        <v>7091</v>
      </c>
      <c r="C4951" s="93" t="s">
        <v>7090</v>
      </c>
      <c r="D4951" s="93">
        <v>1999</v>
      </c>
      <c r="E4951" s="93">
        <v>4.1970000000000001</v>
      </c>
    </row>
    <row r="4952" spans="1:5" ht="14.25" customHeight="1">
      <c r="A4952" s="93">
        <v>4951</v>
      </c>
      <c r="B4952" s="93" t="s">
        <v>7089</v>
      </c>
      <c r="C4952" s="93" t="s">
        <v>7088</v>
      </c>
      <c r="D4952" s="93">
        <v>1977</v>
      </c>
      <c r="E4952" s="93">
        <v>4.1970000000000001</v>
      </c>
    </row>
    <row r="4953" spans="1:5" ht="14.25" customHeight="1">
      <c r="A4953" s="93">
        <v>4952</v>
      </c>
      <c r="B4953" s="93" t="s">
        <v>7087</v>
      </c>
      <c r="C4953" s="93" t="s">
        <v>7086</v>
      </c>
      <c r="D4953" s="93">
        <v>2008</v>
      </c>
      <c r="E4953" s="93">
        <v>4.1959999999999997</v>
      </c>
    </row>
    <row r="4954" spans="1:5" ht="14.25" customHeight="1">
      <c r="A4954" s="93">
        <v>4953</v>
      </c>
      <c r="B4954" s="93" t="s">
        <v>7085</v>
      </c>
      <c r="C4954" s="93" t="s">
        <v>7084</v>
      </c>
      <c r="D4954" s="93">
        <v>1960</v>
      </c>
      <c r="E4954" s="93">
        <v>4.1959999999999997</v>
      </c>
    </row>
    <row r="4955" spans="1:5" ht="14.25" customHeight="1">
      <c r="A4955" s="93">
        <v>4954</v>
      </c>
      <c r="B4955" s="93" t="s">
        <v>7083</v>
      </c>
      <c r="C4955" s="93" t="s">
        <v>7082</v>
      </c>
      <c r="D4955" s="93">
        <v>1965</v>
      </c>
      <c r="E4955" s="93">
        <v>4.1950000000000003</v>
      </c>
    </row>
    <row r="4956" spans="1:5" ht="14.25" customHeight="1">
      <c r="A4956" s="93">
        <v>4955</v>
      </c>
      <c r="B4956" s="93" t="s">
        <v>7081</v>
      </c>
      <c r="C4956" s="93" t="s">
        <v>7080</v>
      </c>
      <c r="D4956" s="93">
        <v>1981</v>
      </c>
      <c r="E4956" s="93">
        <v>4.194</v>
      </c>
    </row>
    <row r="4957" spans="1:5" ht="14.25" customHeight="1">
      <c r="A4957" s="93">
        <v>4956</v>
      </c>
      <c r="B4957" s="93" t="s">
        <v>7079</v>
      </c>
      <c r="C4957" s="93" t="s">
        <v>7078</v>
      </c>
      <c r="D4957" s="93">
        <v>1970</v>
      </c>
      <c r="E4957" s="93">
        <v>4.1920000000000002</v>
      </c>
    </row>
    <row r="4958" spans="1:5" ht="14.25" customHeight="1">
      <c r="A4958" s="93">
        <v>4957</v>
      </c>
      <c r="B4958" s="93" t="s">
        <v>7077</v>
      </c>
      <c r="C4958" s="93" t="s">
        <v>7076</v>
      </c>
      <c r="D4958" s="93">
        <v>1978</v>
      </c>
      <c r="E4958" s="93">
        <v>4.1920000000000002</v>
      </c>
    </row>
    <row r="4959" spans="1:5" ht="14.25" customHeight="1">
      <c r="A4959" s="93">
        <v>4958</v>
      </c>
      <c r="B4959" s="93" t="s">
        <v>7075</v>
      </c>
      <c r="C4959" s="93" t="s">
        <v>7074</v>
      </c>
      <c r="D4959" s="93">
        <v>2003</v>
      </c>
      <c r="E4959" s="93">
        <v>4.1900000000000004</v>
      </c>
    </row>
    <row r="4960" spans="1:5" ht="14.25" customHeight="1">
      <c r="A4960" s="93">
        <v>4959</v>
      </c>
      <c r="B4960" s="93" t="s">
        <v>7073</v>
      </c>
      <c r="C4960" s="93" t="s">
        <v>7072</v>
      </c>
      <c r="D4960" s="93">
        <v>1972</v>
      </c>
      <c r="E4960" s="93">
        <v>4.1900000000000004</v>
      </c>
    </row>
    <row r="4961" spans="1:5" ht="14.25" customHeight="1">
      <c r="A4961" s="93">
        <v>4960</v>
      </c>
      <c r="B4961" s="93" t="s">
        <v>7071</v>
      </c>
      <c r="C4961" s="93" t="s">
        <v>7070</v>
      </c>
      <c r="D4961" s="93">
        <v>1924</v>
      </c>
      <c r="E4961" s="93">
        <v>4.1890000000000001</v>
      </c>
    </row>
    <row r="4962" spans="1:5" ht="14.25" customHeight="1">
      <c r="A4962" s="93">
        <v>4961</v>
      </c>
      <c r="B4962" s="93" t="s">
        <v>7069</v>
      </c>
      <c r="C4962" s="93" t="s">
        <v>7068</v>
      </c>
      <c r="D4962" s="93">
        <v>1995</v>
      </c>
      <c r="E4962" s="93">
        <v>4.1879999999999997</v>
      </c>
    </row>
    <row r="4963" spans="1:5" ht="14.25" customHeight="1">
      <c r="A4963" s="93">
        <v>4962</v>
      </c>
      <c r="B4963" s="93" t="s">
        <v>7067</v>
      </c>
      <c r="C4963" s="93" t="s">
        <v>7066</v>
      </c>
      <c r="D4963" s="93">
        <v>1937</v>
      </c>
      <c r="E4963" s="93">
        <v>4.1879999999999997</v>
      </c>
    </row>
    <row r="4964" spans="1:5" ht="14.25" customHeight="1">
      <c r="A4964" s="93">
        <v>4963</v>
      </c>
      <c r="B4964" s="93" t="s">
        <v>7065</v>
      </c>
      <c r="C4964" s="93" t="s">
        <v>7064</v>
      </c>
      <c r="D4964" s="93">
        <v>1989</v>
      </c>
      <c r="E4964" s="93">
        <v>4.1859999999999999</v>
      </c>
    </row>
    <row r="4965" spans="1:5" ht="14.25" customHeight="1">
      <c r="A4965" s="93">
        <v>4964</v>
      </c>
      <c r="B4965" s="93" t="s">
        <v>7063</v>
      </c>
      <c r="C4965" s="93" t="s">
        <v>7062</v>
      </c>
      <c r="D4965" s="93">
        <v>1974</v>
      </c>
      <c r="E4965" s="93">
        <v>4.1849999999999996</v>
      </c>
    </row>
    <row r="4966" spans="1:5" ht="14.25" customHeight="1">
      <c r="A4966" s="93">
        <v>4965</v>
      </c>
      <c r="B4966" s="93" t="s">
        <v>7061</v>
      </c>
      <c r="C4966" s="93" t="s">
        <v>7060</v>
      </c>
      <c r="D4966" s="93">
        <v>1975</v>
      </c>
      <c r="E4966" s="93">
        <v>4.1849999999999996</v>
      </c>
    </row>
    <row r="4967" spans="1:5" ht="14.25" customHeight="1">
      <c r="A4967" s="93">
        <v>4966</v>
      </c>
      <c r="B4967" s="93" t="s">
        <v>7059</v>
      </c>
      <c r="C4967" s="93" t="s">
        <v>7058</v>
      </c>
      <c r="D4967" s="93">
        <v>2015</v>
      </c>
      <c r="E4967" s="93">
        <v>4.1849999999999996</v>
      </c>
    </row>
    <row r="4968" spans="1:5" ht="14.25" customHeight="1">
      <c r="A4968" s="93">
        <v>4967</v>
      </c>
      <c r="B4968" s="93" t="s">
        <v>7057</v>
      </c>
      <c r="C4968" s="93" t="s">
        <v>7056</v>
      </c>
      <c r="D4968" s="93">
        <v>1984</v>
      </c>
      <c r="E4968" s="93">
        <v>4.1840000000000002</v>
      </c>
    </row>
    <row r="4969" spans="1:5" ht="14.25" customHeight="1">
      <c r="A4969" s="93">
        <v>4968</v>
      </c>
      <c r="B4969" s="93" t="s">
        <v>7055</v>
      </c>
      <c r="C4969" s="93" t="s">
        <v>7054</v>
      </c>
      <c r="D4969" s="93">
        <v>1989</v>
      </c>
      <c r="E4969" s="93">
        <v>4.1840000000000002</v>
      </c>
    </row>
    <row r="4970" spans="1:5" ht="14.25" customHeight="1">
      <c r="A4970" s="93">
        <v>4969</v>
      </c>
      <c r="B4970" s="93" t="s">
        <v>7053</v>
      </c>
      <c r="C4970" s="93" t="s">
        <v>7052</v>
      </c>
      <c r="D4970" s="93">
        <v>1921</v>
      </c>
      <c r="E4970" s="93">
        <v>4.1829999999999998</v>
      </c>
    </row>
    <row r="4971" spans="1:5" ht="14.25" customHeight="1">
      <c r="A4971" s="93">
        <v>4970</v>
      </c>
      <c r="B4971" s="93" t="s">
        <v>7051</v>
      </c>
      <c r="C4971" s="93" t="s">
        <v>7050</v>
      </c>
      <c r="D4971" s="93">
        <v>1994</v>
      </c>
      <c r="E4971" s="93">
        <v>4.1829999999999998</v>
      </c>
    </row>
    <row r="4972" spans="1:5" ht="14.25" customHeight="1">
      <c r="A4972" s="93">
        <v>4971</v>
      </c>
      <c r="B4972" s="93" t="s">
        <v>7049</v>
      </c>
      <c r="C4972" s="93" t="s">
        <v>7048</v>
      </c>
      <c r="D4972" s="93">
        <v>1998</v>
      </c>
      <c r="E4972" s="93">
        <v>4.1829999999999998</v>
      </c>
    </row>
    <row r="4973" spans="1:5" ht="14.25" customHeight="1">
      <c r="A4973" s="93">
        <v>4972</v>
      </c>
      <c r="B4973" s="93" t="s">
        <v>7047</v>
      </c>
      <c r="C4973" s="93" t="s">
        <v>7046</v>
      </c>
      <c r="D4973" s="93">
        <v>1988</v>
      </c>
      <c r="E4973" s="93">
        <v>4.1829999999999998</v>
      </c>
    </row>
    <row r="4974" spans="1:5" ht="14.25" customHeight="1">
      <c r="A4974" s="93">
        <v>4973</v>
      </c>
      <c r="B4974" s="93" t="s">
        <v>7045</v>
      </c>
      <c r="C4974" s="93" t="s">
        <v>7044</v>
      </c>
      <c r="D4974" s="93">
        <v>1950</v>
      </c>
      <c r="E4974" s="93">
        <v>4.1820000000000004</v>
      </c>
    </row>
    <row r="4975" spans="1:5" ht="14.25" customHeight="1">
      <c r="A4975" s="93">
        <v>4974</v>
      </c>
      <c r="B4975" s="93" t="s">
        <v>7043</v>
      </c>
      <c r="C4975" s="93" t="s">
        <v>7042</v>
      </c>
      <c r="D4975" s="93">
        <v>1957</v>
      </c>
      <c r="E4975" s="93">
        <v>4.181</v>
      </c>
    </row>
    <row r="4976" spans="1:5" ht="14.25" customHeight="1">
      <c r="A4976" s="93">
        <v>4975</v>
      </c>
      <c r="B4976" s="93" t="s">
        <v>7041</v>
      </c>
      <c r="C4976" s="93" t="s">
        <v>7040</v>
      </c>
      <c r="D4976" s="93">
        <v>2009</v>
      </c>
      <c r="E4976" s="93">
        <v>4.18</v>
      </c>
    </row>
    <row r="4977" spans="1:5" ht="14.25" customHeight="1">
      <c r="A4977" s="93">
        <v>4976</v>
      </c>
      <c r="B4977" s="93" t="s">
        <v>7039</v>
      </c>
      <c r="C4977" s="93" t="s">
        <v>7038</v>
      </c>
      <c r="D4977" s="93">
        <v>2003</v>
      </c>
      <c r="E4977" s="93">
        <v>4.1790000000000003</v>
      </c>
    </row>
    <row r="4978" spans="1:5" ht="14.25" customHeight="1">
      <c r="A4978" s="93">
        <v>4977</v>
      </c>
      <c r="B4978" s="93" t="s">
        <v>7037</v>
      </c>
      <c r="C4978" s="93" t="s">
        <v>7036</v>
      </c>
      <c r="D4978" s="93">
        <v>1994</v>
      </c>
      <c r="E4978" s="93">
        <v>4.1779999999999999</v>
      </c>
    </row>
    <row r="4979" spans="1:5" ht="14.25" customHeight="1">
      <c r="A4979" s="93">
        <v>4978</v>
      </c>
      <c r="B4979" s="93" t="s">
        <v>7035</v>
      </c>
      <c r="C4979" s="93" t="s">
        <v>7034</v>
      </c>
      <c r="D4979" s="93">
        <v>2012</v>
      </c>
      <c r="E4979" s="93">
        <v>4.1779999999999999</v>
      </c>
    </row>
    <row r="4980" spans="1:5" ht="14.25" customHeight="1">
      <c r="A4980" s="93">
        <v>4979</v>
      </c>
      <c r="B4980" s="93" t="s">
        <v>7013</v>
      </c>
      <c r="C4980" s="93" t="s">
        <v>7033</v>
      </c>
      <c r="D4980" s="93">
        <v>1947</v>
      </c>
      <c r="E4980" s="93">
        <v>4.1779999999999999</v>
      </c>
    </row>
    <row r="4981" spans="1:5" ht="14.25" customHeight="1">
      <c r="A4981" s="93">
        <v>4980</v>
      </c>
      <c r="B4981" s="93" t="s">
        <v>7032</v>
      </c>
      <c r="C4981" s="93" t="s">
        <v>7031</v>
      </c>
      <c r="D4981" s="93">
        <v>1979</v>
      </c>
      <c r="E4981" s="93">
        <v>4.1760000000000002</v>
      </c>
    </row>
    <row r="4982" spans="1:5" ht="14.25" customHeight="1">
      <c r="A4982" s="93">
        <v>4981</v>
      </c>
      <c r="B4982" s="93" t="s">
        <v>7030</v>
      </c>
      <c r="C4982" s="93" t="s">
        <v>7029</v>
      </c>
      <c r="D4982" s="93">
        <v>1961</v>
      </c>
      <c r="E4982" s="93">
        <v>4.1760000000000002</v>
      </c>
    </row>
    <row r="4983" spans="1:5" ht="14.25" customHeight="1">
      <c r="A4983" s="93">
        <v>4982</v>
      </c>
      <c r="B4983" s="93" t="s">
        <v>191</v>
      </c>
      <c r="C4983" s="93" t="s">
        <v>7028</v>
      </c>
      <c r="D4983" s="93">
        <v>1978</v>
      </c>
      <c r="E4983" s="93">
        <v>4.1760000000000002</v>
      </c>
    </row>
    <row r="4984" spans="1:5" ht="14.25" customHeight="1">
      <c r="A4984" s="93">
        <v>4983</v>
      </c>
      <c r="B4984" s="93" t="s">
        <v>7027</v>
      </c>
      <c r="C4984" s="93" t="s">
        <v>7026</v>
      </c>
      <c r="D4984" s="93">
        <v>1991</v>
      </c>
      <c r="E4984" s="93">
        <v>4.1740000000000004</v>
      </c>
    </row>
    <row r="4985" spans="1:5" ht="14.25" customHeight="1">
      <c r="A4985" s="93">
        <v>4984</v>
      </c>
      <c r="B4985" s="93" t="s">
        <v>7025</v>
      </c>
      <c r="C4985" s="93" t="s">
        <v>7024</v>
      </c>
      <c r="D4985" s="93">
        <v>1983</v>
      </c>
      <c r="E4985" s="93">
        <v>4.1740000000000004</v>
      </c>
    </row>
    <row r="4986" spans="1:5" ht="14.25" customHeight="1">
      <c r="A4986" s="93">
        <v>4985</v>
      </c>
      <c r="B4986" s="93" t="s">
        <v>7023</v>
      </c>
      <c r="C4986" s="93" t="s">
        <v>7022</v>
      </c>
      <c r="D4986" s="93">
        <v>1995</v>
      </c>
      <c r="E4986" s="93">
        <v>4.1740000000000004</v>
      </c>
    </row>
    <row r="4987" spans="1:5" ht="14.25" customHeight="1">
      <c r="A4987" s="93">
        <v>4986</v>
      </c>
      <c r="B4987" s="93" t="s">
        <v>7021</v>
      </c>
      <c r="C4987" s="93" t="s">
        <v>7020</v>
      </c>
      <c r="D4987" s="93">
        <v>1978</v>
      </c>
      <c r="E4987" s="93">
        <v>4.1740000000000004</v>
      </c>
    </row>
    <row r="4988" spans="1:5" ht="14.25" customHeight="1">
      <c r="A4988" s="93">
        <v>4987</v>
      </c>
      <c r="B4988" s="93" t="s">
        <v>7019</v>
      </c>
      <c r="C4988" s="93" t="s">
        <v>7018</v>
      </c>
      <c r="D4988" s="93">
        <v>2012</v>
      </c>
      <c r="E4988" s="93">
        <v>4.173</v>
      </c>
    </row>
    <row r="4989" spans="1:5" ht="14.25" customHeight="1">
      <c r="A4989" s="93">
        <v>4988</v>
      </c>
      <c r="B4989" s="93" t="s">
        <v>7017</v>
      </c>
      <c r="C4989" s="93" t="s">
        <v>7016</v>
      </c>
      <c r="D4989" s="93">
        <v>1974</v>
      </c>
      <c r="E4989" s="93">
        <v>4.173</v>
      </c>
    </row>
    <row r="4990" spans="1:5" ht="14.25" customHeight="1">
      <c r="A4990" s="93">
        <v>4989</v>
      </c>
      <c r="B4990" s="93" t="s">
        <v>7015</v>
      </c>
      <c r="C4990" s="93" t="s">
        <v>7014</v>
      </c>
      <c r="D4990" s="93">
        <v>1968</v>
      </c>
      <c r="E4990" s="93">
        <v>4.173</v>
      </c>
    </row>
    <row r="4991" spans="1:5" ht="14.25" customHeight="1">
      <c r="A4991" s="93">
        <v>4990</v>
      </c>
      <c r="B4991" s="93" t="s">
        <v>7013</v>
      </c>
      <c r="C4991" s="93" t="s">
        <v>7012</v>
      </c>
      <c r="D4991" s="93">
        <v>1957</v>
      </c>
      <c r="E4991" s="93">
        <v>4.173</v>
      </c>
    </row>
    <row r="4992" spans="1:5" ht="14.25" customHeight="1">
      <c r="A4992" s="93">
        <v>4991</v>
      </c>
      <c r="B4992" s="93" t="s">
        <v>7011</v>
      </c>
      <c r="C4992" s="93" t="s">
        <v>7010</v>
      </c>
      <c r="D4992" s="93">
        <v>1978</v>
      </c>
      <c r="E4992" s="93">
        <v>4.1719999999999997</v>
      </c>
    </row>
    <row r="4993" spans="1:5" ht="14.25" customHeight="1">
      <c r="A4993" s="93">
        <v>4992</v>
      </c>
      <c r="B4993" s="93" t="s">
        <v>7009</v>
      </c>
      <c r="C4993" s="93" t="s">
        <v>7008</v>
      </c>
      <c r="D4993" s="93">
        <v>2002</v>
      </c>
      <c r="E4993" s="93">
        <v>4.1710000000000003</v>
      </c>
    </row>
    <row r="4994" spans="1:5" ht="14.25" customHeight="1">
      <c r="A4994" s="93">
        <v>4993</v>
      </c>
      <c r="B4994" s="93" t="s">
        <v>7007</v>
      </c>
      <c r="C4994" s="93" t="s">
        <v>7006</v>
      </c>
      <c r="D4994" s="93">
        <v>1975</v>
      </c>
      <c r="E4994" s="93">
        <v>4.1710000000000003</v>
      </c>
    </row>
    <row r="4995" spans="1:5" ht="14.25" customHeight="1">
      <c r="A4995" s="93">
        <v>4994</v>
      </c>
      <c r="B4995" s="93" t="s">
        <v>7005</v>
      </c>
      <c r="C4995" s="93" t="s">
        <v>7004</v>
      </c>
      <c r="D4995" s="93">
        <v>1995</v>
      </c>
      <c r="E4995" s="93">
        <v>4.1689999999999996</v>
      </c>
    </row>
    <row r="4996" spans="1:5" ht="14.25" customHeight="1">
      <c r="A4996" s="93">
        <v>4995</v>
      </c>
      <c r="B4996" s="93" t="s">
        <v>7003</v>
      </c>
      <c r="C4996" s="93" t="s">
        <v>7002</v>
      </c>
      <c r="D4996" s="93">
        <v>1957</v>
      </c>
      <c r="E4996" s="93">
        <v>4.1689999999999996</v>
      </c>
    </row>
    <row r="4997" spans="1:5" ht="14.25" customHeight="1">
      <c r="A4997" s="93">
        <v>4996</v>
      </c>
      <c r="B4997" s="93" t="s">
        <v>7001</v>
      </c>
      <c r="C4997" s="93" t="s">
        <v>7000</v>
      </c>
      <c r="D4997" s="93">
        <v>1958</v>
      </c>
      <c r="E4997" s="93">
        <v>4.1669999999999998</v>
      </c>
    </row>
    <row r="4998" spans="1:5" ht="14.25" customHeight="1">
      <c r="A4998" s="93">
        <v>4997</v>
      </c>
      <c r="B4998" s="93" t="s">
        <v>6999</v>
      </c>
      <c r="C4998" s="93" t="s">
        <v>6998</v>
      </c>
      <c r="D4998" s="93">
        <v>1973</v>
      </c>
      <c r="E4998" s="93">
        <v>4.1669999999999998</v>
      </c>
    </row>
    <row r="4999" spans="1:5" ht="14.25" customHeight="1">
      <c r="A4999" s="93">
        <v>4998</v>
      </c>
      <c r="B4999" s="93" t="s">
        <v>6997</v>
      </c>
      <c r="C4999" s="93" t="s">
        <v>6996</v>
      </c>
      <c r="D4999" s="93">
        <v>1993</v>
      </c>
      <c r="E4999" s="93">
        <v>4.1660000000000004</v>
      </c>
    </row>
    <row r="5000" spans="1:5" ht="14.25" customHeight="1">
      <c r="A5000" s="93">
        <v>4999</v>
      </c>
      <c r="B5000" s="93" t="s">
        <v>6995</v>
      </c>
      <c r="C5000" s="93" t="s">
        <v>6994</v>
      </c>
      <c r="D5000" s="93">
        <v>1960</v>
      </c>
      <c r="E5000" s="93">
        <v>4.1660000000000004</v>
      </c>
    </row>
    <row r="5001" spans="1:5" ht="14.25" customHeight="1">
      <c r="A5001" s="93">
        <v>5000</v>
      </c>
      <c r="B5001" s="93" t="s">
        <v>6993</v>
      </c>
      <c r="C5001" s="93" t="s">
        <v>6992</v>
      </c>
      <c r="D5001" s="93">
        <v>2004</v>
      </c>
      <c r="E5001" s="93">
        <v>4.1660000000000004</v>
      </c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3FDD6"/>
    <outlinePr summaryBelow="0" summaryRight="0"/>
  </sheetPr>
  <dimension ref="A1:K214"/>
  <sheetViews>
    <sheetView workbookViewId="0">
      <selection activeCell="G22" sqref="G22"/>
    </sheetView>
  </sheetViews>
  <sheetFormatPr baseColWidth="10" defaultColWidth="12.6328125" defaultRowHeight="15.75" customHeight="1"/>
  <cols>
    <col min="1" max="8" width="12.6328125" style="92"/>
    <col min="9" max="9" width="20.453125" style="92" customWidth="1"/>
    <col min="10" max="16384" width="12.6328125" style="92"/>
  </cols>
  <sheetData>
    <row r="1" spans="1:11" ht="15.75" customHeight="1">
      <c r="A1" s="179" t="s">
        <v>13986</v>
      </c>
      <c r="B1" s="179" t="s">
        <v>2801</v>
      </c>
      <c r="C1" s="179" t="s">
        <v>13987</v>
      </c>
      <c r="D1" s="179" t="s">
        <v>38</v>
      </c>
      <c r="E1" s="179" t="s">
        <v>35</v>
      </c>
      <c r="F1" s="179" t="s">
        <v>2806</v>
      </c>
    </row>
    <row r="2" spans="1:11" ht="15.75" customHeight="1">
      <c r="A2" s="180">
        <v>1</v>
      </c>
      <c r="B2" s="181" t="s">
        <v>13988</v>
      </c>
      <c r="C2" s="181" t="s">
        <v>13989</v>
      </c>
      <c r="D2" s="182">
        <v>4270</v>
      </c>
      <c r="E2" s="183">
        <v>42375</v>
      </c>
      <c r="F2" s="181" t="s">
        <v>13990</v>
      </c>
    </row>
    <row r="3" spans="1:11" ht="15.75" customHeight="1">
      <c r="A3" s="180">
        <v>2</v>
      </c>
      <c r="B3" s="181" t="s">
        <v>13991</v>
      </c>
      <c r="C3" s="181" t="s">
        <v>13989</v>
      </c>
      <c r="D3" s="182">
        <v>8239</v>
      </c>
      <c r="E3" s="183">
        <v>42376</v>
      </c>
      <c r="F3" s="181" t="s">
        <v>13992</v>
      </c>
    </row>
    <row r="4" spans="1:11" ht="15.75" customHeight="1">
      <c r="A4" s="180">
        <v>3</v>
      </c>
      <c r="B4" s="181" t="s">
        <v>13993</v>
      </c>
      <c r="C4" s="181" t="s">
        <v>13994</v>
      </c>
      <c r="D4" s="182">
        <v>617</v>
      </c>
      <c r="E4" s="183">
        <v>42377</v>
      </c>
      <c r="F4" s="181" t="s">
        <v>13990</v>
      </c>
    </row>
    <row r="5" spans="1:11" ht="15.75" customHeight="1">
      <c r="A5" s="180">
        <v>4</v>
      </c>
      <c r="B5" s="181" t="s">
        <v>13993</v>
      </c>
      <c r="C5" s="181" t="s">
        <v>13994</v>
      </c>
      <c r="D5" s="182">
        <v>8384</v>
      </c>
      <c r="E5" s="183">
        <v>42379</v>
      </c>
      <c r="F5" s="181" t="s">
        <v>13995</v>
      </c>
      <c r="H5" s="184"/>
      <c r="I5" s="184"/>
      <c r="J5" s="184"/>
      <c r="K5" s="184"/>
    </row>
    <row r="6" spans="1:11" ht="15.75" customHeight="1">
      <c r="A6" s="180">
        <v>5</v>
      </c>
      <c r="B6" s="181" t="s">
        <v>13996</v>
      </c>
      <c r="C6" s="181" t="s">
        <v>13989</v>
      </c>
      <c r="D6" s="182">
        <v>2626</v>
      </c>
      <c r="E6" s="183">
        <v>42379</v>
      </c>
      <c r="F6" s="181" t="s">
        <v>13997</v>
      </c>
      <c r="H6" s="184"/>
      <c r="I6" s="184"/>
      <c r="J6" s="184"/>
      <c r="K6" s="184"/>
    </row>
    <row r="7" spans="1:11" ht="15.75" customHeight="1">
      <c r="A7" s="180">
        <v>6</v>
      </c>
      <c r="B7" s="181" t="s">
        <v>13998</v>
      </c>
      <c r="C7" s="181" t="s">
        <v>13994</v>
      </c>
      <c r="D7" s="182">
        <v>3610</v>
      </c>
      <c r="E7" s="183">
        <v>42380</v>
      </c>
      <c r="F7" s="181" t="s">
        <v>13990</v>
      </c>
      <c r="H7" s="184"/>
      <c r="I7" s="184"/>
      <c r="J7" s="184"/>
      <c r="K7" s="184"/>
    </row>
    <row r="8" spans="1:11" ht="15.75" customHeight="1">
      <c r="A8" s="180">
        <v>7</v>
      </c>
      <c r="B8" s="181" t="s">
        <v>13991</v>
      </c>
      <c r="C8" s="181" t="s">
        <v>13989</v>
      </c>
      <c r="D8" s="182">
        <v>9062</v>
      </c>
      <c r="E8" s="183">
        <v>42380</v>
      </c>
      <c r="F8" s="181" t="s">
        <v>13999</v>
      </c>
      <c r="H8" s="184"/>
      <c r="I8" s="184"/>
      <c r="J8" s="184"/>
      <c r="K8" s="184"/>
    </row>
    <row r="9" spans="1:11" ht="15.75" customHeight="1">
      <c r="A9" s="180">
        <v>8</v>
      </c>
      <c r="B9" s="181" t="s">
        <v>13993</v>
      </c>
      <c r="C9" s="181" t="s">
        <v>13994</v>
      </c>
      <c r="D9" s="182">
        <v>6906</v>
      </c>
      <c r="E9" s="183">
        <v>42385</v>
      </c>
      <c r="F9" s="181" t="s">
        <v>8351</v>
      </c>
      <c r="H9" s="184"/>
      <c r="I9" s="184"/>
      <c r="J9" s="184"/>
      <c r="K9" s="184"/>
    </row>
    <row r="10" spans="1:11" ht="15.75" customHeight="1">
      <c r="A10" s="180">
        <v>9</v>
      </c>
      <c r="B10" s="181" t="s">
        <v>14000</v>
      </c>
      <c r="C10" s="181" t="s">
        <v>13994</v>
      </c>
      <c r="D10" s="182">
        <v>2417</v>
      </c>
      <c r="E10" s="183">
        <v>42385</v>
      </c>
      <c r="F10" s="181" t="s">
        <v>14001</v>
      </c>
      <c r="H10" s="184"/>
      <c r="I10" s="184"/>
      <c r="J10" s="184"/>
      <c r="K10" s="184"/>
    </row>
    <row r="11" spans="1:11" ht="15.75" customHeight="1">
      <c r="A11" s="180">
        <v>10</v>
      </c>
      <c r="B11" s="181" t="s">
        <v>14000</v>
      </c>
      <c r="C11" s="181" t="s">
        <v>13994</v>
      </c>
      <c r="D11" s="182">
        <v>7431</v>
      </c>
      <c r="E11" s="183">
        <v>42385</v>
      </c>
      <c r="F11" s="181" t="s">
        <v>13995</v>
      </c>
      <c r="H11" s="184"/>
      <c r="I11" s="184"/>
      <c r="J11" s="184"/>
      <c r="K11" s="184"/>
    </row>
    <row r="12" spans="1:11" ht="15.75" customHeight="1">
      <c r="A12" s="180">
        <v>11</v>
      </c>
      <c r="B12" s="181" t="s">
        <v>13993</v>
      </c>
      <c r="C12" s="181" t="s">
        <v>13994</v>
      </c>
      <c r="D12" s="182">
        <v>8250</v>
      </c>
      <c r="E12" s="183">
        <v>42385</v>
      </c>
      <c r="F12" s="181" t="s">
        <v>13997</v>
      </c>
      <c r="H12" s="184"/>
      <c r="I12" s="184"/>
      <c r="J12" s="184"/>
      <c r="K12" s="184"/>
    </row>
    <row r="13" spans="1:11" ht="15.75" customHeight="1">
      <c r="A13" s="180">
        <v>12</v>
      </c>
      <c r="B13" s="181" t="s">
        <v>13991</v>
      </c>
      <c r="C13" s="181" t="s">
        <v>13989</v>
      </c>
      <c r="D13" s="182">
        <v>7012</v>
      </c>
      <c r="E13" s="183">
        <v>42387</v>
      </c>
      <c r="F13" s="181" t="s">
        <v>13990</v>
      </c>
      <c r="H13" s="185"/>
      <c r="I13" s="186" t="s">
        <v>14002</v>
      </c>
      <c r="J13" s="184"/>
      <c r="K13" s="184"/>
    </row>
    <row r="14" spans="1:11" ht="15.75" customHeight="1">
      <c r="A14" s="180">
        <v>13</v>
      </c>
      <c r="B14" s="181" t="s">
        <v>13988</v>
      </c>
      <c r="C14" s="181" t="s">
        <v>13989</v>
      </c>
      <c r="D14" s="182">
        <v>1903</v>
      </c>
      <c r="E14" s="183">
        <v>42389</v>
      </c>
      <c r="F14" s="181" t="s">
        <v>13997</v>
      </c>
      <c r="H14" s="187" t="s">
        <v>14003</v>
      </c>
      <c r="I14" s="188" t="e">
        <f>GETPIVOTDATA("Categoría",#REF!)</f>
        <v>#REF!</v>
      </c>
    </row>
    <row r="15" spans="1:11" ht="15.75" customHeight="1">
      <c r="A15" s="180">
        <v>14</v>
      </c>
      <c r="B15" s="181" t="s">
        <v>13991</v>
      </c>
      <c r="C15" s="181" t="s">
        <v>13989</v>
      </c>
      <c r="D15" s="182">
        <v>2824</v>
      </c>
      <c r="E15" s="183">
        <v>42391</v>
      </c>
      <c r="F15" s="181" t="s">
        <v>13995</v>
      </c>
      <c r="H15" s="187" t="s">
        <v>13990</v>
      </c>
      <c r="I15" s="247" t="e">
        <f>GETPIVOTDATA("Categoría",#REF!,"País","Estados Unidos")</f>
        <v>#REF!</v>
      </c>
    </row>
    <row r="16" spans="1:11" ht="15.75" customHeight="1">
      <c r="A16" s="180">
        <v>15</v>
      </c>
      <c r="B16" s="181" t="s">
        <v>14000</v>
      </c>
      <c r="C16" s="181" t="s">
        <v>13994</v>
      </c>
      <c r="D16" s="182">
        <v>6946</v>
      </c>
      <c r="E16" s="183">
        <v>42393</v>
      </c>
      <c r="F16" s="181" t="s">
        <v>14001</v>
      </c>
      <c r="H16" s="187" t="s">
        <v>13992</v>
      </c>
      <c r="I16" s="188" t="e">
        <f>GETPIVOTDATA("Categoría",#REF!,"País","Reino Unido")</f>
        <v>#REF!</v>
      </c>
    </row>
    <row r="17" spans="1:9" ht="15.75" customHeight="1">
      <c r="A17" s="180">
        <v>16</v>
      </c>
      <c r="B17" s="181" t="s">
        <v>13993</v>
      </c>
      <c r="C17" s="181" t="s">
        <v>13994</v>
      </c>
      <c r="D17" s="182">
        <v>2320</v>
      </c>
      <c r="E17" s="183">
        <v>42396</v>
      </c>
      <c r="F17" s="181" t="s">
        <v>13992</v>
      </c>
      <c r="H17" s="187" t="s">
        <v>13995</v>
      </c>
      <c r="I17" s="188" t="e">
        <f>GETPIVOTDATA("Categoría",#REF!,"País","Canada")</f>
        <v>#REF!</v>
      </c>
    </row>
    <row r="18" spans="1:9" ht="15.75" customHeight="1">
      <c r="A18" s="180">
        <v>17</v>
      </c>
      <c r="B18" s="181" t="s">
        <v>13993</v>
      </c>
      <c r="C18" s="181" t="s">
        <v>13994</v>
      </c>
      <c r="D18" s="182">
        <v>2116</v>
      </c>
      <c r="E18" s="183">
        <v>42397</v>
      </c>
      <c r="F18" s="181" t="s">
        <v>13990</v>
      </c>
      <c r="H18" s="187" t="s">
        <v>13997</v>
      </c>
      <c r="I18" s="188" t="e">
        <f>GETPIVOTDATA("Categoría",#REF!,"País","Alemania")</f>
        <v>#REF!</v>
      </c>
    </row>
    <row r="19" spans="1:9" ht="15.75" customHeight="1">
      <c r="A19" s="180">
        <v>18</v>
      </c>
      <c r="B19" s="181" t="s">
        <v>13993</v>
      </c>
      <c r="C19" s="181" t="s">
        <v>13994</v>
      </c>
      <c r="D19" s="182">
        <v>1135</v>
      </c>
      <c r="E19" s="183">
        <v>42399</v>
      </c>
      <c r="F19" s="181" t="s">
        <v>13992</v>
      </c>
      <c r="H19" s="187" t="s">
        <v>13999</v>
      </c>
      <c r="I19" s="188" t="e">
        <f>GETPIVOTDATA("Categoría",#REF!,"País","Australia")</f>
        <v>#REF!</v>
      </c>
    </row>
    <row r="20" spans="1:9" ht="15.75" customHeight="1">
      <c r="A20" s="180">
        <v>19</v>
      </c>
      <c r="B20" s="181" t="s">
        <v>13991</v>
      </c>
      <c r="C20" s="181" t="s">
        <v>13989</v>
      </c>
      <c r="D20" s="182">
        <v>3595</v>
      </c>
      <c r="E20" s="183">
        <v>42399</v>
      </c>
      <c r="F20" s="181" t="s">
        <v>13992</v>
      </c>
      <c r="H20" s="187" t="s">
        <v>8351</v>
      </c>
      <c r="I20" s="188" t="e">
        <f>GETPIVOTDATA("Categoría",#REF!,"País","Mexico")</f>
        <v>#REF!</v>
      </c>
    </row>
    <row r="21" spans="1:9" ht="15.75" customHeight="1">
      <c r="A21" s="180">
        <v>20</v>
      </c>
      <c r="B21" s="181" t="s">
        <v>14000</v>
      </c>
      <c r="C21" s="181" t="s">
        <v>13994</v>
      </c>
      <c r="D21" s="182">
        <v>1161</v>
      </c>
      <c r="E21" s="183">
        <v>42402</v>
      </c>
      <c r="F21" s="181" t="s">
        <v>13990</v>
      </c>
      <c r="H21" s="187" t="s">
        <v>14001</v>
      </c>
      <c r="I21" s="188" t="e">
        <f>GETPIVOTDATA("Categoría",#REF!,"País","Francia")</f>
        <v>#REF!</v>
      </c>
    </row>
    <row r="22" spans="1:9" ht="15.75" customHeight="1">
      <c r="A22" s="180">
        <v>21</v>
      </c>
      <c r="B22" s="181" t="s">
        <v>13998</v>
      </c>
      <c r="C22" s="181" t="s">
        <v>13994</v>
      </c>
      <c r="D22" s="182">
        <v>2256</v>
      </c>
      <c r="E22" s="183">
        <v>42404</v>
      </c>
      <c r="F22" s="181" t="s">
        <v>14001</v>
      </c>
    </row>
    <row r="23" spans="1:9" ht="15.75" customHeight="1">
      <c r="A23" s="180">
        <v>22</v>
      </c>
      <c r="B23" s="181" t="s">
        <v>13993</v>
      </c>
      <c r="C23" s="181" t="s">
        <v>13994</v>
      </c>
      <c r="D23" s="182">
        <v>1004</v>
      </c>
      <c r="E23" s="183">
        <v>42411</v>
      </c>
      <c r="F23" s="181" t="s">
        <v>8351</v>
      </c>
    </row>
    <row r="24" spans="1:9" ht="15.75" customHeight="1">
      <c r="A24" s="180">
        <v>23</v>
      </c>
      <c r="B24" s="181" t="s">
        <v>13993</v>
      </c>
      <c r="C24" s="181" t="s">
        <v>13994</v>
      </c>
      <c r="D24" s="182">
        <v>3642</v>
      </c>
      <c r="E24" s="183">
        <v>42414</v>
      </c>
      <c r="F24" s="181" t="s">
        <v>13995</v>
      </c>
    </row>
    <row r="25" spans="1:9" ht="15.75" customHeight="1">
      <c r="A25" s="180">
        <v>24</v>
      </c>
      <c r="B25" s="181" t="s">
        <v>13993</v>
      </c>
      <c r="C25" s="181" t="s">
        <v>13994</v>
      </c>
      <c r="D25" s="182">
        <v>4582</v>
      </c>
      <c r="E25" s="183">
        <v>42417</v>
      </c>
      <c r="F25" s="181" t="s">
        <v>13990</v>
      </c>
    </row>
    <row r="26" spans="1:9" ht="15.75" customHeight="1">
      <c r="A26" s="180">
        <v>25</v>
      </c>
      <c r="B26" s="181" t="s">
        <v>13996</v>
      </c>
      <c r="C26" s="181" t="s">
        <v>13989</v>
      </c>
      <c r="D26" s="182">
        <v>3559</v>
      </c>
      <c r="E26" s="183">
        <v>42417</v>
      </c>
      <c r="F26" s="181" t="s">
        <v>13992</v>
      </c>
    </row>
    <row r="27" spans="1:9" ht="15.75" customHeight="1">
      <c r="A27" s="180">
        <v>26</v>
      </c>
      <c r="B27" s="181" t="s">
        <v>13988</v>
      </c>
      <c r="C27" s="181" t="s">
        <v>13989</v>
      </c>
      <c r="D27" s="182">
        <v>5154</v>
      </c>
      <c r="E27" s="183">
        <v>42417</v>
      </c>
      <c r="F27" s="181" t="s">
        <v>13999</v>
      </c>
    </row>
    <row r="28" spans="1:9" ht="15.75" customHeight="1">
      <c r="A28" s="180">
        <v>27</v>
      </c>
      <c r="B28" s="181" t="s">
        <v>13837</v>
      </c>
      <c r="C28" s="181" t="s">
        <v>13994</v>
      </c>
      <c r="D28" s="182">
        <v>7388</v>
      </c>
      <c r="E28" s="183">
        <v>42418</v>
      </c>
      <c r="F28" s="181" t="s">
        <v>14001</v>
      </c>
    </row>
    <row r="29" spans="1:9" ht="15.75" customHeight="1">
      <c r="A29" s="180">
        <v>28</v>
      </c>
      <c r="B29" s="181" t="s">
        <v>13996</v>
      </c>
      <c r="C29" s="181" t="s">
        <v>13989</v>
      </c>
      <c r="D29" s="182">
        <v>7163</v>
      </c>
      <c r="E29" s="183">
        <v>42418</v>
      </c>
      <c r="F29" s="181" t="s">
        <v>13990</v>
      </c>
    </row>
    <row r="30" spans="1:9" ht="15.75" customHeight="1">
      <c r="A30" s="180">
        <v>29</v>
      </c>
      <c r="B30" s="181" t="s">
        <v>13996</v>
      </c>
      <c r="C30" s="181" t="s">
        <v>13989</v>
      </c>
      <c r="D30" s="182">
        <v>5101</v>
      </c>
      <c r="E30" s="183">
        <v>42420</v>
      </c>
      <c r="F30" s="181" t="s">
        <v>13997</v>
      </c>
    </row>
    <row r="31" spans="1:9" ht="15.75" customHeight="1">
      <c r="A31" s="180">
        <v>30</v>
      </c>
      <c r="B31" s="181" t="s">
        <v>14000</v>
      </c>
      <c r="C31" s="181" t="s">
        <v>13994</v>
      </c>
      <c r="D31" s="182">
        <v>7602</v>
      </c>
      <c r="E31" s="183">
        <v>42421</v>
      </c>
      <c r="F31" s="181" t="s">
        <v>14001</v>
      </c>
    </row>
    <row r="32" spans="1:9" ht="15.75" customHeight="1">
      <c r="A32" s="180">
        <v>31</v>
      </c>
      <c r="B32" s="181" t="s">
        <v>13837</v>
      </c>
      <c r="C32" s="181" t="s">
        <v>13994</v>
      </c>
      <c r="D32" s="182">
        <v>1641</v>
      </c>
      <c r="E32" s="183">
        <v>42422</v>
      </c>
      <c r="F32" s="181" t="s">
        <v>13990</v>
      </c>
    </row>
    <row r="33" spans="1:6" ht="15.75" customHeight="1">
      <c r="A33" s="180">
        <v>32</v>
      </c>
      <c r="B33" s="181" t="s">
        <v>14000</v>
      </c>
      <c r="C33" s="181" t="s">
        <v>13994</v>
      </c>
      <c r="D33" s="182">
        <v>8892</v>
      </c>
      <c r="E33" s="183">
        <v>42423</v>
      </c>
      <c r="F33" s="181" t="s">
        <v>13999</v>
      </c>
    </row>
    <row r="34" spans="1:6" ht="15.75" customHeight="1">
      <c r="A34" s="180">
        <v>33</v>
      </c>
      <c r="B34" s="181" t="s">
        <v>14000</v>
      </c>
      <c r="C34" s="181" t="s">
        <v>13994</v>
      </c>
      <c r="D34" s="182">
        <v>2060</v>
      </c>
      <c r="E34" s="183">
        <v>42429</v>
      </c>
      <c r="F34" s="181" t="s">
        <v>14001</v>
      </c>
    </row>
    <row r="35" spans="1:6" ht="15.75" customHeight="1">
      <c r="A35" s="180">
        <v>34</v>
      </c>
      <c r="B35" s="181" t="s">
        <v>13991</v>
      </c>
      <c r="C35" s="181" t="s">
        <v>13989</v>
      </c>
      <c r="D35" s="182">
        <v>1557</v>
      </c>
      <c r="E35" s="183">
        <v>42429</v>
      </c>
      <c r="F35" s="181" t="s">
        <v>13997</v>
      </c>
    </row>
    <row r="36" spans="1:6" ht="15.75" customHeight="1">
      <c r="A36" s="180">
        <v>35</v>
      </c>
      <c r="B36" s="181" t="s">
        <v>14000</v>
      </c>
      <c r="C36" s="181" t="s">
        <v>13994</v>
      </c>
      <c r="D36" s="182">
        <v>6509</v>
      </c>
      <c r="E36" s="183">
        <v>42430</v>
      </c>
      <c r="F36" s="181" t="s">
        <v>14001</v>
      </c>
    </row>
    <row r="37" spans="1:6" ht="15.75" customHeight="1">
      <c r="A37" s="180">
        <v>36</v>
      </c>
      <c r="B37" s="181" t="s">
        <v>14000</v>
      </c>
      <c r="C37" s="181" t="s">
        <v>13994</v>
      </c>
      <c r="D37" s="182">
        <v>5718</v>
      </c>
      <c r="E37" s="183">
        <v>42433</v>
      </c>
      <c r="F37" s="181" t="s">
        <v>13999</v>
      </c>
    </row>
    <row r="38" spans="1:6" ht="15.75" customHeight="1">
      <c r="A38" s="180">
        <v>37</v>
      </c>
      <c r="B38" s="181" t="s">
        <v>14000</v>
      </c>
      <c r="C38" s="181" t="s">
        <v>13994</v>
      </c>
      <c r="D38" s="182">
        <v>7655</v>
      </c>
      <c r="E38" s="183">
        <v>42434</v>
      </c>
      <c r="F38" s="181" t="s">
        <v>13990</v>
      </c>
    </row>
    <row r="39" spans="1:6" ht="15.75" customHeight="1">
      <c r="A39" s="180">
        <v>38</v>
      </c>
      <c r="B39" s="181" t="s">
        <v>13988</v>
      </c>
      <c r="C39" s="181" t="s">
        <v>13989</v>
      </c>
      <c r="D39" s="182">
        <v>9116</v>
      </c>
      <c r="E39" s="183">
        <v>42434</v>
      </c>
      <c r="F39" s="181" t="s">
        <v>13992</v>
      </c>
    </row>
    <row r="40" spans="1:6" ht="15.75" customHeight="1">
      <c r="A40" s="180">
        <v>39</v>
      </c>
      <c r="B40" s="181" t="s">
        <v>13993</v>
      </c>
      <c r="C40" s="181" t="s">
        <v>13994</v>
      </c>
      <c r="D40" s="182">
        <v>2795</v>
      </c>
      <c r="E40" s="183">
        <v>42444</v>
      </c>
      <c r="F40" s="181" t="s">
        <v>13990</v>
      </c>
    </row>
    <row r="41" spans="1:6" ht="15.75" customHeight="1">
      <c r="A41" s="180">
        <v>40</v>
      </c>
      <c r="B41" s="181" t="s">
        <v>13993</v>
      </c>
      <c r="C41" s="181" t="s">
        <v>13994</v>
      </c>
      <c r="D41" s="182">
        <v>5084</v>
      </c>
      <c r="E41" s="183">
        <v>42444</v>
      </c>
      <c r="F41" s="181" t="s">
        <v>13990</v>
      </c>
    </row>
    <row r="42" spans="1:6" ht="15.75" customHeight="1">
      <c r="A42" s="180">
        <v>41</v>
      </c>
      <c r="B42" s="181" t="s">
        <v>13988</v>
      </c>
      <c r="C42" s="181" t="s">
        <v>13989</v>
      </c>
      <c r="D42" s="182">
        <v>8941</v>
      </c>
      <c r="E42" s="183">
        <v>42444</v>
      </c>
      <c r="F42" s="181" t="s">
        <v>13992</v>
      </c>
    </row>
    <row r="43" spans="1:6" ht="15.75" customHeight="1">
      <c r="A43" s="180">
        <v>42</v>
      </c>
      <c r="B43" s="181" t="s">
        <v>13991</v>
      </c>
      <c r="C43" s="181" t="s">
        <v>13989</v>
      </c>
      <c r="D43" s="182">
        <v>5341</v>
      </c>
      <c r="E43" s="183">
        <v>42445</v>
      </c>
      <c r="F43" s="181" t="s">
        <v>14001</v>
      </c>
    </row>
    <row r="44" spans="1:6" ht="15.75" customHeight="1">
      <c r="A44" s="180">
        <v>43</v>
      </c>
      <c r="B44" s="181" t="s">
        <v>13993</v>
      </c>
      <c r="C44" s="181" t="s">
        <v>13994</v>
      </c>
      <c r="D44" s="182">
        <v>135</v>
      </c>
      <c r="E44" s="183">
        <v>42448</v>
      </c>
      <c r="F44" s="181" t="s">
        <v>13995</v>
      </c>
    </row>
    <row r="45" spans="1:6" ht="15.75" customHeight="1">
      <c r="A45" s="180">
        <v>44</v>
      </c>
      <c r="B45" s="181" t="s">
        <v>13993</v>
      </c>
      <c r="C45" s="181" t="s">
        <v>13994</v>
      </c>
      <c r="D45" s="182">
        <v>9400</v>
      </c>
      <c r="E45" s="183">
        <v>42448</v>
      </c>
      <c r="F45" s="181" t="s">
        <v>13999</v>
      </c>
    </row>
    <row r="46" spans="1:6" ht="15.75" customHeight="1">
      <c r="A46" s="180">
        <v>45</v>
      </c>
      <c r="B46" s="181" t="s">
        <v>13996</v>
      </c>
      <c r="C46" s="181" t="s">
        <v>13989</v>
      </c>
      <c r="D46" s="182">
        <v>6045</v>
      </c>
      <c r="E46" s="183">
        <v>42450</v>
      </c>
      <c r="F46" s="181" t="s">
        <v>13997</v>
      </c>
    </row>
    <row r="47" spans="1:6" ht="15.75" customHeight="1">
      <c r="A47" s="180">
        <v>46</v>
      </c>
      <c r="B47" s="181" t="s">
        <v>14000</v>
      </c>
      <c r="C47" s="181" t="s">
        <v>13994</v>
      </c>
      <c r="D47" s="182">
        <v>5820</v>
      </c>
      <c r="E47" s="183">
        <v>42451</v>
      </c>
      <c r="F47" s="181" t="s">
        <v>8351</v>
      </c>
    </row>
    <row r="48" spans="1:6" ht="13.8">
      <c r="A48" s="180">
        <v>47</v>
      </c>
      <c r="B48" s="181" t="s">
        <v>13998</v>
      </c>
      <c r="C48" s="181" t="s">
        <v>13994</v>
      </c>
      <c r="D48" s="182">
        <v>8887</v>
      </c>
      <c r="E48" s="183">
        <v>42452</v>
      </c>
      <c r="F48" s="181" t="s">
        <v>13997</v>
      </c>
    </row>
    <row r="49" spans="1:6" ht="13.8">
      <c r="A49" s="180">
        <v>48</v>
      </c>
      <c r="B49" s="181" t="s">
        <v>13998</v>
      </c>
      <c r="C49" s="181" t="s">
        <v>13994</v>
      </c>
      <c r="D49" s="182">
        <v>6982</v>
      </c>
      <c r="E49" s="183">
        <v>42453</v>
      </c>
      <c r="F49" s="181" t="s">
        <v>13990</v>
      </c>
    </row>
    <row r="50" spans="1:6" ht="13.8">
      <c r="A50" s="180">
        <v>49</v>
      </c>
      <c r="B50" s="181" t="s">
        <v>13993</v>
      </c>
      <c r="C50" s="181" t="s">
        <v>13994</v>
      </c>
      <c r="D50" s="182">
        <v>4029</v>
      </c>
      <c r="E50" s="183">
        <v>42455</v>
      </c>
      <c r="F50" s="181" t="s">
        <v>13999</v>
      </c>
    </row>
    <row r="51" spans="1:6" ht="13.8">
      <c r="A51" s="180">
        <v>50</v>
      </c>
      <c r="B51" s="181" t="s">
        <v>13988</v>
      </c>
      <c r="C51" s="181" t="s">
        <v>13989</v>
      </c>
      <c r="D51" s="182">
        <v>3665</v>
      </c>
      <c r="E51" s="183">
        <v>42455</v>
      </c>
      <c r="F51" s="181" t="s">
        <v>13997</v>
      </c>
    </row>
    <row r="52" spans="1:6" ht="13.8">
      <c r="A52" s="180">
        <v>51</v>
      </c>
      <c r="B52" s="181" t="s">
        <v>13993</v>
      </c>
      <c r="C52" s="181" t="s">
        <v>13994</v>
      </c>
      <c r="D52" s="182">
        <v>4781</v>
      </c>
      <c r="E52" s="183">
        <v>42458</v>
      </c>
      <c r="F52" s="181" t="s">
        <v>14001</v>
      </c>
    </row>
    <row r="53" spans="1:6" ht="13.8">
      <c r="A53" s="180">
        <v>52</v>
      </c>
      <c r="B53" s="181" t="s">
        <v>13837</v>
      </c>
      <c r="C53" s="181" t="s">
        <v>13994</v>
      </c>
      <c r="D53" s="182">
        <v>3663</v>
      </c>
      <c r="E53" s="183">
        <v>42459</v>
      </c>
      <c r="F53" s="181" t="s">
        <v>13999</v>
      </c>
    </row>
    <row r="54" spans="1:6" ht="13.8">
      <c r="A54" s="180">
        <v>53</v>
      </c>
      <c r="B54" s="181" t="s">
        <v>14000</v>
      </c>
      <c r="C54" s="181" t="s">
        <v>13994</v>
      </c>
      <c r="D54" s="182">
        <v>6331</v>
      </c>
      <c r="E54" s="183">
        <v>42461</v>
      </c>
      <c r="F54" s="181" t="s">
        <v>14001</v>
      </c>
    </row>
    <row r="55" spans="1:6" ht="13.8">
      <c r="A55" s="180">
        <v>54</v>
      </c>
      <c r="B55" s="181" t="s">
        <v>14000</v>
      </c>
      <c r="C55" s="181" t="s">
        <v>13994</v>
      </c>
      <c r="D55" s="182">
        <v>4364</v>
      </c>
      <c r="E55" s="183">
        <v>42461</v>
      </c>
      <c r="F55" s="181" t="s">
        <v>13995</v>
      </c>
    </row>
    <row r="56" spans="1:6" ht="13.8">
      <c r="A56" s="180">
        <v>55</v>
      </c>
      <c r="B56" s="181" t="s">
        <v>13988</v>
      </c>
      <c r="C56" s="181" t="s">
        <v>13989</v>
      </c>
      <c r="D56" s="182">
        <v>607</v>
      </c>
      <c r="E56" s="183">
        <v>42463</v>
      </c>
      <c r="F56" s="181" t="s">
        <v>13992</v>
      </c>
    </row>
    <row r="57" spans="1:6" ht="13.8">
      <c r="A57" s="180">
        <v>56</v>
      </c>
      <c r="B57" s="181" t="s">
        <v>13993</v>
      </c>
      <c r="C57" s="181" t="s">
        <v>13994</v>
      </c>
      <c r="D57" s="182">
        <v>1054</v>
      </c>
      <c r="E57" s="183">
        <v>42466</v>
      </c>
      <c r="F57" s="181" t="s">
        <v>8351</v>
      </c>
    </row>
    <row r="58" spans="1:6" ht="13.8">
      <c r="A58" s="180">
        <v>57</v>
      </c>
      <c r="B58" s="181" t="s">
        <v>13988</v>
      </c>
      <c r="C58" s="181" t="s">
        <v>13989</v>
      </c>
      <c r="D58" s="182">
        <v>7659</v>
      </c>
      <c r="E58" s="183">
        <v>42466</v>
      </c>
      <c r="F58" s="181" t="s">
        <v>13990</v>
      </c>
    </row>
    <row r="59" spans="1:6" ht="13.8">
      <c r="A59" s="180">
        <v>58</v>
      </c>
      <c r="B59" s="181" t="s">
        <v>13991</v>
      </c>
      <c r="C59" s="181" t="s">
        <v>13989</v>
      </c>
      <c r="D59" s="182">
        <v>277</v>
      </c>
      <c r="E59" s="183">
        <v>42472</v>
      </c>
      <c r="F59" s="181" t="s">
        <v>13997</v>
      </c>
    </row>
    <row r="60" spans="1:6" ht="13.8">
      <c r="A60" s="180">
        <v>59</v>
      </c>
      <c r="B60" s="181" t="s">
        <v>13993</v>
      </c>
      <c r="C60" s="181" t="s">
        <v>13994</v>
      </c>
      <c r="D60" s="182">
        <v>235</v>
      </c>
      <c r="E60" s="183">
        <v>42477</v>
      </c>
      <c r="F60" s="181" t="s">
        <v>13990</v>
      </c>
    </row>
    <row r="61" spans="1:6" ht="13.8">
      <c r="A61" s="180">
        <v>60</v>
      </c>
      <c r="B61" s="181" t="s">
        <v>13998</v>
      </c>
      <c r="C61" s="181" t="s">
        <v>13994</v>
      </c>
      <c r="D61" s="182">
        <v>1113</v>
      </c>
      <c r="E61" s="183">
        <v>42478</v>
      </c>
      <c r="F61" s="181" t="s">
        <v>13999</v>
      </c>
    </row>
    <row r="62" spans="1:6" ht="13.8">
      <c r="A62" s="180">
        <v>61</v>
      </c>
      <c r="B62" s="181" t="s">
        <v>14000</v>
      </c>
      <c r="C62" s="181" t="s">
        <v>13994</v>
      </c>
      <c r="D62" s="182">
        <v>1128</v>
      </c>
      <c r="E62" s="183">
        <v>42481</v>
      </c>
      <c r="F62" s="181" t="s">
        <v>13990</v>
      </c>
    </row>
    <row r="63" spans="1:6" ht="13.8">
      <c r="A63" s="180">
        <v>62</v>
      </c>
      <c r="B63" s="181" t="s">
        <v>13991</v>
      </c>
      <c r="C63" s="181" t="s">
        <v>13989</v>
      </c>
      <c r="D63" s="182">
        <v>9231</v>
      </c>
      <c r="E63" s="183">
        <v>42482</v>
      </c>
      <c r="F63" s="181" t="s">
        <v>13995</v>
      </c>
    </row>
    <row r="64" spans="1:6" ht="13.8">
      <c r="A64" s="180">
        <v>63</v>
      </c>
      <c r="B64" s="181" t="s">
        <v>13993</v>
      </c>
      <c r="C64" s="181" t="s">
        <v>13994</v>
      </c>
      <c r="D64" s="182">
        <v>4387</v>
      </c>
      <c r="E64" s="183">
        <v>42483</v>
      </c>
      <c r="F64" s="181" t="s">
        <v>13990</v>
      </c>
    </row>
    <row r="65" spans="1:6" ht="13.8">
      <c r="A65" s="180">
        <v>64</v>
      </c>
      <c r="B65" s="181" t="s">
        <v>14000</v>
      </c>
      <c r="C65" s="181" t="s">
        <v>13994</v>
      </c>
      <c r="D65" s="182">
        <v>2763</v>
      </c>
      <c r="E65" s="183">
        <v>42485</v>
      </c>
      <c r="F65" s="181" t="s">
        <v>13995</v>
      </c>
    </row>
    <row r="66" spans="1:6" ht="13.8">
      <c r="A66" s="180">
        <v>65</v>
      </c>
      <c r="B66" s="181" t="s">
        <v>13993</v>
      </c>
      <c r="C66" s="181" t="s">
        <v>13994</v>
      </c>
      <c r="D66" s="182">
        <v>7898</v>
      </c>
      <c r="E66" s="183">
        <v>42487</v>
      </c>
      <c r="F66" s="181" t="s">
        <v>13992</v>
      </c>
    </row>
    <row r="67" spans="1:6" ht="13.8">
      <c r="A67" s="180">
        <v>66</v>
      </c>
      <c r="B67" s="181" t="s">
        <v>13993</v>
      </c>
      <c r="C67" s="181" t="s">
        <v>13994</v>
      </c>
      <c r="D67" s="182">
        <v>2427</v>
      </c>
      <c r="E67" s="183">
        <v>42490</v>
      </c>
      <c r="F67" s="181" t="s">
        <v>14001</v>
      </c>
    </row>
    <row r="68" spans="1:6" ht="13.8">
      <c r="A68" s="180">
        <v>67</v>
      </c>
      <c r="B68" s="181" t="s">
        <v>13993</v>
      </c>
      <c r="C68" s="181" t="s">
        <v>13994</v>
      </c>
      <c r="D68" s="182">
        <v>8663</v>
      </c>
      <c r="E68" s="183">
        <v>42491</v>
      </c>
      <c r="F68" s="181" t="s">
        <v>8351</v>
      </c>
    </row>
    <row r="69" spans="1:6" ht="13.8">
      <c r="A69" s="180">
        <v>68</v>
      </c>
      <c r="B69" s="181" t="s">
        <v>13988</v>
      </c>
      <c r="C69" s="181" t="s">
        <v>13989</v>
      </c>
      <c r="D69" s="182">
        <v>2789</v>
      </c>
      <c r="E69" s="183">
        <v>42491</v>
      </c>
      <c r="F69" s="181" t="s">
        <v>13997</v>
      </c>
    </row>
    <row r="70" spans="1:6" ht="13.8">
      <c r="A70" s="180">
        <v>69</v>
      </c>
      <c r="B70" s="181" t="s">
        <v>13993</v>
      </c>
      <c r="C70" s="181" t="s">
        <v>13994</v>
      </c>
      <c r="D70" s="182">
        <v>4054</v>
      </c>
      <c r="E70" s="183">
        <v>42492</v>
      </c>
      <c r="F70" s="181" t="s">
        <v>13990</v>
      </c>
    </row>
    <row r="71" spans="1:6" ht="13.8">
      <c r="A71" s="180">
        <v>70</v>
      </c>
      <c r="B71" s="181" t="s">
        <v>13837</v>
      </c>
      <c r="C71" s="181" t="s">
        <v>13994</v>
      </c>
      <c r="D71" s="182">
        <v>2262</v>
      </c>
      <c r="E71" s="183">
        <v>42492</v>
      </c>
      <c r="F71" s="181" t="s">
        <v>13990</v>
      </c>
    </row>
    <row r="72" spans="1:6" ht="13.8">
      <c r="A72" s="180">
        <v>71</v>
      </c>
      <c r="B72" s="181" t="s">
        <v>13837</v>
      </c>
      <c r="C72" s="181" t="s">
        <v>13994</v>
      </c>
      <c r="D72" s="182">
        <v>5600</v>
      </c>
      <c r="E72" s="183">
        <v>42492</v>
      </c>
      <c r="F72" s="181" t="s">
        <v>13992</v>
      </c>
    </row>
    <row r="73" spans="1:6" ht="13.8">
      <c r="A73" s="180">
        <v>72</v>
      </c>
      <c r="B73" s="181" t="s">
        <v>13993</v>
      </c>
      <c r="C73" s="181" t="s">
        <v>13994</v>
      </c>
      <c r="D73" s="182">
        <v>5787</v>
      </c>
      <c r="E73" s="183">
        <v>42493</v>
      </c>
      <c r="F73" s="181" t="s">
        <v>13990</v>
      </c>
    </row>
    <row r="74" spans="1:6" ht="13.8">
      <c r="A74" s="180">
        <v>73</v>
      </c>
      <c r="B74" s="181" t="s">
        <v>13998</v>
      </c>
      <c r="C74" s="181" t="s">
        <v>13994</v>
      </c>
      <c r="D74" s="182">
        <v>6295</v>
      </c>
      <c r="E74" s="183">
        <v>42493</v>
      </c>
      <c r="F74" s="181" t="s">
        <v>13995</v>
      </c>
    </row>
    <row r="75" spans="1:6" ht="13.8">
      <c r="A75" s="180">
        <v>74</v>
      </c>
      <c r="B75" s="181" t="s">
        <v>13993</v>
      </c>
      <c r="C75" s="181" t="s">
        <v>13994</v>
      </c>
      <c r="D75" s="182">
        <v>474</v>
      </c>
      <c r="E75" s="183">
        <v>42495</v>
      </c>
      <c r="F75" s="181" t="s">
        <v>13997</v>
      </c>
    </row>
    <row r="76" spans="1:6" ht="13.8">
      <c r="A76" s="180">
        <v>75</v>
      </c>
      <c r="B76" s="181" t="s">
        <v>14000</v>
      </c>
      <c r="C76" s="181" t="s">
        <v>13994</v>
      </c>
      <c r="D76" s="182">
        <v>4325</v>
      </c>
      <c r="E76" s="183">
        <v>42495</v>
      </c>
      <c r="F76" s="181" t="s">
        <v>14001</v>
      </c>
    </row>
    <row r="77" spans="1:6" ht="13.8">
      <c r="A77" s="180">
        <v>76</v>
      </c>
      <c r="B77" s="181" t="s">
        <v>13993</v>
      </c>
      <c r="C77" s="181" t="s">
        <v>13994</v>
      </c>
      <c r="D77" s="182">
        <v>592</v>
      </c>
      <c r="E77" s="183">
        <v>42496</v>
      </c>
      <c r="F77" s="181" t="s">
        <v>13990</v>
      </c>
    </row>
    <row r="78" spans="1:6" ht="13.8">
      <c r="A78" s="180">
        <v>77</v>
      </c>
      <c r="B78" s="181" t="s">
        <v>13998</v>
      </c>
      <c r="C78" s="181" t="s">
        <v>13994</v>
      </c>
      <c r="D78" s="182">
        <v>4330</v>
      </c>
      <c r="E78" s="183">
        <v>42498</v>
      </c>
      <c r="F78" s="181" t="s">
        <v>13990</v>
      </c>
    </row>
    <row r="79" spans="1:6" ht="13.8">
      <c r="A79" s="180">
        <v>78</v>
      </c>
      <c r="B79" s="181" t="s">
        <v>13993</v>
      </c>
      <c r="C79" s="181" t="s">
        <v>13994</v>
      </c>
      <c r="D79" s="182">
        <v>9405</v>
      </c>
      <c r="E79" s="183">
        <v>42498</v>
      </c>
      <c r="F79" s="181" t="s">
        <v>13992</v>
      </c>
    </row>
    <row r="80" spans="1:6" ht="13.8">
      <c r="A80" s="180">
        <v>79</v>
      </c>
      <c r="B80" s="181" t="s">
        <v>14000</v>
      </c>
      <c r="C80" s="181" t="s">
        <v>13994</v>
      </c>
      <c r="D80" s="182">
        <v>7671</v>
      </c>
      <c r="E80" s="183">
        <v>42498</v>
      </c>
      <c r="F80" s="181" t="s">
        <v>14001</v>
      </c>
    </row>
    <row r="81" spans="1:6" ht="13.8">
      <c r="A81" s="180">
        <v>80</v>
      </c>
      <c r="B81" s="181" t="s">
        <v>13988</v>
      </c>
      <c r="C81" s="181" t="s">
        <v>13989</v>
      </c>
      <c r="D81" s="182">
        <v>5791</v>
      </c>
      <c r="E81" s="183">
        <v>42498</v>
      </c>
      <c r="F81" s="181" t="s">
        <v>13992</v>
      </c>
    </row>
    <row r="82" spans="1:6" ht="13.8">
      <c r="A82" s="180">
        <v>81</v>
      </c>
      <c r="B82" s="181" t="s">
        <v>13993</v>
      </c>
      <c r="C82" s="181" t="s">
        <v>13994</v>
      </c>
      <c r="D82" s="182">
        <v>6007</v>
      </c>
      <c r="E82" s="183">
        <v>42502</v>
      </c>
      <c r="F82" s="181" t="s">
        <v>13995</v>
      </c>
    </row>
    <row r="83" spans="1:6" ht="13.8">
      <c r="A83" s="180">
        <v>82</v>
      </c>
      <c r="B83" s="181" t="s">
        <v>13993</v>
      </c>
      <c r="C83" s="181" t="s">
        <v>13994</v>
      </c>
      <c r="D83" s="182">
        <v>5030</v>
      </c>
      <c r="E83" s="183">
        <v>42504</v>
      </c>
      <c r="F83" s="181" t="s">
        <v>13997</v>
      </c>
    </row>
    <row r="84" spans="1:6" ht="13.8">
      <c r="A84" s="180">
        <v>83</v>
      </c>
      <c r="B84" s="181" t="s">
        <v>13988</v>
      </c>
      <c r="C84" s="181" t="s">
        <v>13989</v>
      </c>
      <c r="D84" s="182">
        <v>6763</v>
      </c>
      <c r="E84" s="183">
        <v>42504</v>
      </c>
      <c r="F84" s="181" t="s">
        <v>13992</v>
      </c>
    </row>
    <row r="85" spans="1:6" ht="13.8">
      <c r="A85" s="180">
        <v>84</v>
      </c>
      <c r="B85" s="181" t="s">
        <v>13993</v>
      </c>
      <c r="C85" s="181" t="s">
        <v>13994</v>
      </c>
      <c r="D85" s="182">
        <v>4248</v>
      </c>
      <c r="E85" s="183">
        <v>42505</v>
      </c>
      <c r="F85" s="181" t="s">
        <v>13999</v>
      </c>
    </row>
    <row r="86" spans="1:6" ht="13.8">
      <c r="A86" s="180">
        <v>85</v>
      </c>
      <c r="B86" s="181" t="s">
        <v>13993</v>
      </c>
      <c r="C86" s="181" t="s">
        <v>13994</v>
      </c>
      <c r="D86" s="182">
        <v>9543</v>
      </c>
      <c r="E86" s="183">
        <v>42506</v>
      </c>
      <c r="F86" s="181" t="s">
        <v>14001</v>
      </c>
    </row>
    <row r="87" spans="1:6" ht="13.8">
      <c r="A87" s="180">
        <v>86</v>
      </c>
      <c r="B87" s="181" t="s">
        <v>13991</v>
      </c>
      <c r="C87" s="181" t="s">
        <v>13989</v>
      </c>
      <c r="D87" s="182">
        <v>2054</v>
      </c>
      <c r="E87" s="183">
        <v>42506</v>
      </c>
      <c r="F87" s="181" t="s">
        <v>13992</v>
      </c>
    </row>
    <row r="88" spans="1:6" ht="13.8">
      <c r="A88" s="180">
        <v>87</v>
      </c>
      <c r="B88" s="181" t="s">
        <v>13996</v>
      </c>
      <c r="C88" s="181" t="s">
        <v>13989</v>
      </c>
      <c r="D88" s="182">
        <v>7094</v>
      </c>
      <c r="E88" s="183">
        <v>42506</v>
      </c>
      <c r="F88" s="181" t="s">
        <v>13997</v>
      </c>
    </row>
    <row r="89" spans="1:6" ht="13.8">
      <c r="A89" s="180">
        <v>88</v>
      </c>
      <c r="B89" s="181" t="s">
        <v>13988</v>
      </c>
      <c r="C89" s="181" t="s">
        <v>13989</v>
      </c>
      <c r="D89" s="182">
        <v>6087</v>
      </c>
      <c r="E89" s="183">
        <v>42508</v>
      </c>
      <c r="F89" s="181" t="s">
        <v>13990</v>
      </c>
    </row>
    <row r="90" spans="1:6" ht="13.8">
      <c r="A90" s="180">
        <v>89</v>
      </c>
      <c r="B90" s="181" t="s">
        <v>14000</v>
      </c>
      <c r="C90" s="181" t="s">
        <v>13994</v>
      </c>
      <c r="D90" s="182">
        <v>4264</v>
      </c>
      <c r="E90" s="183">
        <v>42509</v>
      </c>
      <c r="F90" s="181" t="s">
        <v>13999</v>
      </c>
    </row>
    <row r="91" spans="1:6" ht="13.8">
      <c r="A91" s="180">
        <v>90</v>
      </c>
      <c r="B91" s="181" t="s">
        <v>13837</v>
      </c>
      <c r="C91" s="181" t="s">
        <v>13994</v>
      </c>
      <c r="D91" s="182">
        <v>9333</v>
      </c>
      <c r="E91" s="183">
        <v>42510</v>
      </c>
      <c r="F91" s="181" t="s">
        <v>13990</v>
      </c>
    </row>
    <row r="92" spans="1:6" ht="13.8">
      <c r="A92" s="180">
        <v>91</v>
      </c>
      <c r="B92" s="181" t="s">
        <v>13837</v>
      </c>
      <c r="C92" s="181" t="s">
        <v>13994</v>
      </c>
      <c r="D92" s="182">
        <v>8775</v>
      </c>
      <c r="E92" s="183">
        <v>42512</v>
      </c>
      <c r="F92" s="181" t="s">
        <v>13997</v>
      </c>
    </row>
    <row r="93" spans="1:6" ht="13.8">
      <c r="A93" s="180">
        <v>92</v>
      </c>
      <c r="B93" s="181" t="s">
        <v>13991</v>
      </c>
      <c r="C93" s="181" t="s">
        <v>13989</v>
      </c>
      <c r="D93" s="182">
        <v>2011</v>
      </c>
      <c r="E93" s="183">
        <v>42513</v>
      </c>
      <c r="F93" s="181" t="s">
        <v>13992</v>
      </c>
    </row>
    <row r="94" spans="1:6" ht="13.8">
      <c r="A94" s="180">
        <v>93</v>
      </c>
      <c r="B94" s="181" t="s">
        <v>13993</v>
      </c>
      <c r="C94" s="181" t="s">
        <v>13994</v>
      </c>
      <c r="D94" s="182">
        <v>5632</v>
      </c>
      <c r="E94" s="183">
        <v>42515</v>
      </c>
      <c r="F94" s="181" t="s">
        <v>13990</v>
      </c>
    </row>
    <row r="95" spans="1:6" ht="13.8">
      <c r="A95" s="180">
        <v>94</v>
      </c>
      <c r="B95" s="181" t="s">
        <v>13993</v>
      </c>
      <c r="C95" s="181" t="s">
        <v>13994</v>
      </c>
      <c r="D95" s="182">
        <v>4904</v>
      </c>
      <c r="E95" s="183">
        <v>42515</v>
      </c>
      <c r="F95" s="181" t="s">
        <v>8351</v>
      </c>
    </row>
    <row r="96" spans="1:6" ht="13.8">
      <c r="A96" s="180">
        <v>95</v>
      </c>
      <c r="B96" s="181" t="s">
        <v>13996</v>
      </c>
      <c r="C96" s="181" t="s">
        <v>13989</v>
      </c>
      <c r="D96" s="182">
        <v>1002</v>
      </c>
      <c r="E96" s="183">
        <v>42515</v>
      </c>
      <c r="F96" s="181" t="s">
        <v>13999</v>
      </c>
    </row>
    <row r="97" spans="1:6" ht="13.8">
      <c r="A97" s="180">
        <v>96</v>
      </c>
      <c r="B97" s="181" t="s">
        <v>13998</v>
      </c>
      <c r="C97" s="181" t="s">
        <v>13994</v>
      </c>
      <c r="D97" s="182">
        <v>8141</v>
      </c>
      <c r="E97" s="183">
        <v>42516</v>
      </c>
      <c r="F97" s="181" t="s">
        <v>13992</v>
      </c>
    </row>
    <row r="98" spans="1:6" ht="13.8">
      <c r="A98" s="180">
        <v>97</v>
      </c>
      <c r="B98" s="181" t="s">
        <v>13998</v>
      </c>
      <c r="C98" s="181" t="s">
        <v>13994</v>
      </c>
      <c r="D98" s="182">
        <v>3644</v>
      </c>
      <c r="E98" s="183">
        <v>42516</v>
      </c>
      <c r="F98" s="181" t="s">
        <v>13995</v>
      </c>
    </row>
    <row r="99" spans="1:6" ht="13.8">
      <c r="A99" s="180">
        <v>98</v>
      </c>
      <c r="B99" s="181" t="s">
        <v>13998</v>
      </c>
      <c r="C99" s="181" t="s">
        <v>13994</v>
      </c>
      <c r="D99" s="182">
        <v>1380</v>
      </c>
      <c r="E99" s="183">
        <v>42516</v>
      </c>
      <c r="F99" s="181" t="s">
        <v>13999</v>
      </c>
    </row>
    <row r="100" spans="1:6" ht="13.8">
      <c r="A100" s="180">
        <v>99</v>
      </c>
      <c r="B100" s="181" t="s">
        <v>13991</v>
      </c>
      <c r="C100" s="181" t="s">
        <v>13989</v>
      </c>
      <c r="D100" s="182">
        <v>8354</v>
      </c>
      <c r="E100" s="183">
        <v>42516</v>
      </c>
      <c r="F100" s="181" t="s">
        <v>13997</v>
      </c>
    </row>
    <row r="101" spans="1:6" ht="13.8">
      <c r="A101" s="180">
        <v>100</v>
      </c>
      <c r="B101" s="181" t="s">
        <v>13993</v>
      </c>
      <c r="C101" s="181" t="s">
        <v>13994</v>
      </c>
      <c r="D101" s="182">
        <v>5182</v>
      </c>
      <c r="E101" s="183">
        <v>42517</v>
      </c>
      <c r="F101" s="181" t="s">
        <v>13990</v>
      </c>
    </row>
    <row r="102" spans="1:6" ht="13.8">
      <c r="A102" s="180">
        <v>101</v>
      </c>
      <c r="B102" s="181" t="s">
        <v>14000</v>
      </c>
      <c r="C102" s="181" t="s">
        <v>13994</v>
      </c>
      <c r="D102" s="182">
        <v>2193</v>
      </c>
      <c r="E102" s="183">
        <v>42517</v>
      </c>
      <c r="F102" s="181" t="s">
        <v>14001</v>
      </c>
    </row>
    <row r="103" spans="1:6" ht="13.8">
      <c r="A103" s="180">
        <v>102</v>
      </c>
      <c r="B103" s="181" t="s">
        <v>13837</v>
      </c>
      <c r="C103" s="181" t="s">
        <v>13994</v>
      </c>
      <c r="D103" s="182">
        <v>3647</v>
      </c>
      <c r="E103" s="183">
        <v>42518</v>
      </c>
      <c r="F103" s="181" t="s">
        <v>13990</v>
      </c>
    </row>
    <row r="104" spans="1:6" ht="13.8">
      <c r="A104" s="180">
        <v>103</v>
      </c>
      <c r="B104" s="181" t="s">
        <v>14000</v>
      </c>
      <c r="C104" s="181" t="s">
        <v>13994</v>
      </c>
      <c r="D104" s="182">
        <v>4104</v>
      </c>
      <c r="E104" s="183">
        <v>42518</v>
      </c>
      <c r="F104" s="181" t="s">
        <v>13990</v>
      </c>
    </row>
    <row r="105" spans="1:6" ht="13.8">
      <c r="A105" s="180">
        <v>104</v>
      </c>
      <c r="B105" s="181" t="s">
        <v>13988</v>
      </c>
      <c r="C105" s="181" t="s">
        <v>13989</v>
      </c>
      <c r="D105" s="182">
        <v>7457</v>
      </c>
      <c r="E105" s="183">
        <v>42518</v>
      </c>
      <c r="F105" s="181" t="s">
        <v>13990</v>
      </c>
    </row>
    <row r="106" spans="1:6" ht="13.8">
      <c r="A106" s="180">
        <v>105</v>
      </c>
      <c r="B106" s="181" t="s">
        <v>13837</v>
      </c>
      <c r="C106" s="181" t="s">
        <v>13994</v>
      </c>
      <c r="D106" s="182">
        <v>3767</v>
      </c>
      <c r="E106" s="183">
        <v>42519</v>
      </c>
      <c r="F106" s="181" t="s">
        <v>13995</v>
      </c>
    </row>
    <row r="107" spans="1:6" ht="13.8">
      <c r="A107" s="180">
        <v>106</v>
      </c>
      <c r="B107" s="181" t="s">
        <v>13991</v>
      </c>
      <c r="C107" s="181" t="s">
        <v>13989</v>
      </c>
      <c r="D107" s="182">
        <v>4685</v>
      </c>
      <c r="E107" s="183">
        <v>42520</v>
      </c>
      <c r="F107" s="181" t="s">
        <v>13997</v>
      </c>
    </row>
    <row r="108" spans="1:6" ht="13.8">
      <c r="A108" s="180">
        <v>107</v>
      </c>
      <c r="B108" s="181" t="s">
        <v>13993</v>
      </c>
      <c r="C108" s="181" t="s">
        <v>13994</v>
      </c>
      <c r="D108" s="182">
        <v>3917</v>
      </c>
      <c r="E108" s="183">
        <v>42525</v>
      </c>
      <c r="F108" s="181" t="s">
        <v>13990</v>
      </c>
    </row>
    <row r="109" spans="1:6" ht="13.8">
      <c r="A109" s="180">
        <v>108</v>
      </c>
      <c r="B109" s="181" t="s">
        <v>14000</v>
      </c>
      <c r="C109" s="181" t="s">
        <v>13994</v>
      </c>
      <c r="D109" s="182">
        <v>521</v>
      </c>
      <c r="E109" s="183">
        <v>42525</v>
      </c>
      <c r="F109" s="181" t="s">
        <v>13995</v>
      </c>
    </row>
    <row r="110" spans="1:6" ht="13.8">
      <c r="A110" s="180">
        <v>109</v>
      </c>
      <c r="B110" s="181" t="s">
        <v>14000</v>
      </c>
      <c r="C110" s="181" t="s">
        <v>13994</v>
      </c>
      <c r="D110" s="182">
        <v>5605</v>
      </c>
      <c r="E110" s="183">
        <v>42531</v>
      </c>
      <c r="F110" s="181" t="s">
        <v>14001</v>
      </c>
    </row>
    <row r="111" spans="1:6" ht="13.8">
      <c r="A111" s="180">
        <v>110</v>
      </c>
      <c r="B111" s="181" t="s">
        <v>13991</v>
      </c>
      <c r="C111" s="181" t="s">
        <v>13989</v>
      </c>
      <c r="D111" s="182">
        <v>9630</v>
      </c>
      <c r="E111" s="183">
        <v>42532</v>
      </c>
      <c r="F111" s="181" t="s">
        <v>13997</v>
      </c>
    </row>
    <row r="112" spans="1:6" ht="13.8">
      <c r="A112" s="180">
        <v>111</v>
      </c>
      <c r="B112" s="181" t="s">
        <v>13993</v>
      </c>
      <c r="C112" s="181" t="s">
        <v>13994</v>
      </c>
      <c r="D112" s="182">
        <v>6941</v>
      </c>
      <c r="E112" s="183">
        <v>42541</v>
      </c>
      <c r="F112" s="181" t="s">
        <v>13995</v>
      </c>
    </row>
    <row r="113" spans="1:6" ht="13.8">
      <c r="A113" s="180">
        <v>112</v>
      </c>
      <c r="B113" s="181" t="s">
        <v>13991</v>
      </c>
      <c r="C113" s="181" t="s">
        <v>13989</v>
      </c>
      <c r="D113" s="182">
        <v>7231</v>
      </c>
      <c r="E113" s="183">
        <v>42541</v>
      </c>
      <c r="F113" s="181" t="s">
        <v>13992</v>
      </c>
    </row>
    <row r="114" spans="1:6" ht="13.8">
      <c r="A114" s="180">
        <v>113</v>
      </c>
      <c r="B114" s="181" t="s">
        <v>13991</v>
      </c>
      <c r="C114" s="181" t="s">
        <v>13989</v>
      </c>
      <c r="D114" s="182">
        <v>8891</v>
      </c>
      <c r="E114" s="183">
        <v>42544</v>
      </c>
      <c r="F114" s="181" t="s">
        <v>13999</v>
      </c>
    </row>
    <row r="115" spans="1:6" ht="13.8">
      <c r="A115" s="180">
        <v>114</v>
      </c>
      <c r="B115" s="181" t="s">
        <v>13993</v>
      </c>
      <c r="C115" s="181" t="s">
        <v>13994</v>
      </c>
      <c r="D115" s="182">
        <v>107</v>
      </c>
      <c r="E115" s="183">
        <v>42546</v>
      </c>
      <c r="F115" s="181" t="s">
        <v>14001</v>
      </c>
    </row>
    <row r="116" spans="1:6" ht="13.8">
      <c r="A116" s="180">
        <v>115</v>
      </c>
      <c r="B116" s="181" t="s">
        <v>13993</v>
      </c>
      <c r="C116" s="181" t="s">
        <v>13994</v>
      </c>
      <c r="D116" s="182">
        <v>4243</v>
      </c>
      <c r="E116" s="183">
        <v>42547</v>
      </c>
      <c r="F116" s="181" t="s">
        <v>13990</v>
      </c>
    </row>
    <row r="117" spans="1:6" ht="13.8">
      <c r="A117" s="180">
        <v>116</v>
      </c>
      <c r="B117" s="181" t="s">
        <v>13998</v>
      </c>
      <c r="C117" s="181" t="s">
        <v>13994</v>
      </c>
      <c r="D117" s="182">
        <v>4514</v>
      </c>
      <c r="E117" s="183">
        <v>42548</v>
      </c>
      <c r="F117" s="181" t="s">
        <v>13990</v>
      </c>
    </row>
    <row r="118" spans="1:6" ht="13.8">
      <c r="A118" s="180">
        <v>117</v>
      </c>
      <c r="B118" s="181" t="s">
        <v>13837</v>
      </c>
      <c r="C118" s="181" t="s">
        <v>13994</v>
      </c>
      <c r="D118" s="182">
        <v>5480</v>
      </c>
      <c r="E118" s="183">
        <v>42553</v>
      </c>
      <c r="F118" s="181" t="s">
        <v>13990</v>
      </c>
    </row>
    <row r="119" spans="1:6" ht="13.8">
      <c r="A119" s="180">
        <v>118</v>
      </c>
      <c r="B119" s="181" t="s">
        <v>13993</v>
      </c>
      <c r="C119" s="181" t="s">
        <v>13994</v>
      </c>
      <c r="D119" s="182">
        <v>5002</v>
      </c>
      <c r="E119" s="183">
        <v>42553</v>
      </c>
      <c r="F119" s="181" t="s">
        <v>14001</v>
      </c>
    </row>
    <row r="120" spans="1:6" ht="13.8">
      <c r="A120" s="180">
        <v>119</v>
      </c>
      <c r="B120" s="181" t="s">
        <v>13993</v>
      </c>
      <c r="C120" s="181" t="s">
        <v>13994</v>
      </c>
      <c r="D120" s="182">
        <v>8530</v>
      </c>
      <c r="E120" s="183">
        <v>42556</v>
      </c>
      <c r="F120" s="181" t="s">
        <v>13995</v>
      </c>
    </row>
    <row r="121" spans="1:6" ht="13.8">
      <c r="A121" s="180">
        <v>120</v>
      </c>
      <c r="B121" s="181" t="s">
        <v>13998</v>
      </c>
      <c r="C121" s="181" t="s">
        <v>13994</v>
      </c>
      <c r="D121" s="182">
        <v>4819</v>
      </c>
      <c r="E121" s="183">
        <v>42558</v>
      </c>
      <c r="F121" s="181" t="s">
        <v>8351</v>
      </c>
    </row>
    <row r="122" spans="1:6" ht="13.8">
      <c r="A122" s="180">
        <v>121</v>
      </c>
      <c r="B122" s="181" t="s">
        <v>13991</v>
      </c>
      <c r="C122" s="181" t="s">
        <v>13989</v>
      </c>
      <c r="D122" s="182">
        <v>6343</v>
      </c>
      <c r="E122" s="183">
        <v>42562</v>
      </c>
      <c r="F122" s="181" t="s">
        <v>13992</v>
      </c>
    </row>
    <row r="123" spans="1:6" ht="13.8">
      <c r="A123" s="180">
        <v>122</v>
      </c>
      <c r="B123" s="181" t="s">
        <v>13998</v>
      </c>
      <c r="C123" s="181" t="s">
        <v>13994</v>
      </c>
      <c r="D123" s="182">
        <v>2318</v>
      </c>
      <c r="E123" s="183">
        <v>42564</v>
      </c>
      <c r="F123" s="181" t="s">
        <v>13992</v>
      </c>
    </row>
    <row r="124" spans="1:6" ht="13.8">
      <c r="A124" s="180">
        <v>123</v>
      </c>
      <c r="B124" s="181" t="s">
        <v>13998</v>
      </c>
      <c r="C124" s="181" t="s">
        <v>13994</v>
      </c>
      <c r="D124" s="182">
        <v>220</v>
      </c>
      <c r="E124" s="183">
        <v>42571</v>
      </c>
      <c r="F124" s="181" t="s">
        <v>13992</v>
      </c>
    </row>
    <row r="125" spans="1:6" ht="13.8">
      <c r="A125" s="180">
        <v>124</v>
      </c>
      <c r="B125" s="181" t="s">
        <v>13998</v>
      </c>
      <c r="C125" s="181" t="s">
        <v>13994</v>
      </c>
      <c r="D125" s="182">
        <v>6341</v>
      </c>
      <c r="E125" s="183">
        <v>42571</v>
      </c>
      <c r="F125" s="181" t="s">
        <v>8351</v>
      </c>
    </row>
    <row r="126" spans="1:6" ht="13.8">
      <c r="A126" s="180">
        <v>125</v>
      </c>
      <c r="B126" s="181" t="s">
        <v>14000</v>
      </c>
      <c r="C126" s="181" t="s">
        <v>13994</v>
      </c>
      <c r="D126" s="182">
        <v>330</v>
      </c>
      <c r="E126" s="183">
        <v>42571</v>
      </c>
      <c r="F126" s="181" t="s">
        <v>13997</v>
      </c>
    </row>
    <row r="127" spans="1:6" ht="13.8">
      <c r="A127" s="180">
        <v>126</v>
      </c>
      <c r="B127" s="181" t="s">
        <v>13991</v>
      </c>
      <c r="C127" s="181" t="s">
        <v>13989</v>
      </c>
      <c r="D127" s="182">
        <v>3027</v>
      </c>
      <c r="E127" s="183">
        <v>42571</v>
      </c>
      <c r="F127" s="181" t="s">
        <v>13992</v>
      </c>
    </row>
    <row r="128" spans="1:6" ht="13.8">
      <c r="A128" s="180">
        <v>127</v>
      </c>
      <c r="B128" s="181" t="s">
        <v>13998</v>
      </c>
      <c r="C128" s="181" t="s">
        <v>13994</v>
      </c>
      <c r="D128" s="182">
        <v>850</v>
      </c>
      <c r="E128" s="183">
        <v>42573</v>
      </c>
      <c r="F128" s="181" t="s">
        <v>8351</v>
      </c>
    </row>
    <row r="129" spans="1:6" ht="13.8">
      <c r="A129" s="180">
        <v>128</v>
      </c>
      <c r="B129" s="181" t="s">
        <v>13993</v>
      </c>
      <c r="C129" s="181" t="s">
        <v>13994</v>
      </c>
      <c r="D129" s="182">
        <v>8986</v>
      </c>
      <c r="E129" s="183">
        <v>42574</v>
      </c>
      <c r="F129" s="181" t="s">
        <v>13992</v>
      </c>
    </row>
    <row r="130" spans="1:6" ht="13.8">
      <c r="A130" s="180">
        <v>129</v>
      </c>
      <c r="B130" s="181" t="s">
        <v>13991</v>
      </c>
      <c r="C130" s="181" t="s">
        <v>13989</v>
      </c>
      <c r="D130" s="182">
        <v>3800</v>
      </c>
      <c r="E130" s="183">
        <v>42576</v>
      </c>
      <c r="F130" s="181" t="s">
        <v>13990</v>
      </c>
    </row>
    <row r="131" spans="1:6" ht="13.8">
      <c r="A131" s="180">
        <v>130</v>
      </c>
      <c r="B131" s="181" t="s">
        <v>13988</v>
      </c>
      <c r="C131" s="181" t="s">
        <v>13989</v>
      </c>
      <c r="D131" s="182">
        <v>5751</v>
      </c>
      <c r="E131" s="183">
        <v>42579</v>
      </c>
      <c r="F131" s="181" t="s">
        <v>13992</v>
      </c>
    </row>
    <row r="132" spans="1:6" ht="13.8">
      <c r="A132" s="180">
        <v>131</v>
      </c>
      <c r="B132" s="181" t="s">
        <v>14000</v>
      </c>
      <c r="C132" s="181" t="s">
        <v>13994</v>
      </c>
      <c r="D132" s="182">
        <v>1704</v>
      </c>
      <c r="E132" s="183">
        <v>42580</v>
      </c>
      <c r="F132" s="181" t="s">
        <v>13992</v>
      </c>
    </row>
    <row r="133" spans="1:6" ht="13.8">
      <c r="A133" s="180">
        <v>132</v>
      </c>
      <c r="B133" s="181" t="s">
        <v>13993</v>
      </c>
      <c r="C133" s="181" t="s">
        <v>13994</v>
      </c>
      <c r="D133" s="182">
        <v>7966</v>
      </c>
      <c r="E133" s="183">
        <v>42581</v>
      </c>
      <c r="F133" s="181" t="s">
        <v>13999</v>
      </c>
    </row>
    <row r="134" spans="1:6" ht="13.8">
      <c r="A134" s="180">
        <v>133</v>
      </c>
      <c r="B134" s="181" t="s">
        <v>13993</v>
      </c>
      <c r="C134" s="181" t="s">
        <v>13994</v>
      </c>
      <c r="D134" s="182">
        <v>852</v>
      </c>
      <c r="E134" s="183">
        <v>42582</v>
      </c>
      <c r="F134" s="181" t="s">
        <v>13990</v>
      </c>
    </row>
    <row r="135" spans="1:6" ht="13.8">
      <c r="A135" s="180">
        <v>134</v>
      </c>
      <c r="B135" s="181" t="s">
        <v>13996</v>
      </c>
      <c r="C135" s="181" t="s">
        <v>13989</v>
      </c>
      <c r="D135" s="182">
        <v>8416</v>
      </c>
      <c r="E135" s="183">
        <v>42582</v>
      </c>
      <c r="F135" s="181" t="s">
        <v>13999</v>
      </c>
    </row>
    <row r="136" spans="1:6" ht="13.8">
      <c r="A136" s="180">
        <v>135</v>
      </c>
      <c r="B136" s="181" t="s">
        <v>13996</v>
      </c>
      <c r="C136" s="181" t="s">
        <v>13989</v>
      </c>
      <c r="D136" s="182">
        <v>7144</v>
      </c>
      <c r="E136" s="183">
        <v>42583</v>
      </c>
      <c r="F136" s="181" t="s">
        <v>14001</v>
      </c>
    </row>
    <row r="137" spans="1:6" ht="13.8">
      <c r="A137" s="180">
        <v>136</v>
      </c>
      <c r="B137" s="181" t="s">
        <v>13991</v>
      </c>
      <c r="C137" s="181" t="s">
        <v>13989</v>
      </c>
      <c r="D137" s="182">
        <v>7854</v>
      </c>
      <c r="E137" s="183">
        <v>42583</v>
      </c>
      <c r="F137" s="181" t="s">
        <v>13990</v>
      </c>
    </row>
    <row r="138" spans="1:6" ht="13.8">
      <c r="A138" s="180">
        <v>137</v>
      </c>
      <c r="B138" s="181" t="s">
        <v>13998</v>
      </c>
      <c r="C138" s="181" t="s">
        <v>13994</v>
      </c>
      <c r="D138" s="182">
        <v>859</v>
      </c>
      <c r="E138" s="183">
        <v>42585</v>
      </c>
      <c r="F138" s="181" t="s">
        <v>13990</v>
      </c>
    </row>
    <row r="139" spans="1:6" ht="13.8">
      <c r="A139" s="180">
        <v>138</v>
      </c>
      <c r="B139" s="181" t="s">
        <v>13991</v>
      </c>
      <c r="C139" s="181" t="s">
        <v>13989</v>
      </c>
      <c r="D139" s="182">
        <v>8049</v>
      </c>
      <c r="E139" s="183">
        <v>42594</v>
      </c>
      <c r="F139" s="181" t="s">
        <v>13990</v>
      </c>
    </row>
    <row r="140" spans="1:6" ht="13.8">
      <c r="A140" s="180">
        <v>139</v>
      </c>
      <c r="B140" s="181" t="s">
        <v>13993</v>
      </c>
      <c r="C140" s="181" t="s">
        <v>13994</v>
      </c>
      <c r="D140" s="182">
        <v>2836</v>
      </c>
      <c r="E140" s="183">
        <v>42595</v>
      </c>
      <c r="F140" s="181" t="s">
        <v>13997</v>
      </c>
    </row>
    <row r="141" spans="1:6" ht="13.8">
      <c r="A141" s="180">
        <v>140</v>
      </c>
      <c r="B141" s="181" t="s">
        <v>13988</v>
      </c>
      <c r="C141" s="181" t="s">
        <v>13989</v>
      </c>
      <c r="D141" s="182">
        <v>1743</v>
      </c>
      <c r="E141" s="183">
        <v>42601</v>
      </c>
      <c r="F141" s="181" t="s">
        <v>13990</v>
      </c>
    </row>
    <row r="142" spans="1:6" ht="13.8">
      <c r="A142" s="180">
        <v>141</v>
      </c>
      <c r="B142" s="181" t="s">
        <v>14000</v>
      </c>
      <c r="C142" s="181" t="s">
        <v>13994</v>
      </c>
      <c r="D142" s="182">
        <v>3844</v>
      </c>
      <c r="E142" s="183">
        <v>42605</v>
      </c>
      <c r="F142" s="181" t="s">
        <v>14001</v>
      </c>
    </row>
    <row r="143" spans="1:6" ht="13.8">
      <c r="A143" s="180">
        <v>142</v>
      </c>
      <c r="B143" s="181" t="s">
        <v>14000</v>
      </c>
      <c r="C143" s="181" t="s">
        <v>13994</v>
      </c>
      <c r="D143" s="182">
        <v>7490</v>
      </c>
      <c r="E143" s="183">
        <v>42606</v>
      </c>
      <c r="F143" s="181" t="s">
        <v>14001</v>
      </c>
    </row>
    <row r="144" spans="1:6" ht="13.8">
      <c r="A144" s="180">
        <v>143</v>
      </c>
      <c r="B144" s="181" t="s">
        <v>13991</v>
      </c>
      <c r="C144" s="181" t="s">
        <v>13989</v>
      </c>
      <c r="D144" s="182">
        <v>4483</v>
      </c>
      <c r="E144" s="183">
        <v>42607</v>
      </c>
      <c r="F144" s="181" t="s">
        <v>13997</v>
      </c>
    </row>
    <row r="145" spans="1:6" ht="13.8">
      <c r="A145" s="180">
        <v>144</v>
      </c>
      <c r="B145" s="181" t="s">
        <v>14000</v>
      </c>
      <c r="C145" s="181" t="s">
        <v>13994</v>
      </c>
      <c r="D145" s="182">
        <v>7333</v>
      </c>
      <c r="E145" s="183">
        <v>42609</v>
      </c>
      <c r="F145" s="181" t="s">
        <v>13995</v>
      </c>
    </row>
    <row r="146" spans="1:6" ht="13.8">
      <c r="A146" s="180">
        <v>145</v>
      </c>
      <c r="B146" s="181" t="s">
        <v>13988</v>
      </c>
      <c r="C146" s="181" t="s">
        <v>13989</v>
      </c>
      <c r="D146" s="182">
        <v>7654</v>
      </c>
      <c r="E146" s="183">
        <v>42610</v>
      </c>
      <c r="F146" s="181" t="s">
        <v>13990</v>
      </c>
    </row>
    <row r="147" spans="1:6" ht="13.8">
      <c r="A147" s="180">
        <v>146</v>
      </c>
      <c r="B147" s="181" t="s">
        <v>14000</v>
      </c>
      <c r="C147" s="181" t="s">
        <v>13994</v>
      </c>
      <c r="D147" s="182">
        <v>3944</v>
      </c>
      <c r="E147" s="183">
        <v>42611</v>
      </c>
      <c r="F147" s="181" t="s">
        <v>13992</v>
      </c>
    </row>
    <row r="148" spans="1:6" ht="13.8">
      <c r="A148" s="180">
        <v>147</v>
      </c>
      <c r="B148" s="181" t="s">
        <v>13996</v>
      </c>
      <c r="C148" s="181" t="s">
        <v>13989</v>
      </c>
      <c r="D148" s="182">
        <v>5761</v>
      </c>
      <c r="E148" s="183">
        <v>42611</v>
      </c>
      <c r="F148" s="181" t="s">
        <v>13997</v>
      </c>
    </row>
    <row r="149" spans="1:6" ht="13.8">
      <c r="A149" s="180">
        <v>148</v>
      </c>
      <c r="B149" s="181" t="s">
        <v>13993</v>
      </c>
      <c r="C149" s="181" t="s">
        <v>13994</v>
      </c>
      <c r="D149" s="182">
        <v>6864</v>
      </c>
      <c r="E149" s="183">
        <v>42614</v>
      </c>
      <c r="F149" s="181" t="s">
        <v>8351</v>
      </c>
    </row>
    <row r="150" spans="1:6" ht="13.8">
      <c r="A150" s="180">
        <v>149</v>
      </c>
      <c r="B150" s="181" t="s">
        <v>13993</v>
      </c>
      <c r="C150" s="181" t="s">
        <v>13994</v>
      </c>
      <c r="D150" s="182">
        <v>4016</v>
      </c>
      <c r="E150" s="183">
        <v>42614</v>
      </c>
      <c r="F150" s="181" t="s">
        <v>13997</v>
      </c>
    </row>
    <row r="151" spans="1:6" ht="13.8">
      <c r="A151" s="180">
        <v>150</v>
      </c>
      <c r="B151" s="181" t="s">
        <v>13993</v>
      </c>
      <c r="C151" s="181" t="s">
        <v>13994</v>
      </c>
      <c r="D151" s="182">
        <v>1841</v>
      </c>
      <c r="E151" s="183">
        <v>42615</v>
      </c>
      <c r="F151" s="181" t="s">
        <v>13990</v>
      </c>
    </row>
    <row r="152" spans="1:6" ht="13.8">
      <c r="A152" s="180">
        <v>151</v>
      </c>
      <c r="B152" s="181" t="s">
        <v>13993</v>
      </c>
      <c r="C152" s="181" t="s">
        <v>13994</v>
      </c>
      <c r="D152" s="182">
        <v>424</v>
      </c>
      <c r="E152" s="183">
        <v>42618</v>
      </c>
      <c r="F152" s="181" t="s">
        <v>13999</v>
      </c>
    </row>
    <row r="153" spans="1:6" ht="13.8">
      <c r="A153" s="180">
        <v>152</v>
      </c>
      <c r="B153" s="181" t="s">
        <v>13993</v>
      </c>
      <c r="C153" s="181" t="s">
        <v>13994</v>
      </c>
      <c r="D153" s="182">
        <v>8765</v>
      </c>
      <c r="E153" s="183">
        <v>42620</v>
      </c>
      <c r="F153" s="181" t="s">
        <v>13992</v>
      </c>
    </row>
    <row r="154" spans="1:6" ht="13.8">
      <c r="A154" s="180">
        <v>153</v>
      </c>
      <c r="B154" s="181" t="s">
        <v>13993</v>
      </c>
      <c r="C154" s="181" t="s">
        <v>13994</v>
      </c>
      <c r="D154" s="182">
        <v>5583</v>
      </c>
      <c r="E154" s="183">
        <v>42621</v>
      </c>
      <c r="F154" s="181" t="s">
        <v>13990</v>
      </c>
    </row>
    <row r="155" spans="1:6" ht="13.8">
      <c r="A155" s="180">
        <v>154</v>
      </c>
      <c r="B155" s="181" t="s">
        <v>13991</v>
      </c>
      <c r="C155" s="181" t="s">
        <v>13989</v>
      </c>
      <c r="D155" s="182">
        <v>4390</v>
      </c>
      <c r="E155" s="183">
        <v>42622</v>
      </c>
      <c r="F155" s="181" t="s">
        <v>13997</v>
      </c>
    </row>
    <row r="156" spans="1:6" ht="13.8">
      <c r="A156" s="180">
        <v>155</v>
      </c>
      <c r="B156" s="181" t="s">
        <v>13991</v>
      </c>
      <c r="C156" s="181" t="s">
        <v>13989</v>
      </c>
      <c r="D156" s="182">
        <v>352</v>
      </c>
      <c r="E156" s="183">
        <v>42622</v>
      </c>
      <c r="F156" s="181" t="s">
        <v>13995</v>
      </c>
    </row>
    <row r="157" spans="1:6" ht="13.8">
      <c r="A157" s="180">
        <v>156</v>
      </c>
      <c r="B157" s="181" t="s">
        <v>14000</v>
      </c>
      <c r="C157" s="181" t="s">
        <v>13994</v>
      </c>
      <c r="D157" s="182">
        <v>8489</v>
      </c>
      <c r="E157" s="183">
        <v>42624</v>
      </c>
      <c r="F157" s="181" t="s">
        <v>13990</v>
      </c>
    </row>
    <row r="158" spans="1:6" ht="13.8">
      <c r="A158" s="180">
        <v>157</v>
      </c>
      <c r="B158" s="181" t="s">
        <v>13993</v>
      </c>
      <c r="C158" s="181" t="s">
        <v>13994</v>
      </c>
      <c r="D158" s="182">
        <v>7090</v>
      </c>
      <c r="E158" s="183">
        <v>42624</v>
      </c>
      <c r="F158" s="181" t="s">
        <v>14001</v>
      </c>
    </row>
    <row r="159" spans="1:6" ht="13.8">
      <c r="A159" s="180">
        <v>158</v>
      </c>
      <c r="B159" s="181" t="s">
        <v>13993</v>
      </c>
      <c r="C159" s="181" t="s">
        <v>13994</v>
      </c>
      <c r="D159" s="182">
        <v>7880</v>
      </c>
      <c r="E159" s="183">
        <v>42628</v>
      </c>
      <c r="F159" s="181" t="s">
        <v>13990</v>
      </c>
    </row>
    <row r="160" spans="1:6" ht="13.8">
      <c r="A160" s="180">
        <v>159</v>
      </c>
      <c r="B160" s="181" t="s">
        <v>13998</v>
      </c>
      <c r="C160" s="181" t="s">
        <v>13994</v>
      </c>
      <c r="D160" s="182">
        <v>3861</v>
      </c>
      <c r="E160" s="183">
        <v>42631</v>
      </c>
      <c r="F160" s="181" t="s">
        <v>13990</v>
      </c>
    </row>
    <row r="161" spans="1:6" ht="13.8">
      <c r="A161" s="180">
        <v>160</v>
      </c>
      <c r="B161" s="181" t="s">
        <v>13991</v>
      </c>
      <c r="C161" s="181" t="s">
        <v>13989</v>
      </c>
      <c r="D161" s="182">
        <v>7927</v>
      </c>
      <c r="E161" s="183">
        <v>42632</v>
      </c>
      <c r="F161" s="181" t="s">
        <v>13997</v>
      </c>
    </row>
    <row r="162" spans="1:6" ht="13.8">
      <c r="A162" s="180">
        <v>161</v>
      </c>
      <c r="B162" s="181" t="s">
        <v>13993</v>
      </c>
      <c r="C162" s="181" t="s">
        <v>13994</v>
      </c>
      <c r="D162" s="182">
        <v>6162</v>
      </c>
      <c r="E162" s="183">
        <v>42633</v>
      </c>
      <c r="F162" s="181" t="s">
        <v>13990</v>
      </c>
    </row>
    <row r="163" spans="1:6" ht="13.8">
      <c r="A163" s="180">
        <v>162</v>
      </c>
      <c r="B163" s="181" t="s">
        <v>13837</v>
      </c>
      <c r="C163" s="181" t="s">
        <v>13994</v>
      </c>
      <c r="D163" s="182">
        <v>5523</v>
      </c>
      <c r="E163" s="183">
        <v>42638</v>
      </c>
      <c r="F163" s="181" t="s">
        <v>13999</v>
      </c>
    </row>
    <row r="164" spans="1:6" ht="13.8">
      <c r="A164" s="180">
        <v>163</v>
      </c>
      <c r="B164" s="181" t="s">
        <v>13991</v>
      </c>
      <c r="C164" s="181" t="s">
        <v>13989</v>
      </c>
      <c r="D164" s="182">
        <v>5936</v>
      </c>
      <c r="E164" s="183">
        <v>42638</v>
      </c>
      <c r="F164" s="181" t="s">
        <v>13992</v>
      </c>
    </row>
    <row r="165" spans="1:6" ht="13.8">
      <c r="A165" s="180">
        <v>164</v>
      </c>
      <c r="B165" s="181" t="s">
        <v>13988</v>
      </c>
      <c r="C165" s="181" t="s">
        <v>13989</v>
      </c>
      <c r="D165" s="182">
        <v>7251</v>
      </c>
      <c r="E165" s="183">
        <v>42639</v>
      </c>
      <c r="F165" s="181" t="s">
        <v>13997</v>
      </c>
    </row>
    <row r="166" spans="1:6" ht="13.8">
      <c r="A166" s="180">
        <v>165</v>
      </c>
      <c r="B166" s="181" t="s">
        <v>13998</v>
      </c>
      <c r="C166" s="181" t="s">
        <v>13994</v>
      </c>
      <c r="D166" s="182">
        <v>6187</v>
      </c>
      <c r="E166" s="183">
        <v>42640</v>
      </c>
      <c r="F166" s="181" t="s">
        <v>13999</v>
      </c>
    </row>
    <row r="167" spans="1:6" ht="13.8">
      <c r="A167" s="180">
        <v>166</v>
      </c>
      <c r="B167" s="181" t="s">
        <v>13993</v>
      </c>
      <c r="C167" s="181" t="s">
        <v>13994</v>
      </c>
      <c r="D167" s="182">
        <v>3210</v>
      </c>
      <c r="E167" s="183">
        <v>42642</v>
      </c>
      <c r="F167" s="181" t="s">
        <v>13997</v>
      </c>
    </row>
    <row r="168" spans="1:6" ht="13.8">
      <c r="A168" s="180">
        <v>167</v>
      </c>
      <c r="B168" s="181" t="s">
        <v>13988</v>
      </c>
      <c r="C168" s="181" t="s">
        <v>13989</v>
      </c>
      <c r="D168" s="182">
        <v>682</v>
      </c>
      <c r="E168" s="183">
        <v>42642</v>
      </c>
      <c r="F168" s="181" t="s">
        <v>13997</v>
      </c>
    </row>
    <row r="169" spans="1:6" ht="13.8">
      <c r="A169" s="180">
        <v>168</v>
      </c>
      <c r="B169" s="181" t="s">
        <v>13993</v>
      </c>
      <c r="C169" s="181" t="s">
        <v>13994</v>
      </c>
      <c r="D169" s="182">
        <v>793</v>
      </c>
      <c r="E169" s="183">
        <v>42646</v>
      </c>
      <c r="F169" s="181" t="s">
        <v>13999</v>
      </c>
    </row>
    <row r="170" spans="1:6" ht="13.8">
      <c r="A170" s="180">
        <v>169</v>
      </c>
      <c r="B170" s="181" t="s">
        <v>13988</v>
      </c>
      <c r="C170" s="181" t="s">
        <v>13989</v>
      </c>
      <c r="D170" s="182">
        <v>5346</v>
      </c>
      <c r="E170" s="183">
        <v>42647</v>
      </c>
      <c r="F170" s="181" t="s">
        <v>13997</v>
      </c>
    </row>
    <row r="171" spans="1:6" ht="13.8">
      <c r="A171" s="180">
        <v>170</v>
      </c>
      <c r="B171" s="181" t="s">
        <v>13993</v>
      </c>
      <c r="C171" s="181" t="s">
        <v>13994</v>
      </c>
      <c r="D171" s="182">
        <v>7103</v>
      </c>
      <c r="E171" s="183">
        <v>42650</v>
      </c>
      <c r="F171" s="181" t="s">
        <v>8351</v>
      </c>
    </row>
    <row r="172" spans="1:6" ht="13.8">
      <c r="A172" s="180">
        <v>171</v>
      </c>
      <c r="B172" s="181" t="s">
        <v>13988</v>
      </c>
      <c r="C172" s="181" t="s">
        <v>13989</v>
      </c>
      <c r="D172" s="182">
        <v>4603</v>
      </c>
      <c r="E172" s="183">
        <v>42653</v>
      </c>
      <c r="F172" s="181" t="s">
        <v>13990</v>
      </c>
    </row>
    <row r="173" spans="1:6" ht="13.8">
      <c r="A173" s="180">
        <v>172</v>
      </c>
      <c r="B173" s="181" t="s">
        <v>14000</v>
      </c>
      <c r="C173" s="181" t="s">
        <v>13994</v>
      </c>
      <c r="D173" s="182">
        <v>8160</v>
      </c>
      <c r="E173" s="183">
        <v>42659</v>
      </c>
      <c r="F173" s="181" t="s">
        <v>14001</v>
      </c>
    </row>
    <row r="174" spans="1:6" ht="13.8">
      <c r="A174" s="180">
        <v>173</v>
      </c>
      <c r="B174" s="181" t="s">
        <v>14000</v>
      </c>
      <c r="C174" s="181" t="s">
        <v>13994</v>
      </c>
      <c r="D174" s="182">
        <v>7171</v>
      </c>
      <c r="E174" s="183">
        <v>42666</v>
      </c>
      <c r="F174" s="181" t="s">
        <v>13992</v>
      </c>
    </row>
    <row r="175" spans="1:6" ht="13.8">
      <c r="A175" s="180">
        <v>174</v>
      </c>
      <c r="B175" s="181" t="s">
        <v>13993</v>
      </c>
      <c r="C175" s="181" t="s">
        <v>13994</v>
      </c>
      <c r="D175" s="182">
        <v>3552</v>
      </c>
      <c r="E175" s="183">
        <v>42666</v>
      </c>
      <c r="F175" s="181" t="s">
        <v>8351</v>
      </c>
    </row>
    <row r="176" spans="1:6" ht="13.8">
      <c r="A176" s="180">
        <v>175</v>
      </c>
      <c r="B176" s="181" t="s">
        <v>13993</v>
      </c>
      <c r="C176" s="181" t="s">
        <v>13994</v>
      </c>
      <c r="D176" s="182">
        <v>7273</v>
      </c>
      <c r="E176" s="183">
        <v>42668</v>
      </c>
      <c r="F176" s="181" t="s">
        <v>13999</v>
      </c>
    </row>
    <row r="177" spans="1:6" ht="13.8">
      <c r="A177" s="180">
        <v>176</v>
      </c>
      <c r="B177" s="181" t="s">
        <v>13993</v>
      </c>
      <c r="C177" s="181" t="s">
        <v>13994</v>
      </c>
      <c r="D177" s="182">
        <v>2402</v>
      </c>
      <c r="E177" s="183">
        <v>42669</v>
      </c>
      <c r="F177" s="181" t="s">
        <v>13997</v>
      </c>
    </row>
    <row r="178" spans="1:6" ht="13.8">
      <c r="A178" s="180">
        <v>177</v>
      </c>
      <c r="B178" s="181" t="s">
        <v>13993</v>
      </c>
      <c r="C178" s="181" t="s">
        <v>13994</v>
      </c>
      <c r="D178" s="182">
        <v>1197</v>
      </c>
      <c r="E178" s="183">
        <v>42669</v>
      </c>
      <c r="F178" s="181" t="s">
        <v>13999</v>
      </c>
    </row>
    <row r="179" spans="1:6" ht="13.8">
      <c r="A179" s="180">
        <v>178</v>
      </c>
      <c r="B179" s="181" t="s">
        <v>13996</v>
      </c>
      <c r="C179" s="181" t="s">
        <v>13989</v>
      </c>
      <c r="D179" s="182">
        <v>5015</v>
      </c>
      <c r="E179" s="183">
        <v>42669</v>
      </c>
      <c r="F179" s="181" t="s">
        <v>13999</v>
      </c>
    </row>
    <row r="180" spans="1:6" ht="13.8">
      <c r="A180" s="180">
        <v>179</v>
      </c>
      <c r="B180" s="181" t="s">
        <v>13998</v>
      </c>
      <c r="C180" s="181" t="s">
        <v>13994</v>
      </c>
      <c r="D180" s="182">
        <v>5818</v>
      </c>
      <c r="E180" s="183">
        <v>42676</v>
      </c>
      <c r="F180" s="181" t="s">
        <v>13990</v>
      </c>
    </row>
    <row r="181" spans="1:6" ht="13.8">
      <c r="A181" s="180">
        <v>180</v>
      </c>
      <c r="B181" s="181" t="s">
        <v>13993</v>
      </c>
      <c r="C181" s="181" t="s">
        <v>13994</v>
      </c>
      <c r="D181" s="182">
        <v>4399</v>
      </c>
      <c r="E181" s="183">
        <v>42677</v>
      </c>
      <c r="F181" s="181" t="s">
        <v>13992</v>
      </c>
    </row>
    <row r="182" spans="1:6" ht="13.8">
      <c r="A182" s="180">
        <v>181</v>
      </c>
      <c r="B182" s="181" t="s">
        <v>13988</v>
      </c>
      <c r="C182" s="181" t="s">
        <v>13989</v>
      </c>
      <c r="D182" s="182">
        <v>3011</v>
      </c>
      <c r="E182" s="183">
        <v>42677</v>
      </c>
      <c r="F182" s="181" t="s">
        <v>13990</v>
      </c>
    </row>
    <row r="183" spans="1:6" ht="13.8">
      <c r="A183" s="180">
        <v>182</v>
      </c>
      <c r="B183" s="181" t="s">
        <v>14000</v>
      </c>
      <c r="C183" s="181" t="s">
        <v>13994</v>
      </c>
      <c r="D183" s="182">
        <v>4715</v>
      </c>
      <c r="E183" s="183">
        <v>42683</v>
      </c>
      <c r="F183" s="181" t="s">
        <v>13992</v>
      </c>
    </row>
    <row r="184" spans="1:6" ht="13.8">
      <c r="A184" s="180">
        <v>183</v>
      </c>
      <c r="B184" s="181" t="s">
        <v>14000</v>
      </c>
      <c r="C184" s="181" t="s">
        <v>13994</v>
      </c>
      <c r="D184" s="182">
        <v>5321</v>
      </c>
      <c r="E184" s="183">
        <v>42686</v>
      </c>
      <c r="F184" s="181" t="s">
        <v>14001</v>
      </c>
    </row>
    <row r="185" spans="1:6" ht="13.8">
      <c r="A185" s="180">
        <v>184</v>
      </c>
      <c r="B185" s="181" t="s">
        <v>13993</v>
      </c>
      <c r="C185" s="181" t="s">
        <v>13994</v>
      </c>
      <c r="D185" s="182">
        <v>8894</v>
      </c>
      <c r="E185" s="183">
        <v>42689</v>
      </c>
      <c r="F185" s="181" t="s">
        <v>13990</v>
      </c>
    </row>
    <row r="186" spans="1:6" ht="13.8">
      <c r="A186" s="180">
        <v>185</v>
      </c>
      <c r="B186" s="181" t="s">
        <v>13988</v>
      </c>
      <c r="C186" s="181" t="s">
        <v>13989</v>
      </c>
      <c r="D186" s="182">
        <v>4846</v>
      </c>
      <c r="E186" s="183">
        <v>42699</v>
      </c>
      <c r="F186" s="181" t="s">
        <v>13992</v>
      </c>
    </row>
    <row r="187" spans="1:6" ht="13.8">
      <c r="A187" s="180">
        <v>186</v>
      </c>
      <c r="B187" s="181" t="s">
        <v>13991</v>
      </c>
      <c r="C187" s="181" t="s">
        <v>13989</v>
      </c>
      <c r="D187" s="182">
        <v>284</v>
      </c>
      <c r="E187" s="183">
        <v>42699</v>
      </c>
      <c r="F187" s="181" t="s">
        <v>13997</v>
      </c>
    </row>
    <row r="188" spans="1:6" ht="13.8">
      <c r="A188" s="180">
        <v>187</v>
      </c>
      <c r="B188" s="181" t="s">
        <v>13998</v>
      </c>
      <c r="C188" s="181" t="s">
        <v>13994</v>
      </c>
      <c r="D188" s="182">
        <v>8283</v>
      </c>
      <c r="E188" s="183">
        <v>42700</v>
      </c>
      <c r="F188" s="181" t="s">
        <v>13992</v>
      </c>
    </row>
    <row r="189" spans="1:6" ht="13.8">
      <c r="A189" s="180">
        <v>188</v>
      </c>
      <c r="B189" s="181" t="s">
        <v>13998</v>
      </c>
      <c r="C189" s="181" t="s">
        <v>13994</v>
      </c>
      <c r="D189" s="182">
        <v>9990</v>
      </c>
      <c r="E189" s="183">
        <v>42702</v>
      </c>
      <c r="F189" s="181" t="s">
        <v>13995</v>
      </c>
    </row>
    <row r="190" spans="1:6" ht="13.8">
      <c r="A190" s="180">
        <v>189</v>
      </c>
      <c r="B190" s="181" t="s">
        <v>13993</v>
      </c>
      <c r="C190" s="181" t="s">
        <v>13994</v>
      </c>
      <c r="D190" s="182">
        <v>9014</v>
      </c>
      <c r="E190" s="183">
        <v>42702</v>
      </c>
      <c r="F190" s="181" t="s">
        <v>13999</v>
      </c>
    </row>
    <row r="191" spans="1:6" ht="13.8">
      <c r="A191" s="180">
        <v>190</v>
      </c>
      <c r="B191" s="181" t="s">
        <v>14000</v>
      </c>
      <c r="C191" s="181" t="s">
        <v>13994</v>
      </c>
      <c r="D191" s="182">
        <v>1942</v>
      </c>
      <c r="E191" s="183">
        <v>42703</v>
      </c>
      <c r="F191" s="181" t="s">
        <v>14001</v>
      </c>
    </row>
    <row r="192" spans="1:6" ht="13.8">
      <c r="A192" s="180">
        <v>191</v>
      </c>
      <c r="B192" s="181" t="s">
        <v>13993</v>
      </c>
      <c r="C192" s="181" t="s">
        <v>13994</v>
      </c>
      <c r="D192" s="182">
        <v>7223</v>
      </c>
      <c r="E192" s="183">
        <v>42704</v>
      </c>
      <c r="F192" s="181" t="s">
        <v>13990</v>
      </c>
    </row>
    <row r="193" spans="1:6" ht="13.8">
      <c r="A193" s="180">
        <v>192</v>
      </c>
      <c r="B193" s="181" t="s">
        <v>13988</v>
      </c>
      <c r="C193" s="181" t="s">
        <v>13989</v>
      </c>
      <c r="D193" s="182">
        <v>4673</v>
      </c>
      <c r="E193" s="183">
        <v>42706</v>
      </c>
      <c r="F193" s="181" t="s">
        <v>13990</v>
      </c>
    </row>
    <row r="194" spans="1:6" ht="13.8">
      <c r="A194" s="180">
        <v>193</v>
      </c>
      <c r="B194" s="181" t="s">
        <v>13988</v>
      </c>
      <c r="C194" s="181" t="s">
        <v>13989</v>
      </c>
      <c r="D194" s="182">
        <v>9104</v>
      </c>
      <c r="E194" s="183">
        <v>42708</v>
      </c>
      <c r="F194" s="181" t="s">
        <v>14001</v>
      </c>
    </row>
    <row r="195" spans="1:6" ht="13.8">
      <c r="A195" s="180">
        <v>194</v>
      </c>
      <c r="B195" s="181" t="s">
        <v>14000</v>
      </c>
      <c r="C195" s="181" t="s">
        <v>13994</v>
      </c>
      <c r="D195" s="182">
        <v>6078</v>
      </c>
      <c r="E195" s="183">
        <v>42709</v>
      </c>
      <c r="F195" s="181" t="s">
        <v>13990</v>
      </c>
    </row>
    <row r="196" spans="1:6" ht="13.8">
      <c r="A196" s="180">
        <v>195</v>
      </c>
      <c r="B196" s="181" t="s">
        <v>13996</v>
      </c>
      <c r="C196" s="181" t="s">
        <v>13989</v>
      </c>
      <c r="D196" s="182">
        <v>3278</v>
      </c>
      <c r="E196" s="183">
        <v>42710</v>
      </c>
      <c r="F196" s="181" t="s">
        <v>13997</v>
      </c>
    </row>
    <row r="197" spans="1:6" ht="13.8">
      <c r="A197" s="180">
        <v>196</v>
      </c>
      <c r="B197" s="181" t="s">
        <v>13993</v>
      </c>
      <c r="C197" s="181" t="s">
        <v>13994</v>
      </c>
      <c r="D197" s="182">
        <v>136</v>
      </c>
      <c r="E197" s="183">
        <v>42716</v>
      </c>
      <c r="F197" s="181" t="s">
        <v>13995</v>
      </c>
    </row>
    <row r="198" spans="1:6" ht="13.8">
      <c r="A198" s="180">
        <v>197</v>
      </c>
      <c r="B198" s="181" t="s">
        <v>13993</v>
      </c>
      <c r="C198" s="181" t="s">
        <v>13994</v>
      </c>
      <c r="D198" s="182">
        <v>8377</v>
      </c>
      <c r="E198" s="183">
        <v>42716</v>
      </c>
      <c r="F198" s="181" t="s">
        <v>13999</v>
      </c>
    </row>
    <row r="199" spans="1:6" ht="13.8">
      <c r="A199" s="180">
        <v>198</v>
      </c>
      <c r="B199" s="181" t="s">
        <v>13993</v>
      </c>
      <c r="C199" s="181" t="s">
        <v>13994</v>
      </c>
      <c r="D199" s="182">
        <v>2382</v>
      </c>
      <c r="E199" s="183">
        <v>42716</v>
      </c>
      <c r="F199" s="181" t="s">
        <v>13990</v>
      </c>
    </row>
    <row r="200" spans="1:6" ht="13.8">
      <c r="A200" s="180">
        <v>199</v>
      </c>
      <c r="B200" s="181" t="s">
        <v>13993</v>
      </c>
      <c r="C200" s="181" t="s">
        <v>13994</v>
      </c>
      <c r="D200" s="182">
        <v>8702</v>
      </c>
      <c r="E200" s="183">
        <v>42719</v>
      </c>
      <c r="F200" s="181" t="s">
        <v>13997</v>
      </c>
    </row>
    <row r="201" spans="1:6" ht="13.8">
      <c r="A201" s="180">
        <v>200</v>
      </c>
      <c r="B201" s="181" t="s">
        <v>13993</v>
      </c>
      <c r="C201" s="181" t="s">
        <v>13994</v>
      </c>
      <c r="D201" s="182">
        <v>5021</v>
      </c>
      <c r="E201" s="183">
        <v>42720</v>
      </c>
      <c r="F201" s="181" t="s">
        <v>13990</v>
      </c>
    </row>
    <row r="202" spans="1:6" ht="13.8">
      <c r="A202" s="180">
        <v>201</v>
      </c>
      <c r="B202" s="181" t="s">
        <v>14000</v>
      </c>
      <c r="C202" s="181" t="s">
        <v>13994</v>
      </c>
      <c r="D202" s="182">
        <v>1760</v>
      </c>
      <c r="E202" s="183">
        <v>42720</v>
      </c>
      <c r="F202" s="181" t="s">
        <v>13999</v>
      </c>
    </row>
    <row r="203" spans="1:6" ht="13.8">
      <c r="A203" s="180">
        <v>202</v>
      </c>
      <c r="B203" s="181" t="s">
        <v>13993</v>
      </c>
      <c r="C203" s="181" t="s">
        <v>13994</v>
      </c>
      <c r="D203" s="182">
        <v>4766</v>
      </c>
      <c r="E203" s="183">
        <v>42722</v>
      </c>
      <c r="F203" s="181" t="s">
        <v>13997</v>
      </c>
    </row>
    <row r="204" spans="1:6" ht="13.8">
      <c r="A204" s="180">
        <v>203</v>
      </c>
      <c r="B204" s="181" t="s">
        <v>13996</v>
      </c>
      <c r="C204" s="181" t="s">
        <v>13989</v>
      </c>
      <c r="D204" s="182">
        <v>1541</v>
      </c>
      <c r="E204" s="183">
        <v>42723</v>
      </c>
      <c r="F204" s="181" t="s">
        <v>13992</v>
      </c>
    </row>
    <row r="205" spans="1:6" ht="13.8">
      <c r="A205" s="180">
        <v>204</v>
      </c>
      <c r="B205" s="181" t="s">
        <v>13998</v>
      </c>
      <c r="C205" s="181" t="s">
        <v>13994</v>
      </c>
      <c r="D205" s="182">
        <v>2782</v>
      </c>
      <c r="E205" s="183">
        <v>42724</v>
      </c>
      <c r="F205" s="181" t="s">
        <v>13992</v>
      </c>
    </row>
    <row r="206" spans="1:6" ht="13.8">
      <c r="A206" s="180">
        <v>205</v>
      </c>
      <c r="B206" s="181" t="s">
        <v>14000</v>
      </c>
      <c r="C206" s="181" t="s">
        <v>13994</v>
      </c>
      <c r="D206" s="182">
        <v>2455</v>
      </c>
      <c r="E206" s="183">
        <v>42724</v>
      </c>
      <c r="F206" s="181" t="s">
        <v>13995</v>
      </c>
    </row>
    <row r="207" spans="1:6" ht="13.8">
      <c r="A207" s="180">
        <v>206</v>
      </c>
      <c r="B207" s="181" t="s">
        <v>14000</v>
      </c>
      <c r="C207" s="181" t="s">
        <v>13994</v>
      </c>
      <c r="D207" s="182">
        <v>4512</v>
      </c>
      <c r="E207" s="183">
        <v>42726</v>
      </c>
      <c r="F207" s="181" t="s">
        <v>8351</v>
      </c>
    </row>
    <row r="208" spans="1:6" ht="13.8">
      <c r="A208" s="180">
        <v>207</v>
      </c>
      <c r="B208" s="181" t="s">
        <v>14000</v>
      </c>
      <c r="C208" s="181" t="s">
        <v>13994</v>
      </c>
      <c r="D208" s="182">
        <v>8752</v>
      </c>
      <c r="E208" s="183">
        <v>42726</v>
      </c>
      <c r="F208" s="181" t="s">
        <v>13997</v>
      </c>
    </row>
    <row r="209" spans="1:6" ht="13.8">
      <c r="A209" s="180">
        <v>208</v>
      </c>
      <c r="B209" s="181" t="s">
        <v>13988</v>
      </c>
      <c r="C209" s="181" t="s">
        <v>13989</v>
      </c>
      <c r="D209" s="182">
        <v>9127</v>
      </c>
      <c r="E209" s="183">
        <v>42729</v>
      </c>
      <c r="F209" s="181" t="s">
        <v>13990</v>
      </c>
    </row>
    <row r="210" spans="1:6" ht="13.8">
      <c r="A210" s="180">
        <v>209</v>
      </c>
      <c r="B210" s="181" t="s">
        <v>14000</v>
      </c>
      <c r="C210" s="181" t="s">
        <v>13994</v>
      </c>
      <c r="D210" s="182">
        <v>1777</v>
      </c>
      <c r="E210" s="183">
        <v>42732</v>
      </c>
      <c r="F210" s="181" t="s">
        <v>14001</v>
      </c>
    </row>
    <row r="211" spans="1:6" ht="13.8">
      <c r="A211" s="180">
        <v>210</v>
      </c>
      <c r="B211" s="181" t="s">
        <v>13996</v>
      </c>
      <c r="C211" s="181" t="s">
        <v>13989</v>
      </c>
      <c r="D211" s="182">
        <v>680</v>
      </c>
      <c r="E211" s="183">
        <v>42732</v>
      </c>
      <c r="F211" s="181" t="s">
        <v>14001</v>
      </c>
    </row>
    <row r="212" spans="1:6" ht="13.8">
      <c r="A212" s="180">
        <v>211</v>
      </c>
      <c r="B212" s="181" t="s">
        <v>13998</v>
      </c>
      <c r="C212" s="181" t="s">
        <v>13994</v>
      </c>
      <c r="D212" s="182">
        <v>958</v>
      </c>
      <c r="E212" s="183">
        <v>42733</v>
      </c>
      <c r="F212" s="181" t="s">
        <v>13990</v>
      </c>
    </row>
    <row r="213" spans="1:6" ht="13.8">
      <c r="A213" s="180">
        <v>212</v>
      </c>
      <c r="B213" s="181" t="s">
        <v>13988</v>
      </c>
      <c r="C213" s="181" t="s">
        <v>13989</v>
      </c>
      <c r="D213" s="182">
        <v>2613</v>
      </c>
      <c r="E213" s="183">
        <v>42733</v>
      </c>
      <c r="F213" s="181" t="s">
        <v>13999</v>
      </c>
    </row>
    <row r="214" spans="1:6" ht="13.8">
      <c r="A214" s="180">
        <v>213</v>
      </c>
      <c r="B214" s="181" t="s">
        <v>13988</v>
      </c>
      <c r="C214" s="181" t="s">
        <v>13989</v>
      </c>
      <c r="D214" s="182">
        <v>339</v>
      </c>
      <c r="E214" s="183">
        <v>42734</v>
      </c>
      <c r="F214" s="181" t="s">
        <v>13999</v>
      </c>
    </row>
  </sheetData>
  <autoFilter ref="A1:K214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3FDD6"/>
  </sheetPr>
  <dimension ref="A1:B19"/>
  <sheetViews>
    <sheetView workbookViewId="0">
      <selection activeCell="E26" sqref="E26"/>
    </sheetView>
  </sheetViews>
  <sheetFormatPr baseColWidth="10" defaultRowHeight="15"/>
  <cols>
    <col min="1" max="1" width="16.453125" customWidth="1"/>
    <col min="2" max="2" width="18.26953125" style="248" bestFit="1" customWidth="1"/>
  </cols>
  <sheetData>
    <row r="1" spans="1:2">
      <c r="A1" s="244" t="s">
        <v>2806</v>
      </c>
      <c r="B1" s="248" t="s">
        <v>13997</v>
      </c>
    </row>
    <row r="3" spans="1:2">
      <c r="A3" s="244" t="s">
        <v>14044</v>
      </c>
      <c r="B3" s="248" t="s">
        <v>14050</v>
      </c>
    </row>
    <row r="4" spans="1:2">
      <c r="A4" s="245" t="s">
        <v>13991</v>
      </c>
      <c r="B4" s="248">
        <v>41587</v>
      </c>
    </row>
    <row r="5" spans="1:2">
      <c r="A5" s="245" t="s">
        <v>13837</v>
      </c>
      <c r="B5" s="248">
        <v>8775</v>
      </c>
    </row>
    <row r="6" spans="1:2">
      <c r="A6" s="245" t="s">
        <v>14000</v>
      </c>
      <c r="B6" s="248">
        <v>9082</v>
      </c>
    </row>
    <row r="7" spans="1:2">
      <c r="A7" s="245" t="s">
        <v>13998</v>
      </c>
      <c r="B7" s="248">
        <v>8887</v>
      </c>
    </row>
    <row r="8" spans="1:2">
      <c r="A8" s="245" t="s">
        <v>13996</v>
      </c>
      <c r="B8" s="248">
        <v>29905</v>
      </c>
    </row>
    <row r="9" spans="1:2">
      <c r="A9" s="245" t="s">
        <v>13993</v>
      </c>
      <c r="B9" s="248">
        <v>39686</v>
      </c>
    </row>
    <row r="10" spans="1:2">
      <c r="A10" s="245" t="s">
        <v>13988</v>
      </c>
      <c r="B10" s="248">
        <v>21636</v>
      </c>
    </row>
    <row r="11" spans="1:2">
      <c r="A11" s="245" t="s">
        <v>14045</v>
      </c>
      <c r="B11" s="248">
        <v>159558</v>
      </c>
    </row>
    <row r="12" spans="1:2">
      <c r="B12"/>
    </row>
    <row r="13" spans="1:2">
      <c r="B13"/>
    </row>
    <row r="14" spans="1:2">
      <c r="B14"/>
    </row>
    <row r="15" spans="1:2">
      <c r="B15"/>
    </row>
    <row r="16" spans="1:2">
      <c r="B16"/>
    </row>
    <row r="17" spans="2:2">
      <c r="B17"/>
    </row>
    <row r="18" spans="2:2">
      <c r="B18"/>
    </row>
    <row r="19" spans="2:2">
      <c r="B19"/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E79"/>
  </sheetPr>
  <dimension ref="A1:N49"/>
  <sheetViews>
    <sheetView tabSelected="1" topLeftCell="A40" workbookViewId="0">
      <selection activeCell="B56" sqref="B56"/>
    </sheetView>
  </sheetViews>
  <sheetFormatPr baseColWidth="10" defaultColWidth="10.81640625" defaultRowHeight="13.8"/>
  <cols>
    <col min="1" max="1" width="23.81640625" style="9" customWidth="1"/>
    <col min="2" max="2" width="18.81640625" style="9" customWidth="1"/>
    <col min="3" max="3" width="23.453125" style="9" customWidth="1"/>
    <col min="4" max="16384" width="10.81640625" style="9"/>
  </cols>
  <sheetData>
    <row r="1" spans="1:3">
      <c r="A1" s="111" t="s">
        <v>13832</v>
      </c>
      <c r="B1" s="111" t="s">
        <v>13833</v>
      </c>
      <c r="C1" s="111" t="s">
        <v>13834</v>
      </c>
    </row>
    <row r="2" spans="1:3">
      <c r="A2" s="112" t="s">
        <v>13844</v>
      </c>
      <c r="B2" s="112">
        <v>96</v>
      </c>
      <c r="C2" s="113">
        <f>B2/$A$15</f>
        <v>0.16</v>
      </c>
    </row>
    <row r="3" spans="1:3">
      <c r="A3" s="112" t="s">
        <v>13843</v>
      </c>
      <c r="B3" s="112">
        <v>94</v>
      </c>
      <c r="C3" s="113">
        <f t="shared" ref="C3:C11" si="0">B3/$A$15</f>
        <v>0.15666666666666668</v>
      </c>
    </row>
    <row r="4" spans="1:3">
      <c r="A4" s="112" t="s">
        <v>13842</v>
      </c>
      <c r="B4" s="112">
        <v>79</v>
      </c>
      <c r="C4" s="113">
        <f t="shared" si="0"/>
        <v>0.13166666666666665</v>
      </c>
    </row>
    <row r="5" spans="1:3">
      <c r="A5" s="112" t="s">
        <v>13841</v>
      </c>
      <c r="B5" s="112">
        <v>67</v>
      </c>
      <c r="C5" s="113">
        <f t="shared" si="0"/>
        <v>0.11166666666666666</v>
      </c>
    </row>
    <row r="6" spans="1:3">
      <c r="A6" s="112" t="s">
        <v>13840</v>
      </c>
      <c r="B6" s="112">
        <v>64</v>
      </c>
      <c r="C6" s="113">
        <f t="shared" si="0"/>
        <v>0.10666666666666667</v>
      </c>
    </row>
    <row r="7" spans="1:3">
      <c r="A7" s="112" t="s">
        <v>13839</v>
      </c>
      <c r="B7" s="112">
        <v>57</v>
      </c>
      <c r="C7" s="113">
        <f t="shared" si="0"/>
        <v>9.5000000000000001E-2</v>
      </c>
    </row>
    <row r="8" spans="1:3">
      <c r="A8" s="112" t="s">
        <v>13838</v>
      </c>
      <c r="B8" s="112">
        <v>53</v>
      </c>
      <c r="C8" s="113">
        <f t="shared" si="0"/>
        <v>8.8333333333333333E-2</v>
      </c>
    </row>
    <row r="9" spans="1:3">
      <c r="A9" s="112" t="s">
        <v>13837</v>
      </c>
      <c r="B9" s="112">
        <v>41</v>
      </c>
      <c r="C9" s="113">
        <f t="shared" si="0"/>
        <v>6.8333333333333329E-2</v>
      </c>
    </row>
    <row r="10" spans="1:3">
      <c r="A10" s="112" t="s">
        <v>13836</v>
      </c>
      <c r="B10" s="112">
        <v>34</v>
      </c>
      <c r="C10" s="113">
        <f t="shared" si="0"/>
        <v>5.6666666666666664E-2</v>
      </c>
    </row>
    <row r="11" spans="1:3">
      <c r="A11" s="112" t="s">
        <v>13835</v>
      </c>
      <c r="B11" s="112">
        <v>15</v>
      </c>
      <c r="C11" s="113">
        <f t="shared" si="0"/>
        <v>2.5000000000000001E-2</v>
      </c>
    </row>
    <row r="12" spans="1:3">
      <c r="A12" s="112"/>
      <c r="B12" s="112"/>
      <c r="C12" s="112"/>
    </row>
    <row r="13" spans="1:3">
      <c r="A13" s="112"/>
      <c r="B13" s="112"/>
      <c r="C13" s="112"/>
    </row>
    <row r="14" spans="1:3">
      <c r="A14" s="114" t="s">
        <v>13845</v>
      </c>
      <c r="B14" s="112"/>
      <c r="C14" s="112"/>
    </row>
    <row r="15" spans="1:3">
      <c r="A15" s="115">
        <f>SUM(B2:B11)</f>
        <v>600</v>
      </c>
      <c r="B15" s="112"/>
      <c r="C15" s="112"/>
    </row>
    <row r="19" spans="1:12">
      <c r="A19" s="111" t="s">
        <v>13832</v>
      </c>
      <c r="B19" s="116" t="s">
        <v>13846</v>
      </c>
      <c r="C19" s="116" t="s">
        <v>13847</v>
      </c>
      <c r="D19" s="116" t="s">
        <v>13848</v>
      </c>
      <c r="E19" s="116" t="s">
        <v>13849</v>
      </c>
      <c r="F19" s="116" t="s">
        <v>13850</v>
      </c>
      <c r="G19" s="116" t="s">
        <v>13851</v>
      </c>
      <c r="H19" s="116" t="s">
        <v>13852</v>
      </c>
      <c r="I19" s="116" t="s">
        <v>13853</v>
      </c>
      <c r="J19" s="116" t="s">
        <v>13854</v>
      </c>
      <c r="K19" s="116" t="s">
        <v>13855</v>
      </c>
      <c r="L19" s="116" t="s">
        <v>13856</v>
      </c>
    </row>
    <row r="20" spans="1:12">
      <c r="A20" s="117" t="s">
        <v>13841</v>
      </c>
      <c r="B20" s="117">
        <v>159</v>
      </c>
      <c r="C20" s="117">
        <v>178</v>
      </c>
      <c r="D20" s="117">
        <v>201</v>
      </c>
      <c r="E20" s="117">
        <v>217</v>
      </c>
      <c r="F20" s="117">
        <v>224</v>
      </c>
      <c r="G20" s="117">
        <v>219</v>
      </c>
      <c r="H20" s="117">
        <v>247</v>
      </c>
      <c r="I20" s="117">
        <v>280</v>
      </c>
      <c r="J20" s="117">
        <v>306</v>
      </c>
      <c r="K20" s="117">
        <v>301</v>
      </c>
      <c r="L20" s="117">
        <v>350</v>
      </c>
    </row>
    <row r="21" spans="1:12">
      <c r="A21" s="117" t="s">
        <v>13838</v>
      </c>
      <c r="B21" s="117">
        <v>133</v>
      </c>
      <c r="C21" s="117">
        <v>165</v>
      </c>
      <c r="D21" s="117">
        <v>215</v>
      </c>
      <c r="E21" s="117">
        <v>212</v>
      </c>
      <c r="F21" s="117">
        <v>216</v>
      </c>
      <c r="G21" s="117">
        <v>227</v>
      </c>
      <c r="H21" s="117">
        <v>217</v>
      </c>
      <c r="I21" s="117">
        <v>208</v>
      </c>
      <c r="J21" s="117">
        <v>203</v>
      </c>
      <c r="K21" s="117">
        <v>210</v>
      </c>
      <c r="L21" s="117">
        <v>243</v>
      </c>
    </row>
    <row r="22" spans="1:12">
      <c r="A22" s="117" t="s">
        <v>13840</v>
      </c>
      <c r="B22" s="117">
        <v>103</v>
      </c>
      <c r="C22" s="117">
        <v>109</v>
      </c>
      <c r="D22" s="117">
        <v>99</v>
      </c>
      <c r="E22" s="117">
        <v>135</v>
      </c>
      <c r="F22" s="117">
        <v>153</v>
      </c>
      <c r="G22" s="117">
        <v>168</v>
      </c>
      <c r="H22" s="117">
        <v>207</v>
      </c>
      <c r="I22" s="117">
        <v>243</v>
      </c>
      <c r="J22" s="117">
        <v>242</v>
      </c>
      <c r="K22" s="117">
        <v>265</v>
      </c>
      <c r="L22" s="117">
        <v>251</v>
      </c>
    </row>
    <row r="23" spans="1:12">
      <c r="A23" s="117" t="s">
        <v>13843</v>
      </c>
      <c r="B23" s="117">
        <v>88</v>
      </c>
      <c r="C23" s="117">
        <v>116</v>
      </c>
      <c r="D23" s="117">
        <v>163</v>
      </c>
      <c r="E23" s="117">
        <v>208</v>
      </c>
      <c r="F23" s="117">
        <v>254</v>
      </c>
      <c r="G23" s="117">
        <v>292</v>
      </c>
      <c r="H23" s="117">
        <v>318</v>
      </c>
      <c r="I23" s="117">
        <v>350</v>
      </c>
      <c r="J23" s="117">
        <v>360</v>
      </c>
      <c r="K23" s="117">
        <v>373</v>
      </c>
      <c r="L23" s="117">
        <v>386</v>
      </c>
    </row>
    <row r="24" spans="1:12">
      <c r="A24" s="117" t="s">
        <v>13839</v>
      </c>
      <c r="B24" s="117">
        <v>182</v>
      </c>
      <c r="C24" s="117">
        <v>214</v>
      </c>
      <c r="D24" s="117">
        <v>258</v>
      </c>
      <c r="E24" s="117">
        <v>295</v>
      </c>
      <c r="F24" s="117">
        <v>327</v>
      </c>
      <c r="G24" s="117">
        <v>328</v>
      </c>
      <c r="H24" s="117">
        <v>353</v>
      </c>
      <c r="I24" s="117">
        <v>374</v>
      </c>
      <c r="J24" s="117">
        <v>418</v>
      </c>
      <c r="K24" s="117">
        <v>441</v>
      </c>
      <c r="L24" s="117">
        <v>453</v>
      </c>
    </row>
    <row r="25" spans="1:12">
      <c r="A25" s="117" t="s">
        <v>13842</v>
      </c>
      <c r="B25" s="117">
        <v>42</v>
      </c>
      <c r="C25" s="117">
        <v>55</v>
      </c>
      <c r="D25" s="117">
        <v>62</v>
      </c>
      <c r="E25" s="117">
        <v>73</v>
      </c>
      <c r="F25" s="117">
        <v>121</v>
      </c>
      <c r="G25" s="117">
        <v>127</v>
      </c>
      <c r="H25" s="117">
        <v>163</v>
      </c>
      <c r="I25" s="117">
        <v>209</v>
      </c>
      <c r="J25" s="117">
        <v>220</v>
      </c>
      <c r="K25" s="117">
        <v>248</v>
      </c>
      <c r="L25" s="117">
        <v>273</v>
      </c>
    </row>
    <row r="26" spans="1:12">
      <c r="A26" s="117" t="s">
        <v>13844</v>
      </c>
      <c r="B26" s="117">
        <v>32</v>
      </c>
      <c r="C26" s="117">
        <v>55</v>
      </c>
      <c r="D26" s="117">
        <v>87</v>
      </c>
      <c r="E26" s="117">
        <v>80</v>
      </c>
      <c r="F26" s="117">
        <v>65</v>
      </c>
      <c r="G26" s="117">
        <v>90</v>
      </c>
      <c r="H26" s="117">
        <v>77</v>
      </c>
      <c r="I26" s="117">
        <v>99</v>
      </c>
      <c r="J26" s="117">
        <v>120</v>
      </c>
      <c r="K26" s="117">
        <v>137</v>
      </c>
      <c r="L26" s="117">
        <v>123</v>
      </c>
    </row>
    <row r="27" spans="1:12">
      <c r="A27" s="117" t="s">
        <v>13837</v>
      </c>
      <c r="B27" s="117">
        <v>140</v>
      </c>
      <c r="C27" s="117">
        <v>141</v>
      </c>
      <c r="D27" s="117">
        <v>149</v>
      </c>
      <c r="E27" s="117">
        <v>163</v>
      </c>
      <c r="F27" s="117">
        <v>180</v>
      </c>
      <c r="G27" s="117">
        <v>167</v>
      </c>
      <c r="H27" s="117">
        <v>200</v>
      </c>
      <c r="I27" s="117">
        <v>232</v>
      </c>
      <c r="J27" s="117">
        <v>228</v>
      </c>
      <c r="K27" s="117">
        <v>216</v>
      </c>
      <c r="L27" s="117">
        <v>202</v>
      </c>
    </row>
    <row r="28" spans="1:12">
      <c r="A28" s="117" t="s">
        <v>13836</v>
      </c>
      <c r="B28" s="117">
        <v>95</v>
      </c>
      <c r="C28" s="117">
        <v>118</v>
      </c>
      <c r="D28" s="117">
        <v>124</v>
      </c>
      <c r="E28" s="117">
        <v>126</v>
      </c>
      <c r="F28" s="117">
        <v>148</v>
      </c>
      <c r="G28" s="117">
        <v>171</v>
      </c>
      <c r="H28" s="117">
        <v>193</v>
      </c>
      <c r="I28" s="117">
        <v>185</v>
      </c>
      <c r="J28" s="117">
        <v>172</v>
      </c>
      <c r="K28" s="117">
        <v>165</v>
      </c>
      <c r="L28" s="117">
        <v>198</v>
      </c>
    </row>
    <row r="29" spans="1:12">
      <c r="A29" s="117" t="s">
        <v>13835</v>
      </c>
      <c r="B29" s="117">
        <v>44</v>
      </c>
      <c r="C29" s="117">
        <v>69</v>
      </c>
      <c r="D29" s="117">
        <v>85</v>
      </c>
      <c r="E29" s="117">
        <v>85</v>
      </c>
      <c r="F29" s="117">
        <v>124</v>
      </c>
      <c r="G29" s="117">
        <v>110</v>
      </c>
      <c r="H29" s="117">
        <v>130</v>
      </c>
      <c r="I29" s="117">
        <v>137</v>
      </c>
      <c r="J29" s="117">
        <v>159</v>
      </c>
      <c r="K29" s="117">
        <v>165</v>
      </c>
      <c r="L29" s="117">
        <v>201</v>
      </c>
    </row>
    <row r="30" spans="1:12">
      <c r="A30" s="109"/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</row>
    <row r="37" spans="9:14">
      <c r="I37" s="108"/>
      <c r="J37" s="108"/>
      <c r="K37" s="108"/>
      <c r="L37" s="108"/>
      <c r="M37" s="108"/>
      <c r="N37" s="108"/>
    </row>
    <row r="38" spans="9:14">
      <c r="I38" s="108"/>
      <c r="J38" s="108"/>
      <c r="K38" s="108"/>
      <c r="L38" s="108"/>
      <c r="M38" s="108"/>
      <c r="N38" s="108"/>
    </row>
    <row r="39" spans="9:14">
      <c r="I39" s="108"/>
      <c r="J39" s="108"/>
      <c r="K39" s="108"/>
      <c r="L39" s="108"/>
      <c r="M39" s="108"/>
      <c r="N39" s="108"/>
    </row>
    <row r="40" spans="9:14">
      <c r="I40" s="108"/>
      <c r="J40" s="108"/>
      <c r="K40" s="108"/>
      <c r="L40" s="108"/>
      <c r="M40" s="108"/>
      <c r="N40" s="108"/>
    </row>
    <row r="41" spans="9:14">
      <c r="I41" s="108"/>
      <c r="J41" s="108"/>
      <c r="K41" s="108"/>
      <c r="L41" s="108"/>
      <c r="M41" s="108"/>
      <c r="N41" s="108"/>
    </row>
    <row r="42" spans="9:14">
      <c r="I42" s="108"/>
      <c r="J42" s="108"/>
      <c r="K42" s="108"/>
      <c r="L42" s="108"/>
      <c r="M42" s="108"/>
      <c r="N42" s="108"/>
    </row>
    <row r="43" spans="9:14">
      <c r="I43" s="108"/>
      <c r="J43" s="108"/>
      <c r="K43" s="108"/>
      <c r="L43" s="108"/>
      <c r="M43" s="108"/>
      <c r="N43" s="108"/>
    </row>
    <row r="44" spans="9:14">
      <c r="I44" s="108"/>
      <c r="J44" s="108"/>
      <c r="K44" s="108"/>
      <c r="L44" s="108"/>
      <c r="M44" s="108"/>
      <c r="N44" s="108"/>
    </row>
    <row r="45" spans="9:14">
      <c r="I45" s="108"/>
      <c r="J45" s="108"/>
      <c r="K45" s="108"/>
      <c r="L45" s="108"/>
      <c r="M45" s="108"/>
      <c r="N45" s="108"/>
    </row>
    <row r="46" spans="9:14">
      <c r="I46" s="108"/>
      <c r="J46" s="108"/>
      <c r="K46" s="108"/>
      <c r="L46" s="108"/>
      <c r="M46" s="108"/>
      <c r="N46" s="108"/>
    </row>
    <row r="47" spans="9:14">
      <c r="I47" s="108"/>
      <c r="J47" s="108"/>
      <c r="K47" s="108"/>
      <c r="L47" s="108"/>
      <c r="M47" s="108"/>
      <c r="N47" s="108"/>
    </row>
    <row r="48" spans="9:14">
      <c r="I48" s="108"/>
      <c r="J48" s="108"/>
      <c r="K48" s="108"/>
      <c r="L48" s="108"/>
      <c r="M48" s="108"/>
      <c r="N48" s="108"/>
    </row>
    <row r="49" spans="9:14">
      <c r="I49" s="108"/>
      <c r="J49" s="108"/>
      <c r="K49" s="108"/>
      <c r="L49" s="108"/>
      <c r="M49" s="108"/>
      <c r="N49" s="108"/>
    </row>
  </sheetData>
  <autoFilter ref="A1:B11">
    <sortState ref="A2:B11">
      <sortCondition descending="1" ref="B2:B11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B1:S24"/>
  <sheetViews>
    <sheetView showGridLines="0" zoomScale="110" zoomScaleNormal="110" workbookViewId="0">
      <pane ySplit="5" topLeftCell="A9" activePane="bottomLeft" state="frozen"/>
      <selection pane="bottomLeft" activeCell="D18" sqref="D18"/>
    </sheetView>
  </sheetViews>
  <sheetFormatPr baseColWidth="10" defaultColWidth="10.81640625" defaultRowHeight="13.8"/>
  <cols>
    <col min="1" max="1" width="6.36328125" style="1" customWidth="1"/>
    <col min="2" max="2" width="17.81640625" style="1" customWidth="1"/>
    <col min="3" max="3" width="18.81640625" style="1" customWidth="1"/>
    <col min="4" max="4" width="19.6328125" style="1" bestFit="1" customWidth="1"/>
    <col min="5" max="5" width="13.1796875" style="1" customWidth="1"/>
    <col min="6" max="6" width="14.81640625" style="1" customWidth="1"/>
    <col min="7" max="7" width="14.6328125" style="1" bestFit="1" customWidth="1"/>
    <col min="8" max="8" width="10.81640625" style="1"/>
    <col min="9" max="9" width="4.453125" style="1" customWidth="1"/>
    <col min="10" max="11" width="0" style="1" hidden="1" customWidth="1"/>
    <col min="12" max="12" width="10.81640625" style="1" hidden="1" customWidth="1"/>
    <col min="13" max="14" width="0" style="1" hidden="1" customWidth="1"/>
    <col min="15" max="15" width="8" style="1" hidden="1" customWidth="1"/>
    <col min="16" max="17" width="0" style="1" hidden="1" customWidth="1"/>
    <col min="18" max="18" width="6.81640625" style="1" hidden="1" customWidth="1"/>
    <col min="19" max="19" width="16.36328125" style="1" hidden="1" customWidth="1"/>
    <col min="20" max="16384" width="10.81640625" style="1"/>
  </cols>
  <sheetData>
    <row r="1" spans="2:19">
      <c r="B1" s="132" t="s">
        <v>13876</v>
      </c>
      <c r="C1" s="164" t="s">
        <v>13875</v>
      </c>
      <c r="D1" s="164" t="s">
        <v>13867</v>
      </c>
      <c r="E1" s="164" t="s">
        <v>13877</v>
      </c>
      <c r="J1" s="132" t="s">
        <v>13878</v>
      </c>
    </row>
    <row r="2" spans="2:19">
      <c r="B2" s="132" t="s">
        <v>13879</v>
      </c>
      <c r="C2" s="164" t="s">
        <v>13880</v>
      </c>
    </row>
    <row r="5" spans="2:19">
      <c r="B5" s="133" t="s">
        <v>2806</v>
      </c>
      <c r="C5" s="133" t="s">
        <v>13881</v>
      </c>
      <c r="D5" s="133" t="s">
        <v>13882</v>
      </c>
      <c r="E5" s="133" t="s">
        <v>13883</v>
      </c>
      <c r="F5" s="133" t="s">
        <v>13884</v>
      </c>
      <c r="G5" s="133" t="s">
        <v>13885</v>
      </c>
      <c r="J5" s="290" t="s">
        <v>13886</v>
      </c>
      <c r="K5" s="290"/>
      <c r="L5" s="290"/>
      <c r="M5" s="291" t="s">
        <v>13887</v>
      </c>
      <c r="N5" s="291"/>
      <c r="O5" s="291"/>
      <c r="P5" s="290" t="s">
        <v>13888</v>
      </c>
      <c r="Q5" s="290"/>
      <c r="R5" s="290"/>
      <c r="S5" s="134" t="s">
        <v>13889</v>
      </c>
    </row>
    <row r="6" spans="2:19" ht="15">
      <c r="B6" s="135" t="s">
        <v>13890</v>
      </c>
      <c r="C6" s="135" t="s">
        <v>13891</v>
      </c>
      <c r="D6" s="135" t="s">
        <v>13892</v>
      </c>
      <c r="E6" s="136">
        <v>8</v>
      </c>
      <c r="F6" s="137">
        <v>303.14952000000005</v>
      </c>
      <c r="G6" s="137">
        <v>2425.1961600000004</v>
      </c>
    </row>
    <row r="7" spans="2:19" ht="15">
      <c r="B7" s="135" t="s">
        <v>13893</v>
      </c>
      <c r="C7" s="135" t="s">
        <v>13891</v>
      </c>
      <c r="D7" s="135" t="s">
        <v>13894</v>
      </c>
      <c r="E7" s="136">
        <v>45</v>
      </c>
      <c r="F7" s="137">
        <v>973.65072000000009</v>
      </c>
      <c r="G7" s="137">
        <v>7302.3804000000009</v>
      </c>
      <c r="K7" s="1" t="s">
        <v>13895</v>
      </c>
      <c r="N7" s="1" t="s">
        <v>13896</v>
      </c>
      <c r="Q7" s="1" t="s">
        <v>13897</v>
      </c>
      <c r="S7" s="1" t="s">
        <v>13898</v>
      </c>
    </row>
    <row r="8" spans="2:19" ht="15">
      <c r="B8" s="135" t="s">
        <v>13899</v>
      </c>
      <c r="C8" s="135" t="s">
        <v>13891</v>
      </c>
      <c r="D8" s="135" t="s">
        <v>13892</v>
      </c>
      <c r="E8" s="136">
        <v>70</v>
      </c>
      <c r="F8" s="137">
        <v>4609.0071999999982</v>
      </c>
      <c r="G8" s="137">
        <v>23045.035999999996</v>
      </c>
      <c r="K8" s="1" t="s">
        <v>13900</v>
      </c>
      <c r="N8" s="1" t="s">
        <v>13901</v>
      </c>
      <c r="Q8" s="1" t="s">
        <v>13902</v>
      </c>
      <c r="S8" s="1" t="s">
        <v>13903</v>
      </c>
    </row>
    <row r="9" spans="2:19" ht="15">
      <c r="B9" s="135" t="s">
        <v>13904</v>
      </c>
      <c r="C9" s="135" t="s">
        <v>13891</v>
      </c>
      <c r="D9" s="135" t="s">
        <v>13905</v>
      </c>
      <c r="E9" s="136">
        <v>174</v>
      </c>
      <c r="F9" s="137">
        <v>3901.8224000000014</v>
      </c>
      <c r="G9" s="137">
        <v>24247.039199999999</v>
      </c>
      <c r="K9" s="1" t="s">
        <v>13906</v>
      </c>
      <c r="N9" s="1" t="s">
        <v>13907</v>
      </c>
      <c r="Q9" s="1" t="s">
        <v>13908</v>
      </c>
      <c r="S9" s="1" t="s">
        <v>13909</v>
      </c>
    </row>
    <row r="10" spans="2:19" ht="15">
      <c r="B10" s="135" t="s">
        <v>13893</v>
      </c>
      <c r="C10" s="135" t="s">
        <v>13910</v>
      </c>
      <c r="D10" s="135" t="s">
        <v>13911</v>
      </c>
      <c r="E10" s="136">
        <v>45</v>
      </c>
      <c r="F10" s="137">
        <v>1222.5366399999998</v>
      </c>
      <c r="G10" s="137">
        <v>27507.074399999998</v>
      </c>
      <c r="K10" s="1" t="s">
        <v>13912</v>
      </c>
      <c r="N10" s="1" t="s">
        <v>13913</v>
      </c>
      <c r="Q10" s="1" t="s">
        <v>13914</v>
      </c>
      <c r="S10" s="1" t="s">
        <v>13915</v>
      </c>
    </row>
    <row r="11" spans="2:19" ht="15">
      <c r="B11" s="135" t="s">
        <v>13890</v>
      </c>
      <c r="C11" s="135" t="s">
        <v>13891</v>
      </c>
      <c r="D11" s="135" t="s">
        <v>13894</v>
      </c>
      <c r="E11" s="136">
        <v>308</v>
      </c>
      <c r="F11" s="137">
        <v>1135.9258400000001</v>
      </c>
      <c r="G11" s="137">
        <v>46248.409200000009</v>
      </c>
      <c r="K11" s="1" t="s">
        <v>13916</v>
      </c>
      <c r="N11" s="1" t="s">
        <v>13917</v>
      </c>
      <c r="Q11" s="1" t="s">
        <v>13918</v>
      </c>
      <c r="S11" s="1" t="s">
        <v>13919</v>
      </c>
    </row>
    <row r="12" spans="2:19" ht="15">
      <c r="B12" s="135" t="s">
        <v>13920</v>
      </c>
      <c r="C12" s="135" t="s">
        <v>13891</v>
      </c>
      <c r="D12" s="135" t="s">
        <v>13892</v>
      </c>
      <c r="E12" s="136">
        <v>404</v>
      </c>
      <c r="F12" s="137">
        <v>5691.278879999998</v>
      </c>
      <c r="G12" s="137">
        <v>127450.87456000003</v>
      </c>
      <c r="K12" s="1" t="s">
        <v>13921</v>
      </c>
      <c r="N12" s="1" t="s">
        <v>13922</v>
      </c>
      <c r="Q12" s="1" t="s">
        <v>13923</v>
      </c>
      <c r="S12" s="1" t="s">
        <v>13924</v>
      </c>
    </row>
    <row r="13" spans="2:19" ht="15">
      <c r="B13" s="135" t="s">
        <v>13904</v>
      </c>
      <c r="C13" s="135" t="s">
        <v>13891</v>
      </c>
      <c r="D13" s="135" t="s">
        <v>13892</v>
      </c>
      <c r="E13" s="136">
        <v>464</v>
      </c>
      <c r="F13" s="137">
        <v>17767.965359999995</v>
      </c>
      <c r="G13" s="137">
        <v>148871.94048000002</v>
      </c>
      <c r="K13" s="1" t="s">
        <v>13925</v>
      </c>
      <c r="N13" s="1" t="s">
        <v>13926</v>
      </c>
      <c r="Q13" s="1" t="s">
        <v>13927</v>
      </c>
      <c r="S13" s="1" t="s">
        <v>13928</v>
      </c>
    </row>
    <row r="14" spans="2:19" ht="15">
      <c r="B14" s="135" t="s">
        <v>13890</v>
      </c>
      <c r="C14" s="135" t="s">
        <v>13910</v>
      </c>
      <c r="D14" s="135" t="s">
        <v>13929</v>
      </c>
      <c r="E14" s="136">
        <v>159</v>
      </c>
      <c r="F14" s="137">
        <v>27119.704959999995</v>
      </c>
      <c r="G14" s="137">
        <v>209330.334</v>
      </c>
      <c r="K14" s="1" t="s">
        <v>13930</v>
      </c>
      <c r="N14" s="1" t="s">
        <v>13931</v>
      </c>
      <c r="S14" s="1" t="s">
        <v>13932</v>
      </c>
    </row>
    <row r="15" spans="2:19" ht="15">
      <c r="B15" s="135" t="s">
        <v>13893</v>
      </c>
      <c r="C15" s="135" t="s">
        <v>13891</v>
      </c>
      <c r="D15" s="135" t="s">
        <v>13892</v>
      </c>
      <c r="E15" s="136">
        <v>689</v>
      </c>
      <c r="F15" s="137">
        <v>5890.1672799999988</v>
      </c>
      <c r="G15" s="137">
        <v>212936.20296000005</v>
      </c>
    </row>
    <row r="16" spans="2:19" ht="15">
      <c r="B16" s="135" t="s">
        <v>13904</v>
      </c>
      <c r="C16" s="135" t="s">
        <v>13891</v>
      </c>
      <c r="D16" s="135" t="s">
        <v>13894</v>
      </c>
      <c r="E16" s="136">
        <v>2229</v>
      </c>
      <c r="F16" s="137">
        <v>8792.9534400000102</v>
      </c>
      <c r="G16" s="137">
        <v>215458.69855999996</v>
      </c>
    </row>
    <row r="17" spans="2:7" ht="15">
      <c r="B17" s="135" t="s">
        <v>13920</v>
      </c>
      <c r="C17" s="135" t="s">
        <v>13910</v>
      </c>
      <c r="D17" s="135" t="s">
        <v>13929</v>
      </c>
      <c r="E17" s="136">
        <v>219</v>
      </c>
      <c r="F17" s="137">
        <v>13970.122800000003</v>
      </c>
      <c r="G17" s="137">
        <v>278736.19744000008</v>
      </c>
    </row>
    <row r="18" spans="2:7" ht="15">
      <c r="B18" s="135" t="s">
        <v>13899</v>
      </c>
      <c r="C18" s="135" t="s">
        <v>13891</v>
      </c>
      <c r="D18" s="135" t="s">
        <v>13933</v>
      </c>
      <c r="E18" s="136">
        <v>566</v>
      </c>
      <c r="F18" s="137">
        <v>42564.649119999987</v>
      </c>
      <c r="G18" s="137">
        <v>562256.73327999981</v>
      </c>
    </row>
    <row r="19" spans="2:7" ht="15">
      <c r="B19" s="135" t="s">
        <v>13899</v>
      </c>
      <c r="C19" s="135" t="s">
        <v>13891</v>
      </c>
      <c r="D19" s="135" t="s">
        <v>13934</v>
      </c>
      <c r="E19" s="136">
        <v>152</v>
      </c>
      <c r="F19" s="137">
        <v>11934.818339737854</v>
      </c>
      <c r="G19" s="137">
        <v>820092.51734484395</v>
      </c>
    </row>
    <row r="20" spans="2:7" ht="15">
      <c r="B20" s="135" t="s">
        <v>13899</v>
      </c>
      <c r="C20" s="135" t="s">
        <v>13910</v>
      </c>
      <c r="D20" s="135" t="s">
        <v>13929</v>
      </c>
      <c r="E20" s="136">
        <v>654</v>
      </c>
      <c r="F20" s="137">
        <v>23147.750079999994</v>
      </c>
      <c r="G20" s="137">
        <v>843581.59743999969</v>
      </c>
    </row>
    <row r="21" spans="2:7" ht="15">
      <c r="B21" s="135" t="s">
        <v>13890</v>
      </c>
      <c r="C21" s="135" t="s">
        <v>13891</v>
      </c>
      <c r="D21" s="135" t="s">
        <v>13934</v>
      </c>
      <c r="E21" s="136">
        <v>1508</v>
      </c>
      <c r="F21" s="137">
        <v>83368.014965626178</v>
      </c>
      <c r="G21" s="137">
        <v>1438665.9033195768</v>
      </c>
    </row>
    <row r="22" spans="2:7" ht="15">
      <c r="B22" s="135" t="s">
        <v>13890</v>
      </c>
      <c r="C22" s="135" t="s">
        <v>13891</v>
      </c>
      <c r="D22" s="135" t="s">
        <v>13933</v>
      </c>
      <c r="E22" s="136">
        <v>1773</v>
      </c>
      <c r="F22" s="137">
        <v>136743.63912000015</v>
      </c>
      <c r="G22" s="137">
        <v>1682090.4741599995</v>
      </c>
    </row>
    <row r="23" spans="2:7" ht="15">
      <c r="B23" s="135" t="s">
        <v>13893</v>
      </c>
      <c r="C23" s="135" t="s">
        <v>13891</v>
      </c>
      <c r="D23" s="135" t="s">
        <v>13933</v>
      </c>
      <c r="E23" s="136">
        <v>2539</v>
      </c>
      <c r="F23" s="137">
        <v>163727.25143999973</v>
      </c>
      <c r="G23" s="137">
        <v>3767074.4424800016</v>
      </c>
    </row>
    <row r="24" spans="2:7" ht="15">
      <c r="B24" s="135" t="s">
        <v>13904</v>
      </c>
      <c r="C24" s="135" t="s">
        <v>13891</v>
      </c>
      <c r="D24" s="135" t="s">
        <v>13934</v>
      </c>
      <c r="E24" s="136">
        <v>3499</v>
      </c>
      <c r="F24" s="137">
        <v>373353.84328536008</v>
      </c>
      <c r="G24" s="137">
        <v>6344316.7461622572</v>
      </c>
    </row>
  </sheetData>
  <autoFilter ref="B5:G24"/>
  <mergeCells count="3">
    <mergeCell ref="J5:L5"/>
    <mergeCell ref="M5:O5"/>
    <mergeCell ref="P5:R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A81FF"/>
  </sheetPr>
  <dimension ref="A1:H4115"/>
  <sheetViews>
    <sheetView topLeftCell="A37" zoomScale="95" zoomScaleNormal="95" workbookViewId="0">
      <selection activeCell="B4" sqref="B4"/>
    </sheetView>
  </sheetViews>
  <sheetFormatPr baseColWidth="10" defaultColWidth="8.81640625" defaultRowHeight="13.8"/>
  <cols>
    <col min="1" max="1" width="8.81640625" style="1"/>
    <col min="2" max="2" width="38.453125" style="33" customWidth="1"/>
    <col min="3" max="3" width="15.6328125" style="80" bestFit="1" customWidth="1"/>
    <col min="4" max="4" width="14.6328125" style="81" bestFit="1" customWidth="1"/>
    <col min="5" max="5" width="21.36328125" style="1" customWidth="1"/>
    <col min="6" max="6" width="17.81640625" style="1" customWidth="1"/>
    <col min="7" max="7" width="17.81640625" style="2" customWidth="1"/>
    <col min="8" max="8" width="41.1796875" style="1" customWidth="1"/>
    <col min="9" max="16384" width="8.81640625" style="1"/>
  </cols>
  <sheetData>
    <row r="1" spans="1:8">
      <c r="A1" s="30" t="s">
        <v>27</v>
      </c>
      <c r="B1" s="77" t="s">
        <v>198</v>
      </c>
      <c r="C1" s="78" t="s">
        <v>2803</v>
      </c>
      <c r="D1" s="79" t="s">
        <v>2804</v>
      </c>
      <c r="E1" s="30" t="s">
        <v>2805</v>
      </c>
      <c r="F1" s="30" t="s">
        <v>2806</v>
      </c>
      <c r="G1" s="30" t="s">
        <v>234</v>
      </c>
      <c r="H1" s="30" t="s">
        <v>2807</v>
      </c>
    </row>
    <row r="2" spans="1:8">
      <c r="A2" s="1">
        <v>122</v>
      </c>
      <c r="B2" s="33" t="s">
        <v>6583</v>
      </c>
      <c r="C2" s="80">
        <v>100000000</v>
      </c>
      <c r="D2" s="81">
        <v>0</v>
      </c>
      <c r="E2" s="1" t="s">
        <v>2814</v>
      </c>
      <c r="F2" s="1" t="s">
        <v>2810</v>
      </c>
      <c r="G2" s="82" t="s">
        <v>2867</v>
      </c>
      <c r="H2" s="1" t="s">
        <v>3142</v>
      </c>
    </row>
    <row r="3" spans="1:8">
      <c r="A3" s="1">
        <v>124</v>
      </c>
      <c r="B3" s="33" t="s">
        <v>6584</v>
      </c>
      <c r="C3" s="80">
        <v>4000</v>
      </c>
      <c r="D3" s="81">
        <v>0</v>
      </c>
      <c r="E3" s="1" t="s">
        <v>2814</v>
      </c>
      <c r="F3" s="1" t="s">
        <v>2810</v>
      </c>
      <c r="G3" s="82" t="s">
        <v>2823</v>
      </c>
      <c r="H3" s="1" t="s">
        <v>3142</v>
      </c>
    </row>
    <row r="4" spans="1:8">
      <c r="A4" s="1">
        <v>129</v>
      </c>
      <c r="B4" s="33" t="s">
        <v>6585</v>
      </c>
      <c r="C4" s="80">
        <v>20000</v>
      </c>
      <c r="D4" s="81">
        <v>0</v>
      </c>
      <c r="E4" s="1" t="s">
        <v>2814</v>
      </c>
      <c r="F4" s="1" t="s">
        <v>2810</v>
      </c>
      <c r="G4" s="82" t="s">
        <v>2867</v>
      </c>
      <c r="H4" s="1" t="s">
        <v>3142</v>
      </c>
    </row>
    <row r="5" spans="1:8">
      <c r="A5" s="1">
        <v>130</v>
      </c>
      <c r="B5" s="33" t="s">
        <v>6586</v>
      </c>
      <c r="C5" s="80">
        <v>600</v>
      </c>
      <c r="D5" s="81">
        <v>0</v>
      </c>
      <c r="E5" s="1" t="s">
        <v>2814</v>
      </c>
      <c r="F5" s="1" t="s">
        <v>2820</v>
      </c>
      <c r="G5" s="82" t="s">
        <v>2825</v>
      </c>
      <c r="H5" s="1" t="s">
        <v>3142</v>
      </c>
    </row>
    <row r="6" spans="1:8">
      <c r="A6" s="1">
        <v>131</v>
      </c>
      <c r="B6" s="33" t="s">
        <v>6587</v>
      </c>
      <c r="C6" s="80">
        <v>1200</v>
      </c>
      <c r="D6" s="81">
        <v>0</v>
      </c>
      <c r="E6" s="1" t="s">
        <v>2814</v>
      </c>
      <c r="F6" s="1" t="s">
        <v>2810</v>
      </c>
      <c r="G6" s="82" t="s">
        <v>2821</v>
      </c>
      <c r="H6" s="1" t="s">
        <v>3142</v>
      </c>
    </row>
    <row r="7" spans="1:8">
      <c r="A7" s="1">
        <v>133</v>
      </c>
      <c r="B7" s="33" t="s">
        <v>6588</v>
      </c>
      <c r="C7" s="80">
        <v>71764</v>
      </c>
      <c r="D7" s="81">
        <v>0</v>
      </c>
      <c r="E7" s="1" t="s">
        <v>2814</v>
      </c>
      <c r="F7" s="1" t="s">
        <v>2810</v>
      </c>
      <c r="G7" s="82" t="s">
        <v>2825</v>
      </c>
      <c r="H7" s="1" t="s">
        <v>3142</v>
      </c>
    </row>
    <row r="8" spans="1:8" ht="27.6">
      <c r="A8" s="1">
        <v>134</v>
      </c>
      <c r="B8" s="33" t="s">
        <v>6589</v>
      </c>
      <c r="C8" s="80">
        <v>5000</v>
      </c>
      <c r="D8" s="81">
        <v>0</v>
      </c>
      <c r="E8" s="1" t="s">
        <v>2814</v>
      </c>
      <c r="F8" s="1" t="s">
        <v>2810</v>
      </c>
      <c r="G8" s="82" t="s">
        <v>2867</v>
      </c>
      <c r="H8" s="1" t="s">
        <v>3142</v>
      </c>
    </row>
    <row r="9" spans="1:8">
      <c r="A9" s="1">
        <v>136</v>
      </c>
      <c r="B9" s="33" t="s">
        <v>6590</v>
      </c>
      <c r="C9" s="80">
        <v>3000</v>
      </c>
      <c r="D9" s="81">
        <v>0</v>
      </c>
      <c r="E9" s="1" t="s">
        <v>2814</v>
      </c>
      <c r="F9" s="1" t="s">
        <v>2810</v>
      </c>
      <c r="G9" s="82" t="s">
        <v>2823</v>
      </c>
      <c r="H9" s="1" t="s">
        <v>3142</v>
      </c>
    </row>
    <row r="10" spans="1:8">
      <c r="A10" s="1">
        <v>137</v>
      </c>
      <c r="B10" s="33" t="s">
        <v>6591</v>
      </c>
      <c r="C10" s="80">
        <v>55000</v>
      </c>
      <c r="D10" s="81">
        <v>0</v>
      </c>
      <c r="E10" s="1" t="s">
        <v>2814</v>
      </c>
      <c r="F10" s="1" t="s">
        <v>2911</v>
      </c>
      <c r="G10" s="82" t="s">
        <v>2867</v>
      </c>
      <c r="H10" s="1" t="s">
        <v>3142</v>
      </c>
    </row>
    <row r="11" spans="1:8">
      <c r="A11" s="1">
        <v>140</v>
      </c>
      <c r="B11" s="33" t="s">
        <v>6592</v>
      </c>
      <c r="C11" s="80">
        <v>200000</v>
      </c>
      <c r="D11" s="81">
        <v>0</v>
      </c>
      <c r="E11" s="1" t="s">
        <v>2814</v>
      </c>
      <c r="F11" s="1" t="s">
        <v>2810</v>
      </c>
      <c r="G11" s="82" t="s">
        <v>2811</v>
      </c>
      <c r="H11" s="1" t="s">
        <v>3142</v>
      </c>
    </row>
    <row r="12" spans="1:8" ht="27.6">
      <c r="A12" s="1">
        <v>143</v>
      </c>
      <c r="B12" s="33" t="s">
        <v>6593</v>
      </c>
      <c r="C12" s="80">
        <v>5500</v>
      </c>
      <c r="D12" s="81">
        <v>0</v>
      </c>
      <c r="E12" s="1" t="s">
        <v>2814</v>
      </c>
      <c r="F12" s="1" t="s">
        <v>2892</v>
      </c>
      <c r="G12" s="82" t="s">
        <v>2851</v>
      </c>
      <c r="H12" s="1" t="s">
        <v>3142</v>
      </c>
    </row>
    <row r="13" spans="1:8">
      <c r="A13" s="1">
        <v>147</v>
      </c>
      <c r="B13" s="33" t="s">
        <v>6594</v>
      </c>
      <c r="C13" s="80">
        <v>7000</v>
      </c>
      <c r="D13" s="81">
        <v>0</v>
      </c>
      <c r="E13" s="1" t="s">
        <v>2814</v>
      </c>
      <c r="F13" s="1" t="s">
        <v>2820</v>
      </c>
      <c r="G13" s="82" t="s">
        <v>2843</v>
      </c>
      <c r="H13" s="1" t="s">
        <v>3142</v>
      </c>
    </row>
    <row r="14" spans="1:8" ht="27.6">
      <c r="A14" s="1">
        <v>158</v>
      </c>
      <c r="B14" s="33" t="s">
        <v>6595</v>
      </c>
      <c r="C14" s="80">
        <v>5000</v>
      </c>
      <c r="D14" s="81">
        <v>0</v>
      </c>
      <c r="E14" s="1" t="s">
        <v>2814</v>
      </c>
      <c r="F14" s="1" t="s">
        <v>2810</v>
      </c>
      <c r="G14" s="82" t="s">
        <v>2880</v>
      </c>
      <c r="H14" s="1" t="s">
        <v>3142</v>
      </c>
    </row>
    <row r="15" spans="1:8">
      <c r="A15" s="1">
        <v>160</v>
      </c>
      <c r="B15" s="33" t="s">
        <v>6596</v>
      </c>
      <c r="C15" s="80">
        <v>5000</v>
      </c>
      <c r="D15" s="81">
        <v>0</v>
      </c>
      <c r="E15" s="1" t="s">
        <v>2861</v>
      </c>
      <c r="F15" s="1" t="s">
        <v>2810</v>
      </c>
      <c r="G15" s="82" t="s">
        <v>2821</v>
      </c>
      <c r="H15" s="1" t="s">
        <v>2893</v>
      </c>
    </row>
    <row r="16" spans="1:8">
      <c r="A16" s="1">
        <v>163</v>
      </c>
      <c r="B16" s="33" t="s">
        <v>6597</v>
      </c>
      <c r="C16" s="80">
        <v>2000000</v>
      </c>
      <c r="D16" s="81">
        <v>0</v>
      </c>
      <c r="E16" s="1" t="s">
        <v>2861</v>
      </c>
      <c r="F16" s="1" t="s">
        <v>2810</v>
      </c>
      <c r="G16" s="82" t="s">
        <v>2867</v>
      </c>
      <c r="H16" s="1" t="s">
        <v>2893</v>
      </c>
    </row>
    <row r="17" spans="1:8">
      <c r="A17" s="1">
        <v>165</v>
      </c>
      <c r="B17" s="33" t="s">
        <v>6598</v>
      </c>
      <c r="C17" s="80">
        <v>17000</v>
      </c>
      <c r="D17" s="81">
        <v>0</v>
      </c>
      <c r="E17" s="1" t="s">
        <v>2861</v>
      </c>
      <c r="F17" s="1" t="s">
        <v>2820</v>
      </c>
      <c r="G17" s="82" t="s">
        <v>2815</v>
      </c>
      <c r="H17" s="1" t="s">
        <v>2893</v>
      </c>
    </row>
    <row r="18" spans="1:8">
      <c r="A18" s="1">
        <v>172</v>
      </c>
      <c r="B18" s="33" t="s">
        <v>6599</v>
      </c>
      <c r="C18" s="80">
        <v>95000</v>
      </c>
      <c r="D18" s="81">
        <v>0</v>
      </c>
      <c r="E18" s="1" t="s">
        <v>2861</v>
      </c>
      <c r="F18" s="1" t="s">
        <v>2810</v>
      </c>
      <c r="G18" s="82" t="s">
        <v>2811</v>
      </c>
      <c r="H18" s="1" t="s">
        <v>2893</v>
      </c>
    </row>
    <row r="19" spans="1:8">
      <c r="A19" s="1">
        <v>173</v>
      </c>
      <c r="B19" s="33" t="s">
        <v>6600</v>
      </c>
      <c r="C19" s="80">
        <v>1110</v>
      </c>
      <c r="D19" s="81">
        <v>0</v>
      </c>
      <c r="E19" s="1" t="s">
        <v>2861</v>
      </c>
      <c r="F19" s="1" t="s">
        <v>2820</v>
      </c>
      <c r="G19" s="82" t="s">
        <v>2839</v>
      </c>
      <c r="H19" s="1" t="s">
        <v>2893</v>
      </c>
    </row>
    <row r="20" spans="1:8">
      <c r="A20" s="1">
        <v>174</v>
      </c>
      <c r="B20" s="33" t="s">
        <v>6601</v>
      </c>
      <c r="C20" s="80">
        <v>6000</v>
      </c>
      <c r="D20" s="81">
        <v>0</v>
      </c>
      <c r="E20" s="1" t="s">
        <v>2861</v>
      </c>
      <c r="F20" s="1" t="s">
        <v>2981</v>
      </c>
      <c r="G20" s="82" t="s">
        <v>2849</v>
      </c>
      <c r="H20" s="1" t="s">
        <v>2893</v>
      </c>
    </row>
    <row r="21" spans="1:8">
      <c r="A21" s="1">
        <v>176</v>
      </c>
      <c r="B21" s="33" t="s">
        <v>6602</v>
      </c>
      <c r="C21" s="80">
        <v>1500</v>
      </c>
      <c r="D21" s="81">
        <v>0</v>
      </c>
      <c r="E21" s="1" t="s">
        <v>2861</v>
      </c>
      <c r="F21" s="1" t="s">
        <v>2810</v>
      </c>
      <c r="G21" s="82" t="s">
        <v>2851</v>
      </c>
      <c r="H21" s="1" t="s">
        <v>2893</v>
      </c>
    </row>
    <row r="22" spans="1:8">
      <c r="A22" s="1">
        <v>178</v>
      </c>
      <c r="B22" s="33" t="s">
        <v>6603</v>
      </c>
      <c r="C22" s="80">
        <v>500000</v>
      </c>
      <c r="D22" s="81">
        <v>0</v>
      </c>
      <c r="E22" s="1" t="s">
        <v>2861</v>
      </c>
      <c r="F22" s="1" t="s">
        <v>2841</v>
      </c>
      <c r="G22" s="82" t="s">
        <v>2818</v>
      </c>
      <c r="H22" s="1" t="s">
        <v>2893</v>
      </c>
    </row>
    <row r="23" spans="1:8">
      <c r="A23" s="1">
        <v>182</v>
      </c>
      <c r="B23" s="33" t="s">
        <v>6604</v>
      </c>
      <c r="C23" s="80">
        <v>1000</v>
      </c>
      <c r="D23" s="81">
        <v>0</v>
      </c>
      <c r="E23" s="1" t="s">
        <v>2861</v>
      </c>
      <c r="F23" s="1" t="s">
        <v>2810</v>
      </c>
      <c r="G23" s="82" t="s">
        <v>2815</v>
      </c>
      <c r="H23" s="1" t="s">
        <v>2893</v>
      </c>
    </row>
    <row r="24" spans="1:8">
      <c r="A24" s="1">
        <v>186</v>
      </c>
      <c r="B24" s="33" t="s">
        <v>6605</v>
      </c>
      <c r="C24" s="80">
        <v>5000</v>
      </c>
      <c r="D24" s="81">
        <v>0</v>
      </c>
      <c r="E24" s="1" t="s">
        <v>2861</v>
      </c>
      <c r="F24" s="1" t="s">
        <v>2810</v>
      </c>
      <c r="G24" s="82" t="s">
        <v>2811</v>
      </c>
      <c r="H24" s="1" t="s">
        <v>2893</v>
      </c>
    </row>
    <row r="25" spans="1:8">
      <c r="A25" s="1">
        <v>188</v>
      </c>
      <c r="B25" s="33" t="s">
        <v>6606</v>
      </c>
      <c r="C25" s="80">
        <v>1500</v>
      </c>
      <c r="D25" s="81">
        <v>0</v>
      </c>
      <c r="E25" s="1" t="s">
        <v>2861</v>
      </c>
      <c r="F25" s="1" t="s">
        <v>2810</v>
      </c>
      <c r="G25" s="82" t="s">
        <v>2867</v>
      </c>
      <c r="H25" s="1" t="s">
        <v>2893</v>
      </c>
    </row>
    <row r="26" spans="1:8" ht="27.6">
      <c r="A26" s="1">
        <v>193</v>
      </c>
      <c r="B26" s="33" t="s">
        <v>6607</v>
      </c>
      <c r="C26" s="80">
        <v>1000</v>
      </c>
      <c r="D26" s="81">
        <v>0</v>
      </c>
      <c r="E26" s="1" t="s">
        <v>2861</v>
      </c>
      <c r="F26" s="1" t="s">
        <v>2820</v>
      </c>
      <c r="G26" s="82" t="s">
        <v>2880</v>
      </c>
      <c r="H26" s="1" t="s">
        <v>2893</v>
      </c>
    </row>
    <row r="27" spans="1:8">
      <c r="A27" s="1">
        <v>195</v>
      </c>
      <c r="B27" s="33" t="s">
        <v>6608</v>
      </c>
      <c r="C27" s="80">
        <v>2000000</v>
      </c>
      <c r="D27" s="81">
        <v>0</v>
      </c>
      <c r="E27" s="1" t="s">
        <v>2861</v>
      </c>
      <c r="F27" s="1" t="s">
        <v>2810</v>
      </c>
      <c r="G27" s="82" t="s">
        <v>2825</v>
      </c>
      <c r="H27" s="1" t="s">
        <v>2893</v>
      </c>
    </row>
    <row r="28" spans="1:8">
      <c r="A28" s="1">
        <v>199</v>
      </c>
      <c r="B28" s="33" t="s">
        <v>6609</v>
      </c>
      <c r="C28" s="80">
        <v>10000</v>
      </c>
      <c r="D28" s="81">
        <v>0</v>
      </c>
      <c r="E28" s="1" t="s">
        <v>2861</v>
      </c>
      <c r="F28" s="1" t="s">
        <v>2810</v>
      </c>
      <c r="G28" s="82" t="s">
        <v>2867</v>
      </c>
      <c r="H28" s="1" t="s">
        <v>2893</v>
      </c>
    </row>
    <row r="29" spans="1:8">
      <c r="A29" s="1">
        <v>202</v>
      </c>
      <c r="B29" s="33" t="s">
        <v>6610</v>
      </c>
      <c r="C29" s="80">
        <v>6000</v>
      </c>
      <c r="D29" s="81">
        <v>0</v>
      </c>
      <c r="E29" s="1" t="s">
        <v>2861</v>
      </c>
      <c r="F29" s="1" t="s">
        <v>2810</v>
      </c>
      <c r="G29" s="82" t="s">
        <v>2880</v>
      </c>
      <c r="H29" s="1" t="s">
        <v>2893</v>
      </c>
    </row>
    <row r="30" spans="1:8">
      <c r="A30" s="1">
        <v>206</v>
      </c>
      <c r="B30" s="33" t="s">
        <v>6611</v>
      </c>
      <c r="C30" s="80">
        <v>12700</v>
      </c>
      <c r="D30" s="81">
        <v>0</v>
      </c>
      <c r="E30" s="1" t="s">
        <v>2861</v>
      </c>
      <c r="F30" s="1" t="s">
        <v>2810</v>
      </c>
      <c r="G30" s="82" t="s">
        <v>2851</v>
      </c>
      <c r="H30" s="1" t="s">
        <v>2893</v>
      </c>
    </row>
    <row r="31" spans="1:8">
      <c r="A31" s="1">
        <v>208</v>
      </c>
      <c r="B31" s="33" t="s">
        <v>2468</v>
      </c>
      <c r="C31" s="80">
        <v>50000</v>
      </c>
      <c r="D31" s="81">
        <v>0</v>
      </c>
      <c r="E31" s="1" t="s">
        <v>2861</v>
      </c>
      <c r="F31" s="1" t="s">
        <v>2892</v>
      </c>
      <c r="G31" s="82" t="s">
        <v>2843</v>
      </c>
      <c r="H31" s="1" t="s">
        <v>2893</v>
      </c>
    </row>
    <row r="32" spans="1:8">
      <c r="A32" s="1">
        <v>209</v>
      </c>
      <c r="B32" s="33" t="s">
        <v>6612</v>
      </c>
      <c r="C32" s="80">
        <v>25000</v>
      </c>
      <c r="D32" s="81">
        <v>0</v>
      </c>
      <c r="E32" s="1" t="s">
        <v>2861</v>
      </c>
      <c r="F32" s="1" t="s">
        <v>2810</v>
      </c>
      <c r="G32" s="82" t="s">
        <v>2821</v>
      </c>
      <c r="H32" s="1" t="s">
        <v>2893</v>
      </c>
    </row>
    <row r="33" spans="1:8">
      <c r="A33" s="1">
        <v>221</v>
      </c>
      <c r="B33" s="33" t="s">
        <v>6613</v>
      </c>
      <c r="C33" s="80">
        <v>50000</v>
      </c>
      <c r="D33" s="81">
        <v>0</v>
      </c>
      <c r="E33" s="1" t="s">
        <v>2861</v>
      </c>
      <c r="F33" s="1" t="s">
        <v>2810</v>
      </c>
      <c r="G33" s="82" t="s">
        <v>2839</v>
      </c>
      <c r="H33" s="1" t="s">
        <v>2893</v>
      </c>
    </row>
    <row r="34" spans="1:8">
      <c r="A34" s="1">
        <v>223</v>
      </c>
      <c r="B34" s="33" t="s">
        <v>6614</v>
      </c>
      <c r="C34" s="80">
        <v>1500000</v>
      </c>
      <c r="D34" s="81">
        <v>0</v>
      </c>
      <c r="E34" s="1" t="s">
        <v>2861</v>
      </c>
      <c r="F34" s="1" t="s">
        <v>2810</v>
      </c>
      <c r="G34" s="82" t="s">
        <v>2823</v>
      </c>
      <c r="H34" s="1" t="s">
        <v>2893</v>
      </c>
    </row>
    <row r="35" spans="1:8">
      <c r="A35" s="1">
        <v>224</v>
      </c>
      <c r="B35" s="33" t="s">
        <v>6615</v>
      </c>
      <c r="C35" s="80">
        <v>6000000</v>
      </c>
      <c r="D35" s="81">
        <v>0</v>
      </c>
      <c r="E35" s="1" t="s">
        <v>2861</v>
      </c>
      <c r="F35" s="1" t="s">
        <v>2892</v>
      </c>
      <c r="G35" s="82" t="s">
        <v>2825</v>
      </c>
      <c r="H35" s="1" t="s">
        <v>2893</v>
      </c>
    </row>
    <row r="36" spans="1:8">
      <c r="A36" s="1">
        <v>225</v>
      </c>
      <c r="B36" s="33" t="s">
        <v>6616</v>
      </c>
      <c r="C36" s="80">
        <v>200</v>
      </c>
      <c r="D36" s="81">
        <v>0</v>
      </c>
      <c r="E36" s="1" t="s">
        <v>2861</v>
      </c>
      <c r="F36" s="1" t="s">
        <v>2810</v>
      </c>
      <c r="G36" s="82" t="s">
        <v>2849</v>
      </c>
      <c r="H36" s="1" t="s">
        <v>2893</v>
      </c>
    </row>
    <row r="37" spans="1:8">
      <c r="A37" s="1">
        <v>227</v>
      </c>
      <c r="B37" s="33" t="s">
        <v>6617</v>
      </c>
      <c r="C37" s="80">
        <v>28000</v>
      </c>
      <c r="D37" s="81">
        <v>0</v>
      </c>
      <c r="E37" s="1" t="s">
        <v>2861</v>
      </c>
      <c r="F37" s="1" t="s">
        <v>2810</v>
      </c>
      <c r="G37" s="82" t="s">
        <v>2821</v>
      </c>
      <c r="H37" s="1" t="s">
        <v>2893</v>
      </c>
    </row>
    <row r="38" spans="1:8">
      <c r="A38" s="1">
        <v>228</v>
      </c>
      <c r="B38" s="33" t="s">
        <v>6618</v>
      </c>
      <c r="C38" s="80">
        <v>8000</v>
      </c>
      <c r="D38" s="81">
        <v>0</v>
      </c>
      <c r="E38" s="1" t="s">
        <v>2861</v>
      </c>
      <c r="F38" s="1" t="s">
        <v>2820</v>
      </c>
      <c r="G38" s="82" t="s">
        <v>2823</v>
      </c>
      <c r="H38" s="1" t="s">
        <v>2893</v>
      </c>
    </row>
    <row r="39" spans="1:8">
      <c r="A39" s="1">
        <v>229</v>
      </c>
      <c r="B39" s="33" t="s">
        <v>6619</v>
      </c>
      <c r="C39" s="80">
        <v>3000</v>
      </c>
      <c r="D39" s="81">
        <v>0</v>
      </c>
      <c r="E39" s="1" t="s">
        <v>2861</v>
      </c>
      <c r="F39" s="1" t="s">
        <v>100</v>
      </c>
      <c r="G39" s="82" t="s">
        <v>2839</v>
      </c>
      <c r="H39" s="1" t="s">
        <v>2893</v>
      </c>
    </row>
    <row r="40" spans="1:8" ht="27.6">
      <c r="A40" s="1">
        <v>231</v>
      </c>
      <c r="B40" s="33" t="s">
        <v>6620</v>
      </c>
      <c r="C40" s="80">
        <v>1500000</v>
      </c>
      <c r="D40" s="81">
        <v>0</v>
      </c>
      <c r="E40" s="1" t="s">
        <v>2861</v>
      </c>
      <c r="F40" s="1" t="s">
        <v>2810</v>
      </c>
      <c r="G40" s="82" t="s">
        <v>2815</v>
      </c>
      <c r="H40" s="1" t="s">
        <v>2893</v>
      </c>
    </row>
    <row r="41" spans="1:8">
      <c r="A41" s="1">
        <v>233</v>
      </c>
      <c r="B41" s="33" t="s">
        <v>6621</v>
      </c>
      <c r="C41" s="80">
        <v>350000</v>
      </c>
      <c r="D41" s="81">
        <v>0</v>
      </c>
      <c r="E41" s="1" t="s">
        <v>2861</v>
      </c>
      <c r="F41" s="1" t="s">
        <v>2810</v>
      </c>
      <c r="G41" s="82" t="s">
        <v>2867</v>
      </c>
      <c r="H41" s="1" t="s">
        <v>2893</v>
      </c>
    </row>
    <row r="42" spans="1:8">
      <c r="A42" s="1">
        <v>235</v>
      </c>
      <c r="B42" s="33" t="s">
        <v>6622</v>
      </c>
      <c r="C42" s="80">
        <v>10000</v>
      </c>
      <c r="D42" s="81">
        <v>0</v>
      </c>
      <c r="E42" s="1" t="s">
        <v>2861</v>
      </c>
      <c r="F42" s="1" t="s">
        <v>2810</v>
      </c>
      <c r="G42" s="82" t="s">
        <v>2821</v>
      </c>
      <c r="H42" s="1" t="s">
        <v>2893</v>
      </c>
    </row>
    <row r="43" spans="1:8">
      <c r="A43" s="1">
        <v>236</v>
      </c>
      <c r="B43" s="33" t="s">
        <v>6623</v>
      </c>
      <c r="C43" s="80">
        <v>150000</v>
      </c>
      <c r="D43" s="81">
        <v>0</v>
      </c>
      <c r="E43" s="1" t="s">
        <v>2861</v>
      </c>
      <c r="F43" s="1" t="s">
        <v>2810</v>
      </c>
      <c r="G43" s="82" t="s">
        <v>2843</v>
      </c>
      <c r="H43" s="1" t="s">
        <v>2893</v>
      </c>
    </row>
    <row r="44" spans="1:8">
      <c r="A44" s="1">
        <v>238</v>
      </c>
      <c r="B44" s="33" t="s">
        <v>6624</v>
      </c>
      <c r="C44" s="80">
        <v>26000</v>
      </c>
      <c r="D44" s="81">
        <v>0</v>
      </c>
      <c r="E44" s="1" t="s">
        <v>2861</v>
      </c>
      <c r="F44" s="1" t="s">
        <v>2810</v>
      </c>
      <c r="G44" s="82" t="s">
        <v>2815</v>
      </c>
      <c r="H44" s="1" t="s">
        <v>2893</v>
      </c>
    </row>
    <row r="45" spans="1:8">
      <c r="A45" s="1">
        <v>427</v>
      </c>
      <c r="B45" s="33" t="s">
        <v>6625</v>
      </c>
      <c r="C45" s="80">
        <v>6500</v>
      </c>
      <c r="D45" s="81">
        <v>0</v>
      </c>
      <c r="E45" s="1" t="s">
        <v>2861</v>
      </c>
      <c r="F45" s="1" t="s">
        <v>2810</v>
      </c>
      <c r="G45" s="82" t="s">
        <v>2818</v>
      </c>
      <c r="H45" s="1" t="s">
        <v>3207</v>
      </c>
    </row>
    <row r="46" spans="1:8">
      <c r="A46" s="1">
        <v>429</v>
      </c>
      <c r="B46" s="33" t="s">
        <v>6626</v>
      </c>
      <c r="C46" s="80">
        <v>5000</v>
      </c>
      <c r="D46" s="81">
        <v>0</v>
      </c>
      <c r="E46" s="1" t="s">
        <v>2861</v>
      </c>
      <c r="F46" s="1" t="s">
        <v>2810</v>
      </c>
      <c r="G46" s="82" t="s">
        <v>2880</v>
      </c>
      <c r="H46" s="1" t="s">
        <v>3207</v>
      </c>
    </row>
    <row r="47" spans="1:8">
      <c r="A47" s="1">
        <v>433</v>
      </c>
      <c r="B47" s="33" t="s">
        <v>6627</v>
      </c>
      <c r="C47" s="80">
        <v>3000</v>
      </c>
      <c r="D47" s="81">
        <v>0</v>
      </c>
      <c r="E47" s="1" t="s">
        <v>2861</v>
      </c>
      <c r="F47" s="1" t="s">
        <v>2810</v>
      </c>
      <c r="G47" s="82" t="s">
        <v>2867</v>
      </c>
      <c r="H47" s="1" t="s">
        <v>3207</v>
      </c>
    </row>
    <row r="48" spans="1:8">
      <c r="A48" s="1">
        <v>436</v>
      </c>
      <c r="B48" s="33" t="s">
        <v>6628</v>
      </c>
      <c r="C48" s="80">
        <v>1000</v>
      </c>
      <c r="D48" s="81">
        <v>0</v>
      </c>
      <c r="E48" s="1" t="s">
        <v>2861</v>
      </c>
      <c r="F48" s="1" t="s">
        <v>2810</v>
      </c>
      <c r="G48" s="82" t="s">
        <v>2851</v>
      </c>
      <c r="H48" s="1" t="s">
        <v>3207</v>
      </c>
    </row>
    <row r="49" spans="1:8">
      <c r="A49" s="1">
        <v>437</v>
      </c>
      <c r="B49" s="33" t="s">
        <v>6629</v>
      </c>
      <c r="C49" s="80">
        <v>7000</v>
      </c>
      <c r="D49" s="81">
        <v>0</v>
      </c>
      <c r="E49" s="1" t="s">
        <v>2861</v>
      </c>
      <c r="F49" s="1" t="s">
        <v>96</v>
      </c>
      <c r="G49" s="82" t="s">
        <v>2867</v>
      </c>
      <c r="H49" s="1" t="s">
        <v>3207</v>
      </c>
    </row>
    <row r="50" spans="1:8">
      <c r="A50" s="1">
        <v>439</v>
      </c>
      <c r="B50" s="33" t="s">
        <v>6630</v>
      </c>
      <c r="C50" s="80">
        <v>450</v>
      </c>
      <c r="D50" s="81">
        <v>0</v>
      </c>
      <c r="E50" s="1" t="s">
        <v>2861</v>
      </c>
      <c r="F50" s="1" t="s">
        <v>2810</v>
      </c>
      <c r="G50" s="82" t="s">
        <v>2818</v>
      </c>
      <c r="H50" s="1" t="s">
        <v>3207</v>
      </c>
    </row>
    <row r="51" spans="1:8">
      <c r="A51" s="1">
        <v>441</v>
      </c>
      <c r="B51" s="33" t="s">
        <v>6631</v>
      </c>
      <c r="C51" s="80">
        <v>400</v>
      </c>
      <c r="D51" s="81">
        <v>0</v>
      </c>
      <c r="E51" s="1" t="s">
        <v>2861</v>
      </c>
      <c r="F51" s="1" t="s">
        <v>2820</v>
      </c>
      <c r="G51" s="82" t="s">
        <v>2818</v>
      </c>
      <c r="H51" s="1" t="s">
        <v>3207</v>
      </c>
    </row>
    <row r="52" spans="1:8">
      <c r="A52" s="1">
        <v>451</v>
      </c>
      <c r="B52" s="33" t="s">
        <v>6632</v>
      </c>
      <c r="C52" s="80">
        <v>20000</v>
      </c>
      <c r="D52" s="81">
        <v>0</v>
      </c>
      <c r="E52" s="1" t="s">
        <v>2861</v>
      </c>
      <c r="F52" s="1" t="s">
        <v>2810</v>
      </c>
      <c r="G52" s="82" t="s">
        <v>2815</v>
      </c>
      <c r="H52" s="1" t="s">
        <v>3207</v>
      </c>
    </row>
    <row r="53" spans="1:8">
      <c r="A53" s="1">
        <v>457</v>
      </c>
      <c r="B53" s="33" t="s">
        <v>6633</v>
      </c>
      <c r="C53" s="80">
        <v>20000</v>
      </c>
      <c r="D53" s="81">
        <v>0</v>
      </c>
      <c r="E53" s="1" t="s">
        <v>2861</v>
      </c>
      <c r="F53" s="1" t="s">
        <v>96</v>
      </c>
      <c r="G53" s="82" t="s">
        <v>2851</v>
      </c>
      <c r="H53" s="1" t="s">
        <v>3207</v>
      </c>
    </row>
    <row r="54" spans="1:8">
      <c r="A54" s="1">
        <v>461</v>
      </c>
      <c r="B54" s="33" t="s">
        <v>6634</v>
      </c>
      <c r="C54" s="80">
        <v>550</v>
      </c>
      <c r="D54" s="81">
        <v>0</v>
      </c>
      <c r="E54" s="1" t="s">
        <v>2861</v>
      </c>
      <c r="F54" s="1" t="s">
        <v>2820</v>
      </c>
      <c r="G54" s="82" t="s">
        <v>2825</v>
      </c>
      <c r="H54" s="1" t="s">
        <v>3207</v>
      </c>
    </row>
    <row r="55" spans="1:8">
      <c r="A55" s="1">
        <v>462</v>
      </c>
      <c r="B55" s="33" t="s">
        <v>6635</v>
      </c>
      <c r="C55" s="80">
        <v>100000</v>
      </c>
      <c r="D55" s="81">
        <v>0</v>
      </c>
      <c r="E55" s="1" t="s">
        <v>2861</v>
      </c>
      <c r="F55" s="1" t="s">
        <v>2810</v>
      </c>
      <c r="G55" s="82" t="s">
        <v>2821</v>
      </c>
      <c r="H55" s="1" t="s">
        <v>3207</v>
      </c>
    </row>
    <row r="56" spans="1:8">
      <c r="A56" s="1">
        <v>468</v>
      </c>
      <c r="B56" s="33" t="s">
        <v>6636</v>
      </c>
      <c r="C56" s="80">
        <v>7500</v>
      </c>
      <c r="D56" s="81">
        <v>0</v>
      </c>
      <c r="E56" s="1" t="s">
        <v>2861</v>
      </c>
      <c r="F56" s="1" t="s">
        <v>2810</v>
      </c>
      <c r="G56" s="82" t="s">
        <v>2825</v>
      </c>
      <c r="H56" s="1" t="s">
        <v>3207</v>
      </c>
    </row>
    <row r="57" spans="1:8">
      <c r="A57" s="1">
        <v>469</v>
      </c>
      <c r="B57" s="33" t="s">
        <v>6637</v>
      </c>
      <c r="C57" s="80">
        <v>6000</v>
      </c>
      <c r="D57" s="81">
        <v>0</v>
      </c>
      <c r="E57" s="1" t="s">
        <v>2861</v>
      </c>
      <c r="F57" s="1" t="s">
        <v>2820</v>
      </c>
      <c r="G57" s="82" t="s">
        <v>2851</v>
      </c>
      <c r="H57" s="1" t="s">
        <v>3207</v>
      </c>
    </row>
    <row r="58" spans="1:8" ht="27.6">
      <c r="A58" s="1">
        <v>475</v>
      </c>
      <c r="B58" s="33" t="s">
        <v>6638</v>
      </c>
      <c r="C58" s="80">
        <v>2000</v>
      </c>
      <c r="D58" s="81">
        <v>0</v>
      </c>
      <c r="E58" s="1" t="s">
        <v>2861</v>
      </c>
      <c r="F58" s="1" t="s">
        <v>2810</v>
      </c>
      <c r="G58" s="82" t="s">
        <v>2823</v>
      </c>
      <c r="H58" s="1" t="s">
        <v>3207</v>
      </c>
    </row>
    <row r="59" spans="1:8">
      <c r="A59" s="1">
        <v>477</v>
      </c>
      <c r="B59" s="33" t="s">
        <v>6639</v>
      </c>
      <c r="C59" s="80">
        <v>1500</v>
      </c>
      <c r="D59" s="81">
        <v>0</v>
      </c>
      <c r="E59" s="1" t="s">
        <v>2861</v>
      </c>
      <c r="F59" s="1" t="s">
        <v>2810</v>
      </c>
      <c r="G59" s="82" t="s">
        <v>2849</v>
      </c>
      <c r="H59" s="1" t="s">
        <v>3207</v>
      </c>
    </row>
    <row r="60" spans="1:8" ht="27.6">
      <c r="A60" s="1">
        <v>478</v>
      </c>
      <c r="B60" s="33" t="s">
        <v>6640</v>
      </c>
      <c r="C60" s="80">
        <v>10000</v>
      </c>
      <c r="D60" s="81">
        <v>0</v>
      </c>
      <c r="E60" s="1" t="s">
        <v>2861</v>
      </c>
      <c r="F60" s="1" t="s">
        <v>2810</v>
      </c>
      <c r="G60" s="82" t="s">
        <v>2849</v>
      </c>
      <c r="H60" s="1" t="s">
        <v>3207</v>
      </c>
    </row>
    <row r="61" spans="1:8">
      <c r="A61" s="1">
        <v>487</v>
      </c>
      <c r="B61" s="33" t="s">
        <v>6641</v>
      </c>
      <c r="C61" s="80">
        <v>50000</v>
      </c>
      <c r="D61" s="81">
        <v>0</v>
      </c>
      <c r="E61" s="1" t="s">
        <v>2861</v>
      </c>
      <c r="F61" s="1" t="s">
        <v>96</v>
      </c>
      <c r="G61" s="82" t="s">
        <v>2818</v>
      </c>
      <c r="H61" s="1" t="s">
        <v>3207</v>
      </c>
    </row>
    <row r="62" spans="1:8">
      <c r="A62" s="1">
        <v>488</v>
      </c>
      <c r="B62" s="33" t="s">
        <v>6642</v>
      </c>
      <c r="C62" s="80">
        <v>12000</v>
      </c>
      <c r="D62" s="81">
        <v>0</v>
      </c>
      <c r="E62" s="1" t="s">
        <v>2861</v>
      </c>
      <c r="F62" s="1" t="s">
        <v>2810</v>
      </c>
      <c r="G62" s="82" t="s">
        <v>2815</v>
      </c>
      <c r="H62" s="1" t="s">
        <v>3207</v>
      </c>
    </row>
    <row r="63" spans="1:8">
      <c r="A63" s="1">
        <v>490</v>
      </c>
      <c r="B63" s="33" t="s">
        <v>6643</v>
      </c>
      <c r="C63" s="80">
        <v>1000</v>
      </c>
      <c r="D63" s="81">
        <v>0</v>
      </c>
      <c r="E63" s="1" t="s">
        <v>2861</v>
      </c>
      <c r="F63" s="1" t="s">
        <v>2810</v>
      </c>
      <c r="G63" s="82" t="s">
        <v>2851</v>
      </c>
      <c r="H63" s="1" t="s">
        <v>3207</v>
      </c>
    </row>
    <row r="64" spans="1:8">
      <c r="A64" s="1">
        <v>491</v>
      </c>
      <c r="B64" s="33" t="s">
        <v>6644</v>
      </c>
      <c r="C64" s="80">
        <v>10000</v>
      </c>
      <c r="D64" s="81">
        <v>0</v>
      </c>
      <c r="E64" s="1" t="s">
        <v>2861</v>
      </c>
      <c r="F64" s="1" t="s">
        <v>2810</v>
      </c>
      <c r="G64" s="82" t="s">
        <v>2815</v>
      </c>
      <c r="H64" s="1" t="s">
        <v>3207</v>
      </c>
    </row>
    <row r="65" spans="1:8">
      <c r="A65" s="1">
        <v>492</v>
      </c>
      <c r="B65" s="33" t="s">
        <v>6645</v>
      </c>
      <c r="C65" s="80">
        <v>10000000</v>
      </c>
      <c r="D65" s="81">
        <v>0</v>
      </c>
      <c r="E65" s="1" t="s">
        <v>2861</v>
      </c>
      <c r="F65" s="1" t="s">
        <v>2927</v>
      </c>
      <c r="G65" s="82" t="s">
        <v>2867</v>
      </c>
      <c r="H65" s="1" t="s">
        <v>3207</v>
      </c>
    </row>
    <row r="66" spans="1:8">
      <c r="A66" s="1">
        <v>493</v>
      </c>
      <c r="B66" s="33" t="s">
        <v>6646</v>
      </c>
      <c r="C66" s="80">
        <v>30000</v>
      </c>
      <c r="D66" s="81">
        <v>0</v>
      </c>
      <c r="E66" s="1" t="s">
        <v>2861</v>
      </c>
      <c r="F66" s="1" t="s">
        <v>2820</v>
      </c>
      <c r="G66" s="82" t="s">
        <v>2823</v>
      </c>
      <c r="H66" s="1" t="s">
        <v>3207</v>
      </c>
    </row>
    <row r="67" spans="1:8">
      <c r="A67" s="1">
        <v>495</v>
      </c>
      <c r="B67" s="33" t="s">
        <v>6647</v>
      </c>
      <c r="C67" s="80">
        <v>7000</v>
      </c>
      <c r="D67" s="81">
        <v>0</v>
      </c>
      <c r="E67" s="1" t="s">
        <v>2861</v>
      </c>
      <c r="F67" s="1" t="s">
        <v>2810</v>
      </c>
      <c r="G67" s="82" t="s">
        <v>2821</v>
      </c>
      <c r="H67" s="1" t="s">
        <v>3207</v>
      </c>
    </row>
    <row r="68" spans="1:8">
      <c r="A68" s="1">
        <v>501</v>
      </c>
      <c r="B68" s="33" t="s">
        <v>6648</v>
      </c>
      <c r="C68" s="80">
        <v>10000</v>
      </c>
      <c r="D68" s="81">
        <v>0</v>
      </c>
      <c r="E68" s="1" t="s">
        <v>2861</v>
      </c>
      <c r="F68" s="1" t="s">
        <v>2810</v>
      </c>
      <c r="G68" s="82" t="s">
        <v>2821</v>
      </c>
      <c r="H68" s="1" t="s">
        <v>3207</v>
      </c>
    </row>
    <row r="69" spans="1:8">
      <c r="A69" s="1">
        <v>510</v>
      </c>
      <c r="B69" s="33" t="s">
        <v>6649</v>
      </c>
      <c r="C69" s="80">
        <v>14000</v>
      </c>
      <c r="D69" s="81">
        <v>0</v>
      </c>
      <c r="E69" s="1" t="s">
        <v>2861</v>
      </c>
      <c r="F69" s="1" t="s">
        <v>2810</v>
      </c>
      <c r="G69" s="82" t="s">
        <v>2839</v>
      </c>
      <c r="H69" s="1" t="s">
        <v>3207</v>
      </c>
    </row>
    <row r="70" spans="1:8">
      <c r="A70" s="1">
        <v>516</v>
      </c>
      <c r="B70" s="33" t="s">
        <v>6650</v>
      </c>
      <c r="C70" s="80">
        <v>5000</v>
      </c>
      <c r="D70" s="81">
        <v>0</v>
      </c>
      <c r="E70" s="1" t="s">
        <v>2861</v>
      </c>
      <c r="F70" s="1" t="s">
        <v>2820</v>
      </c>
      <c r="G70" s="82" t="s">
        <v>2849</v>
      </c>
      <c r="H70" s="1" t="s">
        <v>3207</v>
      </c>
    </row>
    <row r="71" spans="1:8">
      <c r="A71" s="1">
        <v>518</v>
      </c>
      <c r="B71" s="33" t="s">
        <v>6651</v>
      </c>
      <c r="C71" s="80">
        <v>7175</v>
      </c>
      <c r="D71" s="81">
        <v>0</v>
      </c>
      <c r="E71" s="1" t="s">
        <v>2861</v>
      </c>
      <c r="F71" s="1" t="s">
        <v>2810</v>
      </c>
      <c r="G71" s="82" t="s">
        <v>2867</v>
      </c>
      <c r="H71" s="1" t="s">
        <v>3207</v>
      </c>
    </row>
    <row r="72" spans="1:8">
      <c r="A72" s="1">
        <v>547</v>
      </c>
      <c r="B72" s="33" t="s">
        <v>6652</v>
      </c>
      <c r="C72" s="80">
        <v>7500</v>
      </c>
      <c r="D72" s="81">
        <v>0</v>
      </c>
      <c r="E72" s="1" t="s">
        <v>2861</v>
      </c>
      <c r="F72" s="1" t="s">
        <v>2820</v>
      </c>
      <c r="G72" s="82" t="s">
        <v>2839</v>
      </c>
      <c r="H72" s="1" t="s">
        <v>3415</v>
      </c>
    </row>
    <row r="73" spans="1:8">
      <c r="A73" s="1">
        <v>552</v>
      </c>
      <c r="B73" s="33" t="s">
        <v>6653</v>
      </c>
      <c r="C73" s="80">
        <v>45000</v>
      </c>
      <c r="D73" s="81">
        <v>0</v>
      </c>
      <c r="E73" s="1" t="s">
        <v>2861</v>
      </c>
      <c r="F73" s="1" t="s">
        <v>96</v>
      </c>
      <c r="G73" s="82" t="s">
        <v>2843</v>
      </c>
      <c r="H73" s="1" t="s">
        <v>3415</v>
      </c>
    </row>
    <row r="74" spans="1:8">
      <c r="A74" s="1">
        <v>555</v>
      </c>
      <c r="B74" s="33" t="s">
        <v>6654</v>
      </c>
      <c r="C74" s="80">
        <v>7500</v>
      </c>
      <c r="D74" s="81">
        <v>0</v>
      </c>
      <c r="E74" s="1" t="s">
        <v>2861</v>
      </c>
      <c r="F74" s="1" t="s">
        <v>2820</v>
      </c>
      <c r="G74" s="82" t="s">
        <v>2825</v>
      </c>
      <c r="H74" s="1" t="s">
        <v>3415</v>
      </c>
    </row>
    <row r="75" spans="1:8">
      <c r="A75" s="1">
        <v>558</v>
      </c>
      <c r="B75" s="33" t="s">
        <v>6655</v>
      </c>
      <c r="C75" s="80">
        <v>750</v>
      </c>
      <c r="D75" s="81">
        <v>0</v>
      </c>
      <c r="E75" s="1" t="s">
        <v>2861</v>
      </c>
      <c r="F75" s="1" t="s">
        <v>2810</v>
      </c>
      <c r="G75" s="82" t="s">
        <v>2811</v>
      </c>
      <c r="H75" s="1" t="s">
        <v>3415</v>
      </c>
    </row>
    <row r="76" spans="1:8">
      <c r="A76" s="1">
        <v>562</v>
      </c>
      <c r="B76" s="33" t="s">
        <v>6656</v>
      </c>
      <c r="C76" s="80">
        <v>50000</v>
      </c>
      <c r="D76" s="81">
        <v>0</v>
      </c>
      <c r="E76" s="1" t="s">
        <v>2861</v>
      </c>
      <c r="F76" s="1" t="s">
        <v>2981</v>
      </c>
      <c r="G76" s="82" t="s">
        <v>2843</v>
      </c>
      <c r="H76" s="1" t="s">
        <v>3415</v>
      </c>
    </row>
    <row r="77" spans="1:8">
      <c r="A77" s="1">
        <v>565</v>
      </c>
      <c r="B77" s="33" t="s">
        <v>6657</v>
      </c>
      <c r="C77" s="80">
        <v>25000</v>
      </c>
      <c r="D77" s="81">
        <v>0</v>
      </c>
      <c r="E77" s="1" t="s">
        <v>2861</v>
      </c>
      <c r="F77" s="1" t="s">
        <v>2820</v>
      </c>
      <c r="G77" s="82" t="s">
        <v>2821</v>
      </c>
      <c r="H77" s="1" t="s">
        <v>3415</v>
      </c>
    </row>
    <row r="78" spans="1:8">
      <c r="A78" s="1">
        <v>567</v>
      </c>
      <c r="B78" s="33" t="s">
        <v>6658</v>
      </c>
      <c r="C78" s="80">
        <v>10000</v>
      </c>
      <c r="D78" s="81">
        <v>0</v>
      </c>
      <c r="E78" s="1" t="s">
        <v>2861</v>
      </c>
      <c r="F78" s="1" t="s">
        <v>2810</v>
      </c>
      <c r="G78" s="82" t="s">
        <v>2815</v>
      </c>
      <c r="H78" s="1" t="s">
        <v>3415</v>
      </c>
    </row>
    <row r="79" spans="1:8">
      <c r="A79" s="1">
        <v>572</v>
      </c>
      <c r="B79" s="33" t="s">
        <v>6659</v>
      </c>
      <c r="C79" s="80">
        <v>2500</v>
      </c>
      <c r="D79" s="81">
        <v>0</v>
      </c>
      <c r="E79" s="1" t="s">
        <v>2861</v>
      </c>
      <c r="F79" s="1" t="s">
        <v>2810</v>
      </c>
      <c r="G79" s="82" t="s">
        <v>2818</v>
      </c>
      <c r="H79" s="1" t="s">
        <v>3415</v>
      </c>
    </row>
    <row r="80" spans="1:8">
      <c r="A80" s="1">
        <v>581</v>
      </c>
      <c r="B80" s="33" t="s">
        <v>6660</v>
      </c>
      <c r="C80" s="80">
        <v>400</v>
      </c>
      <c r="D80" s="81">
        <v>0</v>
      </c>
      <c r="E80" s="1" t="s">
        <v>2861</v>
      </c>
      <c r="F80" s="1" t="s">
        <v>2810</v>
      </c>
      <c r="G80" s="82" t="s">
        <v>2851</v>
      </c>
      <c r="H80" s="1" t="s">
        <v>3415</v>
      </c>
    </row>
    <row r="81" spans="1:8">
      <c r="A81" s="1">
        <v>582</v>
      </c>
      <c r="B81" s="33" t="s">
        <v>6661</v>
      </c>
      <c r="C81" s="80">
        <v>100000</v>
      </c>
      <c r="D81" s="81">
        <v>0</v>
      </c>
      <c r="E81" s="1" t="s">
        <v>2861</v>
      </c>
      <c r="F81" s="1" t="s">
        <v>2810</v>
      </c>
      <c r="G81" s="82" t="s">
        <v>2811</v>
      </c>
      <c r="H81" s="1" t="s">
        <v>3415</v>
      </c>
    </row>
    <row r="82" spans="1:8">
      <c r="A82" s="1">
        <v>585</v>
      </c>
      <c r="B82" s="33" t="s">
        <v>6662</v>
      </c>
      <c r="C82" s="80">
        <v>9000</v>
      </c>
      <c r="D82" s="81">
        <v>0</v>
      </c>
      <c r="E82" s="1" t="s">
        <v>2861</v>
      </c>
      <c r="F82" s="1" t="s">
        <v>2820</v>
      </c>
      <c r="G82" s="82" t="s">
        <v>2818</v>
      </c>
      <c r="H82" s="1" t="s">
        <v>3415</v>
      </c>
    </row>
    <row r="83" spans="1:8" ht="27.6">
      <c r="A83" s="1">
        <v>602</v>
      </c>
      <c r="B83" s="33" t="s">
        <v>6663</v>
      </c>
      <c r="C83" s="80">
        <v>70000</v>
      </c>
      <c r="D83" s="81">
        <v>0</v>
      </c>
      <c r="E83" s="1" t="s">
        <v>2814</v>
      </c>
      <c r="F83" s="1" t="s">
        <v>2810</v>
      </c>
      <c r="G83" s="82" t="s">
        <v>2825</v>
      </c>
      <c r="H83" s="1" t="s">
        <v>3415</v>
      </c>
    </row>
    <row r="84" spans="1:8">
      <c r="A84" s="1">
        <v>604</v>
      </c>
      <c r="B84" s="33" t="s">
        <v>6664</v>
      </c>
      <c r="C84" s="80">
        <v>1500</v>
      </c>
      <c r="D84" s="81">
        <v>0</v>
      </c>
      <c r="E84" s="1" t="s">
        <v>2814</v>
      </c>
      <c r="F84" s="1" t="s">
        <v>2810</v>
      </c>
      <c r="G84" s="82" t="s">
        <v>2851</v>
      </c>
      <c r="H84" s="1" t="s">
        <v>3415</v>
      </c>
    </row>
    <row r="85" spans="1:8">
      <c r="A85" s="1">
        <v>607</v>
      </c>
      <c r="B85" s="33" t="s">
        <v>6665</v>
      </c>
      <c r="C85" s="80">
        <v>250</v>
      </c>
      <c r="D85" s="81">
        <v>0</v>
      </c>
      <c r="E85" s="1" t="s">
        <v>2814</v>
      </c>
      <c r="F85" s="1" t="s">
        <v>2810</v>
      </c>
      <c r="G85" s="82" t="s">
        <v>2818</v>
      </c>
      <c r="H85" s="1" t="s">
        <v>3415</v>
      </c>
    </row>
    <row r="86" spans="1:8">
      <c r="A86" s="1">
        <v>610</v>
      </c>
      <c r="B86" s="33" t="s">
        <v>6666</v>
      </c>
      <c r="C86" s="80">
        <v>13803</v>
      </c>
      <c r="D86" s="81">
        <v>0</v>
      </c>
      <c r="E86" s="1" t="s">
        <v>2814</v>
      </c>
      <c r="F86" s="1" t="s">
        <v>2810</v>
      </c>
      <c r="G86" s="82" t="s">
        <v>2849</v>
      </c>
      <c r="H86" s="1" t="s">
        <v>3415</v>
      </c>
    </row>
    <row r="87" spans="1:8">
      <c r="A87" s="1">
        <v>611</v>
      </c>
      <c r="B87" s="33" t="s">
        <v>6667</v>
      </c>
      <c r="C87" s="80">
        <v>80000</v>
      </c>
      <c r="D87" s="81">
        <v>0</v>
      </c>
      <c r="E87" s="1" t="s">
        <v>2814</v>
      </c>
      <c r="F87" s="1" t="s">
        <v>3414</v>
      </c>
      <c r="G87" s="82" t="s">
        <v>2843</v>
      </c>
      <c r="H87" s="1" t="s">
        <v>3415</v>
      </c>
    </row>
    <row r="88" spans="1:8">
      <c r="A88" s="1">
        <v>612</v>
      </c>
      <c r="B88" s="33" t="s">
        <v>6668</v>
      </c>
      <c r="C88" s="80">
        <v>10000</v>
      </c>
      <c r="D88" s="81">
        <v>0</v>
      </c>
      <c r="E88" s="1" t="s">
        <v>2814</v>
      </c>
      <c r="F88" s="1" t="s">
        <v>2856</v>
      </c>
      <c r="G88" s="82" t="s">
        <v>2867</v>
      </c>
      <c r="H88" s="1" t="s">
        <v>3415</v>
      </c>
    </row>
    <row r="89" spans="1:8">
      <c r="A89" s="1">
        <v>614</v>
      </c>
      <c r="B89" s="33" t="s">
        <v>6669</v>
      </c>
      <c r="C89" s="80">
        <v>10000</v>
      </c>
      <c r="D89" s="81">
        <v>0</v>
      </c>
      <c r="E89" s="1" t="s">
        <v>2814</v>
      </c>
      <c r="F89" s="1" t="s">
        <v>2810</v>
      </c>
      <c r="G89" s="82" t="s">
        <v>2825</v>
      </c>
      <c r="H89" s="1" t="s">
        <v>3415</v>
      </c>
    </row>
    <row r="90" spans="1:8" ht="27.6">
      <c r="A90" s="1">
        <v>615</v>
      </c>
      <c r="B90" s="33" t="s">
        <v>6670</v>
      </c>
      <c r="C90" s="80">
        <v>515</v>
      </c>
      <c r="D90" s="81">
        <v>0</v>
      </c>
      <c r="E90" s="1" t="s">
        <v>2814</v>
      </c>
      <c r="F90" s="1" t="s">
        <v>3232</v>
      </c>
      <c r="G90" s="82" t="s">
        <v>2867</v>
      </c>
      <c r="H90" s="1" t="s">
        <v>3415</v>
      </c>
    </row>
    <row r="91" spans="1:8">
      <c r="A91" s="1">
        <v>616</v>
      </c>
      <c r="B91" s="33" t="s">
        <v>6671</v>
      </c>
      <c r="C91" s="80">
        <v>5000</v>
      </c>
      <c r="D91" s="81">
        <v>0</v>
      </c>
      <c r="E91" s="1" t="s">
        <v>2814</v>
      </c>
      <c r="F91" s="1" t="s">
        <v>3414</v>
      </c>
      <c r="G91" s="82" t="s">
        <v>2839</v>
      </c>
      <c r="H91" s="1" t="s">
        <v>3415</v>
      </c>
    </row>
    <row r="92" spans="1:8">
      <c r="A92" s="1">
        <v>618</v>
      </c>
      <c r="B92" s="33" t="s">
        <v>6672</v>
      </c>
      <c r="C92" s="80">
        <v>400</v>
      </c>
      <c r="D92" s="81">
        <v>0</v>
      </c>
      <c r="E92" s="1" t="s">
        <v>2814</v>
      </c>
      <c r="F92" s="1" t="s">
        <v>2810</v>
      </c>
      <c r="G92" s="82" t="s">
        <v>2843</v>
      </c>
      <c r="H92" s="1" t="s">
        <v>3415</v>
      </c>
    </row>
    <row r="93" spans="1:8" ht="27.6">
      <c r="A93" s="1">
        <v>623</v>
      </c>
      <c r="B93" s="33" t="s">
        <v>6673</v>
      </c>
      <c r="C93" s="80">
        <v>75000</v>
      </c>
      <c r="D93" s="81">
        <v>0</v>
      </c>
      <c r="E93" s="1" t="s">
        <v>2814</v>
      </c>
      <c r="F93" s="1" t="s">
        <v>2892</v>
      </c>
      <c r="G93" s="82" t="s">
        <v>2823</v>
      </c>
      <c r="H93" s="1" t="s">
        <v>3415</v>
      </c>
    </row>
    <row r="94" spans="1:8">
      <c r="A94" s="1">
        <v>624</v>
      </c>
      <c r="B94" s="33" t="s">
        <v>6674</v>
      </c>
      <c r="C94" s="80">
        <v>5000</v>
      </c>
      <c r="D94" s="81">
        <v>0</v>
      </c>
      <c r="E94" s="1" t="s">
        <v>2814</v>
      </c>
      <c r="F94" s="1" t="s">
        <v>2810</v>
      </c>
      <c r="G94" s="82" t="s">
        <v>2823</v>
      </c>
      <c r="H94" s="1" t="s">
        <v>3415</v>
      </c>
    </row>
    <row r="95" spans="1:8">
      <c r="A95" s="1">
        <v>625</v>
      </c>
      <c r="B95" s="33" t="s">
        <v>6675</v>
      </c>
      <c r="C95" s="80">
        <v>25000</v>
      </c>
      <c r="D95" s="81">
        <v>0</v>
      </c>
      <c r="E95" s="1" t="s">
        <v>2814</v>
      </c>
      <c r="F95" s="1" t="s">
        <v>96</v>
      </c>
      <c r="G95" s="82" t="s">
        <v>2811</v>
      </c>
      <c r="H95" s="1" t="s">
        <v>3415</v>
      </c>
    </row>
    <row r="96" spans="1:8" ht="27.6">
      <c r="A96" s="1">
        <v>628</v>
      </c>
      <c r="B96" s="33" t="s">
        <v>6676</v>
      </c>
      <c r="C96" s="80">
        <v>5000</v>
      </c>
      <c r="D96" s="81">
        <v>0</v>
      </c>
      <c r="E96" s="1" t="s">
        <v>2814</v>
      </c>
      <c r="F96" s="1" t="s">
        <v>2810</v>
      </c>
      <c r="G96" s="82" t="s">
        <v>2821</v>
      </c>
      <c r="H96" s="1" t="s">
        <v>3415</v>
      </c>
    </row>
    <row r="97" spans="1:8">
      <c r="A97" s="1">
        <v>632</v>
      </c>
      <c r="B97" s="33" t="s">
        <v>6677</v>
      </c>
      <c r="C97" s="80">
        <v>20000</v>
      </c>
      <c r="D97" s="81">
        <v>0</v>
      </c>
      <c r="E97" s="1" t="s">
        <v>2814</v>
      </c>
      <c r="F97" s="1" t="s">
        <v>2981</v>
      </c>
      <c r="G97" s="82" t="s">
        <v>2818</v>
      </c>
      <c r="H97" s="1" t="s">
        <v>3415</v>
      </c>
    </row>
    <row r="98" spans="1:8" ht="27.6">
      <c r="A98" s="1">
        <v>637</v>
      </c>
      <c r="B98" s="33" t="s">
        <v>6678</v>
      </c>
      <c r="C98" s="80">
        <v>100000</v>
      </c>
      <c r="D98" s="81">
        <v>0</v>
      </c>
      <c r="E98" s="1" t="s">
        <v>2814</v>
      </c>
      <c r="F98" s="1" t="s">
        <v>2820</v>
      </c>
      <c r="G98" s="82" t="s">
        <v>2839</v>
      </c>
      <c r="H98" s="1" t="s">
        <v>3415</v>
      </c>
    </row>
    <row r="99" spans="1:8">
      <c r="A99" s="1">
        <v>686</v>
      </c>
      <c r="B99" s="33" t="s">
        <v>6679</v>
      </c>
      <c r="C99" s="80">
        <v>500000</v>
      </c>
      <c r="D99" s="81">
        <v>0</v>
      </c>
      <c r="E99" s="1" t="s">
        <v>2861</v>
      </c>
      <c r="F99" s="1" t="s">
        <v>2856</v>
      </c>
      <c r="G99" s="82" t="s">
        <v>2851</v>
      </c>
      <c r="H99" s="1" t="s">
        <v>2816</v>
      </c>
    </row>
    <row r="100" spans="1:8">
      <c r="A100" s="1">
        <v>706</v>
      </c>
      <c r="B100" s="33" t="s">
        <v>6680</v>
      </c>
      <c r="C100" s="80">
        <v>100000</v>
      </c>
      <c r="D100" s="81">
        <v>0</v>
      </c>
      <c r="E100" s="1" t="s">
        <v>2861</v>
      </c>
      <c r="F100" s="1" t="s">
        <v>2841</v>
      </c>
      <c r="G100" s="82" t="s">
        <v>2843</v>
      </c>
      <c r="H100" s="1" t="s">
        <v>2816</v>
      </c>
    </row>
    <row r="101" spans="1:8">
      <c r="A101" s="1">
        <v>710</v>
      </c>
      <c r="B101" s="33" t="s">
        <v>6681</v>
      </c>
      <c r="C101" s="80">
        <v>1200</v>
      </c>
      <c r="D101" s="81">
        <v>0</v>
      </c>
      <c r="E101" s="1" t="s">
        <v>2861</v>
      </c>
      <c r="F101" s="1" t="s">
        <v>96</v>
      </c>
      <c r="G101" s="82" t="s">
        <v>2851</v>
      </c>
      <c r="H101" s="1" t="s">
        <v>2816</v>
      </c>
    </row>
    <row r="102" spans="1:8">
      <c r="A102" s="1">
        <v>760</v>
      </c>
      <c r="B102" s="33" t="s">
        <v>6682</v>
      </c>
      <c r="C102" s="80">
        <v>2200</v>
      </c>
      <c r="D102" s="81">
        <v>0</v>
      </c>
      <c r="E102" s="1" t="s">
        <v>2861</v>
      </c>
      <c r="F102" s="1" t="s">
        <v>2810</v>
      </c>
      <c r="G102" s="82" t="s">
        <v>2818</v>
      </c>
      <c r="H102" s="1" t="s">
        <v>4262</v>
      </c>
    </row>
    <row r="103" spans="1:8">
      <c r="A103" s="1">
        <v>762</v>
      </c>
      <c r="B103" s="33" t="s">
        <v>6683</v>
      </c>
      <c r="C103" s="80">
        <v>3500</v>
      </c>
      <c r="D103" s="81">
        <v>0</v>
      </c>
      <c r="E103" s="1" t="s">
        <v>2861</v>
      </c>
      <c r="F103" s="1" t="s">
        <v>3051</v>
      </c>
      <c r="G103" s="82" t="s">
        <v>2843</v>
      </c>
      <c r="H103" s="1" t="s">
        <v>4262</v>
      </c>
    </row>
    <row r="104" spans="1:8">
      <c r="A104" s="1">
        <v>764</v>
      </c>
      <c r="B104" s="33" t="s">
        <v>6684</v>
      </c>
      <c r="C104" s="80">
        <v>5000</v>
      </c>
      <c r="D104" s="81">
        <v>0</v>
      </c>
      <c r="E104" s="1" t="s">
        <v>2861</v>
      </c>
      <c r="F104" s="1" t="s">
        <v>2810</v>
      </c>
      <c r="G104" s="82" t="s">
        <v>2867</v>
      </c>
      <c r="H104" s="1" t="s">
        <v>4262</v>
      </c>
    </row>
    <row r="105" spans="1:8">
      <c r="A105" s="1">
        <v>766</v>
      </c>
      <c r="B105" s="33" t="s">
        <v>6685</v>
      </c>
      <c r="C105" s="80">
        <v>4000</v>
      </c>
      <c r="D105" s="81">
        <v>0</v>
      </c>
      <c r="E105" s="1" t="s">
        <v>2861</v>
      </c>
      <c r="F105" s="1" t="s">
        <v>96</v>
      </c>
      <c r="G105" s="82" t="s">
        <v>2839</v>
      </c>
      <c r="H105" s="1" t="s">
        <v>4262</v>
      </c>
    </row>
    <row r="106" spans="1:8">
      <c r="A106" s="1">
        <v>768</v>
      </c>
      <c r="B106" s="33" t="s">
        <v>6686</v>
      </c>
      <c r="C106" s="80">
        <v>2500</v>
      </c>
      <c r="D106" s="81">
        <v>0</v>
      </c>
      <c r="E106" s="1" t="s">
        <v>2861</v>
      </c>
      <c r="F106" s="1" t="s">
        <v>2810</v>
      </c>
      <c r="G106" s="82" t="s">
        <v>2843</v>
      </c>
      <c r="H106" s="1" t="s">
        <v>4262</v>
      </c>
    </row>
    <row r="107" spans="1:8" ht="27.6">
      <c r="A107" s="1">
        <v>770</v>
      </c>
      <c r="B107" s="33" t="s">
        <v>6687</v>
      </c>
      <c r="C107" s="80">
        <v>17500</v>
      </c>
      <c r="D107" s="81">
        <v>0</v>
      </c>
      <c r="E107" s="1" t="s">
        <v>2861</v>
      </c>
      <c r="F107" s="1" t="s">
        <v>2810</v>
      </c>
      <c r="G107" s="82" t="s">
        <v>2839</v>
      </c>
      <c r="H107" s="1" t="s">
        <v>4262</v>
      </c>
    </row>
    <row r="108" spans="1:8" ht="27.6">
      <c r="A108" s="1">
        <v>875</v>
      </c>
      <c r="B108" s="33" t="s">
        <v>6688</v>
      </c>
      <c r="C108" s="80">
        <v>5000</v>
      </c>
      <c r="D108" s="81">
        <v>0</v>
      </c>
      <c r="E108" s="1" t="s">
        <v>2861</v>
      </c>
      <c r="F108" s="1" t="s">
        <v>2810</v>
      </c>
      <c r="G108" s="82" t="s">
        <v>2880</v>
      </c>
      <c r="H108" s="1" t="s">
        <v>3919</v>
      </c>
    </row>
    <row r="109" spans="1:8" ht="27.6">
      <c r="A109" s="1">
        <v>887</v>
      </c>
      <c r="B109" s="33" t="s">
        <v>6689</v>
      </c>
      <c r="C109" s="80">
        <v>1000</v>
      </c>
      <c r="D109" s="81">
        <v>0</v>
      </c>
      <c r="E109" s="1" t="s">
        <v>2861</v>
      </c>
      <c r="F109" s="1" t="s">
        <v>2810</v>
      </c>
      <c r="G109" s="82" t="s">
        <v>2823</v>
      </c>
      <c r="H109" s="1" t="s">
        <v>2948</v>
      </c>
    </row>
    <row r="110" spans="1:8">
      <c r="A110" s="1">
        <v>897</v>
      </c>
      <c r="B110" s="33" t="s">
        <v>6690</v>
      </c>
      <c r="C110" s="80">
        <v>3000</v>
      </c>
      <c r="D110" s="81">
        <v>0</v>
      </c>
      <c r="E110" s="1" t="s">
        <v>2861</v>
      </c>
      <c r="F110" s="1" t="s">
        <v>2810</v>
      </c>
      <c r="G110" s="82" t="s">
        <v>2818</v>
      </c>
      <c r="H110" s="1" t="s">
        <v>2948</v>
      </c>
    </row>
    <row r="111" spans="1:8">
      <c r="A111" s="1">
        <v>901</v>
      </c>
      <c r="B111" s="33" t="s">
        <v>6691</v>
      </c>
      <c r="C111" s="80">
        <v>6500</v>
      </c>
      <c r="D111" s="81">
        <v>0</v>
      </c>
      <c r="E111" s="1" t="s">
        <v>2861</v>
      </c>
      <c r="F111" s="1" t="s">
        <v>2810</v>
      </c>
      <c r="G111" s="82" t="s">
        <v>2823</v>
      </c>
      <c r="H111" s="1" t="s">
        <v>3919</v>
      </c>
    </row>
    <row r="112" spans="1:8">
      <c r="A112" s="1">
        <v>906</v>
      </c>
      <c r="B112" s="33" t="s">
        <v>6692</v>
      </c>
      <c r="C112" s="80">
        <v>15000</v>
      </c>
      <c r="D112" s="81">
        <v>0</v>
      </c>
      <c r="E112" s="1" t="s">
        <v>2861</v>
      </c>
      <c r="F112" s="1" t="s">
        <v>2810</v>
      </c>
      <c r="G112" s="82" t="s">
        <v>2811</v>
      </c>
      <c r="H112" s="1" t="s">
        <v>3919</v>
      </c>
    </row>
    <row r="113" spans="1:8">
      <c r="A113" s="1">
        <v>907</v>
      </c>
      <c r="B113" s="33" t="s">
        <v>6693</v>
      </c>
      <c r="C113" s="80">
        <v>2900</v>
      </c>
      <c r="D113" s="81">
        <v>0</v>
      </c>
      <c r="E113" s="1" t="s">
        <v>2861</v>
      </c>
      <c r="F113" s="1" t="s">
        <v>2810</v>
      </c>
      <c r="G113" s="82" t="s">
        <v>2867</v>
      </c>
      <c r="H113" s="1" t="s">
        <v>3919</v>
      </c>
    </row>
    <row r="114" spans="1:8">
      <c r="A114" s="1">
        <v>908</v>
      </c>
      <c r="B114" s="33" t="s">
        <v>6694</v>
      </c>
      <c r="C114" s="80">
        <v>2500</v>
      </c>
      <c r="D114" s="81">
        <v>0</v>
      </c>
      <c r="E114" s="1" t="s">
        <v>2861</v>
      </c>
      <c r="F114" s="1" t="s">
        <v>2810</v>
      </c>
      <c r="G114" s="82" t="s">
        <v>2821</v>
      </c>
      <c r="H114" s="1" t="s">
        <v>3919</v>
      </c>
    </row>
    <row r="115" spans="1:8">
      <c r="A115" s="1">
        <v>911</v>
      </c>
      <c r="B115" s="33" t="s">
        <v>6695</v>
      </c>
      <c r="C115" s="80">
        <v>100000</v>
      </c>
      <c r="D115" s="81">
        <v>0</v>
      </c>
      <c r="E115" s="1" t="s">
        <v>2861</v>
      </c>
      <c r="F115" s="1" t="s">
        <v>2810</v>
      </c>
      <c r="G115" s="82" t="s">
        <v>2839</v>
      </c>
      <c r="H115" s="1" t="s">
        <v>3919</v>
      </c>
    </row>
    <row r="116" spans="1:8">
      <c r="A116" s="1">
        <v>914</v>
      </c>
      <c r="B116" s="33" t="s">
        <v>6696</v>
      </c>
      <c r="C116" s="80">
        <v>1500</v>
      </c>
      <c r="D116" s="81">
        <v>0</v>
      </c>
      <c r="E116" s="1" t="s">
        <v>2861</v>
      </c>
      <c r="F116" s="1" t="s">
        <v>2810</v>
      </c>
      <c r="G116" s="82" t="s">
        <v>2851</v>
      </c>
      <c r="H116" s="1" t="s">
        <v>3919</v>
      </c>
    </row>
    <row r="117" spans="1:8" ht="27.6">
      <c r="A117" s="1">
        <v>916</v>
      </c>
      <c r="B117" s="33" t="s">
        <v>6697</v>
      </c>
      <c r="C117" s="80">
        <v>3300</v>
      </c>
      <c r="D117" s="81">
        <v>0</v>
      </c>
      <c r="E117" s="1" t="s">
        <v>2861</v>
      </c>
      <c r="F117" s="1" t="s">
        <v>2810</v>
      </c>
      <c r="G117" s="82" t="s">
        <v>2880</v>
      </c>
      <c r="H117" s="1" t="s">
        <v>3919</v>
      </c>
    </row>
    <row r="118" spans="1:8" ht="27.6">
      <c r="A118" s="1">
        <v>920</v>
      </c>
      <c r="B118" s="33" t="s">
        <v>6698</v>
      </c>
      <c r="C118" s="80">
        <v>5500</v>
      </c>
      <c r="D118" s="81">
        <v>0</v>
      </c>
      <c r="E118" s="1" t="s">
        <v>2861</v>
      </c>
      <c r="F118" s="1" t="s">
        <v>2810</v>
      </c>
      <c r="G118" s="82" t="s">
        <v>2818</v>
      </c>
      <c r="H118" s="1" t="s">
        <v>3919</v>
      </c>
    </row>
    <row r="119" spans="1:8" ht="27.6">
      <c r="A119" s="1">
        <v>926</v>
      </c>
      <c r="B119" s="33" t="s">
        <v>6699</v>
      </c>
      <c r="C119" s="80">
        <v>7000</v>
      </c>
      <c r="D119" s="81">
        <v>0</v>
      </c>
      <c r="E119" s="1" t="s">
        <v>2861</v>
      </c>
      <c r="F119" s="1" t="s">
        <v>2810</v>
      </c>
      <c r="G119" s="82" t="s">
        <v>2821</v>
      </c>
      <c r="H119" s="1" t="s">
        <v>3919</v>
      </c>
    </row>
    <row r="120" spans="1:8">
      <c r="A120" s="1">
        <v>927</v>
      </c>
      <c r="B120" s="33" t="s">
        <v>6700</v>
      </c>
      <c r="C120" s="80">
        <v>20000</v>
      </c>
      <c r="D120" s="81">
        <v>0</v>
      </c>
      <c r="E120" s="1" t="s">
        <v>2861</v>
      </c>
      <c r="F120" s="1" t="s">
        <v>2810</v>
      </c>
      <c r="G120" s="82" t="s">
        <v>2823</v>
      </c>
      <c r="H120" s="1" t="s">
        <v>3919</v>
      </c>
    </row>
    <row r="121" spans="1:8">
      <c r="A121" s="1">
        <v>929</v>
      </c>
      <c r="B121" s="33" t="s">
        <v>6701</v>
      </c>
      <c r="C121" s="80">
        <v>500</v>
      </c>
      <c r="D121" s="81">
        <v>0</v>
      </c>
      <c r="E121" s="1" t="s">
        <v>2861</v>
      </c>
      <c r="F121" s="1" t="s">
        <v>2810</v>
      </c>
      <c r="G121" s="82" t="s">
        <v>2849</v>
      </c>
      <c r="H121" s="1" t="s">
        <v>3919</v>
      </c>
    </row>
    <row r="122" spans="1:8" ht="27.6">
      <c r="A122" s="1">
        <v>936</v>
      </c>
      <c r="B122" s="33" t="s">
        <v>6702</v>
      </c>
      <c r="C122" s="80">
        <v>1400</v>
      </c>
      <c r="D122" s="81">
        <v>0</v>
      </c>
      <c r="E122" s="1" t="s">
        <v>2861</v>
      </c>
      <c r="F122" s="1" t="s">
        <v>2810</v>
      </c>
      <c r="G122" s="82" t="s">
        <v>2815</v>
      </c>
      <c r="H122" s="1" t="s">
        <v>3919</v>
      </c>
    </row>
    <row r="123" spans="1:8">
      <c r="A123" s="1">
        <v>947</v>
      </c>
      <c r="B123" s="33" t="s">
        <v>6703</v>
      </c>
      <c r="C123" s="80">
        <v>850</v>
      </c>
      <c r="D123" s="81">
        <v>0</v>
      </c>
      <c r="E123" s="1" t="s">
        <v>2861</v>
      </c>
      <c r="F123" s="1" t="s">
        <v>2810</v>
      </c>
      <c r="G123" s="82" t="s">
        <v>2825</v>
      </c>
      <c r="H123" s="1" t="s">
        <v>2816</v>
      </c>
    </row>
    <row r="124" spans="1:8" ht="27.6">
      <c r="A124" s="1">
        <v>988</v>
      </c>
      <c r="B124" s="33" t="s">
        <v>6704</v>
      </c>
      <c r="C124" s="80">
        <v>5000</v>
      </c>
      <c r="D124" s="81">
        <v>0</v>
      </c>
      <c r="E124" s="1" t="s">
        <v>2861</v>
      </c>
      <c r="F124" s="1" t="s">
        <v>2856</v>
      </c>
      <c r="G124" s="82" t="s">
        <v>2880</v>
      </c>
      <c r="H124" s="1" t="s">
        <v>2816</v>
      </c>
    </row>
    <row r="125" spans="1:8">
      <c r="A125" s="1">
        <v>1041</v>
      </c>
      <c r="B125" s="33" t="s">
        <v>6705</v>
      </c>
      <c r="C125" s="80">
        <v>50</v>
      </c>
      <c r="D125" s="81">
        <v>0</v>
      </c>
      <c r="E125" s="1" t="s">
        <v>2814</v>
      </c>
      <c r="F125" s="1" t="s">
        <v>2810</v>
      </c>
      <c r="G125" s="82" t="s">
        <v>2851</v>
      </c>
      <c r="H125" s="1" t="s">
        <v>3666</v>
      </c>
    </row>
    <row r="126" spans="1:8">
      <c r="A126" s="1">
        <v>1046</v>
      </c>
      <c r="B126" s="33" t="s">
        <v>6706</v>
      </c>
      <c r="C126" s="80">
        <v>3000</v>
      </c>
      <c r="D126" s="81">
        <v>0</v>
      </c>
      <c r="E126" s="1" t="s">
        <v>2814</v>
      </c>
      <c r="F126" s="1" t="s">
        <v>100</v>
      </c>
      <c r="G126" s="82" t="s">
        <v>2843</v>
      </c>
      <c r="H126" s="1" t="s">
        <v>3666</v>
      </c>
    </row>
    <row r="127" spans="1:8">
      <c r="A127" s="1">
        <v>1049</v>
      </c>
      <c r="B127" s="33" t="s">
        <v>6707</v>
      </c>
      <c r="C127" s="80">
        <v>12000</v>
      </c>
      <c r="D127" s="81">
        <v>0</v>
      </c>
      <c r="E127" s="1" t="s">
        <v>2814</v>
      </c>
      <c r="F127" s="1" t="s">
        <v>2810</v>
      </c>
      <c r="G127" s="82" t="s">
        <v>2839</v>
      </c>
      <c r="H127" s="1" t="s">
        <v>3666</v>
      </c>
    </row>
    <row r="128" spans="1:8">
      <c r="A128" s="1">
        <v>1050</v>
      </c>
      <c r="B128" s="33" t="s">
        <v>6708</v>
      </c>
      <c r="C128" s="80">
        <v>2500</v>
      </c>
      <c r="D128" s="81">
        <v>0</v>
      </c>
      <c r="E128" s="1" t="s">
        <v>2814</v>
      </c>
      <c r="F128" s="1" t="s">
        <v>2810</v>
      </c>
      <c r="G128" s="82" t="s">
        <v>2867</v>
      </c>
      <c r="H128" s="1" t="s">
        <v>3666</v>
      </c>
    </row>
    <row r="129" spans="1:8">
      <c r="A129" s="1">
        <v>1051</v>
      </c>
      <c r="B129" s="33" t="s">
        <v>6709</v>
      </c>
      <c r="C129" s="80">
        <v>500</v>
      </c>
      <c r="D129" s="81">
        <v>0</v>
      </c>
      <c r="E129" s="1" t="s">
        <v>2814</v>
      </c>
      <c r="F129" s="1" t="s">
        <v>2810</v>
      </c>
      <c r="G129" s="82" t="s">
        <v>2851</v>
      </c>
      <c r="H129" s="1" t="s">
        <v>3666</v>
      </c>
    </row>
    <row r="130" spans="1:8" ht="27.6">
      <c r="A130" s="1">
        <v>1052</v>
      </c>
      <c r="B130" s="33" t="s">
        <v>6710</v>
      </c>
      <c r="C130" s="80">
        <v>4336</v>
      </c>
      <c r="D130" s="81">
        <v>0</v>
      </c>
      <c r="E130" s="1" t="s">
        <v>2814</v>
      </c>
      <c r="F130" s="1" t="s">
        <v>2810</v>
      </c>
      <c r="G130" s="82" t="s">
        <v>2823</v>
      </c>
      <c r="H130" s="1" t="s">
        <v>3666</v>
      </c>
    </row>
    <row r="131" spans="1:8" ht="27.6">
      <c r="A131" s="1">
        <v>1054</v>
      </c>
      <c r="B131" s="33" t="s">
        <v>6711</v>
      </c>
      <c r="C131" s="80">
        <v>2500</v>
      </c>
      <c r="D131" s="81">
        <v>0</v>
      </c>
      <c r="E131" s="1" t="s">
        <v>2814</v>
      </c>
      <c r="F131" s="1" t="s">
        <v>2810</v>
      </c>
      <c r="G131" s="82" t="s">
        <v>2851</v>
      </c>
      <c r="H131" s="1" t="s">
        <v>3666</v>
      </c>
    </row>
    <row r="132" spans="1:8">
      <c r="A132" s="1">
        <v>1055</v>
      </c>
      <c r="B132" s="33" t="s">
        <v>6712</v>
      </c>
      <c r="C132" s="80">
        <v>3500</v>
      </c>
      <c r="D132" s="81">
        <v>0</v>
      </c>
      <c r="E132" s="1" t="s">
        <v>2814</v>
      </c>
      <c r="F132" s="1" t="s">
        <v>2810</v>
      </c>
      <c r="G132" s="82" t="s">
        <v>2811</v>
      </c>
      <c r="H132" s="1" t="s">
        <v>3666</v>
      </c>
    </row>
    <row r="133" spans="1:8">
      <c r="A133" s="1">
        <v>1056</v>
      </c>
      <c r="B133" s="33" t="s">
        <v>6713</v>
      </c>
      <c r="C133" s="80">
        <v>10000</v>
      </c>
      <c r="D133" s="81">
        <v>0</v>
      </c>
      <c r="E133" s="1" t="s">
        <v>2814</v>
      </c>
      <c r="F133" s="1" t="s">
        <v>2810</v>
      </c>
      <c r="G133" s="82" t="s">
        <v>2811</v>
      </c>
      <c r="H133" s="1" t="s">
        <v>3666</v>
      </c>
    </row>
    <row r="134" spans="1:8">
      <c r="A134" s="1">
        <v>1057</v>
      </c>
      <c r="B134" s="33" t="s">
        <v>6714</v>
      </c>
      <c r="C134" s="80">
        <v>10000</v>
      </c>
      <c r="D134" s="81">
        <v>0</v>
      </c>
      <c r="E134" s="1" t="s">
        <v>2814</v>
      </c>
      <c r="F134" s="1" t="s">
        <v>2810</v>
      </c>
      <c r="G134" s="82" t="s">
        <v>2843</v>
      </c>
      <c r="H134" s="1" t="s">
        <v>3666</v>
      </c>
    </row>
    <row r="135" spans="1:8">
      <c r="A135" s="1">
        <v>1058</v>
      </c>
      <c r="B135" s="33" t="s">
        <v>6715</v>
      </c>
      <c r="C135" s="80">
        <v>40000</v>
      </c>
      <c r="D135" s="81">
        <v>0</v>
      </c>
      <c r="E135" s="1" t="s">
        <v>2814</v>
      </c>
      <c r="F135" s="1" t="s">
        <v>2810</v>
      </c>
      <c r="G135" s="82" t="s">
        <v>2811</v>
      </c>
      <c r="H135" s="1" t="s">
        <v>3666</v>
      </c>
    </row>
    <row r="136" spans="1:8">
      <c r="A136" s="1">
        <v>1059</v>
      </c>
      <c r="B136" s="33" t="s">
        <v>6716</v>
      </c>
      <c r="C136" s="80">
        <v>1100</v>
      </c>
      <c r="D136" s="81">
        <v>0</v>
      </c>
      <c r="E136" s="1" t="s">
        <v>2814</v>
      </c>
      <c r="F136" s="1" t="s">
        <v>2810</v>
      </c>
      <c r="G136" s="82" t="s">
        <v>2811</v>
      </c>
      <c r="H136" s="1" t="s">
        <v>3666</v>
      </c>
    </row>
    <row r="137" spans="1:8">
      <c r="A137" s="1">
        <v>1061</v>
      </c>
      <c r="B137" s="33" t="s">
        <v>6717</v>
      </c>
      <c r="C137" s="80">
        <v>4000</v>
      </c>
      <c r="D137" s="81">
        <v>0</v>
      </c>
      <c r="E137" s="1" t="s">
        <v>2814</v>
      </c>
      <c r="F137" s="1" t="s">
        <v>2810</v>
      </c>
      <c r="G137" s="82" t="s">
        <v>2849</v>
      </c>
      <c r="H137" s="1" t="s">
        <v>3666</v>
      </c>
    </row>
    <row r="138" spans="1:8" ht="27.6">
      <c r="A138" s="1">
        <v>1063</v>
      </c>
      <c r="B138" s="33" t="s">
        <v>6718</v>
      </c>
      <c r="C138" s="80">
        <v>1000</v>
      </c>
      <c r="D138" s="81">
        <v>0</v>
      </c>
      <c r="E138" s="1" t="s">
        <v>2814</v>
      </c>
      <c r="F138" s="1" t="s">
        <v>2810</v>
      </c>
      <c r="G138" s="82" t="s">
        <v>2867</v>
      </c>
      <c r="H138" s="1" t="s">
        <v>3666</v>
      </c>
    </row>
    <row r="139" spans="1:8">
      <c r="A139" s="1">
        <v>1071</v>
      </c>
      <c r="B139" s="33" t="s">
        <v>6719</v>
      </c>
      <c r="C139" s="80">
        <v>100</v>
      </c>
      <c r="D139" s="81">
        <v>0</v>
      </c>
      <c r="E139" s="1" t="s">
        <v>2861</v>
      </c>
      <c r="F139" s="1" t="s">
        <v>2833</v>
      </c>
      <c r="G139" s="82" t="s">
        <v>2818</v>
      </c>
      <c r="H139" s="1" t="s">
        <v>3029</v>
      </c>
    </row>
    <row r="140" spans="1:8">
      <c r="A140" s="1">
        <v>1084</v>
      </c>
      <c r="B140" s="33" t="s">
        <v>6720</v>
      </c>
      <c r="C140" s="80">
        <v>550</v>
      </c>
      <c r="D140" s="81">
        <v>0</v>
      </c>
      <c r="E140" s="1" t="s">
        <v>2861</v>
      </c>
      <c r="F140" s="1" t="s">
        <v>2810</v>
      </c>
      <c r="G140" s="82" t="s">
        <v>2851</v>
      </c>
      <c r="H140" s="1" t="s">
        <v>3029</v>
      </c>
    </row>
    <row r="141" spans="1:8">
      <c r="A141" s="1">
        <v>1087</v>
      </c>
      <c r="B141" s="33" t="s">
        <v>6721</v>
      </c>
      <c r="C141" s="80">
        <v>1100</v>
      </c>
      <c r="D141" s="81">
        <v>0</v>
      </c>
      <c r="E141" s="1" t="s">
        <v>2861</v>
      </c>
      <c r="F141" s="1" t="s">
        <v>2810</v>
      </c>
      <c r="G141" s="82" t="s">
        <v>2825</v>
      </c>
      <c r="H141" s="1" t="s">
        <v>3029</v>
      </c>
    </row>
    <row r="142" spans="1:8" ht="27.6">
      <c r="A142" s="1">
        <v>1107</v>
      </c>
      <c r="B142" s="33" t="s">
        <v>6722</v>
      </c>
      <c r="C142" s="80">
        <v>10000</v>
      </c>
      <c r="D142" s="81">
        <v>0</v>
      </c>
      <c r="E142" s="1" t="s">
        <v>2861</v>
      </c>
      <c r="F142" s="1" t="s">
        <v>2810</v>
      </c>
      <c r="G142" s="82" t="s">
        <v>2821</v>
      </c>
      <c r="H142" s="1" t="s">
        <v>3029</v>
      </c>
    </row>
    <row r="143" spans="1:8">
      <c r="A143" s="1">
        <v>1120</v>
      </c>
      <c r="B143" s="33" t="s">
        <v>6723</v>
      </c>
      <c r="C143" s="80">
        <v>25000</v>
      </c>
      <c r="D143" s="81">
        <v>0</v>
      </c>
      <c r="E143" s="1" t="s">
        <v>2861</v>
      </c>
      <c r="F143" s="1" t="s">
        <v>2810</v>
      </c>
      <c r="G143" s="82" t="s">
        <v>2880</v>
      </c>
      <c r="H143" s="1" t="s">
        <v>3029</v>
      </c>
    </row>
    <row r="144" spans="1:8">
      <c r="A144" s="1">
        <v>1122</v>
      </c>
      <c r="B144" s="33" t="s">
        <v>6724</v>
      </c>
      <c r="C144" s="80">
        <v>3200</v>
      </c>
      <c r="D144" s="81">
        <v>0</v>
      </c>
      <c r="E144" s="1" t="s">
        <v>2861</v>
      </c>
      <c r="F144" s="1" t="s">
        <v>2820</v>
      </c>
      <c r="G144" s="82" t="s">
        <v>2825</v>
      </c>
      <c r="H144" s="1" t="s">
        <v>3029</v>
      </c>
    </row>
    <row r="145" spans="1:8">
      <c r="A145" s="1">
        <v>1125</v>
      </c>
      <c r="B145" s="33" t="s">
        <v>6725</v>
      </c>
      <c r="C145" s="80">
        <v>3000</v>
      </c>
      <c r="D145" s="81">
        <v>0</v>
      </c>
      <c r="E145" s="1" t="s">
        <v>2861</v>
      </c>
      <c r="F145" s="1" t="s">
        <v>2820</v>
      </c>
      <c r="G145" s="82" t="s">
        <v>2851</v>
      </c>
      <c r="H145" s="1" t="s">
        <v>3602</v>
      </c>
    </row>
    <row r="146" spans="1:8">
      <c r="A146" s="1">
        <v>1131</v>
      </c>
      <c r="B146" s="33" t="s">
        <v>6726</v>
      </c>
      <c r="C146" s="80">
        <v>40000</v>
      </c>
      <c r="D146" s="81">
        <v>0</v>
      </c>
      <c r="E146" s="1" t="s">
        <v>2861</v>
      </c>
      <c r="F146" s="1" t="s">
        <v>2892</v>
      </c>
      <c r="G146" s="82" t="s">
        <v>2843</v>
      </c>
      <c r="H146" s="1" t="s">
        <v>3602</v>
      </c>
    </row>
    <row r="147" spans="1:8">
      <c r="A147" s="1">
        <v>1140</v>
      </c>
      <c r="B147" s="33" t="s">
        <v>6727</v>
      </c>
      <c r="C147" s="80">
        <v>5000</v>
      </c>
      <c r="D147" s="81">
        <v>0</v>
      </c>
      <c r="E147" s="1" t="s">
        <v>2861</v>
      </c>
      <c r="F147" s="1" t="s">
        <v>2820</v>
      </c>
      <c r="G147" s="82" t="s">
        <v>2851</v>
      </c>
      <c r="H147" s="1" t="s">
        <v>3602</v>
      </c>
    </row>
    <row r="148" spans="1:8">
      <c r="A148" s="1">
        <v>1141</v>
      </c>
      <c r="B148" s="33" t="s">
        <v>6728</v>
      </c>
      <c r="C148" s="80">
        <v>500</v>
      </c>
      <c r="D148" s="81">
        <v>0</v>
      </c>
      <c r="E148" s="1" t="s">
        <v>2861</v>
      </c>
      <c r="F148" s="1" t="s">
        <v>100</v>
      </c>
      <c r="G148" s="82" t="s">
        <v>2821</v>
      </c>
      <c r="H148" s="1" t="s">
        <v>3602</v>
      </c>
    </row>
    <row r="149" spans="1:8">
      <c r="A149" s="1">
        <v>1142</v>
      </c>
      <c r="B149" s="33" t="s">
        <v>6729</v>
      </c>
      <c r="C149" s="80">
        <v>4000</v>
      </c>
      <c r="D149" s="81">
        <v>0</v>
      </c>
      <c r="E149" s="1" t="s">
        <v>2861</v>
      </c>
      <c r="F149" s="1" t="s">
        <v>2810</v>
      </c>
      <c r="G149" s="82" t="s">
        <v>2839</v>
      </c>
      <c r="H149" s="1" t="s">
        <v>3602</v>
      </c>
    </row>
    <row r="150" spans="1:8">
      <c r="A150" s="1">
        <v>1144</v>
      </c>
      <c r="B150" s="33" t="s">
        <v>6730</v>
      </c>
      <c r="C150" s="80">
        <v>9300</v>
      </c>
      <c r="D150" s="81">
        <v>0</v>
      </c>
      <c r="E150" s="1" t="s">
        <v>2861</v>
      </c>
      <c r="F150" s="1" t="s">
        <v>2810</v>
      </c>
      <c r="G150" s="82" t="s">
        <v>2849</v>
      </c>
      <c r="H150" s="1" t="s">
        <v>3661</v>
      </c>
    </row>
    <row r="151" spans="1:8">
      <c r="A151" s="1">
        <v>1147</v>
      </c>
      <c r="B151" s="33" t="s">
        <v>6731</v>
      </c>
      <c r="C151" s="80">
        <v>25000</v>
      </c>
      <c r="D151" s="81">
        <v>0</v>
      </c>
      <c r="E151" s="1" t="s">
        <v>2861</v>
      </c>
      <c r="F151" s="1" t="s">
        <v>96</v>
      </c>
      <c r="G151" s="82" t="s">
        <v>2867</v>
      </c>
      <c r="H151" s="1" t="s">
        <v>3661</v>
      </c>
    </row>
    <row r="152" spans="1:8">
      <c r="A152" s="1">
        <v>1151</v>
      </c>
      <c r="B152" s="33" t="s">
        <v>6732</v>
      </c>
      <c r="C152" s="80">
        <v>25000</v>
      </c>
      <c r="D152" s="81">
        <v>0</v>
      </c>
      <c r="E152" s="1" t="s">
        <v>2861</v>
      </c>
      <c r="F152" s="1" t="s">
        <v>2810</v>
      </c>
      <c r="G152" s="82" t="s">
        <v>2867</v>
      </c>
      <c r="H152" s="1" t="s">
        <v>3661</v>
      </c>
    </row>
    <row r="153" spans="1:8">
      <c r="A153" s="1">
        <v>1156</v>
      </c>
      <c r="B153" s="33" t="s">
        <v>6733</v>
      </c>
      <c r="C153" s="80">
        <v>6500</v>
      </c>
      <c r="D153" s="81">
        <v>0</v>
      </c>
      <c r="E153" s="1" t="s">
        <v>2861</v>
      </c>
      <c r="F153" s="1" t="s">
        <v>2810</v>
      </c>
      <c r="G153" s="82" t="s">
        <v>2839</v>
      </c>
      <c r="H153" s="1" t="s">
        <v>3661</v>
      </c>
    </row>
    <row r="154" spans="1:8">
      <c r="A154" s="1">
        <v>1159</v>
      </c>
      <c r="B154" s="33" t="s">
        <v>6734</v>
      </c>
      <c r="C154" s="80">
        <v>6750</v>
      </c>
      <c r="D154" s="81">
        <v>0</v>
      </c>
      <c r="E154" s="1" t="s">
        <v>2861</v>
      </c>
      <c r="F154" s="1" t="s">
        <v>2810</v>
      </c>
      <c r="G154" s="82" t="s">
        <v>2825</v>
      </c>
      <c r="H154" s="1" t="s">
        <v>3661</v>
      </c>
    </row>
    <row r="155" spans="1:8">
      <c r="A155" s="1">
        <v>1161</v>
      </c>
      <c r="B155" s="33" t="s">
        <v>6735</v>
      </c>
      <c r="C155" s="80">
        <v>18000</v>
      </c>
      <c r="D155" s="81">
        <v>0</v>
      </c>
      <c r="E155" s="1" t="s">
        <v>2861</v>
      </c>
      <c r="F155" s="1" t="s">
        <v>2810</v>
      </c>
      <c r="G155" s="82" t="s">
        <v>2823</v>
      </c>
      <c r="H155" s="1" t="s">
        <v>3661</v>
      </c>
    </row>
    <row r="156" spans="1:8" ht="27.6">
      <c r="A156" s="1">
        <v>1163</v>
      </c>
      <c r="B156" s="33" t="s">
        <v>6736</v>
      </c>
      <c r="C156" s="80">
        <v>5200</v>
      </c>
      <c r="D156" s="81">
        <v>0</v>
      </c>
      <c r="E156" s="1" t="s">
        <v>2861</v>
      </c>
      <c r="F156" s="1" t="s">
        <v>2810</v>
      </c>
      <c r="G156" s="82" t="s">
        <v>2851</v>
      </c>
      <c r="H156" s="1" t="s">
        <v>3661</v>
      </c>
    </row>
    <row r="157" spans="1:8">
      <c r="A157" s="1">
        <v>1164</v>
      </c>
      <c r="B157" s="33" t="s">
        <v>6737</v>
      </c>
      <c r="C157" s="80">
        <v>10000</v>
      </c>
      <c r="D157" s="81">
        <v>0</v>
      </c>
      <c r="E157" s="1" t="s">
        <v>2861</v>
      </c>
      <c r="F157" s="1" t="s">
        <v>2810</v>
      </c>
      <c r="G157" s="82" t="s">
        <v>2825</v>
      </c>
      <c r="H157" s="1" t="s">
        <v>3661</v>
      </c>
    </row>
    <row r="158" spans="1:8">
      <c r="A158" s="1">
        <v>1172</v>
      </c>
      <c r="B158" s="33" t="s">
        <v>6738</v>
      </c>
      <c r="C158" s="80">
        <v>9000</v>
      </c>
      <c r="D158" s="81">
        <v>0</v>
      </c>
      <c r="E158" s="1" t="s">
        <v>2861</v>
      </c>
      <c r="F158" s="1" t="s">
        <v>2810</v>
      </c>
      <c r="G158" s="82" t="s">
        <v>2851</v>
      </c>
      <c r="H158" s="1" t="s">
        <v>3661</v>
      </c>
    </row>
    <row r="159" spans="1:8">
      <c r="A159" s="1">
        <v>1177</v>
      </c>
      <c r="B159" s="33" t="s">
        <v>6739</v>
      </c>
      <c r="C159" s="80">
        <v>6000</v>
      </c>
      <c r="D159" s="81">
        <v>0</v>
      </c>
      <c r="E159" s="1" t="s">
        <v>2861</v>
      </c>
      <c r="F159" s="1" t="s">
        <v>2820</v>
      </c>
      <c r="G159" s="82" t="s">
        <v>2880</v>
      </c>
      <c r="H159" s="1" t="s">
        <v>3661</v>
      </c>
    </row>
    <row r="160" spans="1:8" ht="27.6">
      <c r="A160" s="1">
        <v>1227</v>
      </c>
      <c r="B160" s="33" t="s">
        <v>6740</v>
      </c>
      <c r="C160" s="80">
        <v>2000</v>
      </c>
      <c r="D160" s="81">
        <v>0</v>
      </c>
      <c r="E160" s="1" t="s">
        <v>2814</v>
      </c>
      <c r="F160" s="1" t="s">
        <v>2810</v>
      </c>
      <c r="G160" s="82" t="s">
        <v>2851</v>
      </c>
      <c r="H160" s="1" t="s">
        <v>4564</v>
      </c>
    </row>
    <row r="161" spans="1:8" ht="27.6">
      <c r="A161" s="1">
        <v>1230</v>
      </c>
      <c r="B161" s="33" t="s">
        <v>6741</v>
      </c>
      <c r="C161" s="80">
        <v>500000</v>
      </c>
      <c r="D161" s="81">
        <v>0</v>
      </c>
      <c r="E161" s="1" t="s">
        <v>2814</v>
      </c>
      <c r="F161" s="1" t="s">
        <v>2810</v>
      </c>
      <c r="G161" s="82" t="s">
        <v>2839</v>
      </c>
      <c r="H161" s="1" t="s">
        <v>4564</v>
      </c>
    </row>
    <row r="162" spans="1:8" ht="27.6">
      <c r="A162" s="1">
        <v>1231</v>
      </c>
      <c r="B162" s="33" t="s">
        <v>6742</v>
      </c>
      <c r="C162" s="80">
        <v>5000</v>
      </c>
      <c r="D162" s="81">
        <v>0</v>
      </c>
      <c r="E162" s="1" t="s">
        <v>2814</v>
      </c>
      <c r="F162" s="1" t="s">
        <v>2810</v>
      </c>
      <c r="G162" s="82" t="s">
        <v>2851</v>
      </c>
      <c r="H162" s="1" t="s">
        <v>4564</v>
      </c>
    </row>
    <row r="163" spans="1:8">
      <c r="A163" s="1">
        <v>1234</v>
      </c>
      <c r="B163" s="33" t="s">
        <v>6743</v>
      </c>
      <c r="C163" s="80">
        <v>50000</v>
      </c>
      <c r="D163" s="81">
        <v>0</v>
      </c>
      <c r="E163" s="1" t="s">
        <v>2814</v>
      </c>
      <c r="F163" s="1" t="s">
        <v>2820</v>
      </c>
      <c r="G163" s="82" t="s">
        <v>2839</v>
      </c>
      <c r="H163" s="1" t="s">
        <v>4564</v>
      </c>
    </row>
    <row r="164" spans="1:8">
      <c r="A164" s="1">
        <v>1236</v>
      </c>
      <c r="B164" s="33" t="s">
        <v>6744</v>
      </c>
      <c r="C164" s="80">
        <v>2500</v>
      </c>
      <c r="D164" s="81">
        <v>0</v>
      </c>
      <c r="E164" s="1" t="s">
        <v>2814</v>
      </c>
      <c r="F164" s="1" t="s">
        <v>2810</v>
      </c>
      <c r="G164" s="82" t="s">
        <v>2851</v>
      </c>
      <c r="H164" s="1" t="s">
        <v>4564</v>
      </c>
    </row>
    <row r="165" spans="1:8">
      <c r="A165" s="1">
        <v>1237</v>
      </c>
      <c r="B165" s="33" t="s">
        <v>6745</v>
      </c>
      <c r="C165" s="80">
        <v>25000</v>
      </c>
      <c r="D165" s="81">
        <v>0</v>
      </c>
      <c r="E165" s="1" t="s">
        <v>2814</v>
      </c>
      <c r="F165" s="1" t="s">
        <v>2810</v>
      </c>
      <c r="G165" s="82" t="s">
        <v>2867</v>
      </c>
      <c r="H165" s="1" t="s">
        <v>4564</v>
      </c>
    </row>
    <row r="166" spans="1:8" ht="27.6">
      <c r="A166" s="1">
        <v>1239</v>
      </c>
      <c r="B166" s="33" t="s">
        <v>6746</v>
      </c>
      <c r="C166" s="80">
        <v>2500</v>
      </c>
      <c r="D166" s="81">
        <v>0</v>
      </c>
      <c r="E166" s="1" t="s">
        <v>2814</v>
      </c>
      <c r="F166" s="1" t="s">
        <v>2810</v>
      </c>
      <c r="G166" s="82" t="s">
        <v>2815</v>
      </c>
      <c r="H166" s="1" t="s">
        <v>4564</v>
      </c>
    </row>
    <row r="167" spans="1:8">
      <c r="A167" s="1">
        <v>1332</v>
      </c>
      <c r="B167" s="33" t="s">
        <v>6747</v>
      </c>
      <c r="C167" s="80">
        <v>10115</v>
      </c>
      <c r="D167" s="81">
        <v>0</v>
      </c>
      <c r="E167" s="1" t="s">
        <v>2814</v>
      </c>
      <c r="F167" s="1" t="s">
        <v>3992</v>
      </c>
      <c r="G167" s="82" t="s">
        <v>2815</v>
      </c>
      <c r="H167" s="1" t="s">
        <v>2816</v>
      </c>
    </row>
    <row r="168" spans="1:8">
      <c r="A168" s="1">
        <v>1333</v>
      </c>
      <c r="B168" s="33" t="s">
        <v>6748</v>
      </c>
      <c r="C168" s="80">
        <v>2500</v>
      </c>
      <c r="D168" s="81">
        <v>0</v>
      </c>
      <c r="E168" s="1" t="s">
        <v>2814</v>
      </c>
      <c r="F168" s="1" t="s">
        <v>2892</v>
      </c>
      <c r="G168" s="82" t="s">
        <v>2821</v>
      </c>
      <c r="H168" s="1" t="s">
        <v>2816</v>
      </c>
    </row>
    <row r="169" spans="1:8">
      <c r="A169" s="1">
        <v>1340</v>
      </c>
      <c r="B169" s="33" t="s">
        <v>6749</v>
      </c>
      <c r="C169" s="80">
        <v>1680</v>
      </c>
      <c r="D169" s="81">
        <v>0</v>
      </c>
      <c r="E169" s="1" t="s">
        <v>2814</v>
      </c>
      <c r="F169" s="1" t="s">
        <v>2810</v>
      </c>
      <c r="G169" s="82" t="s">
        <v>2851</v>
      </c>
      <c r="H169" s="1" t="s">
        <v>2816</v>
      </c>
    </row>
    <row r="170" spans="1:8">
      <c r="A170" s="1">
        <v>1409</v>
      </c>
      <c r="B170" s="33" t="s">
        <v>6750</v>
      </c>
      <c r="C170" s="80">
        <v>4000</v>
      </c>
      <c r="D170" s="81">
        <v>0</v>
      </c>
      <c r="E170" s="1" t="s">
        <v>2861</v>
      </c>
      <c r="F170" s="1" t="s">
        <v>2810</v>
      </c>
      <c r="G170" s="82" t="s">
        <v>2843</v>
      </c>
      <c r="H170" s="1" t="s">
        <v>3694</v>
      </c>
    </row>
    <row r="171" spans="1:8">
      <c r="A171" s="1">
        <v>1416</v>
      </c>
      <c r="B171" s="33" t="s">
        <v>6751</v>
      </c>
      <c r="C171" s="80">
        <v>50000</v>
      </c>
      <c r="D171" s="81">
        <v>0</v>
      </c>
      <c r="E171" s="1" t="s">
        <v>2861</v>
      </c>
      <c r="F171" s="1" t="s">
        <v>2810</v>
      </c>
      <c r="G171" s="82" t="s">
        <v>2818</v>
      </c>
      <c r="H171" s="1" t="s">
        <v>3694</v>
      </c>
    </row>
    <row r="172" spans="1:8">
      <c r="A172" s="1">
        <v>1425</v>
      </c>
      <c r="B172" s="33" t="s">
        <v>6752</v>
      </c>
      <c r="C172" s="80">
        <v>13000</v>
      </c>
      <c r="D172" s="81">
        <v>0</v>
      </c>
      <c r="E172" s="1" t="s">
        <v>2861</v>
      </c>
      <c r="F172" s="1" t="s">
        <v>2810</v>
      </c>
      <c r="G172" s="82" t="s">
        <v>2849</v>
      </c>
      <c r="H172" s="1" t="s">
        <v>3694</v>
      </c>
    </row>
    <row r="173" spans="1:8" ht="27.6">
      <c r="A173" s="1">
        <v>1426</v>
      </c>
      <c r="B173" s="33" t="s">
        <v>6753</v>
      </c>
      <c r="C173" s="80">
        <v>1000</v>
      </c>
      <c r="D173" s="81">
        <v>0</v>
      </c>
      <c r="E173" s="1" t="s">
        <v>2861</v>
      </c>
      <c r="F173" s="1" t="s">
        <v>100</v>
      </c>
      <c r="G173" s="82" t="s">
        <v>2821</v>
      </c>
      <c r="H173" s="1" t="s">
        <v>3694</v>
      </c>
    </row>
    <row r="174" spans="1:8">
      <c r="A174" s="1">
        <v>1429</v>
      </c>
      <c r="B174" s="33" t="s">
        <v>6754</v>
      </c>
      <c r="C174" s="80">
        <v>10000</v>
      </c>
      <c r="D174" s="81">
        <v>0</v>
      </c>
      <c r="E174" s="1" t="s">
        <v>2861</v>
      </c>
      <c r="F174" s="1" t="s">
        <v>2810</v>
      </c>
      <c r="G174" s="82" t="s">
        <v>2849</v>
      </c>
      <c r="H174" s="1" t="s">
        <v>3694</v>
      </c>
    </row>
    <row r="175" spans="1:8">
      <c r="A175" s="1">
        <v>1432</v>
      </c>
      <c r="B175" s="33" t="s">
        <v>6755</v>
      </c>
      <c r="C175" s="80">
        <v>40000</v>
      </c>
      <c r="D175" s="81">
        <v>0</v>
      </c>
      <c r="E175" s="1" t="s">
        <v>2861</v>
      </c>
      <c r="F175" s="1" t="s">
        <v>2810</v>
      </c>
      <c r="G175" s="82" t="s">
        <v>2821</v>
      </c>
      <c r="H175" s="1" t="s">
        <v>3694</v>
      </c>
    </row>
    <row r="176" spans="1:8" ht="27.6">
      <c r="A176" s="1">
        <v>1442</v>
      </c>
      <c r="B176" s="33" t="s">
        <v>6756</v>
      </c>
      <c r="C176" s="80">
        <v>1500</v>
      </c>
      <c r="D176" s="81">
        <v>0</v>
      </c>
      <c r="E176" s="1" t="s">
        <v>2861</v>
      </c>
      <c r="F176" s="1" t="s">
        <v>2810</v>
      </c>
      <c r="G176" s="82" t="s">
        <v>2823</v>
      </c>
      <c r="H176" s="1" t="s">
        <v>3694</v>
      </c>
    </row>
    <row r="177" spans="1:8" ht="27.6">
      <c r="A177" s="1">
        <v>1443</v>
      </c>
      <c r="B177" s="33" t="s">
        <v>6757</v>
      </c>
      <c r="C177" s="80">
        <v>13000</v>
      </c>
      <c r="D177" s="81">
        <v>0</v>
      </c>
      <c r="E177" s="1" t="s">
        <v>2861</v>
      </c>
      <c r="F177" s="1" t="s">
        <v>3414</v>
      </c>
      <c r="G177" s="82" t="s">
        <v>2815</v>
      </c>
      <c r="H177" s="1" t="s">
        <v>3694</v>
      </c>
    </row>
    <row r="178" spans="1:8">
      <c r="A178" s="1">
        <v>1444</v>
      </c>
      <c r="B178" s="33" t="s">
        <v>6758</v>
      </c>
      <c r="C178" s="80">
        <v>4950</v>
      </c>
      <c r="D178" s="81">
        <v>0</v>
      </c>
      <c r="E178" s="1" t="s">
        <v>2861</v>
      </c>
      <c r="F178" s="1" t="s">
        <v>100</v>
      </c>
      <c r="G178" s="82" t="s">
        <v>2851</v>
      </c>
      <c r="H178" s="1" t="s">
        <v>3694</v>
      </c>
    </row>
    <row r="179" spans="1:8" ht="27.6">
      <c r="A179" s="1">
        <v>1445</v>
      </c>
      <c r="B179" s="33" t="s">
        <v>6759</v>
      </c>
      <c r="C179" s="80">
        <v>130000</v>
      </c>
      <c r="D179" s="81">
        <v>0</v>
      </c>
      <c r="E179" s="1" t="s">
        <v>2861</v>
      </c>
      <c r="F179" s="1" t="s">
        <v>100</v>
      </c>
      <c r="G179" s="82" t="s">
        <v>2825</v>
      </c>
      <c r="H179" s="1" t="s">
        <v>3694</v>
      </c>
    </row>
    <row r="180" spans="1:8" ht="27.6">
      <c r="A180" s="1">
        <v>1446</v>
      </c>
      <c r="B180" s="33" t="s">
        <v>6760</v>
      </c>
      <c r="C180" s="80">
        <v>900</v>
      </c>
      <c r="D180" s="81">
        <v>0</v>
      </c>
      <c r="E180" s="1" t="s">
        <v>2861</v>
      </c>
      <c r="F180" s="1" t="s">
        <v>2856</v>
      </c>
      <c r="G180" s="82" t="s">
        <v>2823</v>
      </c>
      <c r="H180" s="1" t="s">
        <v>3694</v>
      </c>
    </row>
    <row r="181" spans="1:8">
      <c r="A181" s="1">
        <v>1448</v>
      </c>
      <c r="B181" s="33" t="s">
        <v>6761</v>
      </c>
      <c r="C181" s="80">
        <v>200000</v>
      </c>
      <c r="D181" s="81">
        <v>0</v>
      </c>
      <c r="E181" s="1" t="s">
        <v>2861</v>
      </c>
      <c r="F181" s="1" t="s">
        <v>2892</v>
      </c>
      <c r="G181" s="82" t="s">
        <v>2823</v>
      </c>
      <c r="H181" s="1" t="s">
        <v>3694</v>
      </c>
    </row>
    <row r="182" spans="1:8" ht="27.6">
      <c r="A182" s="1">
        <v>1449</v>
      </c>
      <c r="B182" s="33" t="s">
        <v>6762</v>
      </c>
      <c r="C182" s="80">
        <v>8888</v>
      </c>
      <c r="D182" s="81">
        <v>0</v>
      </c>
      <c r="E182" s="1" t="s">
        <v>2861</v>
      </c>
      <c r="F182" s="1" t="s">
        <v>2810</v>
      </c>
      <c r="G182" s="82" t="s">
        <v>2849</v>
      </c>
      <c r="H182" s="1" t="s">
        <v>3694</v>
      </c>
    </row>
    <row r="183" spans="1:8">
      <c r="A183" s="1">
        <v>1452</v>
      </c>
      <c r="B183" s="33" t="s">
        <v>6763</v>
      </c>
      <c r="C183" s="80">
        <v>14000</v>
      </c>
      <c r="D183" s="81">
        <v>0</v>
      </c>
      <c r="E183" s="1" t="s">
        <v>2814</v>
      </c>
      <c r="F183" s="1" t="s">
        <v>2810</v>
      </c>
      <c r="G183" s="82" t="s">
        <v>2821</v>
      </c>
      <c r="H183" s="1" t="s">
        <v>3694</v>
      </c>
    </row>
    <row r="184" spans="1:8" ht="27.6">
      <c r="A184" s="1">
        <v>1453</v>
      </c>
      <c r="B184" s="33" t="s">
        <v>6764</v>
      </c>
      <c r="C184" s="80">
        <v>25000</v>
      </c>
      <c r="D184" s="81">
        <v>0</v>
      </c>
      <c r="E184" s="1" t="s">
        <v>2814</v>
      </c>
      <c r="F184" s="1" t="s">
        <v>3414</v>
      </c>
      <c r="G184" s="82" t="s">
        <v>2849</v>
      </c>
      <c r="H184" s="1" t="s">
        <v>3694</v>
      </c>
    </row>
    <row r="185" spans="1:8">
      <c r="A185" s="1">
        <v>1457</v>
      </c>
      <c r="B185" s="33" t="s">
        <v>6765</v>
      </c>
      <c r="C185" s="80">
        <v>6000</v>
      </c>
      <c r="D185" s="81">
        <v>0</v>
      </c>
      <c r="E185" s="1" t="s">
        <v>2814</v>
      </c>
      <c r="F185" s="1" t="s">
        <v>2810</v>
      </c>
      <c r="G185" s="82" t="s">
        <v>2818</v>
      </c>
      <c r="H185" s="1" t="s">
        <v>3694</v>
      </c>
    </row>
    <row r="186" spans="1:8" ht="27.6">
      <c r="A186" s="1">
        <v>1458</v>
      </c>
      <c r="B186" s="33" t="s">
        <v>6766</v>
      </c>
      <c r="C186" s="80">
        <v>5000</v>
      </c>
      <c r="D186" s="81">
        <v>0</v>
      </c>
      <c r="E186" s="1" t="s">
        <v>2814</v>
      </c>
      <c r="F186" s="1" t="s">
        <v>2810</v>
      </c>
      <c r="G186" s="82" t="s">
        <v>2851</v>
      </c>
      <c r="H186" s="1" t="s">
        <v>3694</v>
      </c>
    </row>
    <row r="187" spans="1:8">
      <c r="A187" s="1">
        <v>1459</v>
      </c>
      <c r="B187" s="33" t="s">
        <v>6767</v>
      </c>
      <c r="C187" s="80">
        <v>37000</v>
      </c>
      <c r="D187" s="81">
        <v>0</v>
      </c>
      <c r="E187" s="1" t="s">
        <v>2814</v>
      </c>
      <c r="F187" s="1" t="s">
        <v>2911</v>
      </c>
      <c r="G187" s="82" t="s">
        <v>2843</v>
      </c>
      <c r="H187" s="1" t="s">
        <v>3694</v>
      </c>
    </row>
    <row r="188" spans="1:8">
      <c r="A188" s="1">
        <v>1460</v>
      </c>
      <c r="B188" s="33" t="s">
        <v>6768</v>
      </c>
      <c r="C188" s="80">
        <v>25000000</v>
      </c>
      <c r="D188" s="81">
        <v>0</v>
      </c>
      <c r="E188" s="1" t="s">
        <v>2814</v>
      </c>
      <c r="F188" s="1" t="s">
        <v>2810</v>
      </c>
      <c r="G188" s="82" t="s">
        <v>2818</v>
      </c>
      <c r="H188" s="1" t="s">
        <v>3694</v>
      </c>
    </row>
    <row r="189" spans="1:8">
      <c r="A189" s="1">
        <v>1484</v>
      </c>
      <c r="B189" s="33" t="s">
        <v>6769</v>
      </c>
      <c r="C189" s="80">
        <v>2000</v>
      </c>
      <c r="D189" s="81">
        <v>0</v>
      </c>
      <c r="E189" s="1" t="s">
        <v>2861</v>
      </c>
      <c r="F189" s="1" t="s">
        <v>2810</v>
      </c>
      <c r="G189" s="82" t="s">
        <v>2825</v>
      </c>
      <c r="H189" s="1" t="s">
        <v>4262</v>
      </c>
    </row>
    <row r="190" spans="1:8">
      <c r="A190" s="1">
        <v>1487</v>
      </c>
      <c r="B190" s="33" t="s">
        <v>6770</v>
      </c>
      <c r="C190" s="80">
        <v>10000</v>
      </c>
      <c r="D190" s="81">
        <v>0</v>
      </c>
      <c r="E190" s="1" t="s">
        <v>2861</v>
      </c>
      <c r="F190" s="1" t="s">
        <v>2810</v>
      </c>
      <c r="G190" s="82" t="s">
        <v>2851</v>
      </c>
      <c r="H190" s="1" t="s">
        <v>4262</v>
      </c>
    </row>
    <row r="191" spans="1:8" ht="27.6">
      <c r="A191" s="1">
        <v>1489</v>
      </c>
      <c r="B191" s="33" t="s">
        <v>6771</v>
      </c>
      <c r="C191" s="80">
        <v>5000</v>
      </c>
      <c r="D191" s="81">
        <v>0</v>
      </c>
      <c r="E191" s="1" t="s">
        <v>2861</v>
      </c>
      <c r="F191" s="1" t="s">
        <v>2810</v>
      </c>
      <c r="G191" s="82" t="s">
        <v>2818</v>
      </c>
      <c r="H191" s="1" t="s">
        <v>4262</v>
      </c>
    </row>
    <row r="192" spans="1:8">
      <c r="A192" s="1">
        <v>1493</v>
      </c>
      <c r="B192" s="33" t="s">
        <v>6772</v>
      </c>
      <c r="C192" s="80">
        <v>2400</v>
      </c>
      <c r="D192" s="81">
        <v>0</v>
      </c>
      <c r="E192" s="1" t="s">
        <v>2861</v>
      </c>
      <c r="F192" s="1" t="s">
        <v>2810</v>
      </c>
      <c r="G192" s="82" t="s">
        <v>2825</v>
      </c>
      <c r="H192" s="1" t="s">
        <v>4262</v>
      </c>
    </row>
    <row r="193" spans="1:8">
      <c r="A193" s="1">
        <v>1495</v>
      </c>
      <c r="B193" s="33" t="s">
        <v>6773</v>
      </c>
      <c r="C193" s="80">
        <v>2000</v>
      </c>
      <c r="D193" s="81">
        <v>0</v>
      </c>
      <c r="E193" s="1" t="s">
        <v>2861</v>
      </c>
      <c r="F193" s="1" t="s">
        <v>2810</v>
      </c>
      <c r="G193" s="82" t="s">
        <v>2851</v>
      </c>
      <c r="H193" s="1" t="s">
        <v>4262</v>
      </c>
    </row>
    <row r="194" spans="1:8">
      <c r="A194" s="1">
        <v>1496</v>
      </c>
      <c r="B194" s="33" t="s">
        <v>6774</v>
      </c>
      <c r="C194" s="80">
        <v>1500</v>
      </c>
      <c r="D194" s="81">
        <v>0</v>
      </c>
      <c r="E194" s="1" t="s">
        <v>2861</v>
      </c>
      <c r="F194" s="1" t="s">
        <v>2810</v>
      </c>
      <c r="G194" s="82" t="s">
        <v>2851</v>
      </c>
      <c r="H194" s="1" t="s">
        <v>4262</v>
      </c>
    </row>
    <row r="195" spans="1:8">
      <c r="A195" s="1">
        <v>1544</v>
      </c>
      <c r="B195" s="33" t="s">
        <v>6775</v>
      </c>
      <c r="C195" s="80">
        <v>1000</v>
      </c>
      <c r="D195" s="81">
        <v>0</v>
      </c>
      <c r="E195" s="1" t="s">
        <v>2861</v>
      </c>
      <c r="F195" s="1" t="s">
        <v>2810</v>
      </c>
      <c r="G195" s="82" t="s">
        <v>2811</v>
      </c>
      <c r="H195" s="1" t="s">
        <v>4701</v>
      </c>
    </row>
    <row r="196" spans="1:8">
      <c r="A196" s="1">
        <v>1547</v>
      </c>
      <c r="B196" s="33" t="s">
        <v>6776</v>
      </c>
      <c r="C196" s="80">
        <v>20</v>
      </c>
      <c r="D196" s="81">
        <v>0</v>
      </c>
      <c r="E196" s="1" t="s">
        <v>2861</v>
      </c>
      <c r="F196" s="1" t="s">
        <v>2810</v>
      </c>
      <c r="G196" s="82" t="s">
        <v>2811</v>
      </c>
      <c r="H196" s="1" t="s">
        <v>4701</v>
      </c>
    </row>
    <row r="197" spans="1:8">
      <c r="A197" s="1">
        <v>1551</v>
      </c>
      <c r="B197" s="33" t="s">
        <v>6777</v>
      </c>
      <c r="C197" s="80">
        <v>3500</v>
      </c>
      <c r="D197" s="81">
        <v>0</v>
      </c>
      <c r="E197" s="1" t="s">
        <v>2861</v>
      </c>
      <c r="F197" s="1" t="s">
        <v>2810</v>
      </c>
      <c r="G197" s="82" t="s">
        <v>2823</v>
      </c>
      <c r="H197" s="1" t="s">
        <v>4701</v>
      </c>
    </row>
    <row r="198" spans="1:8" ht="27.6">
      <c r="A198" s="1">
        <v>1553</v>
      </c>
      <c r="B198" s="33" t="s">
        <v>6778</v>
      </c>
      <c r="C198" s="80">
        <v>6000</v>
      </c>
      <c r="D198" s="81">
        <v>0</v>
      </c>
      <c r="E198" s="1" t="s">
        <v>2861</v>
      </c>
      <c r="F198" s="1" t="s">
        <v>2810</v>
      </c>
      <c r="G198" s="82" t="s">
        <v>2867</v>
      </c>
      <c r="H198" s="1" t="s">
        <v>4701</v>
      </c>
    </row>
    <row r="199" spans="1:8">
      <c r="A199" s="1">
        <v>1554</v>
      </c>
      <c r="B199" s="33" t="s">
        <v>6779</v>
      </c>
      <c r="C199" s="80">
        <v>20000</v>
      </c>
      <c r="D199" s="81">
        <v>0</v>
      </c>
      <c r="E199" s="1" t="s">
        <v>2861</v>
      </c>
      <c r="F199" s="1" t="s">
        <v>2892</v>
      </c>
      <c r="G199" s="82" t="s">
        <v>2851</v>
      </c>
      <c r="H199" s="1" t="s">
        <v>4701</v>
      </c>
    </row>
    <row r="200" spans="1:8">
      <c r="A200" s="1">
        <v>1555</v>
      </c>
      <c r="B200" s="33" t="s">
        <v>6780</v>
      </c>
      <c r="C200" s="80">
        <v>750</v>
      </c>
      <c r="D200" s="81">
        <v>0</v>
      </c>
      <c r="E200" s="1" t="s">
        <v>2861</v>
      </c>
      <c r="F200" s="1" t="s">
        <v>2810</v>
      </c>
      <c r="G200" s="82" t="s">
        <v>2867</v>
      </c>
      <c r="H200" s="1" t="s">
        <v>4701</v>
      </c>
    </row>
    <row r="201" spans="1:8" ht="27.6">
      <c r="A201" s="1">
        <v>1562</v>
      </c>
      <c r="B201" s="33" t="s">
        <v>6781</v>
      </c>
      <c r="C201" s="80">
        <v>4000</v>
      </c>
      <c r="D201" s="81">
        <v>0</v>
      </c>
      <c r="E201" s="1" t="s">
        <v>2814</v>
      </c>
      <c r="F201" s="1" t="s">
        <v>2810</v>
      </c>
      <c r="G201" s="82" t="s">
        <v>2880</v>
      </c>
      <c r="H201" s="1" t="s">
        <v>3836</v>
      </c>
    </row>
    <row r="202" spans="1:8">
      <c r="A202" s="1">
        <v>1569</v>
      </c>
      <c r="B202" s="33" t="s">
        <v>6782</v>
      </c>
      <c r="C202" s="80">
        <v>30000</v>
      </c>
      <c r="D202" s="81">
        <v>0</v>
      </c>
      <c r="E202" s="1" t="s">
        <v>2814</v>
      </c>
      <c r="F202" s="1" t="s">
        <v>2810</v>
      </c>
      <c r="G202" s="82" t="s">
        <v>2823</v>
      </c>
      <c r="H202" s="1" t="s">
        <v>3836</v>
      </c>
    </row>
    <row r="203" spans="1:8">
      <c r="A203" s="1">
        <v>1580</v>
      </c>
      <c r="B203" s="33" t="s">
        <v>6783</v>
      </c>
      <c r="C203" s="80">
        <v>1750</v>
      </c>
      <c r="D203" s="81">
        <v>0</v>
      </c>
      <c r="E203" s="1" t="s">
        <v>2814</v>
      </c>
      <c r="F203" s="1" t="s">
        <v>2810</v>
      </c>
      <c r="G203" s="82" t="s">
        <v>2849</v>
      </c>
      <c r="H203" s="1" t="s">
        <v>3836</v>
      </c>
    </row>
    <row r="204" spans="1:8">
      <c r="A204" s="1">
        <v>1584</v>
      </c>
      <c r="B204" s="33" t="s">
        <v>6784</v>
      </c>
      <c r="C204" s="80">
        <v>1200</v>
      </c>
      <c r="D204" s="81">
        <v>0</v>
      </c>
      <c r="E204" s="1" t="s">
        <v>2861</v>
      </c>
      <c r="F204" s="1" t="s">
        <v>2810</v>
      </c>
      <c r="G204" s="82" t="s">
        <v>2825</v>
      </c>
      <c r="H204" s="1" t="s">
        <v>4175</v>
      </c>
    </row>
    <row r="205" spans="1:8">
      <c r="A205" s="1">
        <v>1586</v>
      </c>
      <c r="B205" s="33" t="s">
        <v>6785</v>
      </c>
      <c r="C205" s="80">
        <v>1500</v>
      </c>
      <c r="D205" s="81">
        <v>0</v>
      </c>
      <c r="E205" s="1" t="s">
        <v>2861</v>
      </c>
      <c r="F205" s="1" t="s">
        <v>2810</v>
      </c>
      <c r="G205" s="82" t="s">
        <v>2849</v>
      </c>
      <c r="H205" s="1" t="s">
        <v>4175</v>
      </c>
    </row>
    <row r="206" spans="1:8">
      <c r="A206" s="1">
        <v>1588</v>
      </c>
      <c r="B206" s="33" t="s">
        <v>6786</v>
      </c>
      <c r="C206" s="80">
        <v>516</v>
      </c>
      <c r="D206" s="81">
        <v>0</v>
      </c>
      <c r="E206" s="1" t="s">
        <v>2861</v>
      </c>
      <c r="F206" s="1" t="s">
        <v>2810</v>
      </c>
      <c r="G206" s="82" t="s">
        <v>2839</v>
      </c>
      <c r="H206" s="1" t="s">
        <v>4175</v>
      </c>
    </row>
    <row r="207" spans="1:8">
      <c r="A207" s="1">
        <v>1589</v>
      </c>
      <c r="B207" s="33" t="s">
        <v>6787</v>
      </c>
      <c r="C207" s="80">
        <v>1200</v>
      </c>
      <c r="D207" s="81">
        <v>0</v>
      </c>
      <c r="E207" s="1" t="s">
        <v>2861</v>
      </c>
      <c r="F207" s="1" t="s">
        <v>2810</v>
      </c>
      <c r="G207" s="82" t="s">
        <v>2880</v>
      </c>
      <c r="H207" s="1" t="s">
        <v>4175</v>
      </c>
    </row>
    <row r="208" spans="1:8">
      <c r="A208" s="1">
        <v>1592</v>
      </c>
      <c r="B208" s="33" t="s">
        <v>6788</v>
      </c>
      <c r="C208" s="80">
        <v>25</v>
      </c>
      <c r="D208" s="81">
        <v>0</v>
      </c>
      <c r="E208" s="1" t="s">
        <v>2861</v>
      </c>
      <c r="F208" s="1" t="s">
        <v>2810</v>
      </c>
      <c r="G208" s="82" t="s">
        <v>2811</v>
      </c>
      <c r="H208" s="1" t="s">
        <v>4175</v>
      </c>
    </row>
    <row r="209" spans="1:8">
      <c r="A209" s="1">
        <v>1597</v>
      </c>
      <c r="B209" s="33" t="s">
        <v>6789</v>
      </c>
      <c r="C209" s="80">
        <v>15000</v>
      </c>
      <c r="D209" s="81">
        <v>0</v>
      </c>
      <c r="E209" s="1" t="s">
        <v>2861</v>
      </c>
      <c r="F209" s="1" t="s">
        <v>2810</v>
      </c>
      <c r="G209" s="82" t="s">
        <v>2867</v>
      </c>
      <c r="H209" s="1" t="s">
        <v>4175</v>
      </c>
    </row>
    <row r="210" spans="1:8">
      <c r="A210" s="1">
        <v>1599</v>
      </c>
      <c r="B210" s="33" t="s">
        <v>6790</v>
      </c>
      <c r="C210" s="80">
        <v>500</v>
      </c>
      <c r="D210" s="81">
        <v>0</v>
      </c>
      <c r="E210" s="1" t="s">
        <v>2861</v>
      </c>
      <c r="F210" s="1" t="s">
        <v>2820</v>
      </c>
      <c r="G210" s="82" t="s">
        <v>2849</v>
      </c>
      <c r="H210" s="1" t="s">
        <v>4175</v>
      </c>
    </row>
    <row r="211" spans="1:8" ht="27.6">
      <c r="A211" s="1">
        <v>1682</v>
      </c>
      <c r="B211" s="33" t="s">
        <v>6791</v>
      </c>
      <c r="C211" s="80">
        <v>6000</v>
      </c>
      <c r="D211" s="81">
        <v>0</v>
      </c>
      <c r="E211" s="1" t="s">
        <v>2971</v>
      </c>
      <c r="F211" s="1" t="s">
        <v>2810</v>
      </c>
      <c r="G211" s="82" t="s">
        <v>2811</v>
      </c>
      <c r="H211" s="1" t="s">
        <v>2972</v>
      </c>
    </row>
    <row r="212" spans="1:8">
      <c r="A212" s="1">
        <v>1696</v>
      </c>
      <c r="B212" s="33" t="s">
        <v>6792</v>
      </c>
      <c r="C212" s="80">
        <v>300000</v>
      </c>
      <c r="D212" s="81">
        <v>0</v>
      </c>
      <c r="E212" s="1" t="s">
        <v>2971</v>
      </c>
      <c r="F212" s="1" t="s">
        <v>2810</v>
      </c>
      <c r="G212" s="82" t="s">
        <v>2849</v>
      </c>
      <c r="H212" s="1" t="s">
        <v>2972</v>
      </c>
    </row>
    <row r="213" spans="1:8" ht="27.6">
      <c r="A213" s="1">
        <v>1698</v>
      </c>
      <c r="B213" s="33" t="s">
        <v>6793</v>
      </c>
      <c r="C213" s="80">
        <v>125000</v>
      </c>
      <c r="D213" s="81">
        <v>0</v>
      </c>
      <c r="E213" s="1" t="s">
        <v>2971</v>
      </c>
      <c r="F213" s="1" t="s">
        <v>2810</v>
      </c>
      <c r="G213" s="82" t="s">
        <v>2849</v>
      </c>
      <c r="H213" s="1" t="s">
        <v>2972</v>
      </c>
    </row>
    <row r="214" spans="1:8">
      <c r="A214" s="1">
        <v>1705</v>
      </c>
      <c r="B214" s="33" t="s">
        <v>6794</v>
      </c>
      <c r="C214" s="80">
        <v>2000</v>
      </c>
      <c r="D214" s="81">
        <v>0</v>
      </c>
      <c r="E214" s="1" t="s">
        <v>2861</v>
      </c>
      <c r="F214" s="1" t="s">
        <v>2810</v>
      </c>
      <c r="G214" s="82" t="s">
        <v>2867</v>
      </c>
      <c r="H214" s="1" t="s">
        <v>2972</v>
      </c>
    </row>
    <row r="215" spans="1:8">
      <c r="A215" s="1">
        <v>1706</v>
      </c>
      <c r="B215" s="33" t="s">
        <v>6795</v>
      </c>
      <c r="C215" s="80">
        <v>5500</v>
      </c>
      <c r="D215" s="81">
        <v>0</v>
      </c>
      <c r="E215" s="1" t="s">
        <v>2861</v>
      </c>
      <c r="F215" s="1" t="s">
        <v>100</v>
      </c>
      <c r="G215" s="82" t="s">
        <v>2821</v>
      </c>
      <c r="H215" s="1" t="s">
        <v>2972</v>
      </c>
    </row>
    <row r="216" spans="1:8">
      <c r="A216" s="1">
        <v>1708</v>
      </c>
      <c r="B216" s="33" t="s">
        <v>6796</v>
      </c>
      <c r="C216" s="80">
        <v>7000</v>
      </c>
      <c r="D216" s="81">
        <v>0</v>
      </c>
      <c r="E216" s="1" t="s">
        <v>2861</v>
      </c>
      <c r="F216" s="1" t="s">
        <v>2810</v>
      </c>
      <c r="G216" s="82" t="s">
        <v>2849</v>
      </c>
      <c r="H216" s="1" t="s">
        <v>2972</v>
      </c>
    </row>
    <row r="217" spans="1:8">
      <c r="A217" s="1">
        <v>1712</v>
      </c>
      <c r="B217" s="33" t="s">
        <v>6797</v>
      </c>
      <c r="C217" s="80">
        <v>5000</v>
      </c>
      <c r="D217" s="81">
        <v>0</v>
      </c>
      <c r="E217" s="1" t="s">
        <v>2861</v>
      </c>
      <c r="F217" s="1" t="s">
        <v>2810</v>
      </c>
      <c r="G217" s="82" t="s">
        <v>2825</v>
      </c>
      <c r="H217" s="1" t="s">
        <v>2972</v>
      </c>
    </row>
    <row r="218" spans="1:8">
      <c r="A218" s="1">
        <v>1721</v>
      </c>
      <c r="B218" s="33" t="s">
        <v>6798</v>
      </c>
      <c r="C218" s="80">
        <v>5000</v>
      </c>
      <c r="D218" s="81">
        <v>0</v>
      </c>
      <c r="E218" s="1" t="s">
        <v>2861</v>
      </c>
      <c r="F218" s="1" t="s">
        <v>2810</v>
      </c>
      <c r="G218" s="82" t="s">
        <v>2843</v>
      </c>
      <c r="H218" s="1" t="s">
        <v>2972</v>
      </c>
    </row>
    <row r="219" spans="1:8">
      <c r="A219" s="1">
        <v>1729</v>
      </c>
      <c r="B219" s="33" t="s">
        <v>6799</v>
      </c>
      <c r="C219" s="80">
        <v>10000</v>
      </c>
      <c r="D219" s="81">
        <v>0</v>
      </c>
      <c r="E219" s="1" t="s">
        <v>2861</v>
      </c>
      <c r="F219" s="1" t="s">
        <v>2810</v>
      </c>
      <c r="G219" s="82" t="s">
        <v>2823</v>
      </c>
      <c r="H219" s="1" t="s">
        <v>2972</v>
      </c>
    </row>
    <row r="220" spans="1:8">
      <c r="A220" s="1">
        <v>1730</v>
      </c>
      <c r="B220" s="33" t="s">
        <v>6800</v>
      </c>
      <c r="C220" s="80">
        <v>3000</v>
      </c>
      <c r="D220" s="81">
        <v>0</v>
      </c>
      <c r="E220" s="1" t="s">
        <v>2861</v>
      </c>
      <c r="F220" s="1" t="s">
        <v>2810</v>
      </c>
      <c r="G220" s="82" t="s">
        <v>2880</v>
      </c>
      <c r="H220" s="1" t="s">
        <v>2972</v>
      </c>
    </row>
    <row r="221" spans="1:8">
      <c r="A221" s="1">
        <v>1731</v>
      </c>
      <c r="B221" s="33" t="s">
        <v>6801</v>
      </c>
      <c r="C221" s="80">
        <v>1000</v>
      </c>
      <c r="D221" s="81">
        <v>0</v>
      </c>
      <c r="E221" s="1" t="s">
        <v>2861</v>
      </c>
      <c r="F221" s="1" t="s">
        <v>2810</v>
      </c>
      <c r="G221" s="82" t="s">
        <v>2825</v>
      </c>
      <c r="H221" s="1" t="s">
        <v>2972</v>
      </c>
    </row>
    <row r="222" spans="1:8">
      <c r="A222" s="1">
        <v>1732</v>
      </c>
      <c r="B222" s="33" t="s">
        <v>6802</v>
      </c>
      <c r="C222" s="80">
        <v>4000</v>
      </c>
      <c r="D222" s="81">
        <v>0</v>
      </c>
      <c r="E222" s="1" t="s">
        <v>2861</v>
      </c>
      <c r="F222" s="1" t="s">
        <v>2810</v>
      </c>
      <c r="G222" s="82" t="s">
        <v>2843</v>
      </c>
      <c r="H222" s="1" t="s">
        <v>2972</v>
      </c>
    </row>
    <row r="223" spans="1:8">
      <c r="A223" s="1">
        <v>1733</v>
      </c>
      <c r="B223" s="33" t="s">
        <v>6803</v>
      </c>
      <c r="C223" s="80">
        <v>10000</v>
      </c>
      <c r="D223" s="81">
        <v>0</v>
      </c>
      <c r="E223" s="1" t="s">
        <v>2861</v>
      </c>
      <c r="F223" s="1" t="s">
        <v>2810</v>
      </c>
      <c r="G223" s="82" t="s">
        <v>2880</v>
      </c>
      <c r="H223" s="1" t="s">
        <v>2972</v>
      </c>
    </row>
    <row r="224" spans="1:8">
      <c r="A224" s="1">
        <v>1740</v>
      </c>
      <c r="B224" s="33" t="s">
        <v>6804</v>
      </c>
      <c r="C224" s="80">
        <v>3000</v>
      </c>
      <c r="D224" s="81">
        <v>0</v>
      </c>
      <c r="E224" s="1" t="s">
        <v>2861</v>
      </c>
      <c r="F224" s="1" t="s">
        <v>2810</v>
      </c>
      <c r="G224" s="82" t="s">
        <v>2821</v>
      </c>
      <c r="H224" s="1" t="s">
        <v>2972</v>
      </c>
    </row>
    <row r="225" spans="1:8">
      <c r="A225" s="1">
        <v>1766</v>
      </c>
      <c r="B225" s="33" t="s">
        <v>6805</v>
      </c>
      <c r="C225" s="80">
        <v>1500</v>
      </c>
      <c r="D225" s="81">
        <v>0</v>
      </c>
      <c r="E225" s="1" t="s">
        <v>2861</v>
      </c>
      <c r="F225" s="1" t="s">
        <v>2892</v>
      </c>
      <c r="G225" s="82" t="s">
        <v>2867</v>
      </c>
      <c r="H225" s="1" t="s">
        <v>2834</v>
      </c>
    </row>
    <row r="226" spans="1:8">
      <c r="A226" s="1">
        <v>1813</v>
      </c>
      <c r="B226" s="33" t="s">
        <v>6806</v>
      </c>
      <c r="C226" s="80">
        <v>8750</v>
      </c>
      <c r="D226" s="81">
        <v>0</v>
      </c>
      <c r="E226" s="1" t="s">
        <v>2861</v>
      </c>
      <c r="F226" s="1" t="s">
        <v>2820</v>
      </c>
      <c r="G226" s="82" t="s">
        <v>2851</v>
      </c>
      <c r="H226" s="1" t="s">
        <v>2834</v>
      </c>
    </row>
    <row r="227" spans="1:8">
      <c r="A227" s="1">
        <v>1815</v>
      </c>
      <c r="B227" s="33" t="s">
        <v>6807</v>
      </c>
      <c r="C227" s="80">
        <v>3000</v>
      </c>
      <c r="D227" s="81">
        <v>0</v>
      </c>
      <c r="E227" s="1" t="s">
        <v>2861</v>
      </c>
      <c r="F227" s="1" t="s">
        <v>2810</v>
      </c>
      <c r="G227" s="82" t="s">
        <v>2821</v>
      </c>
      <c r="H227" s="1" t="s">
        <v>2834</v>
      </c>
    </row>
    <row r="228" spans="1:8">
      <c r="A228" s="1">
        <v>1818</v>
      </c>
      <c r="B228" s="33" t="s">
        <v>6808</v>
      </c>
      <c r="C228" s="80">
        <v>15000</v>
      </c>
      <c r="D228" s="81">
        <v>0</v>
      </c>
      <c r="E228" s="1" t="s">
        <v>2861</v>
      </c>
      <c r="F228" s="1" t="s">
        <v>2810</v>
      </c>
      <c r="G228" s="82" t="s">
        <v>2849</v>
      </c>
      <c r="H228" s="1" t="s">
        <v>2834</v>
      </c>
    </row>
    <row r="229" spans="1:8">
      <c r="A229" s="1">
        <v>1861</v>
      </c>
      <c r="B229" s="33" t="s">
        <v>6809</v>
      </c>
      <c r="C229" s="80">
        <v>250000</v>
      </c>
      <c r="D229" s="81">
        <v>0</v>
      </c>
      <c r="E229" s="1" t="s">
        <v>2861</v>
      </c>
      <c r="F229" s="1" t="s">
        <v>2820</v>
      </c>
      <c r="G229" s="82" t="s">
        <v>2815</v>
      </c>
      <c r="H229" s="1" t="s">
        <v>3602</v>
      </c>
    </row>
    <row r="230" spans="1:8">
      <c r="A230" s="1">
        <v>1869</v>
      </c>
      <c r="B230" s="33" t="s">
        <v>6810</v>
      </c>
      <c r="C230" s="80">
        <v>10000</v>
      </c>
      <c r="D230" s="81">
        <v>0</v>
      </c>
      <c r="E230" s="1" t="s">
        <v>2861</v>
      </c>
      <c r="F230" s="1" t="s">
        <v>2810</v>
      </c>
      <c r="G230" s="82" t="s">
        <v>2815</v>
      </c>
      <c r="H230" s="1" t="s">
        <v>3602</v>
      </c>
    </row>
    <row r="231" spans="1:8">
      <c r="A231" s="1">
        <v>1876</v>
      </c>
      <c r="B231" s="33" t="s">
        <v>6811</v>
      </c>
      <c r="C231" s="80">
        <v>280</v>
      </c>
      <c r="D231" s="81">
        <v>0</v>
      </c>
      <c r="E231" s="1" t="s">
        <v>2861</v>
      </c>
      <c r="F231" s="1" t="s">
        <v>2892</v>
      </c>
      <c r="G231" s="82" t="s">
        <v>2825</v>
      </c>
      <c r="H231" s="1" t="s">
        <v>3602</v>
      </c>
    </row>
    <row r="232" spans="1:8" ht="27.6">
      <c r="A232" s="1">
        <v>1877</v>
      </c>
      <c r="B232" s="33" t="s">
        <v>6812</v>
      </c>
      <c r="C232" s="80">
        <v>60</v>
      </c>
      <c r="D232" s="81">
        <v>0</v>
      </c>
      <c r="E232" s="1" t="s">
        <v>2861</v>
      </c>
      <c r="F232" s="1" t="s">
        <v>2810</v>
      </c>
      <c r="G232" s="82" t="s">
        <v>2839</v>
      </c>
      <c r="H232" s="1" t="s">
        <v>3602</v>
      </c>
    </row>
    <row r="233" spans="1:8">
      <c r="A233" s="1">
        <v>1878</v>
      </c>
      <c r="B233" s="33" t="s">
        <v>6813</v>
      </c>
      <c r="C233" s="80">
        <v>8000</v>
      </c>
      <c r="D233" s="81">
        <v>0</v>
      </c>
      <c r="E233" s="1" t="s">
        <v>2861</v>
      </c>
      <c r="F233" s="1" t="s">
        <v>2892</v>
      </c>
      <c r="G233" s="82" t="s">
        <v>2825</v>
      </c>
      <c r="H233" s="1" t="s">
        <v>3602</v>
      </c>
    </row>
    <row r="234" spans="1:8" ht="27.6">
      <c r="A234" s="1">
        <v>1982</v>
      </c>
      <c r="B234" s="33" t="s">
        <v>6814</v>
      </c>
      <c r="C234" s="80">
        <v>180000</v>
      </c>
      <c r="D234" s="81">
        <v>0</v>
      </c>
      <c r="E234" s="1" t="s">
        <v>2861</v>
      </c>
      <c r="F234" s="1" t="s">
        <v>2862</v>
      </c>
      <c r="G234" s="82" t="s">
        <v>2843</v>
      </c>
      <c r="H234" s="1" t="s">
        <v>4373</v>
      </c>
    </row>
    <row r="235" spans="1:8" ht="27.6">
      <c r="A235" s="1">
        <v>1993</v>
      </c>
      <c r="B235" s="33" t="s">
        <v>6815</v>
      </c>
      <c r="C235" s="80">
        <v>2000</v>
      </c>
      <c r="D235" s="81">
        <v>0</v>
      </c>
      <c r="E235" s="1" t="s">
        <v>2861</v>
      </c>
      <c r="F235" s="1" t="s">
        <v>2820</v>
      </c>
      <c r="G235" s="82" t="s">
        <v>2843</v>
      </c>
      <c r="H235" s="1" t="s">
        <v>4373</v>
      </c>
    </row>
    <row r="236" spans="1:8">
      <c r="A236" s="1">
        <v>1994</v>
      </c>
      <c r="B236" s="33" t="s">
        <v>6816</v>
      </c>
      <c r="C236" s="80">
        <v>3200</v>
      </c>
      <c r="D236" s="81">
        <v>0</v>
      </c>
      <c r="E236" s="1" t="s">
        <v>2861</v>
      </c>
      <c r="F236" s="1" t="s">
        <v>2810</v>
      </c>
      <c r="G236" s="82" t="s">
        <v>2818</v>
      </c>
      <c r="H236" s="1" t="s">
        <v>4373</v>
      </c>
    </row>
    <row r="237" spans="1:8">
      <c r="A237" s="1">
        <v>1996</v>
      </c>
      <c r="B237" s="33" t="s">
        <v>6817</v>
      </c>
      <c r="C237" s="80">
        <v>133800</v>
      </c>
      <c r="D237" s="81">
        <v>0</v>
      </c>
      <c r="E237" s="1" t="s">
        <v>2861</v>
      </c>
      <c r="F237" s="1" t="s">
        <v>2810</v>
      </c>
      <c r="G237" s="82" t="s">
        <v>2821</v>
      </c>
      <c r="H237" s="1" t="s">
        <v>4373</v>
      </c>
    </row>
    <row r="238" spans="1:8">
      <c r="A238" s="1">
        <v>1997</v>
      </c>
      <c r="B238" s="33" t="s">
        <v>6818</v>
      </c>
      <c r="C238" s="80">
        <v>6500</v>
      </c>
      <c r="D238" s="81">
        <v>0</v>
      </c>
      <c r="E238" s="1" t="s">
        <v>2861</v>
      </c>
      <c r="F238" s="1" t="s">
        <v>2810</v>
      </c>
      <c r="G238" s="82" t="s">
        <v>2851</v>
      </c>
      <c r="H238" s="1" t="s">
        <v>4373</v>
      </c>
    </row>
    <row r="239" spans="1:8">
      <c r="A239" s="1">
        <v>2141</v>
      </c>
      <c r="B239" s="33" t="s">
        <v>6819</v>
      </c>
      <c r="C239" s="80">
        <v>15000</v>
      </c>
      <c r="D239" s="81">
        <v>0</v>
      </c>
      <c r="E239" s="1" t="s">
        <v>2861</v>
      </c>
      <c r="F239" s="1" t="s">
        <v>2810</v>
      </c>
      <c r="G239" s="82" t="s">
        <v>2818</v>
      </c>
      <c r="H239" s="1" t="s">
        <v>3029</v>
      </c>
    </row>
    <row r="240" spans="1:8">
      <c r="A240" s="1">
        <v>2149</v>
      </c>
      <c r="B240" s="33" t="s">
        <v>6820</v>
      </c>
      <c r="C240" s="80">
        <v>2000</v>
      </c>
      <c r="D240" s="81">
        <v>0</v>
      </c>
      <c r="E240" s="1" t="s">
        <v>2861</v>
      </c>
      <c r="F240" s="1" t="s">
        <v>2810</v>
      </c>
      <c r="G240" s="82" t="s">
        <v>2821</v>
      </c>
      <c r="H240" s="1" t="s">
        <v>3029</v>
      </c>
    </row>
    <row r="241" spans="1:8">
      <c r="A241" s="1">
        <v>2341</v>
      </c>
      <c r="B241" s="33" t="s">
        <v>6821</v>
      </c>
      <c r="C241" s="80">
        <v>5000</v>
      </c>
      <c r="D241" s="81">
        <v>0</v>
      </c>
      <c r="E241" s="1" t="s">
        <v>2814</v>
      </c>
      <c r="F241" s="1" t="s">
        <v>2810</v>
      </c>
      <c r="G241" s="82" t="s">
        <v>2821</v>
      </c>
      <c r="H241" s="1" t="s">
        <v>3415</v>
      </c>
    </row>
    <row r="242" spans="1:8">
      <c r="A242" s="1">
        <v>2342</v>
      </c>
      <c r="B242" s="33" t="s">
        <v>6822</v>
      </c>
      <c r="C242" s="80">
        <v>5500</v>
      </c>
      <c r="D242" s="81">
        <v>0</v>
      </c>
      <c r="E242" s="1" t="s">
        <v>2814</v>
      </c>
      <c r="F242" s="1" t="s">
        <v>2810</v>
      </c>
      <c r="G242" s="82" t="s">
        <v>2880</v>
      </c>
      <c r="H242" s="1" t="s">
        <v>3415</v>
      </c>
    </row>
    <row r="243" spans="1:8">
      <c r="A243" s="1">
        <v>2345</v>
      </c>
      <c r="B243" s="33" t="s">
        <v>6823</v>
      </c>
      <c r="C243" s="80">
        <v>3000</v>
      </c>
      <c r="D243" s="81">
        <v>0</v>
      </c>
      <c r="E243" s="1" t="s">
        <v>2814</v>
      </c>
      <c r="F243" s="1" t="s">
        <v>2810</v>
      </c>
      <c r="G243" s="82" t="s">
        <v>2811</v>
      </c>
      <c r="H243" s="1" t="s">
        <v>3415</v>
      </c>
    </row>
    <row r="244" spans="1:8" ht="27.6">
      <c r="A244" s="1">
        <v>2349</v>
      </c>
      <c r="B244" s="33" t="s">
        <v>6824</v>
      </c>
      <c r="C244" s="80">
        <v>474900</v>
      </c>
      <c r="D244" s="81">
        <v>0</v>
      </c>
      <c r="E244" s="1" t="s">
        <v>2814</v>
      </c>
      <c r="F244" s="1" t="s">
        <v>2927</v>
      </c>
      <c r="G244" s="82" t="s">
        <v>2851</v>
      </c>
      <c r="H244" s="1" t="s">
        <v>3415</v>
      </c>
    </row>
    <row r="245" spans="1:8" ht="27.6">
      <c r="A245" s="1">
        <v>2350</v>
      </c>
      <c r="B245" s="33" t="s">
        <v>6825</v>
      </c>
      <c r="C245" s="80">
        <v>50000</v>
      </c>
      <c r="D245" s="81">
        <v>0</v>
      </c>
      <c r="E245" s="1" t="s">
        <v>2814</v>
      </c>
      <c r="F245" s="1" t="s">
        <v>2969</v>
      </c>
      <c r="G245" s="82" t="s">
        <v>2815</v>
      </c>
      <c r="H245" s="1" t="s">
        <v>3415</v>
      </c>
    </row>
    <row r="246" spans="1:8" ht="27.6">
      <c r="A246" s="1">
        <v>2352</v>
      </c>
      <c r="B246" s="33" t="s">
        <v>6826</v>
      </c>
      <c r="C246" s="80">
        <v>2000</v>
      </c>
      <c r="D246" s="81">
        <v>0</v>
      </c>
      <c r="E246" s="1" t="s">
        <v>2814</v>
      </c>
      <c r="F246" s="1" t="s">
        <v>2810</v>
      </c>
      <c r="G246" s="82" t="s">
        <v>2823</v>
      </c>
      <c r="H246" s="1" t="s">
        <v>3415</v>
      </c>
    </row>
    <row r="247" spans="1:8">
      <c r="A247" s="1">
        <v>2353</v>
      </c>
      <c r="B247" s="33" t="s">
        <v>6827</v>
      </c>
      <c r="C247" s="80">
        <v>1000</v>
      </c>
      <c r="D247" s="81">
        <v>0</v>
      </c>
      <c r="E247" s="1" t="s">
        <v>2814</v>
      </c>
      <c r="F247" s="1" t="s">
        <v>2810</v>
      </c>
      <c r="G247" s="82" t="s">
        <v>2823</v>
      </c>
      <c r="H247" s="1" t="s">
        <v>3415</v>
      </c>
    </row>
    <row r="248" spans="1:8">
      <c r="A248" s="1">
        <v>2356</v>
      </c>
      <c r="B248" s="33" t="s">
        <v>6828</v>
      </c>
      <c r="C248" s="80">
        <v>10000</v>
      </c>
      <c r="D248" s="81">
        <v>0</v>
      </c>
      <c r="E248" s="1" t="s">
        <v>2814</v>
      </c>
      <c r="F248" s="1" t="s">
        <v>2981</v>
      </c>
      <c r="G248" s="82" t="s">
        <v>2825</v>
      </c>
      <c r="H248" s="1" t="s">
        <v>3415</v>
      </c>
    </row>
    <row r="249" spans="1:8" ht="27.6">
      <c r="A249" s="1">
        <v>2357</v>
      </c>
      <c r="B249" s="33" t="s">
        <v>6829</v>
      </c>
      <c r="C249" s="80">
        <v>27000</v>
      </c>
      <c r="D249" s="81">
        <v>0</v>
      </c>
      <c r="E249" s="1" t="s">
        <v>2814</v>
      </c>
      <c r="F249" s="1" t="s">
        <v>2820</v>
      </c>
      <c r="G249" s="82" t="s">
        <v>2880</v>
      </c>
      <c r="H249" s="1" t="s">
        <v>3415</v>
      </c>
    </row>
    <row r="250" spans="1:8" ht="27.6">
      <c r="A250" s="1">
        <v>2358</v>
      </c>
      <c r="B250" s="33" t="s">
        <v>6830</v>
      </c>
      <c r="C250" s="80">
        <v>1500</v>
      </c>
      <c r="D250" s="81">
        <v>0</v>
      </c>
      <c r="E250" s="1" t="s">
        <v>2814</v>
      </c>
      <c r="F250" s="1" t="s">
        <v>2820</v>
      </c>
      <c r="G250" s="82" t="s">
        <v>2815</v>
      </c>
      <c r="H250" s="1" t="s">
        <v>3415</v>
      </c>
    </row>
    <row r="251" spans="1:8">
      <c r="A251" s="1">
        <v>2361</v>
      </c>
      <c r="B251" s="33" t="s">
        <v>6831</v>
      </c>
      <c r="C251" s="80">
        <v>200</v>
      </c>
      <c r="D251" s="81">
        <v>0</v>
      </c>
      <c r="E251" s="1" t="s">
        <v>2814</v>
      </c>
      <c r="F251" s="1" t="s">
        <v>96</v>
      </c>
      <c r="G251" s="82" t="s">
        <v>2823</v>
      </c>
      <c r="H251" s="1" t="s">
        <v>3415</v>
      </c>
    </row>
    <row r="252" spans="1:8" ht="27.6">
      <c r="A252" s="1">
        <v>2363</v>
      </c>
      <c r="B252" s="33" t="s">
        <v>6832</v>
      </c>
      <c r="C252" s="80">
        <v>175000</v>
      </c>
      <c r="D252" s="81">
        <v>0</v>
      </c>
      <c r="E252" s="1" t="s">
        <v>2814</v>
      </c>
      <c r="F252" s="1" t="s">
        <v>2810</v>
      </c>
      <c r="G252" s="82" t="s">
        <v>2843</v>
      </c>
      <c r="H252" s="1" t="s">
        <v>3415</v>
      </c>
    </row>
    <row r="253" spans="1:8" ht="27.6">
      <c r="A253" s="1">
        <v>2364</v>
      </c>
      <c r="B253" s="33" t="s">
        <v>6833</v>
      </c>
      <c r="C253" s="80">
        <v>128</v>
      </c>
      <c r="D253" s="81">
        <v>0</v>
      </c>
      <c r="E253" s="1" t="s">
        <v>2814</v>
      </c>
      <c r="F253" s="1" t="s">
        <v>2810</v>
      </c>
      <c r="G253" s="82" t="s">
        <v>2880</v>
      </c>
      <c r="H253" s="1" t="s">
        <v>3415</v>
      </c>
    </row>
    <row r="254" spans="1:8">
      <c r="A254" s="1">
        <v>2365</v>
      </c>
      <c r="B254" s="33" t="s">
        <v>6834</v>
      </c>
      <c r="C254" s="80">
        <v>1000</v>
      </c>
      <c r="D254" s="81">
        <v>0</v>
      </c>
      <c r="E254" s="1" t="s">
        <v>2814</v>
      </c>
      <c r="F254" s="1" t="s">
        <v>2856</v>
      </c>
      <c r="G254" s="82" t="s">
        <v>2815</v>
      </c>
      <c r="H254" s="1" t="s">
        <v>3415</v>
      </c>
    </row>
    <row r="255" spans="1:8" ht="27.6">
      <c r="A255" s="1">
        <v>2369</v>
      </c>
      <c r="B255" s="33" t="s">
        <v>6835</v>
      </c>
      <c r="C255" s="80">
        <v>25000</v>
      </c>
      <c r="D255" s="81">
        <v>0</v>
      </c>
      <c r="E255" s="1" t="s">
        <v>2814</v>
      </c>
      <c r="F255" s="1" t="s">
        <v>2810</v>
      </c>
      <c r="G255" s="82" t="s">
        <v>2839</v>
      </c>
      <c r="H255" s="1" t="s">
        <v>3415</v>
      </c>
    </row>
    <row r="256" spans="1:8">
      <c r="A256" s="1">
        <v>2371</v>
      </c>
      <c r="B256" s="33" t="s">
        <v>6836</v>
      </c>
      <c r="C256" s="80">
        <v>2000</v>
      </c>
      <c r="D256" s="81">
        <v>0</v>
      </c>
      <c r="E256" s="1" t="s">
        <v>2814</v>
      </c>
      <c r="F256" s="1" t="s">
        <v>2810</v>
      </c>
      <c r="G256" s="82" t="s">
        <v>2825</v>
      </c>
      <c r="H256" s="1" t="s">
        <v>3415</v>
      </c>
    </row>
    <row r="257" spans="1:8" ht="27.6">
      <c r="A257" s="1">
        <v>2375</v>
      </c>
      <c r="B257" s="33" t="s">
        <v>6837</v>
      </c>
      <c r="C257" s="80">
        <v>10000</v>
      </c>
      <c r="D257" s="81">
        <v>0</v>
      </c>
      <c r="E257" s="1" t="s">
        <v>2814</v>
      </c>
      <c r="F257" s="1" t="s">
        <v>2810</v>
      </c>
      <c r="G257" s="82" t="s">
        <v>2867</v>
      </c>
      <c r="H257" s="1" t="s">
        <v>3415</v>
      </c>
    </row>
    <row r="258" spans="1:8">
      <c r="A258" s="1">
        <v>2377</v>
      </c>
      <c r="B258" s="33" t="s">
        <v>6838</v>
      </c>
      <c r="C258" s="80">
        <v>2500</v>
      </c>
      <c r="D258" s="81">
        <v>0</v>
      </c>
      <c r="E258" s="1" t="s">
        <v>2814</v>
      </c>
      <c r="F258" s="1" t="s">
        <v>96</v>
      </c>
      <c r="G258" s="82" t="s">
        <v>2818</v>
      </c>
      <c r="H258" s="1" t="s">
        <v>3415</v>
      </c>
    </row>
    <row r="259" spans="1:8">
      <c r="A259" s="1">
        <v>2378</v>
      </c>
      <c r="B259" s="33" t="s">
        <v>6839</v>
      </c>
      <c r="C259" s="80">
        <v>110000</v>
      </c>
      <c r="D259" s="81">
        <v>0</v>
      </c>
      <c r="E259" s="1" t="s">
        <v>2814</v>
      </c>
      <c r="F259" s="1" t="s">
        <v>2810</v>
      </c>
      <c r="G259" s="82" t="s">
        <v>2851</v>
      </c>
      <c r="H259" s="1" t="s">
        <v>3415</v>
      </c>
    </row>
    <row r="260" spans="1:8">
      <c r="A260" s="1">
        <v>2379</v>
      </c>
      <c r="B260" s="33" t="s">
        <v>6840</v>
      </c>
      <c r="C260" s="80">
        <v>30000</v>
      </c>
      <c r="D260" s="81">
        <v>0</v>
      </c>
      <c r="E260" s="1" t="s">
        <v>2814</v>
      </c>
      <c r="F260" s="1" t="s">
        <v>2810</v>
      </c>
      <c r="G260" s="82" t="s">
        <v>2867</v>
      </c>
      <c r="H260" s="1" t="s">
        <v>3415</v>
      </c>
    </row>
    <row r="261" spans="1:8">
      <c r="A261" s="1">
        <v>2386</v>
      </c>
      <c r="B261" s="33" t="s">
        <v>6841</v>
      </c>
      <c r="C261" s="80">
        <v>30000</v>
      </c>
      <c r="D261" s="81">
        <v>0</v>
      </c>
      <c r="E261" s="1" t="s">
        <v>2814</v>
      </c>
      <c r="F261" s="1" t="s">
        <v>96</v>
      </c>
      <c r="G261" s="82" t="s">
        <v>2843</v>
      </c>
      <c r="H261" s="1" t="s">
        <v>3415</v>
      </c>
    </row>
    <row r="262" spans="1:8" ht="27.6">
      <c r="A262" s="1">
        <v>2390</v>
      </c>
      <c r="B262" s="33" t="s">
        <v>6842</v>
      </c>
      <c r="C262" s="80">
        <v>510000</v>
      </c>
      <c r="D262" s="81">
        <v>0</v>
      </c>
      <c r="E262" s="1" t="s">
        <v>2814</v>
      </c>
      <c r="F262" s="1" t="s">
        <v>2892</v>
      </c>
      <c r="G262" s="82" t="s">
        <v>2843</v>
      </c>
      <c r="H262" s="1" t="s">
        <v>3415</v>
      </c>
    </row>
    <row r="263" spans="1:8">
      <c r="A263" s="1">
        <v>2392</v>
      </c>
      <c r="B263" s="33" t="s">
        <v>6843</v>
      </c>
      <c r="C263" s="80">
        <v>4200</v>
      </c>
      <c r="D263" s="81">
        <v>0</v>
      </c>
      <c r="E263" s="1" t="s">
        <v>2814</v>
      </c>
      <c r="F263" s="1" t="s">
        <v>2810</v>
      </c>
      <c r="G263" s="82" t="s">
        <v>2880</v>
      </c>
      <c r="H263" s="1" t="s">
        <v>3415</v>
      </c>
    </row>
    <row r="264" spans="1:8">
      <c r="A264" s="1">
        <v>2395</v>
      </c>
      <c r="B264" s="33" t="s">
        <v>6844</v>
      </c>
      <c r="C264" s="80">
        <v>33000</v>
      </c>
      <c r="D264" s="81">
        <v>0</v>
      </c>
      <c r="E264" s="1" t="s">
        <v>2814</v>
      </c>
      <c r="F264" s="1" t="s">
        <v>2810</v>
      </c>
      <c r="G264" s="82" t="s">
        <v>2815</v>
      </c>
      <c r="H264" s="1" t="s">
        <v>3415</v>
      </c>
    </row>
    <row r="265" spans="1:8">
      <c r="A265" s="1">
        <v>2397</v>
      </c>
      <c r="B265" s="33" t="s">
        <v>6845</v>
      </c>
      <c r="C265" s="80">
        <v>124000</v>
      </c>
      <c r="D265" s="81">
        <v>0</v>
      </c>
      <c r="E265" s="1" t="s">
        <v>2814</v>
      </c>
      <c r="F265" s="1" t="s">
        <v>2810</v>
      </c>
      <c r="G265" s="82" t="s">
        <v>2815</v>
      </c>
      <c r="H265" s="1" t="s">
        <v>3415</v>
      </c>
    </row>
    <row r="266" spans="1:8">
      <c r="A266" s="1">
        <v>2398</v>
      </c>
      <c r="B266" s="33" t="s">
        <v>6846</v>
      </c>
      <c r="C266" s="80">
        <v>4000</v>
      </c>
      <c r="D266" s="81">
        <v>0</v>
      </c>
      <c r="E266" s="1" t="s">
        <v>2814</v>
      </c>
      <c r="F266" s="1" t="s">
        <v>2810</v>
      </c>
      <c r="G266" s="82" t="s">
        <v>2821</v>
      </c>
      <c r="H266" s="1" t="s">
        <v>3415</v>
      </c>
    </row>
    <row r="267" spans="1:8" ht="27.6">
      <c r="A267" s="1">
        <v>2399</v>
      </c>
      <c r="B267" s="33" t="s">
        <v>6847</v>
      </c>
      <c r="C267" s="80">
        <v>13000</v>
      </c>
      <c r="D267" s="81">
        <v>0</v>
      </c>
      <c r="E267" s="1" t="s">
        <v>2814</v>
      </c>
      <c r="F267" s="1" t="s">
        <v>2927</v>
      </c>
      <c r="G267" s="82" t="s">
        <v>2843</v>
      </c>
      <c r="H267" s="1" t="s">
        <v>3415</v>
      </c>
    </row>
    <row r="268" spans="1:8">
      <c r="A268" s="1">
        <v>2400</v>
      </c>
      <c r="B268" s="33" t="s">
        <v>6848</v>
      </c>
      <c r="C268" s="80">
        <v>50000</v>
      </c>
      <c r="D268" s="81">
        <v>0</v>
      </c>
      <c r="E268" s="1" t="s">
        <v>2814</v>
      </c>
      <c r="F268" s="1" t="s">
        <v>2892</v>
      </c>
      <c r="G268" s="82" t="s">
        <v>2849</v>
      </c>
      <c r="H268" s="1" t="s">
        <v>3415</v>
      </c>
    </row>
    <row r="269" spans="1:8">
      <c r="A269" s="1">
        <v>2404</v>
      </c>
      <c r="B269" s="33" t="s">
        <v>6849</v>
      </c>
      <c r="C269" s="80">
        <v>15000</v>
      </c>
      <c r="D269" s="81">
        <v>0</v>
      </c>
      <c r="E269" s="1" t="s">
        <v>2861</v>
      </c>
      <c r="F269" s="1" t="s">
        <v>2810</v>
      </c>
      <c r="G269" s="82" t="s">
        <v>2815</v>
      </c>
      <c r="H269" s="1" t="s">
        <v>3661</v>
      </c>
    </row>
    <row r="270" spans="1:8">
      <c r="A270" s="1">
        <v>2410</v>
      </c>
      <c r="B270" s="33" t="s">
        <v>6850</v>
      </c>
      <c r="C270" s="80">
        <v>15000</v>
      </c>
      <c r="D270" s="81">
        <v>0</v>
      </c>
      <c r="E270" s="1" t="s">
        <v>2861</v>
      </c>
      <c r="F270" s="1" t="s">
        <v>2892</v>
      </c>
      <c r="G270" s="82" t="s">
        <v>2867</v>
      </c>
      <c r="H270" s="1" t="s">
        <v>3661</v>
      </c>
    </row>
    <row r="271" spans="1:8">
      <c r="A271" s="1">
        <v>2412</v>
      </c>
      <c r="B271" s="33" t="s">
        <v>6851</v>
      </c>
      <c r="C271" s="80">
        <v>8000</v>
      </c>
      <c r="D271" s="81">
        <v>0</v>
      </c>
      <c r="E271" s="1" t="s">
        <v>2861</v>
      </c>
      <c r="F271" s="1" t="s">
        <v>3414</v>
      </c>
      <c r="G271" s="82" t="s">
        <v>2818</v>
      </c>
      <c r="H271" s="1" t="s">
        <v>3661</v>
      </c>
    </row>
    <row r="272" spans="1:8">
      <c r="A272" s="1">
        <v>2417</v>
      </c>
      <c r="B272" s="33" t="s">
        <v>6852</v>
      </c>
      <c r="C272" s="80">
        <v>1000</v>
      </c>
      <c r="D272" s="81">
        <v>0</v>
      </c>
      <c r="E272" s="1" t="s">
        <v>2861</v>
      </c>
      <c r="F272" s="1" t="s">
        <v>2810</v>
      </c>
      <c r="G272" s="82" t="s">
        <v>2851</v>
      </c>
      <c r="H272" s="1" t="s">
        <v>3661</v>
      </c>
    </row>
    <row r="273" spans="1:8" ht="27.6">
      <c r="A273" s="1">
        <v>2419</v>
      </c>
      <c r="B273" s="33" t="s">
        <v>6853</v>
      </c>
      <c r="C273" s="80">
        <v>3000</v>
      </c>
      <c r="D273" s="81">
        <v>0</v>
      </c>
      <c r="E273" s="1" t="s">
        <v>2861</v>
      </c>
      <c r="F273" s="1" t="s">
        <v>2810</v>
      </c>
      <c r="G273" s="82" t="s">
        <v>2815</v>
      </c>
      <c r="H273" s="1" t="s">
        <v>3661</v>
      </c>
    </row>
    <row r="274" spans="1:8">
      <c r="A274" s="1">
        <v>2426</v>
      </c>
      <c r="B274" s="33" t="s">
        <v>6854</v>
      </c>
      <c r="C274" s="80">
        <v>20000</v>
      </c>
      <c r="D274" s="81">
        <v>0</v>
      </c>
      <c r="E274" s="1" t="s">
        <v>2861</v>
      </c>
      <c r="F274" s="1" t="s">
        <v>2810</v>
      </c>
      <c r="G274" s="82" t="s">
        <v>2821</v>
      </c>
      <c r="H274" s="1" t="s">
        <v>3661</v>
      </c>
    </row>
    <row r="275" spans="1:8">
      <c r="A275" s="1">
        <v>2433</v>
      </c>
      <c r="B275" s="33" t="s">
        <v>6855</v>
      </c>
      <c r="C275" s="80">
        <v>10000</v>
      </c>
      <c r="D275" s="81">
        <v>0</v>
      </c>
      <c r="E275" s="1" t="s">
        <v>2861</v>
      </c>
      <c r="F275" s="1" t="s">
        <v>2810</v>
      </c>
      <c r="G275" s="82" t="s">
        <v>2839</v>
      </c>
      <c r="H275" s="1" t="s">
        <v>3661</v>
      </c>
    </row>
    <row r="276" spans="1:8">
      <c r="A276" s="1">
        <v>2437</v>
      </c>
      <c r="B276" s="33" t="s">
        <v>6856</v>
      </c>
      <c r="C276" s="80">
        <v>8000</v>
      </c>
      <c r="D276" s="81">
        <v>0</v>
      </c>
      <c r="E276" s="1" t="s">
        <v>2861</v>
      </c>
      <c r="F276" s="1" t="s">
        <v>2810</v>
      </c>
      <c r="G276" s="82" t="s">
        <v>2839</v>
      </c>
      <c r="H276" s="1" t="s">
        <v>3661</v>
      </c>
    </row>
    <row r="277" spans="1:8">
      <c r="A277" s="1">
        <v>2439</v>
      </c>
      <c r="B277" s="33" t="s">
        <v>6857</v>
      </c>
      <c r="C277" s="80">
        <v>10000</v>
      </c>
      <c r="D277" s="81">
        <v>0</v>
      </c>
      <c r="E277" s="1" t="s">
        <v>2861</v>
      </c>
      <c r="F277" s="1" t="s">
        <v>2810</v>
      </c>
      <c r="G277" s="82" t="s">
        <v>2880</v>
      </c>
      <c r="H277" s="1" t="s">
        <v>3661</v>
      </c>
    </row>
    <row r="278" spans="1:8">
      <c r="A278" s="1">
        <v>2503</v>
      </c>
      <c r="B278" s="33" t="s">
        <v>6858</v>
      </c>
      <c r="C278" s="80">
        <v>10000</v>
      </c>
      <c r="D278" s="81">
        <v>0</v>
      </c>
      <c r="E278" s="1" t="s">
        <v>2861</v>
      </c>
      <c r="F278" s="1" t="s">
        <v>2810</v>
      </c>
      <c r="G278" s="82" t="s">
        <v>2825</v>
      </c>
      <c r="H278" s="1" t="s">
        <v>4864</v>
      </c>
    </row>
    <row r="279" spans="1:8">
      <c r="A279" s="1">
        <v>2504</v>
      </c>
      <c r="B279" s="33" t="s">
        <v>6859</v>
      </c>
      <c r="C279" s="80">
        <v>35000</v>
      </c>
      <c r="D279" s="81">
        <v>0</v>
      </c>
      <c r="E279" s="1" t="s">
        <v>2861</v>
      </c>
      <c r="F279" s="1" t="s">
        <v>2810</v>
      </c>
      <c r="G279" s="82" t="s">
        <v>2818</v>
      </c>
      <c r="H279" s="1" t="s">
        <v>4864</v>
      </c>
    </row>
    <row r="280" spans="1:8">
      <c r="A280" s="1">
        <v>2505</v>
      </c>
      <c r="B280" s="33" t="s">
        <v>6860</v>
      </c>
      <c r="C280" s="80">
        <v>7000</v>
      </c>
      <c r="D280" s="81">
        <v>0</v>
      </c>
      <c r="E280" s="1" t="s">
        <v>2861</v>
      </c>
      <c r="F280" s="1" t="s">
        <v>2810</v>
      </c>
      <c r="G280" s="82" t="s">
        <v>2811</v>
      </c>
      <c r="H280" s="1" t="s">
        <v>4864</v>
      </c>
    </row>
    <row r="281" spans="1:8">
      <c r="A281" s="1">
        <v>2507</v>
      </c>
      <c r="B281" s="33" t="s">
        <v>6861</v>
      </c>
      <c r="C281" s="80">
        <v>42850</v>
      </c>
      <c r="D281" s="81">
        <v>0</v>
      </c>
      <c r="E281" s="1" t="s">
        <v>2861</v>
      </c>
      <c r="F281" s="1" t="s">
        <v>2810</v>
      </c>
      <c r="G281" s="82" t="s">
        <v>2823</v>
      </c>
      <c r="H281" s="1" t="s">
        <v>4864</v>
      </c>
    </row>
    <row r="282" spans="1:8">
      <c r="A282" s="1">
        <v>2508</v>
      </c>
      <c r="B282" s="33" t="s">
        <v>6862</v>
      </c>
      <c r="C282" s="80">
        <v>20000</v>
      </c>
      <c r="D282" s="81">
        <v>0</v>
      </c>
      <c r="E282" s="1" t="s">
        <v>2861</v>
      </c>
      <c r="F282" s="1" t="s">
        <v>2810</v>
      </c>
      <c r="G282" s="82" t="s">
        <v>2851</v>
      </c>
      <c r="H282" s="1" t="s">
        <v>4864</v>
      </c>
    </row>
    <row r="283" spans="1:8">
      <c r="A283" s="1">
        <v>2511</v>
      </c>
      <c r="B283" s="33" t="s">
        <v>6863</v>
      </c>
      <c r="C283" s="80">
        <v>100000</v>
      </c>
      <c r="D283" s="81">
        <v>0</v>
      </c>
      <c r="E283" s="1" t="s">
        <v>2861</v>
      </c>
      <c r="F283" s="1" t="s">
        <v>2820</v>
      </c>
      <c r="G283" s="82" t="s">
        <v>2839</v>
      </c>
      <c r="H283" s="1" t="s">
        <v>4864</v>
      </c>
    </row>
    <row r="284" spans="1:8">
      <c r="A284" s="1">
        <v>2512</v>
      </c>
      <c r="B284" s="33" t="s">
        <v>6864</v>
      </c>
      <c r="C284" s="80">
        <v>1150</v>
      </c>
      <c r="D284" s="81">
        <v>0</v>
      </c>
      <c r="E284" s="1" t="s">
        <v>2861</v>
      </c>
      <c r="F284" s="1" t="s">
        <v>2810</v>
      </c>
      <c r="G284" s="82" t="s">
        <v>2843</v>
      </c>
      <c r="H284" s="1" t="s">
        <v>4864</v>
      </c>
    </row>
    <row r="285" spans="1:8">
      <c r="A285" s="1">
        <v>2513</v>
      </c>
      <c r="B285" s="33" t="s">
        <v>6865</v>
      </c>
      <c r="C285" s="80">
        <v>180000</v>
      </c>
      <c r="D285" s="81">
        <v>0</v>
      </c>
      <c r="E285" s="1" t="s">
        <v>2861</v>
      </c>
      <c r="F285" s="1" t="s">
        <v>100</v>
      </c>
      <c r="G285" s="82" t="s">
        <v>2815</v>
      </c>
      <c r="H285" s="1" t="s">
        <v>4864</v>
      </c>
    </row>
    <row r="286" spans="1:8">
      <c r="A286" s="1">
        <v>2516</v>
      </c>
      <c r="B286" s="33" t="s">
        <v>6866</v>
      </c>
      <c r="C286" s="80">
        <v>22000</v>
      </c>
      <c r="D286" s="81">
        <v>0</v>
      </c>
      <c r="E286" s="1" t="s">
        <v>2861</v>
      </c>
      <c r="F286" s="1" t="s">
        <v>2810</v>
      </c>
      <c r="G286" s="82" t="s">
        <v>2818</v>
      </c>
      <c r="H286" s="1" t="s">
        <v>4864</v>
      </c>
    </row>
    <row r="287" spans="1:8">
      <c r="A287" s="1">
        <v>2518</v>
      </c>
      <c r="B287" s="33" t="s">
        <v>6867</v>
      </c>
      <c r="C287" s="80">
        <v>5000</v>
      </c>
      <c r="D287" s="81">
        <v>0</v>
      </c>
      <c r="E287" s="1" t="s">
        <v>2861</v>
      </c>
      <c r="F287" s="1" t="s">
        <v>2810</v>
      </c>
      <c r="G287" s="82" t="s">
        <v>2818</v>
      </c>
      <c r="H287" s="1" t="s">
        <v>4864</v>
      </c>
    </row>
    <row r="288" spans="1:8">
      <c r="A288" s="1">
        <v>2520</v>
      </c>
      <c r="B288" s="33" t="s">
        <v>6868</v>
      </c>
      <c r="C288" s="80">
        <v>100000</v>
      </c>
      <c r="D288" s="81">
        <v>0</v>
      </c>
      <c r="E288" s="1" t="s">
        <v>2861</v>
      </c>
      <c r="F288" s="1" t="s">
        <v>2810</v>
      </c>
      <c r="G288" s="82" t="s">
        <v>2867</v>
      </c>
      <c r="H288" s="1" t="s">
        <v>4864</v>
      </c>
    </row>
    <row r="289" spans="1:8">
      <c r="A289" s="1">
        <v>2561</v>
      </c>
      <c r="B289" s="33" t="s">
        <v>6869</v>
      </c>
      <c r="C289" s="80">
        <v>100000</v>
      </c>
      <c r="D289" s="81">
        <v>0</v>
      </c>
      <c r="E289" s="1" t="s">
        <v>2814</v>
      </c>
      <c r="F289" s="1" t="s">
        <v>96</v>
      </c>
      <c r="G289" s="82" t="s">
        <v>2880</v>
      </c>
      <c r="H289" s="1" t="s">
        <v>3661</v>
      </c>
    </row>
    <row r="290" spans="1:8">
      <c r="A290" s="1">
        <v>2563</v>
      </c>
      <c r="B290" s="33" t="s">
        <v>6870</v>
      </c>
      <c r="C290" s="80">
        <v>20000</v>
      </c>
      <c r="D290" s="81">
        <v>0</v>
      </c>
      <c r="E290" s="1" t="s">
        <v>2814</v>
      </c>
      <c r="F290" s="1" t="s">
        <v>2810</v>
      </c>
      <c r="G290" s="82" t="s">
        <v>2825</v>
      </c>
      <c r="H290" s="1" t="s">
        <v>3661</v>
      </c>
    </row>
    <row r="291" spans="1:8" ht="27.6">
      <c r="A291" s="1">
        <v>2564</v>
      </c>
      <c r="B291" s="33" t="s">
        <v>6871</v>
      </c>
      <c r="C291" s="80">
        <v>40000</v>
      </c>
      <c r="D291" s="81">
        <v>0</v>
      </c>
      <c r="E291" s="1" t="s">
        <v>2814</v>
      </c>
      <c r="F291" s="1" t="s">
        <v>96</v>
      </c>
      <c r="G291" s="82" t="s">
        <v>2851</v>
      </c>
      <c r="H291" s="1" t="s">
        <v>3661</v>
      </c>
    </row>
    <row r="292" spans="1:8">
      <c r="A292" s="1">
        <v>2566</v>
      </c>
      <c r="B292" s="33" t="s">
        <v>6872</v>
      </c>
      <c r="C292" s="80">
        <v>35000</v>
      </c>
      <c r="D292" s="81">
        <v>0</v>
      </c>
      <c r="E292" s="1" t="s">
        <v>2814</v>
      </c>
      <c r="F292" s="1" t="s">
        <v>2810</v>
      </c>
      <c r="G292" s="82" t="s">
        <v>2851</v>
      </c>
      <c r="H292" s="1" t="s">
        <v>3661</v>
      </c>
    </row>
    <row r="293" spans="1:8">
      <c r="A293" s="1">
        <v>2572</v>
      </c>
      <c r="B293" s="33" t="s">
        <v>6873</v>
      </c>
      <c r="C293" s="80">
        <v>30000</v>
      </c>
      <c r="D293" s="81">
        <v>0</v>
      </c>
      <c r="E293" s="1" t="s">
        <v>2814</v>
      </c>
      <c r="F293" s="1" t="s">
        <v>2810</v>
      </c>
      <c r="G293" s="82" t="s">
        <v>2849</v>
      </c>
      <c r="H293" s="1" t="s">
        <v>3661</v>
      </c>
    </row>
    <row r="294" spans="1:8">
      <c r="A294" s="1">
        <v>2573</v>
      </c>
      <c r="B294" s="33" t="s">
        <v>6874</v>
      </c>
      <c r="C294" s="80">
        <v>8000</v>
      </c>
      <c r="D294" s="81">
        <v>0</v>
      </c>
      <c r="E294" s="1" t="s">
        <v>2814</v>
      </c>
      <c r="F294" s="1" t="s">
        <v>2810</v>
      </c>
      <c r="G294" s="82" t="s">
        <v>2851</v>
      </c>
      <c r="H294" s="1" t="s">
        <v>3661</v>
      </c>
    </row>
    <row r="295" spans="1:8">
      <c r="A295" s="1">
        <v>2574</v>
      </c>
      <c r="B295" s="33" t="s">
        <v>6875</v>
      </c>
      <c r="C295" s="80">
        <v>10000</v>
      </c>
      <c r="D295" s="81">
        <v>0</v>
      </c>
      <c r="E295" s="1" t="s">
        <v>2814</v>
      </c>
      <c r="F295" s="1" t="s">
        <v>2810</v>
      </c>
      <c r="G295" s="82" t="s">
        <v>2823</v>
      </c>
      <c r="H295" s="1" t="s">
        <v>3661</v>
      </c>
    </row>
    <row r="296" spans="1:8">
      <c r="A296" s="1">
        <v>2575</v>
      </c>
      <c r="B296" s="33" t="s">
        <v>6876</v>
      </c>
      <c r="C296" s="80">
        <v>85000</v>
      </c>
      <c r="D296" s="81">
        <v>0</v>
      </c>
      <c r="E296" s="1" t="s">
        <v>2814</v>
      </c>
      <c r="F296" s="1" t="s">
        <v>2810</v>
      </c>
      <c r="G296" s="82" t="s">
        <v>2815</v>
      </c>
      <c r="H296" s="1" t="s">
        <v>3661</v>
      </c>
    </row>
    <row r="297" spans="1:8">
      <c r="A297" s="1">
        <v>2576</v>
      </c>
      <c r="B297" s="33" t="s">
        <v>6877</v>
      </c>
      <c r="C297" s="80">
        <v>10000</v>
      </c>
      <c r="D297" s="81">
        <v>0</v>
      </c>
      <c r="E297" s="1" t="s">
        <v>2814</v>
      </c>
      <c r="F297" s="1" t="s">
        <v>2810</v>
      </c>
      <c r="G297" s="82" t="s">
        <v>2811</v>
      </c>
      <c r="H297" s="1" t="s">
        <v>3661</v>
      </c>
    </row>
    <row r="298" spans="1:8">
      <c r="A298" s="1">
        <v>2577</v>
      </c>
      <c r="B298" s="33" t="s">
        <v>6878</v>
      </c>
      <c r="C298" s="80">
        <v>15000</v>
      </c>
      <c r="D298" s="81">
        <v>0</v>
      </c>
      <c r="E298" s="1" t="s">
        <v>2814</v>
      </c>
      <c r="F298" s="1" t="s">
        <v>2810</v>
      </c>
      <c r="G298" s="82" t="s">
        <v>2851</v>
      </c>
      <c r="H298" s="1" t="s">
        <v>3661</v>
      </c>
    </row>
    <row r="299" spans="1:8" ht="27.6">
      <c r="A299" s="1">
        <v>2578</v>
      </c>
      <c r="B299" s="33" t="s">
        <v>6879</v>
      </c>
      <c r="C299" s="80">
        <v>6000</v>
      </c>
      <c r="D299" s="81">
        <v>0</v>
      </c>
      <c r="E299" s="1" t="s">
        <v>2814</v>
      </c>
      <c r="F299" s="1" t="s">
        <v>2810</v>
      </c>
      <c r="G299" s="82" t="s">
        <v>2867</v>
      </c>
      <c r="H299" s="1" t="s">
        <v>3661</v>
      </c>
    </row>
    <row r="300" spans="1:8">
      <c r="A300" s="1">
        <v>2584</v>
      </c>
      <c r="B300" s="33" t="s">
        <v>6880</v>
      </c>
      <c r="C300" s="80">
        <v>10000</v>
      </c>
      <c r="D300" s="81">
        <v>0</v>
      </c>
      <c r="E300" s="1" t="s">
        <v>2861</v>
      </c>
      <c r="F300" s="1" t="s">
        <v>2810</v>
      </c>
      <c r="G300" s="82" t="s">
        <v>2825</v>
      </c>
      <c r="H300" s="1" t="s">
        <v>3661</v>
      </c>
    </row>
    <row r="301" spans="1:8">
      <c r="A301" s="1">
        <v>2590</v>
      </c>
      <c r="B301" s="33" t="s">
        <v>6881</v>
      </c>
      <c r="C301" s="80">
        <v>3000</v>
      </c>
      <c r="D301" s="81">
        <v>0</v>
      </c>
      <c r="E301" s="1" t="s">
        <v>2861</v>
      </c>
      <c r="F301" s="1" t="s">
        <v>2892</v>
      </c>
      <c r="G301" s="82" t="s">
        <v>2839</v>
      </c>
      <c r="H301" s="1" t="s">
        <v>3661</v>
      </c>
    </row>
    <row r="302" spans="1:8">
      <c r="A302" s="1">
        <v>2593</v>
      </c>
      <c r="B302" s="33" t="s">
        <v>6882</v>
      </c>
      <c r="C302" s="80">
        <v>10000</v>
      </c>
      <c r="D302" s="81">
        <v>0</v>
      </c>
      <c r="E302" s="1" t="s">
        <v>2861</v>
      </c>
      <c r="F302" s="1" t="s">
        <v>2810</v>
      </c>
      <c r="G302" s="82" t="s">
        <v>2849</v>
      </c>
      <c r="H302" s="1" t="s">
        <v>3661</v>
      </c>
    </row>
    <row r="303" spans="1:8">
      <c r="A303" s="1">
        <v>2642</v>
      </c>
      <c r="B303" s="33" t="s">
        <v>6883</v>
      </c>
      <c r="C303" s="80">
        <v>500000</v>
      </c>
      <c r="D303" s="81">
        <v>0</v>
      </c>
      <c r="E303" s="1" t="s">
        <v>2861</v>
      </c>
      <c r="F303" s="1" t="s">
        <v>100</v>
      </c>
      <c r="G303" s="82" t="s">
        <v>2821</v>
      </c>
      <c r="H303" s="1" t="s">
        <v>2844</v>
      </c>
    </row>
    <row r="304" spans="1:8" ht="27.6">
      <c r="A304" s="1">
        <v>2686</v>
      </c>
      <c r="B304" s="33" t="s">
        <v>6884</v>
      </c>
      <c r="C304" s="80">
        <v>30000</v>
      </c>
      <c r="D304" s="81">
        <v>0</v>
      </c>
      <c r="E304" s="1" t="s">
        <v>2861</v>
      </c>
      <c r="F304" s="1" t="s">
        <v>2810</v>
      </c>
      <c r="G304" s="82" t="s">
        <v>2880</v>
      </c>
      <c r="H304" s="1" t="s">
        <v>3661</v>
      </c>
    </row>
    <row r="305" spans="1:8">
      <c r="A305" s="1">
        <v>2687</v>
      </c>
      <c r="B305" s="33" t="s">
        <v>6885</v>
      </c>
      <c r="C305" s="80">
        <v>15000</v>
      </c>
      <c r="D305" s="81">
        <v>0</v>
      </c>
      <c r="E305" s="1" t="s">
        <v>2861</v>
      </c>
      <c r="F305" s="1" t="s">
        <v>2810</v>
      </c>
      <c r="G305" s="82" t="s">
        <v>2825</v>
      </c>
      <c r="H305" s="1" t="s">
        <v>3661</v>
      </c>
    </row>
    <row r="306" spans="1:8">
      <c r="A306" s="1">
        <v>2699</v>
      </c>
      <c r="B306" s="33" t="s">
        <v>6886</v>
      </c>
      <c r="C306" s="80">
        <v>2</v>
      </c>
      <c r="D306" s="81">
        <v>0</v>
      </c>
      <c r="E306" s="1" t="s">
        <v>2861</v>
      </c>
      <c r="F306" s="1" t="s">
        <v>96</v>
      </c>
      <c r="G306" s="82" t="s">
        <v>2851</v>
      </c>
      <c r="H306" s="1" t="s">
        <v>3661</v>
      </c>
    </row>
    <row r="307" spans="1:8">
      <c r="A307" s="1">
        <v>2743</v>
      </c>
      <c r="B307" s="33" t="s">
        <v>6887</v>
      </c>
      <c r="C307" s="80">
        <v>5999</v>
      </c>
      <c r="D307" s="81">
        <v>0</v>
      </c>
      <c r="E307" s="1" t="s">
        <v>2861</v>
      </c>
      <c r="F307" s="1" t="s">
        <v>2810</v>
      </c>
      <c r="G307" s="82" t="s">
        <v>2880</v>
      </c>
      <c r="H307" s="1" t="s">
        <v>4721</v>
      </c>
    </row>
    <row r="308" spans="1:8">
      <c r="A308" s="1">
        <v>2750</v>
      </c>
      <c r="B308" s="33" t="s">
        <v>6888</v>
      </c>
      <c r="C308" s="80">
        <v>1999</v>
      </c>
      <c r="D308" s="81">
        <v>0</v>
      </c>
      <c r="E308" s="1" t="s">
        <v>2861</v>
      </c>
      <c r="F308" s="1" t="s">
        <v>2810</v>
      </c>
      <c r="G308" s="82" t="s">
        <v>2821</v>
      </c>
      <c r="H308" s="1" t="s">
        <v>4721</v>
      </c>
    </row>
    <row r="309" spans="1:8" ht="27.6">
      <c r="A309" s="1">
        <v>2751</v>
      </c>
      <c r="B309" s="33" t="s">
        <v>6889</v>
      </c>
      <c r="C309" s="80">
        <v>3274</v>
      </c>
      <c r="D309" s="81">
        <v>0</v>
      </c>
      <c r="E309" s="1" t="s">
        <v>2861</v>
      </c>
      <c r="F309" s="1" t="s">
        <v>2810</v>
      </c>
      <c r="G309" s="82" t="s">
        <v>2823</v>
      </c>
      <c r="H309" s="1" t="s">
        <v>4721</v>
      </c>
    </row>
    <row r="310" spans="1:8">
      <c r="A310" s="1">
        <v>2754</v>
      </c>
      <c r="B310" s="33" t="s">
        <v>6890</v>
      </c>
      <c r="C310" s="80">
        <v>10000</v>
      </c>
      <c r="D310" s="81">
        <v>0</v>
      </c>
      <c r="E310" s="1" t="s">
        <v>2861</v>
      </c>
      <c r="F310" s="1" t="s">
        <v>2810</v>
      </c>
      <c r="G310" s="82" t="s">
        <v>2867</v>
      </c>
      <c r="H310" s="1" t="s">
        <v>4721</v>
      </c>
    </row>
    <row r="311" spans="1:8" ht="27.6">
      <c r="A311" s="1">
        <v>2760</v>
      </c>
      <c r="B311" s="33" t="s">
        <v>6891</v>
      </c>
      <c r="C311" s="80">
        <v>5000</v>
      </c>
      <c r="D311" s="81">
        <v>0</v>
      </c>
      <c r="E311" s="1" t="s">
        <v>2861</v>
      </c>
      <c r="F311" s="1" t="s">
        <v>2820</v>
      </c>
      <c r="G311" s="82" t="s">
        <v>2825</v>
      </c>
      <c r="H311" s="1" t="s">
        <v>4721</v>
      </c>
    </row>
    <row r="312" spans="1:8" ht="27.6">
      <c r="A312" s="1">
        <v>2765</v>
      </c>
      <c r="B312" s="33" t="s">
        <v>6892</v>
      </c>
      <c r="C312" s="80">
        <v>4000</v>
      </c>
      <c r="D312" s="81">
        <v>0</v>
      </c>
      <c r="E312" s="1" t="s">
        <v>2861</v>
      </c>
      <c r="F312" s="1" t="s">
        <v>2810</v>
      </c>
      <c r="G312" s="82" t="s">
        <v>2818</v>
      </c>
      <c r="H312" s="1" t="s">
        <v>4721</v>
      </c>
    </row>
    <row r="313" spans="1:8">
      <c r="A313" s="1">
        <v>2771</v>
      </c>
      <c r="B313" s="33" t="s">
        <v>6893</v>
      </c>
      <c r="C313" s="80">
        <v>19980</v>
      </c>
      <c r="D313" s="81">
        <v>0</v>
      </c>
      <c r="E313" s="1" t="s">
        <v>2861</v>
      </c>
      <c r="F313" s="1" t="s">
        <v>2810</v>
      </c>
      <c r="G313" s="82" t="s">
        <v>2815</v>
      </c>
      <c r="H313" s="1" t="s">
        <v>4721</v>
      </c>
    </row>
    <row r="314" spans="1:8" ht="27.6">
      <c r="A314" s="1">
        <v>2772</v>
      </c>
      <c r="B314" s="33" t="s">
        <v>6894</v>
      </c>
      <c r="C314" s="80">
        <v>8000</v>
      </c>
      <c r="D314" s="81">
        <v>0</v>
      </c>
      <c r="E314" s="1" t="s">
        <v>2861</v>
      </c>
      <c r="F314" s="1" t="s">
        <v>2810</v>
      </c>
      <c r="G314" s="82" t="s">
        <v>2880</v>
      </c>
      <c r="H314" s="1" t="s">
        <v>4721</v>
      </c>
    </row>
    <row r="315" spans="1:8">
      <c r="A315" s="1">
        <v>2780</v>
      </c>
      <c r="B315" s="33" t="s">
        <v>6895</v>
      </c>
      <c r="C315" s="80">
        <v>100000</v>
      </c>
      <c r="D315" s="81">
        <v>0</v>
      </c>
      <c r="E315" s="1" t="s">
        <v>2861</v>
      </c>
      <c r="F315" s="1" t="s">
        <v>2856</v>
      </c>
      <c r="G315" s="82" t="s">
        <v>2811</v>
      </c>
      <c r="H315" s="1" t="s">
        <v>4721</v>
      </c>
    </row>
    <row r="316" spans="1:8">
      <c r="A316" s="1">
        <v>2842</v>
      </c>
      <c r="B316" s="33" t="s">
        <v>6896</v>
      </c>
      <c r="C316" s="80">
        <v>1500</v>
      </c>
      <c r="D316" s="81">
        <v>0</v>
      </c>
      <c r="E316" s="1" t="s">
        <v>2861</v>
      </c>
      <c r="F316" s="1" t="s">
        <v>2820</v>
      </c>
      <c r="G316" s="82" t="s">
        <v>2825</v>
      </c>
      <c r="H316" s="1" t="s">
        <v>2928</v>
      </c>
    </row>
    <row r="317" spans="1:8">
      <c r="A317" s="1">
        <v>2843</v>
      </c>
      <c r="B317" s="33" t="s">
        <v>6897</v>
      </c>
      <c r="C317" s="80">
        <v>1200</v>
      </c>
      <c r="D317" s="81">
        <v>0</v>
      </c>
      <c r="E317" s="1" t="s">
        <v>2861</v>
      </c>
      <c r="F317" s="1" t="s">
        <v>2810</v>
      </c>
      <c r="G317" s="82" t="s">
        <v>2825</v>
      </c>
      <c r="H317" s="1" t="s">
        <v>2928</v>
      </c>
    </row>
    <row r="318" spans="1:8" ht="27.6">
      <c r="A318" s="1">
        <v>2846</v>
      </c>
      <c r="B318" s="33" t="s">
        <v>6898</v>
      </c>
      <c r="C318" s="80">
        <v>8000</v>
      </c>
      <c r="D318" s="81">
        <v>0</v>
      </c>
      <c r="E318" s="1" t="s">
        <v>2861</v>
      </c>
      <c r="F318" s="1" t="s">
        <v>2810</v>
      </c>
      <c r="G318" s="82" t="s">
        <v>2823</v>
      </c>
      <c r="H318" s="1" t="s">
        <v>2928</v>
      </c>
    </row>
    <row r="319" spans="1:8">
      <c r="A319" s="1">
        <v>2847</v>
      </c>
      <c r="B319" s="33" t="s">
        <v>6899</v>
      </c>
      <c r="C319" s="80">
        <v>2000</v>
      </c>
      <c r="D319" s="81">
        <v>0</v>
      </c>
      <c r="E319" s="1" t="s">
        <v>2861</v>
      </c>
      <c r="F319" s="1" t="s">
        <v>2810</v>
      </c>
      <c r="G319" s="82" t="s">
        <v>2849</v>
      </c>
      <c r="H319" s="1" t="s">
        <v>2928</v>
      </c>
    </row>
    <row r="320" spans="1:8">
      <c r="A320" s="1">
        <v>2851</v>
      </c>
      <c r="B320" s="33" t="s">
        <v>6900</v>
      </c>
      <c r="C320" s="80">
        <v>4500</v>
      </c>
      <c r="D320" s="81">
        <v>0</v>
      </c>
      <c r="E320" s="1" t="s">
        <v>2861</v>
      </c>
      <c r="F320" s="1" t="s">
        <v>2969</v>
      </c>
      <c r="G320" s="82" t="s">
        <v>2839</v>
      </c>
      <c r="H320" s="1" t="s">
        <v>2928</v>
      </c>
    </row>
    <row r="321" spans="1:8">
      <c r="A321" s="1">
        <v>2853</v>
      </c>
      <c r="B321" s="33" t="s">
        <v>6901</v>
      </c>
      <c r="C321" s="80">
        <v>9500</v>
      </c>
      <c r="D321" s="81">
        <v>0</v>
      </c>
      <c r="E321" s="1" t="s">
        <v>2861</v>
      </c>
      <c r="F321" s="1" t="s">
        <v>96</v>
      </c>
      <c r="G321" s="82" t="s">
        <v>2851</v>
      </c>
      <c r="H321" s="1" t="s">
        <v>2928</v>
      </c>
    </row>
    <row r="322" spans="1:8">
      <c r="A322" s="1">
        <v>2858</v>
      </c>
      <c r="B322" s="33" t="s">
        <v>6902</v>
      </c>
      <c r="C322" s="80">
        <v>1000</v>
      </c>
      <c r="D322" s="81">
        <v>0</v>
      </c>
      <c r="E322" s="1" t="s">
        <v>2861</v>
      </c>
      <c r="F322" s="1" t="s">
        <v>2981</v>
      </c>
      <c r="G322" s="82" t="s">
        <v>2843</v>
      </c>
      <c r="H322" s="1" t="s">
        <v>2928</v>
      </c>
    </row>
    <row r="323" spans="1:8">
      <c r="A323" s="1">
        <v>2865</v>
      </c>
      <c r="B323" s="33" t="s">
        <v>6903</v>
      </c>
      <c r="C323" s="80">
        <v>2888</v>
      </c>
      <c r="D323" s="81">
        <v>0</v>
      </c>
      <c r="E323" s="1" t="s">
        <v>2861</v>
      </c>
      <c r="F323" s="1" t="s">
        <v>2810</v>
      </c>
      <c r="G323" s="82" t="s">
        <v>2843</v>
      </c>
      <c r="H323" s="1" t="s">
        <v>2928</v>
      </c>
    </row>
    <row r="324" spans="1:8">
      <c r="A324" s="1">
        <v>2872</v>
      </c>
      <c r="B324" s="33" t="s">
        <v>6904</v>
      </c>
      <c r="C324" s="80">
        <v>3000</v>
      </c>
      <c r="D324" s="81">
        <v>0</v>
      </c>
      <c r="E324" s="1" t="s">
        <v>2861</v>
      </c>
      <c r="F324" s="1" t="s">
        <v>2810</v>
      </c>
      <c r="G324" s="82" t="s">
        <v>2823</v>
      </c>
      <c r="H324" s="1" t="s">
        <v>2928</v>
      </c>
    </row>
    <row r="325" spans="1:8">
      <c r="A325" s="1">
        <v>2876</v>
      </c>
      <c r="B325" s="33" t="s">
        <v>6905</v>
      </c>
      <c r="C325" s="80">
        <v>150000</v>
      </c>
      <c r="D325" s="81">
        <v>0</v>
      </c>
      <c r="E325" s="1" t="s">
        <v>2861</v>
      </c>
      <c r="F325" s="1" t="s">
        <v>2810</v>
      </c>
      <c r="G325" s="82" t="s">
        <v>2821</v>
      </c>
      <c r="H325" s="1" t="s">
        <v>2928</v>
      </c>
    </row>
    <row r="326" spans="1:8" ht="27.6">
      <c r="A326" s="1">
        <v>2881</v>
      </c>
      <c r="B326" s="33" t="s">
        <v>6906</v>
      </c>
      <c r="C326" s="80">
        <v>5500</v>
      </c>
      <c r="D326" s="81">
        <v>0</v>
      </c>
      <c r="E326" s="1" t="s">
        <v>2861</v>
      </c>
      <c r="F326" s="1" t="s">
        <v>2810</v>
      </c>
      <c r="G326" s="82" t="s">
        <v>2818</v>
      </c>
      <c r="H326" s="1" t="s">
        <v>2928</v>
      </c>
    </row>
    <row r="327" spans="1:8" ht="27.6">
      <c r="A327" s="1">
        <v>2888</v>
      </c>
      <c r="B327" s="33" t="s">
        <v>6907</v>
      </c>
      <c r="C327" s="80">
        <v>30000</v>
      </c>
      <c r="D327" s="81">
        <v>0</v>
      </c>
      <c r="E327" s="1" t="s">
        <v>2861</v>
      </c>
      <c r="F327" s="1" t="s">
        <v>2810</v>
      </c>
      <c r="G327" s="82" t="s">
        <v>2818</v>
      </c>
      <c r="H327" s="1" t="s">
        <v>2928</v>
      </c>
    </row>
    <row r="328" spans="1:8">
      <c r="A328" s="1">
        <v>2894</v>
      </c>
      <c r="B328" s="33" t="s">
        <v>6908</v>
      </c>
      <c r="C328" s="80">
        <v>50000</v>
      </c>
      <c r="D328" s="81">
        <v>0</v>
      </c>
      <c r="E328" s="1" t="s">
        <v>2861</v>
      </c>
      <c r="F328" s="1" t="s">
        <v>2810</v>
      </c>
      <c r="G328" s="82" t="s">
        <v>2811</v>
      </c>
      <c r="H328" s="1" t="s">
        <v>2928</v>
      </c>
    </row>
    <row r="329" spans="1:8">
      <c r="A329" s="1">
        <v>2899</v>
      </c>
      <c r="B329" s="33" t="s">
        <v>6909</v>
      </c>
      <c r="C329" s="80">
        <v>10000</v>
      </c>
      <c r="D329" s="81">
        <v>0</v>
      </c>
      <c r="E329" s="1" t="s">
        <v>2861</v>
      </c>
      <c r="F329" s="1" t="s">
        <v>2810</v>
      </c>
      <c r="G329" s="82" t="s">
        <v>2825</v>
      </c>
      <c r="H329" s="1" t="s">
        <v>2928</v>
      </c>
    </row>
    <row r="330" spans="1:8">
      <c r="A330" s="1">
        <v>2943</v>
      </c>
      <c r="B330" s="33" t="s">
        <v>6910</v>
      </c>
      <c r="C330" s="80">
        <v>3000</v>
      </c>
      <c r="D330" s="81">
        <v>0</v>
      </c>
      <c r="E330" s="1" t="s">
        <v>2861</v>
      </c>
      <c r="F330" s="1" t="s">
        <v>2810</v>
      </c>
      <c r="G330" s="82" t="s">
        <v>2849</v>
      </c>
      <c r="H330" s="1" t="s">
        <v>2881</v>
      </c>
    </row>
    <row r="331" spans="1:8">
      <c r="A331" s="1">
        <v>2945</v>
      </c>
      <c r="B331" s="33" t="s">
        <v>6911</v>
      </c>
      <c r="C331" s="80">
        <v>50000</v>
      </c>
      <c r="D331" s="81">
        <v>0</v>
      </c>
      <c r="E331" s="1" t="s">
        <v>2861</v>
      </c>
      <c r="F331" s="1" t="s">
        <v>2810</v>
      </c>
      <c r="G331" s="82" t="s">
        <v>2823</v>
      </c>
      <c r="H331" s="1" t="s">
        <v>2881</v>
      </c>
    </row>
    <row r="332" spans="1:8" ht="27.6">
      <c r="A332" s="1">
        <v>2950</v>
      </c>
      <c r="B332" s="33" t="s">
        <v>6912</v>
      </c>
      <c r="C332" s="80">
        <v>5000000</v>
      </c>
      <c r="D332" s="81">
        <v>0</v>
      </c>
      <c r="E332" s="1" t="s">
        <v>2861</v>
      </c>
      <c r="F332" s="1" t="s">
        <v>2810</v>
      </c>
      <c r="G332" s="82" t="s">
        <v>2815</v>
      </c>
      <c r="H332" s="1" t="s">
        <v>2881</v>
      </c>
    </row>
    <row r="333" spans="1:8" ht="27.6">
      <c r="A333" s="1">
        <v>2954</v>
      </c>
      <c r="B333" s="33" t="s">
        <v>6913</v>
      </c>
      <c r="C333" s="80">
        <v>15000</v>
      </c>
      <c r="D333" s="81">
        <v>0</v>
      </c>
      <c r="E333" s="1" t="s">
        <v>2814</v>
      </c>
      <c r="F333" s="1" t="s">
        <v>2810</v>
      </c>
      <c r="G333" s="82" t="s">
        <v>2811</v>
      </c>
      <c r="H333" s="1" t="s">
        <v>2881</v>
      </c>
    </row>
    <row r="334" spans="1:8">
      <c r="A334" s="1">
        <v>2958</v>
      </c>
      <c r="B334" s="33" t="s">
        <v>6914</v>
      </c>
      <c r="C334" s="80">
        <v>80000</v>
      </c>
      <c r="D334" s="81">
        <v>0</v>
      </c>
      <c r="E334" s="1" t="s">
        <v>2814</v>
      </c>
      <c r="F334" s="1" t="s">
        <v>2810</v>
      </c>
      <c r="G334" s="82" t="s">
        <v>2849</v>
      </c>
      <c r="H334" s="1" t="s">
        <v>2881</v>
      </c>
    </row>
    <row r="335" spans="1:8">
      <c r="A335" s="1">
        <v>2959</v>
      </c>
      <c r="B335" s="33" t="s">
        <v>6915</v>
      </c>
      <c r="C335" s="80">
        <v>10000</v>
      </c>
      <c r="D335" s="81">
        <v>0</v>
      </c>
      <c r="E335" s="1" t="s">
        <v>2814</v>
      </c>
      <c r="F335" s="1" t="s">
        <v>2820</v>
      </c>
      <c r="G335" s="82" t="s">
        <v>2825</v>
      </c>
      <c r="H335" s="1" t="s">
        <v>2881</v>
      </c>
    </row>
    <row r="336" spans="1:8">
      <c r="A336" s="1">
        <v>2960</v>
      </c>
      <c r="B336" s="33" t="s">
        <v>6916</v>
      </c>
      <c r="C336" s="80">
        <v>30000000</v>
      </c>
      <c r="D336" s="81">
        <v>0</v>
      </c>
      <c r="E336" s="1" t="s">
        <v>2814</v>
      </c>
      <c r="F336" s="1" t="s">
        <v>2810</v>
      </c>
      <c r="G336" s="82" t="s">
        <v>2867</v>
      </c>
      <c r="H336" s="1" t="s">
        <v>2881</v>
      </c>
    </row>
    <row r="337" spans="1:8">
      <c r="A337" s="1">
        <v>3054</v>
      </c>
      <c r="B337" s="33" t="s">
        <v>6917</v>
      </c>
      <c r="C337" s="80">
        <v>300</v>
      </c>
      <c r="D337" s="81">
        <v>0</v>
      </c>
      <c r="E337" s="1" t="s">
        <v>2861</v>
      </c>
      <c r="F337" s="1" t="s">
        <v>2810</v>
      </c>
      <c r="G337" s="82" t="s">
        <v>2839</v>
      </c>
      <c r="H337" s="1" t="s">
        <v>2881</v>
      </c>
    </row>
    <row r="338" spans="1:8">
      <c r="A338" s="1">
        <v>3056</v>
      </c>
      <c r="B338" s="33" t="s">
        <v>6918</v>
      </c>
      <c r="C338" s="80">
        <v>25000</v>
      </c>
      <c r="D338" s="81">
        <v>0</v>
      </c>
      <c r="E338" s="1" t="s">
        <v>2861</v>
      </c>
      <c r="F338" s="1" t="s">
        <v>2810</v>
      </c>
      <c r="G338" s="82" t="s">
        <v>2851</v>
      </c>
      <c r="H338" s="1" t="s">
        <v>2881</v>
      </c>
    </row>
    <row r="339" spans="1:8">
      <c r="A339" s="1">
        <v>3057</v>
      </c>
      <c r="B339" s="33" t="s">
        <v>6919</v>
      </c>
      <c r="C339" s="80">
        <v>50000</v>
      </c>
      <c r="D339" s="81">
        <v>0</v>
      </c>
      <c r="E339" s="1" t="s">
        <v>2861</v>
      </c>
      <c r="F339" s="1" t="s">
        <v>2820</v>
      </c>
      <c r="G339" s="82" t="s">
        <v>2849</v>
      </c>
      <c r="H339" s="1" t="s">
        <v>2881</v>
      </c>
    </row>
    <row r="340" spans="1:8">
      <c r="A340" s="1">
        <v>3061</v>
      </c>
      <c r="B340" s="33" t="s">
        <v>6920</v>
      </c>
      <c r="C340" s="80">
        <v>1000000</v>
      </c>
      <c r="D340" s="81">
        <v>0</v>
      </c>
      <c r="E340" s="1" t="s">
        <v>2861</v>
      </c>
      <c r="F340" s="1" t="s">
        <v>2810</v>
      </c>
      <c r="G340" s="82" t="s">
        <v>2851</v>
      </c>
      <c r="H340" s="1" t="s">
        <v>2881</v>
      </c>
    </row>
    <row r="341" spans="1:8">
      <c r="A341" s="1">
        <v>3082</v>
      </c>
      <c r="B341" s="33" t="s">
        <v>6921</v>
      </c>
      <c r="C341" s="80">
        <v>9000</v>
      </c>
      <c r="D341" s="81">
        <v>0</v>
      </c>
      <c r="E341" s="1" t="s">
        <v>2861</v>
      </c>
      <c r="F341" s="1" t="s">
        <v>2810</v>
      </c>
      <c r="G341" s="82" t="s">
        <v>2818</v>
      </c>
      <c r="H341" s="1" t="s">
        <v>2881</v>
      </c>
    </row>
    <row r="342" spans="1:8" ht="27.6">
      <c r="A342" s="1">
        <v>3114</v>
      </c>
      <c r="B342" s="33" t="s">
        <v>6922</v>
      </c>
      <c r="C342" s="80">
        <v>75000</v>
      </c>
      <c r="D342" s="81">
        <v>0</v>
      </c>
      <c r="E342" s="1" t="s">
        <v>2861</v>
      </c>
      <c r="F342" s="1" t="s">
        <v>2810</v>
      </c>
      <c r="G342" s="82" t="s">
        <v>2851</v>
      </c>
      <c r="H342" s="1" t="s">
        <v>2881</v>
      </c>
    </row>
    <row r="343" spans="1:8">
      <c r="A343" s="1">
        <v>3125</v>
      </c>
      <c r="B343" s="33" t="s">
        <v>6923</v>
      </c>
      <c r="C343" s="80">
        <v>1500000</v>
      </c>
      <c r="D343" s="81">
        <v>0</v>
      </c>
      <c r="E343" s="1" t="s">
        <v>2814</v>
      </c>
      <c r="F343" s="1" t="s">
        <v>2810</v>
      </c>
      <c r="G343" s="82" t="s">
        <v>2815</v>
      </c>
      <c r="H343" s="1" t="s">
        <v>2881</v>
      </c>
    </row>
    <row r="344" spans="1:8">
      <c r="A344" s="1">
        <v>3127</v>
      </c>
      <c r="B344" s="33" t="s">
        <v>6924</v>
      </c>
      <c r="C344" s="80">
        <v>100000</v>
      </c>
      <c r="D344" s="81">
        <v>0</v>
      </c>
      <c r="E344" s="1" t="s">
        <v>2814</v>
      </c>
      <c r="F344" s="1" t="s">
        <v>2810</v>
      </c>
      <c r="G344" s="82" t="s">
        <v>2839</v>
      </c>
      <c r="H344" s="1" t="s">
        <v>2881</v>
      </c>
    </row>
    <row r="345" spans="1:8">
      <c r="A345" s="1">
        <v>3138</v>
      </c>
      <c r="B345" s="33" t="s">
        <v>6925</v>
      </c>
      <c r="C345" s="80">
        <v>200</v>
      </c>
      <c r="D345" s="81">
        <v>0</v>
      </c>
      <c r="E345" s="1" t="s">
        <v>2971</v>
      </c>
      <c r="F345" s="1" t="s">
        <v>2820</v>
      </c>
      <c r="G345" s="82" t="s">
        <v>2849</v>
      </c>
      <c r="H345" s="1" t="s">
        <v>2928</v>
      </c>
    </row>
    <row r="346" spans="1:8">
      <c r="A346" s="1">
        <v>3143</v>
      </c>
      <c r="B346" s="33" t="s">
        <v>6926</v>
      </c>
      <c r="C346" s="80">
        <v>700</v>
      </c>
      <c r="D346" s="81">
        <v>0</v>
      </c>
      <c r="E346" s="1" t="s">
        <v>2971</v>
      </c>
      <c r="F346" s="1" t="s">
        <v>2820</v>
      </c>
      <c r="G346" s="82" t="s">
        <v>2849</v>
      </c>
      <c r="H346" s="1" t="s">
        <v>2928</v>
      </c>
    </row>
    <row r="347" spans="1:8">
      <c r="A347" s="1">
        <v>3145</v>
      </c>
      <c r="B347" s="33" t="s">
        <v>6927</v>
      </c>
      <c r="C347" s="80">
        <v>25000</v>
      </c>
      <c r="D347" s="81">
        <v>0</v>
      </c>
      <c r="E347" s="1" t="s">
        <v>2971</v>
      </c>
      <c r="F347" s="1" t="s">
        <v>2810</v>
      </c>
      <c r="G347" s="82" t="s">
        <v>2839</v>
      </c>
      <c r="H347" s="1" t="s">
        <v>2928</v>
      </c>
    </row>
    <row r="348" spans="1:8">
      <c r="A348" s="1">
        <v>3190</v>
      </c>
      <c r="B348" s="33" t="s">
        <v>6928</v>
      </c>
      <c r="C348" s="80">
        <v>4000</v>
      </c>
      <c r="D348" s="81">
        <v>0</v>
      </c>
      <c r="E348" s="1" t="s">
        <v>2861</v>
      </c>
      <c r="F348" s="1" t="s">
        <v>96</v>
      </c>
      <c r="G348" s="82" t="s">
        <v>2843</v>
      </c>
      <c r="H348" s="1" t="s">
        <v>3032</v>
      </c>
    </row>
    <row r="349" spans="1:8">
      <c r="A349" s="1">
        <v>3194</v>
      </c>
      <c r="B349" s="33" t="s">
        <v>6929</v>
      </c>
      <c r="C349" s="80">
        <v>11000</v>
      </c>
      <c r="D349" s="81">
        <v>0</v>
      </c>
      <c r="E349" s="1" t="s">
        <v>2861</v>
      </c>
      <c r="F349" s="1" t="s">
        <v>2810</v>
      </c>
      <c r="G349" s="82" t="s">
        <v>2821</v>
      </c>
      <c r="H349" s="1" t="s">
        <v>3032</v>
      </c>
    </row>
    <row r="350" spans="1:8">
      <c r="A350" s="1">
        <v>3204</v>
      </c>
      <c r="B350" s="33" t="s">
        <v>6930</v>
      </c>
      <c r="C350" s="80">
        <v>500</v>
      </c>
      <c r="D350" s="81">
        <v>0</v>
      </c>
      <c r="E350" s="1" t="s">
        <v>2861</v>
      </c>
      <c r="F350" s="1" t="s">
        <v>2810</v>
      </c>
      <c r="G350" s="82" t="s">
        <v>2821</v>
      </c>
      <c r="H350" s="1" t="s">
        <v>3032</v>
      </c>
    </row>
    <row r="351" spans="1:8">
      <c r="A351" s="1">
        <v>3206</v>
      </c>
      <c r="B351" s="33" t="s">
        <v>6931</v>
      </c>
      <c r="C351" s="80">
        <v>5000</v>
      </c>
      <c r="D351" s="81">
        <v>0</v>
      </c>
      <c r="E351" s="1" t="s">
        <v>2861</v>
      </c>
      <c r="F351" s="1" t="s">
        <v>2810</v>
      </c>
      <c r="G351" s="82" t="s">
        <v>2867</v>
      </c>
      <c r="H351" s="1" t="s">
        <v>3032</v>
      </c>
    </row>
    <row r="352" spans="1:8">
      <c r="A352" s="1">
        <v>3628</v>
      </c>
      <c r="B352" s="33" t="s">
        <v>6932</v>
      </c>
      <c r="C352" s="80">
        <v>100000</v>
      </c>
      <c r="D352" s="81">
        <v>0</v>
      </c>
      <c r="E352" s="1" t="s">
        <v>2861</v>
      </c>
      <c r="F352" s="1" t="s">
        <v>2810</v>
      </c>
      <c r="G352" s="82" t="s">
        <v>2818</v>
      </c>
      <c r="H352" s="1" t="s">
        <v>3032</v>
      </c>
    </row>
    <row r="353" spans="1:8">
      <c r="A353" s="1">
        <v>3636</v>
      </c>
      <c r="B353" s="33" t="s">
        <v>6933</v>
      </c>
      <c r="C353" s="80">
        <v>150000</v>
      </c>
      <c r="D353" s="81">
        <v>0</v>
      </c>
      <c r="E353" s="1" t="s">
        <v>2861</v>
      </c>
      <c r="F353" s="1" t="s">
        <v>2810</v>
      </c>
      <c r="G353" s="82" t="s">
        <v>2867</v>
      </c>
      <c r="H353" s="1" t="s">
        <v>3032</v>
      </c>
    </row>
    <row r="354" spans="1:8" ht="27.6">
      <c r="A354" s="1">
        <v>3641</v>
      </c>
      <c r="B354" s="33" t="s">
        <v>6934</v>
      </c>
      <c r="C354" s="80">
        <v>3000</v>
      </c>
      <c r="D354" s="81">
        <v>0</v>
      </c>
      <c r="E354" s="1" t="s">
        <v>2861</v>
      </c>
      <c r="F354" s="1" t="s">
        <v>2810</v>
      </c>
      <c r="G354" s="82" t="s">
        <v>2880</v>
      </c>
      <c r="H354" s="1" t="s">
        <v>3032</v>
      </c>
    </row>
    <row r="355" spans="1:8">
      <c r="A355" s="1">
        <v>3643</v>
      </c>
      <c r="B355" s="33" t="s">
        <v>6935</v>
      </c>
      <c r="C355" s="80">
        <v>25000</v>
      </c>
      <c r="D355" s="81">
        <v>0</v>
      </c>
      <c r="E355" s="1" t="s">
        <v>2861</v>
      </c>
      <c r="F355" s="1" t="s">
        <v>2810</v>
      </c>
      <c r="G355" s="82" t="s">
        <v>2818</v>
      </c>
      <c r="H355" s="1" t="s">
        <v>3032</v>
      </c>
    </row>
    <row r="356" spans="1:8">
      <c r="A356" s="1">
        <v>3733</v>
      </c>
      <c r="B356" s="33" t="s">
        <v>6936</v>
      </c>
      <c r="C356" s="80">
        <v>1500</v>
      </c>
      <c r="D356" s="81">
        <v>0</v>
      </c>
      <c r="E356" s="1" t="s">
        <v>2861</v>
      </c>
      <c r="F356" s="1" t="s">
        <v>2810</v>
      </c>
      <c r="G356" s="82" t="s">
        <v>2823</v>
      </c>
      <c r="H356" s="1" t="s">
        <v>2928</v>
      </c>
    </row>
    <row r="357" spans="1:8">
      <c r="A357" s="1">
        <v>3741</v>
      </c>
      <c r="B357" s="33" t="s">
        <v>6937</v>
      </c>
      <c r="C357" s="80">
        <v>20000</v>
      </c>
      <c r="D357" s="81">
        <v>0</v>
      </c>
      <c r="E357" s="1" t="s">
        <v>2861</v>
      </c>
      <c r="F357" s="1" t="s">
        <v>2810</v>
      </c>
      <c r="G357" s="82" t="s">
        <v>2843</v>
      </c>
      <c r="H357" s="1" t="s">
        <v>2928</v>
      </c>
    </row>
    <row r="358" spans="1:8">
      <c r="A358" s="1">
        <v>3743</v>
      </c>
      <c r="B358" s="33" t="s">
        <v>6938</v>
      </c>
      <c r="C358" s="80">
        <v>2200</v>
      </c>
      <c r="D358" s="81">
        <v>0</v>
      </c>
      <c r="E358" s="1" t="s">
        <v>2861</v>
      </c>
      <c r="F358" s="1" t="s">
        <v>2810</v>
      </c>
      <c r="G358" s="82" t="s">
        <v>2821</v>
      </c>
      <c r="H358" s="1" t="s">
        <v>2928</v>
      </c>
    </row>
    <row r="359" spans="1:8">
      <c r="A359" s="1">
        <v>3744</v>
      </c>
      <c r="B359" s="33" t="s">
        <v>6939</v>
      </c>
      <c r="C359" s="80">
        <v>1200</v>
      </c>
      <c r="D359" s="81">
        <v>0</v>
      </c>
      <c r="E359" s="1" t="s">
        <v>2861</v>
      </c>
      <c r="F359" s="1" t="s">
        <v>2810</v>
      </c>
      <c r="G359" s="82" t="s">
        <v>2821</v>
      </c>
      <c r="H359" s="1" t="s">
        <v>2928</v>
      </c>
    </row>
    <row r="360" spans="1:8" ht="27.6">
      <c r="A360" s="1">
        <v>3790</v>
      </c>
      <c r="B360" s="33" t="s">
        <v>6940</v>
      </c>
      <c r="C360" s="80">
        <v>15000</v>
      </c>
      <c r="D360" s="81">
        <v>0</v>
      </c>
      <c r="E360" s="1" t="s">
        <v>2861</v>
      </c>
      <c r="F360" s="1" t="s">
        <v>2810</v>
      </c>
      <c r="G360" s="82" t="s">
        <v>2818</v>
      </c>
      <c r="H360" s="1" t="s">
        <v>3032</v>
      </c>
    </row>
    <row r="361" spans="1:8">
      <c r="A361" s="1">
        <v>3791</v>
      </c>
      <c r="B361" s="33" t="s">
        <v>6941</v>
      </c>
      <c r="C361" s="80">
        <v>1500</v>
      </c>
      <c r="D361" s="81">
        <v>0</v>
      </c>
      <c r="E361" s="1" t="s">
        <v>2861</v>
      </c>
      <c r="F361" s="1" t="s">
        <v>2810</v>
      </c>
      <c r="G361" s="82" t="s">
        <v>2825</v>
      </c>
      <c r="H361" s="1" t="s">
        <v>3032</v>
      </c>
    </row>
    <row r="362" spans="1:8">
      <c r="A362" s="1">
        <v>3802</v>
      </c>
      <c r="B362" s="33" t="s">
        <v>6942</v>
      </c>
      <c r="C362" s="80">
        <v>3000</v>
      </c>
      <c r="D362" s="81">
        <v>0</v>
      </c>
      <c r="E362" s="1" t="s">
        <v>2861</v>
      </c>
      <c r="F362" s="1" t="s">
        <v>2810</v>
      </c>
      <c r="G362" s="82" t="s">
        <v>2880</v>
      </c>
      <c r="H362" s="1" t="s">
        <v>3032</v>
      </c>
    </row>
    <row r="363" spans="1:8" ht="27.6">
      <c r="A363" s="1">
        <v>3804</v>
      </c>
      <c r="B363" s="33" t="s">
        <v>6943</v>
      </c>
      <c r="C363" s="80">
        <v>8000</v>
      </c>
      <c r="D363" s="81">
        <v>0</v>
      </c>
      <c r="E363" s="1" t="s">
        <v>2861</v>
      </c>
      <c r="F363" s="1" t="s">
        <v>2810</v>
      </c>
      <c r="G363" s="82" t="s">
        <v>2821</v>
      </c>
      <c r="H363" s="1" t="s">
        <v>3032</v>
      </c>
    </row>
    <row r="364" spans="1:8">
      <c r="A364" s="1">
        <v>3863</v>
      </c>
      <c r="B364" s="33" t="s">
        <v>6944</v>
      </c>
      <c r="C364" s="80">
        <v>6000</v>
      </c>
      <c r="D364" s="81">
        <v>0</v>
      </c>
      <c r="E364" s="1" t="s">
        <v>2861</v>
      </c>
      <c r="F364" s="1" t="s">
        <v>2810</v>
      </c>
      <c r="G364" s="82" t="s">
        <v>2880</v>
      </c>
      <c r="H364" s="1" t="s">
        <v>2928</v>
      </c>
    </row>
    <row r="365" spans="1:8">
      <c r="A365" s="1">
        <v>3872</v>
      </c>
      <c r="B365" s="33" t="s">
        <v>6945</v>
      </c>
      <c r="C365" s="80">
        <v>15000</v>
      </c>
      <c r="D365" s="81">
        <v>0</v>
      </c>
      <c r="E365" s="1" t="s">
        <v>2814</v>
      </c>
      <c r="F365" s="1" t="s">
        <v>2810</v>
      </c>
      <c r="G365" s="82" t="s">
        <v>2821</v>
      </c>
      <c r="H365" s="1" t="s">
        <v>3032</v>
      </c>
    </row>
    <row r="366" spans="1:8" ht="27.6">
      <c r="A366" s="1">
        <v>3873</v>
      </c>
      <c r="B366" s="33" t="s">
        <v>6946</v>
      </c>
      <c r="C366" s="80">
        <v>5500</v>
      </c>
      <c r="D366" s="81">
        <v>0</v>
      </c>
      <c r="E366" s="1" t="s">
        <v>2814</v>
      </c>
      <c r="F366" s="1" t="s">
        <v>2810</v>
      </c>
      <c r="G366" s="82" t="s">
        <v>2880</v>
      </c>
      <c r="H366" s="1" t="s">
        <v>3032</v>
      </c>
    </row>
    <row r="367" spans="1:8" ht="27.6">
      <c r="A367" s="1">
        <v>3874</v>
      </c>
      <c r="B367" s="33" t="s">
        <v>6947</v>
      </c>
      <c r="C367" s="80">
        <v>620</v>
      </c>
      <c r="D367" s="81">
        <v>0</v>
      </c>
      <c r="E367" s="1" t="s">
        <v>2814</v>
      </c>
      <c r="F367" s="1" t="s">
        <v>3232</v>
      </c>
      <c r="G367" s="82" t="s">
        <v>2839</v>
      </c>
      <c r="H367" s="1" t="s">
        <v>3032</v>
      </c>
    </row>
    <row r="368" spans="1:8" ht="27.6">
      <c r="A368" s="1">
        <v>3875</v>
      </c>
      <c r="B368" s="33" t="s">
        <v>6948</v>
      </c>
      <c r="C368" s="80">
        <v>30000</v>
      </c>
      <c r="D368" s="81">
        <v>0</v>
      </c>
      <c r="E368" s="1" t="s">
        <v>2814</v>
      </c>
      <c r="F368" s="1" t="s">
        <v>2911</v>
      </c>
      <c r="G368" s="82" t="s">
        <v>2880</v>
      </c>
      <c r="H368" s="1" t="s">
        <v>3032</v>
      </c>
    </row>
    <row r="369" spans="1:8">
      <c r="A369" s="1">
        <v>3879</v>
      </c>
      <c r="B369" s="33" t="s">
        <v>6949</v>
      </c>
      <c r="C369" s="80">
        <v>15000</v>
      </c>
      <c r="D369" s="81">
        <v>0</v>
      </c>
      <c r="E369" s="1" t="s">
        <v>2814</v>
      </c>
      <c r="F369" s="1" t="s">
        <v>2820</v>
      </c>
      <c r="G369" s="82" t="s">
        <v>2815</v>
      </c>
      <c r="H369" s="1" t="s">
        <v>3032</v>
      </c>
    </row>
    <row r="370" spans="1:8" ht="27.6">
      <c r="A370" s="1">
        <v>3882</v>
      </c>
      <c r="B370" s="33" t="s">
        <v>6950</v>
      </c>
      <c r="C370" s="80">
        <v>30000</v>
      </c>
      <c r="D370" s="81">
        <v>0</v>
      </c>
      <c r="E370" s="1" t="s">
        <v>2814</v>
      </c>
      <c r="F370" s="1" t="s">
        <v>2892</v>
      </c>
      <c r="G370" s="82" t="s">
        <v>2839</v>
      </c>
      <c r="H370" s="1" t="s">
        <v>3032</v>
      </c>
    </row>
    <row r="371" spans="1:8">
      <c r="A371" s="1">
        <v>3883</v>
      </c>
      <c r="B371" s="33" t="s">
        <v>6951</v>
      </c>
      <c r="C371" s="80">
        <v>15000</v>
      </c>
      <c r="D371" s="81">
        <v>0</v>
      </c>
      <c r="E371" s="1" t="s">
        <v>2814</v>
      </c>
      <c r="F371" s="1" t="s">
        <v>2820</v>
      </c>
      <c r="G371" s="82" t="s">
        <v>2867</v>
      </c>
      <c r="H371" s="1" t="s">
        <v>3032</v>
      </c>
    </row>
    <row r="372" spans="1:8" ht="27.6">
      <c r="A372" s="1">
        <v>3884</v>
      </c>
      <c r="B372" s="33" t="s">
        <v>6952</v>
      </c>
      <c r="C372" s="80">
        <v>10000</v>
      </c>
      <c r="D372" s="81">
        <v>0</v>
      </c>
      <c r="E372" s="1" t="s">
        <v>2814</v>
      </c>
      <c r="F372" s="1" t="s">
        <v>2810</v>
      </c>
      <c r="G372" s="82" t="s">
        <v>2849</v>
      </c>
      <c r="H372" s="1" t="s">
        <v>3032</v>
      </c>
    </row>
    <row r="373" spans="1:8" ht="27.6">
      <c r="A373" s="1">
        <v>3885</v>
      </c>
      <c r="B373" s="33" t="s">
        <v>6953</v>
      </c>
      <c r="C373" s="80">
        <v>375000</v>
      </c>
      <c r="D373" s="81">
        <v>0</v>
      </c>
      <c r="E373" s="1" t="s">
        <v>2814</v>
      </c>
      <c r="F373" s="1" t="s">
        <v>2810</v>
      </c>
      <c r="G373" s="82" t="s">
        <v>2823</v>
      </c>
      <c r="H373" s="1" t="s">
        <v>3032</v>
      </c>
    </row>
    <row r="374" spans="1:8">
      <c r="A374" s="1">
        <v>3886</v>
      </c>
      <c r="B374" s="33" t="s">
        <v>6954</v>
      </c>
      <c r="C374" s="80">
        <v>10000</v>
      </c>
      <c r="D374" s="81">
        <v>0</v>
      </c>
      <c r="E374" s="1" t="s">
        <v>2814</v>
      </c>
      <c r="F374" s="1" t="s">
        <v>2892</v>
      </c>
      <c r="G374" s="82" t="s">
        <v>2843</v>
      </c>
      <c r="H374" s="1" t="s">
        <v>3032</v>
      </c>
    </row>
    <row r="375" spans="1:8">
      <c r="A375" s="1">
        <v>3892</v>
      </c>
      <c r="B375" s="33" t="s">
        <v>6955</v>
      </c>
      <c r="C375" s="80">
        <v>1000</v>
      </c>
      <c r="D375" s="81">
        <v>0</v>
      </c>
      <c r="E375" s="1" t="s">
        <v>2861</v>
      </c>
      <c r="F375" s="1" t="s">
        <v>2810</v>
      </c>
      <c r="G375" s="82" t="s">
        <v>2867</v>
      </c>
      <c r="H375" s="1" t="s">
        <v>2928</v>
      </c>
    </row>
    <row r="376" spans="1:8">
      <c r="A376" s="1">
        <v>3903</v>
      </c>
      <c r="B376" s="33" t="s">
        <v>6956</v>
      </c>
      <c r="C376" s="80">
        <v>1500</v>
      </c>
      <c r="D376" s="81">
        <v>0</v>
      </c>
      <c r="E376" s="1" t="s">
        <v>2861</v>
      </c>
      <c r="F376" s="1" t="s">
        <v>2810</v>
      </c>
      <c r="G376" s="82" t="s">
        <v>2851</v>
      </c>
      <c r="H376" s="1" t="s">
        <v>2928</v>
      </c>
    </row>
    <row r="377" spans="1:8">
      <c r="A377" s="1">
        <v>3916</v>
      </c>
      <c r="B377" s="33" t="s">
        <v>6957</v>
      </c>
      <c r="C377" s="80">
        <v>2000</v>
      </c>
      <c r="D377" s="81">
        <v>0</v>
      </c>
      <c r="E377" s="1" t="s">
        <v>2861</v>
      </c>
      <c r="F377" s="1" t="s">
        <v>2911</v>
      </c>
      <c r="G377" s="82" t="s">
        <v>2825</v>
      </c>
      <c r="H377" s="1" t="s">
        <v>2928</v>
      </c>
    </row>
    <row r="378" spans="1:8" ht="27.6">
      <c r="A378" s="1">
        <v>3921</v>
      </c>
      <c r="B378" s="33" t="s">
        <v>6958</v>
      </c>
      <c r="C378" s="80">
        <v>3000</v>
      </c>
      <c r="D378" s="81">
        <v>0</v>
      </c>
      <c r="E378" s="1" t="s">
        <v>2861</v>
      </c>
      <c r="F378" s="1" t="s">
        <v>2820</v>
      </c>
      <c r="G378" s="82" t="s">
        <v>2818</v>
      </c>
      <c r="H378" s="1" t="s">
        <v>2928</v>
      </c>
    </row>
    <row r="379" spans="1:8">
      <c r="A379" s="1">
        <v>3930</v>
      </c>
      <c r="B379" s="33" t="s">
        <v>6959</v>
      </c>
      <c r="C379" s="80">
        <v>10000</v>
      </c>
      <c r="D379" s="81">
        <v>0</v>
      </c>
      <c r="E379" s="1" t="s">
        <v>2861</v>
      </c>
      <c r="F379" s="1" t="s">
        <v>2892</v>
      </c>
      <c r="G379" s="82" t="s">
        <v>2849</v>
      </c>
      <c r="H379" s="1" t="s">
        <v>2928</v>
      </c>
    </row>
    <row r="380" spans="1:8">
      <c r="A380" s="1">
        <v>3931</v>
      </c>
      <c r="B380" s="33" t="s">
        <v>6960</v>
      </c>
      <c r="C380" s="80">
        <v>8000</v>
      </c>
      <c r="D380" s="81">
        <v>0</v>
      </c>
      <c r="E380" s="1" t="s">
        <v>2861</v>
      </c>
      <c r="F380" s="1" t="s">
        <v>2810</v>
      </c>
      <c r="G380" s="82" t="s">
        <v>2867</v>
      </c>
      <c r="H380" s="1" t="s">
        <v>2928</v>
      </c>
    </row>
    <row r="381" spans="1:8">
      <c r="A381" s="1">
        <v>3936</v>
      </c>
      <c r="B381" s="33" t="s">
        <v>6961</v>
      </c>
      <c r="C381" s="80">
        <v>20000</v>
      </c>
      <c r="D381" s="81">
        <v>0</v>
      </c>
      <c r="E381" s="1" t="s">
        <v>2861</v>
      </c>
      <c r="F381" s="1" t="s">
        <v>2810</v>
      </c>
      <c r="G381" s="82" t="s">
        <v>2843</v>
      </c>
      <c r="H381" s="1" t="s">
        <v>2928</v>
      </c>
    </row>
    <row r="382" spans="1:8">
      <c r="A382" s="1">
        <v>3942</v>
      </c>
      <c r="B382" s="33" t="s">
        <v>6962</v>
      </c>
      <c r="C382" s="80">
        <v>1200</v>
      </c>
      <c r="D382" s="81">
        <v>0</v>
      </c>
      <c r="E382" s="1" t="s">
        <v>2861</v>
      </c>
      <c r="F382" s="1" t="s">
        <v>2810</v>
      </c>
      <c r="G382" s="82" t="s">
        <v>2823</v>
      </c>
      <c r="H382" s="1" t="s">
        <v>2928</v>
      </c>
    </row>
    <row r="383" spans="1:8">
      <c r="A383" s="1">
        <v>3944</v>
      </c>
      <c r="B383" s="33" t="s">
        <v>6963</v>
      </c>
      <c r="C383" s="80">
        <v>5000</v>
      </c>
      <c r="D383" s="81">
        <v>0</v>
      </c>
      <c r="E383" s="1" t="s">
        <v>2861</v>
      </c>
      <c r="F383" s="1" t="s">
        <v>2810</v>
      </c>
      <c r="G383" s="82" t="s">
        <v>2851</v>
      </c>
      <c r="H383" s="1" t="s">
        <v>2928</v>
      </c>
    </row>
    <row r="384" spans="1:8">
      <c r="A384" s="1">
        <v>3948</v>
      </c>
      <c r="B384" s="33" t="s">
        <v>6964</v>
      </c>
      <c r="C384" s="80">
        <v>30000</v>
      </c>
      <c r="D384" s="81">
        <v>0</v>
      </c>
      <c r="E384" s="1" t="s">
        <v>2861</v>
      </c>
      <c r="F384" s="1" t="s">
        <v>2892</v>
      </c>
      <c r="G384" s="82" t="s">
        <v>2851</v>
      </c>
      <c r="H384" s="1" t="s">
        <v>2928</v>
      </c>
    </row>
    <row r="385" spans="1:8">
      <c r="A385" s="1">
        <v>3953</v>
      </c>
      <c r="B385" s="33" t="s">
        <v>6965</v>
      </c>
      <c r="C385" s="80">
        <v>17600</v>
      </c>
      <c r="D385" s="81">
        <v>0</v>
      </c>
      <c r="E385" s="1" t="s">
        <v>2861</v>
      </c>
      <c r="F385" s="1" t="s">
        <v>2810</v>
      </c>
      <c r="G385" s="82" t="s">
        <v>2821</v>
      </c>
      <c r="H385" s="1" t="s">
        <v>2928</v>
      </c>
    </row>
    <row r="386" spans="1:8">
      <c r="A386" s="1">
        <v>3954</v>
      </c>
      <c r="B386" s="33" t="s">
        <v>6966</v>
      </c>
      <c r="C386" s="80">
        <v>25000</v>
      </c>
      <c r="D386" s="81">
        <v>0</v>
      </c>
      <c r="E386" s="1" t="s">
        <v>2861</v>
      </c>
      <c r="F386" s="1" t="s">
        <v>96</v>
      </c>
      <c r="G386" s="82" t="s">
        <v>2825</v>
      </c>
      <c r="H386" s="1" t="s">
        <v>2928</v>
      </c>
    </row>
    <row r="387" spans="1:8">
      <c r="A387" s="1">
        <v>3956</v>
      </c>
      <c r="B387" s="33" t="s">
        <v>6967</v>
      </c>
      <c r="C387" s="80">
        <v>5500</v>
      </c>
      <c r="D387" s="81">
        <v>0</v>
      </c>
      <c r="E387" s="1" t="s">
        <v>2861</v>
      </c>
      <c r="F387" s="1" t="s">
        <v>2810</v>
      </c>
      <c r="G387" s="82" t="s">
        <v>2849</v>
      </c>
      <c r="H387" s="1" t="s">
        <v>2928</v>
      </c>
    </row>
    <row r="388" spans="1:8">
      <c r="A388" s="1">
        <v>3963</v>
      </c>
      <c r="B388" s="33" t="s">
        <v>6968</v>
      </c>
      <c r="C388" s="80">
        <v>10000</v>
      </c>
      <c r="D388" s="81">
        <v>0</v>
      </c>
      <c r="E388" s="1" t="s">
        <v>2861</v>
      </c>
      <c r="F388" s="1" t="s">
        <v>96</v>
      </c>
      <c r="G388" s="82" t="s">
        <v>2818</v>
      </c>
      <c r="H388" s="1" t="s">
        <v>2928</v>
      </c>
    </row>
    <row r="389" spans="1:8">
      <c r="A389" s="1">
        <v>3975</v>
      </c>
      <c r="B389" s="33" t="s">
        <v>6969</v>
      </c>
      <c r="C389" s="80">
        <v>678</v>
      </c>
      <c r="D389" s="81">
        <v>0</v>
      </c>
      <c r="E389" s="1" t="s">
        <v>2861</v>
      </c>
      <c r="F389" s="1" t="s">
        <v>2810</v>
      </c>
      <c r="G389" s="82" t="s">
        <v>2821</v>
      </c>
      <c r="H389" s="1" t="s">
        <v>2928</v>
      </c>
    </row>
    <row r="390" spans="1:8">
      <c r="A390" s="1">
        <v>3989</v>
      </c>
      <c r="B390" s="33" t="s">
        <v>6970</v>
      </c>
      <c r="C390" s="80">
        <v>3000</v>
      </c>
      <c r="D390" s="81">
        <v>0</v>
      </c>
      <c r="E390" s="1" t="s">
        <v>2861</v>
      </c>
      <c r="F390" s="1" t="s">
        <v>2810</v>
      </c>
      <c r="G390" s="82" t="s">
        <v>2818</v>
      </c>
      <c r="H390" s="1" t="s">
        <v>2928</v>
      </c>
    </row>
    <row r="391" spans="1:8">
      <c r="A391" s="1">
        <v>3997</v>
      </c>
      <c r="B391" s="33" t="s">
        <v>6971</v>
      </c>
      <c r="C391" s="80">
        <v>3000</v>
      </c>
      <c r="D391" s="81">
        <v>0</v>
      </c>
      <c r="E391" s="1" t="s">
        <v>2861</v>
      </c>
      <c r="F391" s="1" t="s">
        <v>2820</v>
      </c>
      <c r="G391" s="82" t="s">
        <v>2849</v>
      </c>
      <c r="H391" s="1" t="s">
        <v>2928</v>
      </c>
    </row>
    <row r="392" spans="1:8">
      <c r="A392" s="1">
        <v>4012</v>
      </c>
      <c r="B392" s="33" t="s">
        <v>6972</v>
      </c>
      <c r="C392" s="80">
        <v>575</v>
      </c>
      <c r="D392" s="81">
        <v>0</v>
      </c>
      <c r="E392" s="1" t="s">
        <v>2861</v>
      </c>
      <c r="F392" s="1" t="s">
        <v>2820</v>
      </c>
      <c r="G392" s="82" t="s">
        <v>2823</v>
      </c>
      <c r="H392" s="1" t="s">
        <v>2928</v>
      </c>
    </row>
    <row r="393" spans="1:8">
      <c r="A393" s="1">
        <v>4014</v>
      </c>
      <c r="B393" s="33" t="s">
        <v>6973</v>
      </c>
      <c r="C393" s="80">
        <v>9000</v>
      </c>
      <c r="D393" s="81">
        <v>0</v>
      </c>
      <c r="E393" s="1" t="s">
        <v>2861</v>
      </c>
      <c r="F393" s="1" t="s">
        <v>2810</v>
      </c>
      <c r="G393" s="82" t="s">
        <v>2811</v>
      </c>
      <c r="H393" s="1" t="s">
        <v>2928</v>
      </c>
    </row>
    <row r="394" spans="1:8">
      <c r="A394" s="1">
        <v>4023</v>
      </c>
      <c r="B394" s="33" t="s">
        <v>6974</v>
      </c>
      <c r="C394" s="80">
        <v>7000</v>
      </c>
      <c r="D394" s="81">
        <v>0</v>
      </c>
      <c r="E394" s="1" t="s">
        <v>2861</v>
      </c>
      <c r="F394" s="1" t="s">
        <v>2810</v>
      </c>
      <c r="G394" s="82" t="s">
        <v>2811</v>
      </c>
      <c r="H394" s="1" t="s">
        <v>2928</v>
      </c>
    </row>
    <row r="395" spans="1:8">
      <c r="A395" s="1">
        <v>4026</v>
      </c>
      <c r="B395" s="33" t="s">
        <v>6975</v>
      </c>
      <c r="C395" s="80">
        <v>4000</v>
      </c>
      <c r="D395" s="81">
        <v>0</v>
      </c>
      <c r="E395" s="1" t="s">
        <v>2861</v>
      </c>
      <c r="F395" s="1" t="s">
        <v>2810</v>
      </c>
      <c r="G395" s="82" t="s">
        <v>2818</v>
      </c>
      <c r="H395" s="1" t="s">
        <v>2928</v>
      </c>
    </row>
    <row r="396" spans="1:8">
      <c r="A396" s="1">
        <v>4029</v>
      </c>
      <c r="B396" s="33" t="s">
        <v>6976</v>
      </c>
      <c r="C396" s="80">
        <v>20000</v>
      </c>
      <c r="D396" s="81">
        <v>0</v>
      </c>
      <c r="E396" s="1" t="s">
        <v>2861</v>
      </c>
      <c r="F396" s="1" t="s">
        <v>2810</v>
      </c>
      <c r="G396" s="82" t="s">
        <v>2843</v>
      </c>
      <c r="H396" s="1" t="s">
        <v>2928</v>
      </c>
    </row>
    <row r="397" spans="1:8" ht="27.6">
      <c r="A397" s="1">
        <v>4031</v>
      </c>
      <c r="B397" s="33" t="s">
        <v>6977</v>
      </c>
      <c r="C397" s="80">
        <v>5000</v>
      </c>
      <c r="D397" s="81">
        <v>0</v>
      </c>
      <c r="E397" s="1" t="s">
        <v>2861</v>
      </c>
      <c r="F397" s="1" t="s">
        <v>2810</v>
      </c>
      <c r="G397" s="82" t="s">
        <v>2818</v>
      </c>
      <c r="H397" s="1" t="s">
        <v>2928</v>
      </c>
    </row>
    <row r="398" spans="1:8">
      <c r="A398" s="1">
        <v>4043</v>
      </c>
      <c r="B398" s="33" t="s">
        <v>6978</v>
      </c>
      <c r="C398" s="80">
        <v>300</v>
      </c>
      <c r="D398" s="81">
        <v>0</v>
      </c>
      <c r="E398" s="1" t="s">
        <v>2861</v>
      </c>
      <c r="F398" s="1" t="s">
        <v>96</v>
      </c>
      <c r="G398" s="82" t="s">
        <v>2843</v>
      </c>
      <c r="H398" s="1" t="s">
        <v>2928</v>
      </c>
    </row>
    <row r="399" spans="1:8">
      <c r="A399" s="1">
        <v>4051</v>
      </c>
      <c r="B399" s="33" t="s">
        <v>6979</v>
      </c>
      <c r="C399" s="80">
        <v>500</v>
      </c>
      <c r="D399" s="81">
        <v>0</v>
      </c>
      <c r="E399" s="1" t="s">
        <v>2861</v>
      </c>
      <c r="F399" s="1" t="s">
        <v>2810</v>
      </c>
      <c r="G399" s="82" t="s">
        <v>2825</v>
      </c>
      <c r="H399" s="1" t="s">
        <v>2928</v>
      </c>
    </row>
    <row r="400" spans="1:8">
      <c r="A400" s="1">
        <v>4054</v>
      </c>
      <c r="B400" s="33" t="s">
        <v>6980</v>
      </c>
      <c r="C400" s="80">
        <v>8880</v>
      </c>
      <c r="D400" s="81">
        <v>0</v>
      </c>
      <c r="E400" s="1" t="s">
        <v>2861</v>
      </c>
      <c r="F400" s="1" t="s">
        <v>2810</v>
      </c>
      <c r="G400" s="82" t="s">
        <v>2867</v>
      </c>
      <c r="H400" s="1" t="s">
        <v>2928</v>
      </c>
    </row>
    <row r="401" spans="1:8" ht="27.6">
      <c r="A401" s="1">
        <v>4061</v>
      </c>
      <c r="B401" s="33" t="s">
        <v>6981</v>
      </c>
      <c r="C401" s="80">
        <v>525</v>
      </c>
      <c r="D401" s="81">
        <v>0</v>
      </c>
      <c r="E401" s="1" t="s">
        <v>2861</v>
      </c>
      <c r="F401" s="1" t="s">
        <v>2810</v>
      </c>
      <c r="G401" s="82" t="s">
        <v>2811</v>
      </c>
      <c r="H401" s="1" t="s">
        <v>2928</v>
      </c>
    </row>
    <row r="402" spans="1:8">
      <c r="A402" s="1">
        <v>4071</v>
      </c>
      <c r="B402" s="33" t="s">
        <v>6982</v>
      </c>
      <c r="C402" s="80">
        <v>20000</v>
      </c>
      <c r="D402" s="81">
        <v>0</v>
      </c>
      <c r="E402" s="1" t="s">
        <v>2861</v>
      </c>
      <c r="F402" s="1" t="s">
        <v>3051</v>
      </c>
      <c r="G402" s="82" t="s">
        <v>2843</v>
      </c>
      <c r="H402" s="1" t="s">
        <v>2928</v>
      </c>
    </row>
    <row r="403" spans="1:8">
      <c r="A403" s="1">
        <v>4076</v>
      </c>
      <c r="B403" s="33" t="s">
        <v>6983</v>
      </c>
      <c r="C403" s="80">
        <v>700</v>
      </c>
      <c r="D403" s="81">
        <v>0</v>
      </c>
      <c r="E403" s="1" t="s">
        <v>2861</v>
      </c>
      <c r="F403" s="1" t="s">
        <v>2810</v>
      </c>
      <c r="G403" s="82" t="s">
        <v>2880</v>
      </c>
      <c r="H403" s="1" t="s">
        <v>2928</v>
      </c>
    </row>
    <row r="404" spans="1:8">
      <c r="A404" s="1">
        <v>4078</v>
      </c>
      <c r="B404" s="33" t="s">
        <v>6984</v>
      </c>
      <c r="C404" s="80">
        <v>250</v>
      </c>
      <c r="D404" s="81">
        <v>0</v>
      </c>
      <c r="E404" s="1" t="s">
        <v>2861</v>
      </c>
      <c r="F404" s="1" t="s">
        <v>2820</v>
      </c>
      <c r="G404" s="82" t="s">
        <v>2815</v>
      </c>
      <c r="H404" s="1" t="s">
        <v>2928</v>
      </c>
    </row>
    <row r="405" spans="1:8">
      <c r="A405" s="1">
        <v>4080</v>
      </c>
      <c r="B405" s="33" t="s">
        <v>6985</v>
      </c>
      <c r="C405" s="80">
        <v>3000</v>
      </c>
      <c r="D405" s="81">
        <v>0</v>
      </c>
      <c r="E405" s="1" t="s">
        <v>2861</v>
      </c>
      <c r="F405" s="1" t="s">
        <v>2810</v>
      </c>
      <c r="G405" s="82" t="s">
        <v>2825</v>
      </c>
      <c r="H405" s="1" t="s">
        <v>2928</v>
      </c>
    </row>
    <row r="406" spans="1:8">
      <c r="A406" s="1">
        <v>4087</v>
      </c>
      <c r="B406" s="33" t="s">
        <v>6986</v>
      </c>
      <c r="C406" s="80">
        <v>9600</v>
      </c>
      <c r="D406" s="81">
        <v>0</v>
      </c>
      <c r="E406" s="1" t="s">
        <v>2861</v>
      </c>
      <c r="F406" s="1" t="s">
        <v>2810</v>
      </c>
      <c r="G406" s="82" t="s">
        <v>2821</v>
      </c>
      <c r="H406" s="1" t="s">
        <v>2928</v>
      </c>
    </row>
    <row r="407" spans="1:8">
      <c r="A407" s="1">
        <v>4097</v>
      </c>
      <c r="B407" s="33" t="s">
        <v>6987</v>
      </c>
      <c r="C407" s="80">
        <v>10000</v>
      </c>
      <c r="D407" s="81">
        <v>0</v>
      </c>
      <c r="E407" s="1" t="s">
        <v>2861</v>
      </c>
      <c r="F407" s="1" t="s">
        <v>2820</v>
      </c>
      <c r="G407" s="82" t="s">
        <v>2815</v>
      </c>
      <c r="H407" s="1" t="s">
        <v>2928</v>
      </c>
    </row>
    <row r="408" spans="1:8">
      <c r="A408" s="1">
        <v>4098</v>
      </c>
      <c r="B408" s="33" t="s">
        <v>6988</v>
      </c>
      <c r="C408" s="80">
        <v>75000</v>
      </c>
      <c r="D408" s="81">
        <v>0</v>
      </c>
      <c r="E408" s="1" t="s">
        <v>2861</v>
      </c>
      <c r="F408" s="1" t="s">
        <v>2810</v>
      </c>
      <c r="G408" s="82" t="s">
        <v>2825</v>
      </c>
      <c r="H408" s="1" t="s">
        <v>2928</v>
      </c>
    </row>
    <row r="409" spans="1:8">
      <c r="A409" s="1">
        <v>4100</v>
      </c>
      <c r="B409" s="33" t="s">
        <v>6989</v>
      </c>
      <c r="C409" s="80">
        <v>270</v>
      </c>
      <c r="D409" s="81">
        <v>0</v>
      </c>
      <c r="E409" s="1" t="s">
        <v>2861</v>
      </c>
      <c r="F409" s="1" t="s">
        <v>2810</v>
      </c>
      <c r="G409" s="82" t="s">
        <v>2818</v>
      </c>
      <c r="H409" s="1" t="s">
        <v>2928</v>
      </c>
    </row>
    <row r="410" spans="1:8" ht="27.6">
      <c r="A410" s="1">
        <v>4101</v>
      </c>
      <c r="B410" s="33" t="s">
        <v>6990</v>
      </c>
      <c r="C410" s="80">
        <v>600</v>
      </c>
      <c r="D410" s="81">
        <v>0</v>
      </c>
      <c r="E410" s="1" t="s">
        <v>2861</v>
      </c>
      <c r="F410" s="1" t="s">
        <v>2810</v>
      </c>
      <c r="G410" s="82" t="s">
        <v>2815</v>
      </c>
      <c r="H410" s="1" t="s">
        <v>2928</v>
      </c>
    </row>
    <row r="411" spans="1:8">
      <c r="A411" s="1">
        <v>4109</v>
      </c>
      <c r="B411" s="33" t="s">
        <v>6991</v>
      </c>
      <c r="C411" s="80">
        <v>500</v>
      </c>
      <c r="D411" s="81">
        <v>0</v>
      </c>
      <c r="E411" s="1" t="s">
        <v>2861</v>
      </c>
      <c r="F411" s="1" t="s">
        <v>2820</v>
      </c>
      <c r="G411" s="82" t="s">
        <v>2818</v>
      </c>
      <c r="H411" s="1" t="s">
        <v>2928</v>
      </c>
    </row>
    <row r="412" spans="1:8">
      <c r="A412" s="1">
        <v>121</v>
      </c>
      <c r="B412" s="33" t="s">
        <v>6511</v>
      </c>
      <c r="C412" s="80">
        <v>3000</v>
      </c>
      <c r="D412" s="81">
        <v>1</v>
      </c>
      <c r="E412" s="1" t="s">
        <v>2814</v>
      </c>
      <c r="F412" s="1" t="s">
        <v>2810</v>
      </c>
      <c r="G412" s="82" t="s">
        <v>2823</v>
      </c>
      <c r="H412" s="1" t="s">
        <v>3142</v>
      </c>
    </row>
    <row r="413" spans="1:8">
      <c r="A413" s="1">
        <v>171</v>
      </c>
      <c r="B413" s="33" t="s">
        <v>6512</v>
      </c>
      <c r="C413" s="80">
        <v>50000</v>
      </c>
      <c r="D413" s="81">
        <v>1</v>
      </c>
      <c r="E413" s="1" t="s">
        <v>2861</v>
      </c>
      <c r="F413" s="1" t="s">
        <v>2810</v>
      </c>
      <c r="G413" s="82" t="s">
        <v>2821</v>
      </c>
      <c r="H413" s="1" t="s">
        <v>2893</v>
      </c>
    </row>
    <row r="414" spans="1:8">
      <c r="A414" s="1">
        <v>212</v>
      </c>
      <c r="B414" s="33" t="s">
        <v>6513</v>
      </c>
      <c r="C414" s="80">
        <v>6300</v>
      </c>
      <c r="D414" s="81">
        <v>1</v>
      </c>
      <c r="E414" s="1" t="s">
        <v>2861</v>
      </c>
      <c r="F414" s="1" t="s">
        <v>2810</v>
      </c>
      <c r="G414" s="82" t="s">
        <v>2811</v>
      </c>
      <c r="H414" s="1" t="s">
        <v>2893</v>
      </c>
    </row>
    <row r="415" spans="1:8" ht="27.6">
      <c r="A415" s="1">
        <v>214</v>
      </c>
      <c r="B415" s="33" t="s">
        <v>6514</v>
      </c>
      <c r="C415" s="80">
        <v>12500</v>
      </c>
      <c r="D415" s="81">
        <v>1</v>
      </c>
      <c r="E415" s="1" t="s">
        <v>2861</v>
      </c>
      <c r="F415" s="1" t="s">
        <v>2810</v>
      </c>
      <c r="G415" s="82" t="s">
        <v>2839</v>
      </c>
      <c r="H415" s="1" t="s">
        <v>2893</v>
      </c>
    </row>
    <row r="416" spans="1:8">
      <c r="A416" s="1">
        <v>464</v>
      </c>
      <c r="B416" s="33" t="s">
        <v>6515</v>
      </c>
      <c r="C416" s="80">
        <v>1010</v>
      </c>
      <c r="D416" s="81">
        <v>1</v>
      </c>
      <c r="E416" s="1" t="s">
        <v>2861</v>
      </c>
      <c r="F416" s="1" t="s">
        <v>100</v>
      </c>
      <c r="G416" s="82" t="s">
        <v>2823</v>
      </c>
      <c r="H416" s="1" t="s">
        <v>3207</v>
      </c>
    </row>
    <row r="417" spans="1:8">
      <c r="A417" s="1">
        <v>474</v>
      </c>
      <c r="B417" s="33" t="s">
        <v>6516</v>
      </c>
      <c r="C417" s="80">
        <v>3300</v>
      </c>
      <c r="D417" s="81">
        <v>1</v>
      </c>
      <c r="E417" s="1" t="s">
        <v>2861</v>
      </c>
      <c r="F417" s="1" t="s">
        <v>2810</v>
      </c>
      <c r="G417" s="82" t="s">
        <v>2839</v>
      </c>
      <c r="H417" s="1" t="s">
        <v>3207</v>
      </c>
    </row>
    <row r="418" spans="1:8">
      <c r="A418" s="1">
        <v>496</v>
      </c>
      <c r="B418" s="33" t="s">
        <v>6517</v>
      </c>
      <c r="C418" s="80">
        <v>60000</v>
      </c>
      <c r="D418" s="81">
        <v>1</v>
      </c>
      <c r="E418" s="1" t="s">
        <v>2861</v>
      </c>
      <c r="F418" s="1" t="s">
        <v>2810</v>
      </c>
      <c r="G418" s="82" t="s">
        <v>2815</v>
      </c>
      <c r="H418" s="1" t="s">
        <v>3207</v>
      </c>
    </row>
    <row r="419" spans="1:8">
      <c r="A419" s="1">
        <v>540</v>
      </c>
      <c r="B419" s="33" t="s">
        <v>6518</v>
      </c>
      <c r="C419" s="80">
        <v>15000</v>
      </c>
      <c r="D419" s="81">
        <v>1</v>
      </c>
      <c r="E419" s="1" t="s">
        <v>2861</v>
      </c>
      <c r="F419" s="1" t="s">
        <v>2810</v>
      </c>
      <c r="G419" s="82" t="s">
        <v>2839</v>
      </c>
      <c r="H419" s="1" t="s">
        <v>3415</v>
      </c>
    </row>
    <row r="420" spans="1:8" ht="27.6">
      <c r="A420" s="1">
        <v>542</v>
      </c>
      <c r="B420" s="33" t="s">
        <v>6519</v>
      </c>
      <c r="C420" s="80">
        <v>250000</v>
      </c>
      <c r="D420" s="81">
        <v>1</v>
      </c>
      <c r="E420" s="1" t="s">
        <v>2861</v>
      </c>
      <c r="F420" s="1" t="s">
        <v>2810</v>
      </c>
      <c r="G420" s="82" t="s">
        <v>2849</v>
      </c>
      <c r="H420" s="1" t="s">
        <v>3415</v>
      </c>
    </row>
    <row r="421" spans="1:8">
      <c r="A421" s="1">
        <v>564</v>
      </c>
      <c r="B421" s="33" t="s">
        <v>6520</v>
      </c>
      <c r="C421" s="80">
        <v>18000</v>
      </c>
      <c r="D421" s="81">
        <v>1</v>
      </c>
      <c r="E421" s="1" t="s">
        <v>2861</v>
      </c>
      <c r="F421" s="1" t="s">
        <v>3414</v>
      </c>
      <c r="G421" s="82" t="s">
        <v>2811</v>
      </c>
      <c r="H421" s="1" t="s">
        <v>3415</v>
      </c>
    </row>
    <row r="422" spans="1:8">
      <c r="A422" s="1">
        <v>566</v>
      </c>
      <c r="B422" s="33" t="s">
        <v>6521</v>
      </c>
      <c r="C422" s="80">
        <v>5000</v>
      </c>
      <c r="D422" s="81">
        <v>1</v>
      </c>
      <c r="E422" s="1" t="s">
        <v>2861</v>
      </c>
      <c r="F422" s="1" t="s">
        <v>2810</v>
      </c>
      <c r="G422" s="82" t="s">
        <v>2821</v>
      </c>
      <c r="H422" s="1" t="s">
        <v>3415</v>
      </c>
    </row>
    <row r="423" spans="1:8">
      <c r="A423" s="1">
        <v>576</v>
      </c>
      <c r="B423" s="33" t="s">
        <v>6522</v>
      </c>
      <c r="C423" s="80">
        <v>80000</v>
      </c>
      <c r="D423" s="81">
        <v>1</v>
      </c>
      <c r="E423" s="1" t="s">
        <v>2861</v>
      </c>
      <c r="F423" s="1" t="s">
        <v>2810</v>
      </c>
      <c r="G423" s="82" t="s">
        <v>2839</v>
      </c>
      <c r="H423" s="1" t="s">
        <v>3415</v>
      </c>
    </row>
    <row r="424" spans="1:8">
      <c r="A424" s="1">
        <v>580</v>
      </c>
      <c r="B424" s="33" t="s">
        <v>6523</v>
      </c>
      <c r="C424" s="80">
        <v>3000</v>
      </c>
      <c r="D424" s="81">
        <v>1</v>
      </c>
      <c r="E424" s="1" t="s">
        <v>2861</v>
      </c>
      <c r="F424" s="1" t="s">
        <v>2810</v>
      </c>
      <c r="G424" s="82" t="s">
        <v>2867</v>
      </c>
      <c r="H424" s="1" t="s">
        <v>3415</v>
      </c>
    </row>
    <row r="425" spans="1:8">
      <c r="A425" s="1">
        <v>583</v>
      </c>
      <c r="B425" s="33" t="s">
        <v>6524</v>
      </c>
      <c r="C425" s="80">
        <v>9000</v>
      </c>
      <c r="D425" s="81">
        <v>1</v>
      </c>
      <c r="E425" s="1" t="s">
        <v>2861</v>
      </c>
      <c r="F425" s="1" t="s">
        <v>2810</v>
      </c>
      <c r="G425" s="82" t="s">
        <v>2811</v>
      </c>
      <c r="H425" s="1" t="s">
        <v>3415</v>
      </c>
    </row>
    <row r="426" spans="1:8">
      <c r="A426" s="1">
        <v>589</v>
      </c>
      <c r="B426" s="33" t="s">
        <v>6525</v>
      </c>
      <c r="C426" s="80">
        <v>7500</v>
      </c>
      <c r="D426" s="81">
        <v>1</v>
      </c>
      <c r="E426" s="1" t="s">
        <v>2861</v>
      </c>
      <c r="F426" s="1" t="s">
        <v>2810</v>
      </c>
      <c r="G426" s="82" t="s">
        <v>2821</v>
      </c>
      <c r="H426" s="1" t="s">
        <v>3415</v>
      </c>
    </row>
    <row r="427" spans="1:8">
      <c r="A427" s="1">
        <v>619</v>
      </c>
      <c r="B427" s="33" t="s">
        <v>6526</v>
      </c>
      <c r="C427" s="80">
        <v>2500000</v>
      </c>
      <c r="D427" s="81">
        <v>1</v>
      </c>
      <c r="E427" s="1" t="s">
        <v>2814</v>
      </c>
      <c r="F427" s="1" t="s">
        <v>2810</v>
      </c>
      <c r="G427" s="82" t="s">
        <v>2880</v>
      </c>
      <c r="H427" s="1" t="s">
        <v>3415</v>
      </c>
    </row>
    <row r="428" spans="1:8">
      <c r="A428" s="1">
        <v>634</v>
      </c>
      <c r="B428" s="33" t="s">
        <v>6527</v>
      </c>
      <c r="C428" s="80">
        <v>5000</v>
      </c>
      <c r="D428" s="81">
        <v>1</v>
      </c>
      <c r="E428" s="1" t="s">
        <v>2814</v>
      </c>
      <c r="F428" s="1" t="s">
        <v>2810</v>
      </c>
      <c r="G428" s="82" t="s">
        <v>2839</v>
      </c>
      <c r="H428" s="1" t="s">
        <v>3415</v>
      </c>
    </row>
    <row r="429" spans="1:8">
      <c r="A429" s="1">
        <v>639</v>
      </c>
      <c r="B429" s="33" t="s">
        <v>6528</v>
      </c>
      <c r="C429" s="80">
        <v>1000000</v>
      </c>
      <c r="D429" s="81">
        <v>1</v>
      </c>
      <c r="E429" s="1" t="s">
        <v>2814</v>
      </c>
      <c r="F429" s="1" t="s">
        <v>2810</v>
      </c>
      <c r="G429" s="82" t="s">
        <v>2867</v>
      </c>
      <c r="H429" s="1" t="s">
        <v>3415</v>
      </c>
    </row>
    <row r="430" spans="1:8">
      <c r="A430" s="1">
        <v>681</v>
      </c>
      <c r="B430" s="33" t="s">
        <v>6529</v>
      </c>
      <c r="C430" s="80">
        <v>2500</v>
      </c>
      <c r="D430" s="81">
        <v>1</v>
      </c>
      <c r="E430" s="1" t="s">
        <v>2861</v>
      </c>
      <c r="F430" s="1" t="s">
        <v>2810</v>
      </c>
      <c r="G430" s="82" t="s">
        <v>2880</v>
      </c>
      <c r="H430" s="1" t="s">
        <v>2816</v>
      </c>
    </row>
    <row r="431" spans="1:8">
      <c r="A431" s="1">
        <v>696</v>
      </c>
      <c r="B431" s="33" t="s">
        <v>6530</v>
      </c>
      <c r="C431" s="80">
        <v>175000</v>
      </c>
      <c r="D431" s="81">
        <v>1</v>
      </c>
      <c r="E431" s="1" t="s">
        <v>2861</v>
      </c>
      <c r="F431" s="1" t="s">
        <v>2981</v>
      </c>
      <c r="G431" s="82" t="s">
        <v>2821</v>
      </c>
      <c r="H431" s="1" t="s">
        <v>2816</v>
      </c>
    </row>
    <row r="432" spans="1:8">
      <c r="A432" s="1">
        <v>1047</v>
      </c>
      <c r="B432" s="33" t="s">
        <v>6531</v>
      </c>
      <c r="C432" s="80">
        <v>2000</v>
      </c>
      <c r="D432" s="81">
        <v>1</v>
      </c>
      <c r="E432" s="1" t="s">
        <v>2814</v>
      </c>
      <c r="F432" s="1" t="s">
        <v>2810</v>
      </c>
      <c r="G432" s="82" t="s">
        <v>2818</v>
      </c>
      <c r="H432" s="1" t="s">
        <v>3666</v>
      </c>
    </row>
    <row r="433" spans="1:8">
      <c r="A433" s="1">
        <v>1111</v>
      </c>
      <c r="B433" s="33" t="s">
        <v>6532</v>
      </c>
      <c r="C433" s="80">
        <v>2500</v>
      </c>
      <c r="D433" s="81">
        <v>1</v>
      </c>
      <c r="E433" s="1" t="s">
        <v>2861</v>
      </c>
      <c r="F433" s="1" t="s">
        <v>2810</v>
      </c>
      <c r="G433" s="82" t="s">
        <v>2815</v>
      </c>
      <c r="H433" s="1" t="s">
        <v>3029</v>
      </c>
    </row>
    <row r="434" spans="1:8">
      <c r="A434" s="1">
        <v>1128</v>
      </c>
      <c r="B434" s="33" t="s">
        <v>6533</v>
      </c>
      <c r="C434" s="80">
        <v>1000</v>
      </c>
      <c r="D434" s="81">
        <v>1</v>
      </c>
      <c r="E434" s="1" t="s">
        <v>2861</v>
      </c>
      <c r="F434" s="1" t="s">
        <v>2820</v>
      </c>
      <c r="G434" s="82" t="s">
        <v>2851</v>
      </c>
      <c r="H434" s="1" t="s">
        <v>3602</v>
      </c>
    </row>
    <row r="435" spans="1:8">
      <c r="A435" s="1">
        <v>1134</v>
      </c>
      <c r="B435" s="33" t="s">
        <v>6534</v>
      </c>
      <c r="C435" s="80">
        <v>25000</v>
      </c>
      <c r="D435" s="81">
        <v>1</v>
      </c>
      <c r="E435" s="1" t="s">
        <v>2861</v>
      </c>
      <c r="F435" s="1" t="s">
        <v>2892</v>
      </c>
      <c r="G435" s="82" t="s">
        <v>2843</v>
      </c>
      <c r="H435" s="1" t="s">
        <v>3602</v>
      </c>
    </row>
    <row r="436" spans="1:8">
      <c r="A436" s="1">
        <v>1316</v>
      </c>
      <c r="B436" s="33" t="s">
        <v>6535</v>
      </c>
      <c r="C436" s="80">
        <v>75000</v>
      </c>
      <c r="D436" s="81">
        <v>1</v>
      </c>
      <c r="E436" s="1" t="s">
        <v>2814</v>
      </c>
      <c r="F436" s="1" t="s">
        <v>2810</v>
      </c>
      <c r="G436" s="82" t="s">
        <v>2839</v>
      </c>
      <c r="H436" s="1" t="s">
        <v>2816</v>
      </c>
    </row>
    <row r="437" spans="1:8">
      <c r="A437" s="1">
        <v>1410</v>
      </c>
      <c r="B437" s="33" t="s">
        <v>6536</v>
      </c>
      <c r="C437" s="80">
        <v>6000</v>
      </c>
      <c r="D437" s="81">
        <v>1</v>
      </c>
      <c r="E437" s="1" t="s">
        <v>2861</v>
      </c>
      <c r="F437" s="1" t="s">
        <v>2856</v>
      </c>
      <c r="G437" s="82" t="s">
        <v>2823</v>
      </c>
      <c r="H437" s="1" t="s">
        <v>3694</v>
      </c>
    </row>
    <row r="438" spans="1:8">
      <c r="A438" s="1">
        <v>1414</v>
      </c>
      <c r="B438" s="33" t="s">
        <v>6537</v>
      </c>
      <c r="C438" s="80">
        <v>500</v>
      </c>
      <c r="D438" s="81">
        <v>1</v>
      </c>
      <c r="E438" s="1" t="s">
        <v>2861</v>
      </c>
      <c r="F438" s="1" t="s">
        <v>2810</v>
      </c>
      <c r="G438" s="82" t="s">
        <v>2815</v>
      </c>
      <c r="H438" s="1" t="s">
        <v>3694</v>
      </c>
    </row>
    <row r="439" spans="1:8" ht="27.6">
      <c r="A439" s="1">
        <v>1440</v>
      </c>
      <c r="B439" s="33" t="s">
        <v>6538</v>
      </c>
      <c r="C439" s="80">
        <v>13000</v>
      </c>
      <c r="D439" s="81">
        <v>1</v>
      </c>
      <c r="E439" s="1" t="s">
        <v>2861</v>
      </c>
      <c r="F439" s="1" t="s">
        <v>2856</v>
      </c>
      <c r="G439" s="82" t="s">
        <v>2823</v>
      </c>
      <c r="H439" s="1" t="s">
        <v>3694</v>
      </c>
    </row>
    <row r="440" spans="1:8">
      <c r="A440" s="1">
        <v>1450</v>
      </c>
      <c r="B440" s="33" t="s">
        <v>6539</v>
      </c>
      <c r="C440" s="80">
        <v>100000</v>
      </c>
      <c r="D440" s="81">
        <v>1</v>
      </c>
      <c r="E440" s="1" t="s">
        <v>2861</v>
      </c>
      <c r="F440" s="1" t="s">
        <v>2810</v>
      </c>
      <c r="G440" s="82" t="s">
        <v>2839</v>
      </c>
      <c r="H440" s="1" t="s">
        <v>3694</v>
      </c>
    </row>
    <row r="441" spans="1:8">
      <c r="A441" s="1">
        <v>1497</v>
      </c>
      <c r="B441" s="33" t="s">
        <v>6540</v>
      </c>
      <c r="C441" s="80">
        <v>15000</v>
      </c>
      <c r="D441" s="81">
        <v>1</v>
      </c>
      <c r="E441" s="1" t="s">
        <v>2861</v>
      </c>
      <c r="F441" s="1" t="s">
        <v>2810</v>
      </c>
      <c r="G441" s="82" t="s">
        <v>2821</v>
      </c>
      <c r="H441" s="1" t="s">
        <v>4262</v>
      </c>
    </row>
    <row r="442" spans="1:8">
      <c r="A442" s="1">
        <v>1545</v>
      </c>
      <c r="B442" s="33" t="s">
        <v>6541</v>
      </c>
      <c r="C442" s="80">
        <v>3000</v>
      </c>
      <c r="D442" s="81">
        <v>1</v>
      </c>
      <c r="E442" s="1" t="s">
        <v>2861</v>
      </c>
      <c r="F442" s="1" t="s">
        <v>2810</v>
      </c>
      <c r="G442" s="82" t="s">
        <v>2839</v>
      </c>
      <c r="H442" s="1" t="s">
        <v>4701</v>
      </c>
    </row>
    <row r="443" spans="1:8" ht="27.6">
      <c r="A443" s="1">
        <v>1587</v>
      </c>
      <c r="B443" s="33" t="s">
        <v>6542</v>
      </c>
      <c r="C443" s="80">
        <v>7500</v>
      </c>
      <c r="D443" s="81">
        <v>1</v>
      </c>
      <c r="E443" s="1" t="s">
        <v>2861</v>
      </c>
      <c r="F443" s="1" t="s">
        <v>2810</v>
      </c>
      <c r="G443" s="82" t="s">
        <v>2843</v>
      </c>
      <c r="H443" s="1" t="s">
        <v>4175</v>
      </c>
    </row>
    <row r="444" spans="1:8">
      <c r="A444" s="1">
        <v>1598</v>
      </c>
      <c r="B444" s="33" t="s">
        <v>6543</v>
      </c>
      <c r="C444" s="80">
        <v>800</v>
      </c>
      <c r="D444" s="81">
        <v>1</v>
      </c>
      <c r="E444" s="1" t="s">
        <v>2861</v>
      </c>
      <c r="F444" s="1" t="s">
        <v>2810</v>
      </c>
      <c r="G444" s="82" t="s">
        <v>2825</v>
      </c>
      <c r="H444" s="1" t="s">
        <v>4175</v>
      </c>
    </row>
    <row r="445" spans="1:8">
      <c r="A445" s="1">
        <v>1702</v>
      </c>
      <c r="B445" s="33" t="s">
        <v>6544</v>
      </c>
      <c r="C445" s="80">
        <v>16500</v>
      </c>
      <c r="D445" s="81">
        <v>1</v>
      </c>
      <c r="E445" s="1" t="s">
        <v>2861</v>
      </c>
      <c r="F445" s="1" t="s">
        <v>2810</v>
      </c>
      <c r="G445" s="82" t="s">
        <v>2811</v>
      </c>
      <c r="H445" s="1" t="s">
        <v>2972</v>
      </c>
    </row>
    <row r="446" spans="1:8">
      <c r="A446" s="1">
        <v>1722</v>
      </c>
      <c r="B446" s="33" t="s">
        <v>6545</v>
      </c>
      <c r="C446" s="80">
        <v>2880</v>
      </c>
      <c r="D446" s="81">
        <v>1</v>
      </c>
      <c r="E446" s="1" t="s">
        <v>2861</v>
      </c>
      <c r="F446" s="1" t="s">
        <v>2810</v>
      </c>
      <c r="G446" s="82" t="s">
        <v>2811</v>
      </c>
      <c r="H446" s="1" t="s">
        <v>2972</v>
      </c>
    </row>
    <row r="447" spans="1:8" ht="27.6">
      <c r="A447" s="1">
        <v>1727</v>
      </c>
      <c r="B447" s="33" t="s">
        <v>6546</v>
      </c>
      <c r="C447" s="80">
        <v>3000</v>
      </c>
      <c r="D447" s="81">
        <v>1</v>
      </c>
      <c r="E447" s="1" t="s">
        <v>2861</v>
      </c>
      <c r="F447" s="1" t="s">
        <v>2820</v>
      </c>
      <c r="G447" s="82" t="s">
        <v>2811</v>
      </c>
      <c r="H447" s="1" t="s">
        <v>2972</v>
      </c>
    </row>
    <row r="448" spans="1:8">
      <c r="A448" s="1">
        <v>1734</v>
      </c>
      <c r="B448" s="33" t="s">
        <v>6547</v>
      </c>
      <c r="C448" s="80">
        <v>4500</v>
      </c>
      <c r="D448" s="81">
        <v>1</v>
      </c>
      <c r="E448" s="1" t="s">
        <v>2861</v>
      </c>
      <c r="F448" s="1" t="s">
        <v>2810</v>
      </c>
      <c r="G448" s="82" t="s">
        <v>2823</v>
      </c>
      <c r="H448" s="1" t="s">
        <v>2972</v>
      </c>
    </row>
    <row r="449" spans="1:8" ht="27.6">
      <c r="A449" s="1">
        <v>1739</v>
      </c>
      <c r="B449" s="33" t="s">
        <v>6548</v>
      </c>
      <c r="C449" s="80">
        <v>1000</v>
      </c>
      <c r="D449" s="81">
        <v>1</v>
      </c>
      <c r="E449" s="1" t="s">
        <v>2861</v>
      </c>
      <c r="F449" s="1" t="s">
        <v>2810</v>
      </c>
      <c r="G449" s="82" t="s">
        <v>2849</v>
      </c>
      <c r="H449" s="1" t="s">
        <v>2972</v>
      </c>
    </row>
    <row r="450" spans="1:8">
      <c r="A450" s="1">
        <v>1986</v>
      </c>
      <c r="B450" s="33" t="s">
        <v>6549</v>
      </c>
      <c r="C450" s="80">
        <v>2000</v>
      </c>
      <c r="D450" s="81">
        <v>1</v>
      </c>
      <c r="E450" s="1" t="s">
        <v>2861</v>
      </c>
      <c r="F450" s="1" t="s">
        <v>2820</v>
      </c>
      <c r="G450" s="82" t="s">
        <v>2811</v>
      </c>
      <c r="H450" s="1" t="s">
        <v>4373</v>
      </c>
    </row>
    <row r="451" spans="1:8">
      <c r="A451" s="1">
        <v>2146</v>
      </c>
      <c r="B451" s="33" t="s">
        <v>6550</v>
      </c>
      <c r="C451" s="80">
        <v>5000</v>
      </c>
      <c r="D451" s="81">
        <v>1</v>
      </c>
      <c r="E451" s="1" t="s">
        <v>2861</v>
      </c>
      <c r="F451" s="1" t="s">
        <v>2810</v>
      </c>
      <c r="G451" s="82" t="s">
        <v>2839</v>
      </c>
      <c r="H451" s="1" t="s">
        <v>3029</v>
      </c>
    </row>
    <row r="452" spans="1:8" ht="27.6">
      <c r="A452" s="1">
        <v>2344</v>
      </c>
      <c r="B452" s="33" t="s">
        <v>6551</v>
      </c>
      <c r="C452" s="80">
        <v>1000</v>
      </c>
      <c r="D452" s="81">
        <v>1</v>
      </c>
      <c r="E452" s="1" t="s">
        <v>2814</v>
      </c>
      <c r="F452" s="1" t="s">
        <v>96</v>
      </c>
      <c r="G452" s="82" t="s">
        <v>2825</v>
      </c>
      <c r="H452" s="1" t="s">
        <v>3415</v>
      </c>
    </row>
    <row r="453" spans="1:8">
      <c r="A453" s="1">
        <v>2421</v>
      </c>
      <c r="B453" s="33" t="s">
        <v>6552</v>
      </c>
      <c r="C453" s="80">
        <v>6000</v>
      </c>
      <c r="D453" s="81">
        <v>1</v>
      </c>
      <c r="E453" s="1" t="s">
        <v>2861</v>
      </c>
      <c r="F453" s="1" t="s">
        <v>2810</v>
      </c>
      <c r="G453" s="82" t="s">
        <v>2839</v>
      </c>
      <c r="H453" s="1" t="s">
        <v>3661</v>
      </c>
    </row>
    <row r="454" spans="1:8">
      <c r="A454" s="1">
        <v>2422</v>
      </c>
      <c r="B454" s="33" t="s">
        <v>6553</v>
      </c>
      <c r="C454" s="80">
        <v>500</v>
      </c>
      <c r="D454" s="81">
        <v>1</v>
      </c>
      <c r="E454" s="1" t="s">
        <v>2861</v>
      </c>
      <c r="F454" s="1" t="s">
        <v>2810</v>
      </c>
      <c r="G454" s="82" t="s">
        <v>2811</v>
      </c>
      <c r="H454" s="1" t="s">
        <v>3661</v>
      </c>
    </row>
    <row r="455" spans="1:8">
      <c r="A455" s="1">
        <v>2425</v>
      </c>
      <c r="B455" s="33" t="s">
        <v>6554</v>
      </c>
      <c r="C455" s="80">
        <v>3500</v>
      </c>
      <c r="D455" s="81">
        <v>1</v>
      </c>
      <c r="E455" s="1" t="s">
        <v>2861</v>
      </c>
      <c r="F455" s="1" t="s">
        <v>2810</v>
      </c>
      <c r="G455" s="82" t="s">
        <v>2825</v>
      </c>
      <c r="H455" s="1" t="s">
        <v>3661</v>
      </c>
    </row>
    <row r="456" spans="1:8">
      <c r="A456" s="1">
        <v>2427</v>
      </c>
      <c r="B456" s="33" t="s">
        <v>6555</v>
      </c>
      <c r="C456" s="80">
        <v>50000</v>
      </c>
      <c r="D456" s="81">
        <v>1</v>
      </c>
      <c r="E456" s="1" t="s">
        <v>2861</v>
      </c>
      <c r="F456" s="1" t="s">
        <v>2810</v>
      </c>
      <c r="G456" s="82" t="s">
        <v>2811</v>
      </c>
      <c r="H456" s="1" t="s">
        <v>3661</v>
      </c>
    </row>
    <row r="457" spans="1:8">
      <c r="A457" s="1">
        <v>2428</v>
      </c>
      <c r="B457" s="33" t="s">
        <v>6556</v>
      </c>
      <c r="C457" s="80">
        <v>35000</v>
      </c>
      <c r="D457" s="81">
        <v>1</v>
      </c>
      <c r="E457" s="1" t="s">
        <v>2861</v>
      </c>
      <c r="F457" s="1" t="s">
        <v>2810</v>
      </c>
      <c r="G457" s="82" t="s">
        <v>2811</v>
      </c>
      <c r="H457" s="1" t="s">
        <v>3661</v>
      </c>
    </row>
    <row r="458" spans="1:8">
      <c r="A458" s="1">
        <v>2582</v>
      </c>
      <c r="B458" s="33" t="s">
        <v>6557</v>
      </c>
      <c r="C458" s="80">
        <v>90000</v>
      </c>
      <c r="D458" s="81">
        <v>1</v>
      </c>
      <c r="E458" s="1" t="s">
        <v>2861</v>
      </c>
      <c r="F458" s="1" t="s">
        <v>2810</v>
      </c>
      <c r="G458" s="82" t="s">
        <v>2880</v>
      </c>
      <c r="H458" s="1" t="s">
        <v>3661</v>
      </c>
    </row>
    <row r="459" spans="1:8">
      <c r="A459" s="1">
        <v>2594</v>
      </c>
      <c r="B459" s="33" t="s">
        <v>6558</v>
      </c>
      <c r="C459" s="80">
        <v>80000</v>
      </c>
      <c r="D459" s="81">
        <v>1</v>
      </c>
      <c r="E459" s="1" t="s">
        <v>2861</v>
      </c>
      <c r="F459" s="1" t="s">
        <v>2810</v>
      </c>
      <c r="G459" s="82" t="s">
        <v>2851</v>
      </c>
      <c r="H459" s="1" t="s">
        <v>3661</v>
      </c>
    </row>
    <row r="460" spans="1:8">
      <c r="A460" s="1">
        <v>2689</v>
      </c>
      <c r="B460" s="33" t="s">
        <v>6559</v>
      </c>
      <c r="C460" s="80">
        <v>35000</v>
      </c>
      <c r="D460" s="81">
        <v>1</v>
      </c>
      <c r="E460" s="1" t="s">
        <v>2861</v>
      </c>
      <c r="F460" s="1" t="s">
        <v>2810</v>
      </c>
      <c r="G460" s="82" t="s">
        <v>2821</v>
      </c>
      <c r="H460" s="1" t="s">
        <v>3661</v>
      </c>
    </row>
    <row r="461" spans="1:8" ht="27.6">
      <c r="A461" s="1">
        <v>2694</v>
      </c>
      <c r="B461" s="33" t="s">
        <v>6560</v>
      </c>
      <c r="C461" s="80">
        <v>30000</v>
      </c>
      <c r="D461" s="81">
        <v>1</v>
      </c>
      <c r="E461" s="1" t="s">
        <v>2861</v>
      </c>
      <c r="F461" s="1" t="s">
        <v>2810</v>
      </c>
      <c r="G461" s="82" t="s">
        <v>2867</v>
      </c>
      <c r="H461" s="1" t="s">
        <v>3661</v>
      </c>
    </row>
    <row r="462" spans="1:8">
      <c r="A462" s="1">
        <v>2773</v>
      </c>
      <c r="B462" s="33" t="s">
        <v>6561</v>
      </c>
      <c r="C462" s="80">
        <v>530</v>
      </c>
      <c r="D462" s="81">
        <v>1</v>
      </c>
      <c r="E462" s="1" t="s">
        <v>2861</v>
      </c>
      <c r="F462" s="1" t="s">
        <v>96</v>
      </c>
      <c r="G462" s="82" t="s">
        <v>2823</v>
      </c>
      <c r="H462" s="1" t="s">
        <v>4721</v>
      </c>
    </row>
    <row r="463" spans="1:8">
      <c r="A463" s="1">
        <v>2910</v>
      </c>
      <c r="B463" s="33" t="s">
        <v>6562</v>
      </c>
      <c r="C463" s="80">
        <v>30000</v>
      </c>
      <c r="D463" s="81">
        <v>1</v>
      </c>
      <c r="E463" s="1" t="s">
        <v>2861</v>
      </c>
      <c r="F463" s="1" t="s">
        <v>2820</v>
      </c>
      <c r="G463" s="82" t="s">
        <v>2823</v>
      </c>
      <c r="H463" s="1" t="s">
        <v>2928</v>
      </c>
    </row>
    <row r="464" spans="1:8">
      <c r="A464" s="1">
        <v>2914</v>
      </c>
      <c r="B464" s="33" t="s">
        <v>6563</v>
      </c>
      <c r="C464" s="80">
        <v>25000</v>
      </c>
      <c r="D464" s="81">
        <v>1</v>
      </c>
      <c r="E464" s="1" t="s">
        <v>2861</v>
      </c>
      <c r="F464" s="1" t="s">
        <v>2820</v>
      </c>
      <c r="G464" s="82" t="s">
        <v>2839</v>
      </c>
      <c r="H464" s="1" t="s">
        <v>2928</v>
      </c>
    </row>
    <row r="465" spans="1:8">
      <c r="A465" s="1">
        <v>2941</v>
      </c>
      <c r="B465" s="33" t="s">
        <v>6564</v>
      </c>
      <c r="C465" s="80">
        <v>25000</v>
      </c>
      <c r="D465" s="81">
        <v>1</v>
      </c>
      <c r="E465" s="1" t="s">
        <v>2861</v>
      </c>
      <c r="F465" s="1" t="s">
        <v>2810</v>
      </c>
      <c r="G465" s="82" t="s">
        <v>2839</v>
      </c>
      <c r="H465" s="1" t="s">
        <v>2881</v>
      </c>
    </row>
    <row r="466" spans="1:8">
      <c r="A466" s="1">
        <v>3055</v>
      </c>
      <c r="B466" s="33" t="s">
        <v>6565</v>
      </c>
      <c r="C466" s="80">
        <v>20000</v>
      </c>
      <c r="D466" s="81">
        <v>1</v>
      </c>
      <c r="E466" s="1" t="s">
        <v>2861</v>
      </c>
      <c r="F466" s="1" t="s">
        <v>2810</v>
      </c>
      <c r="G466" s="82" t="s">
        <v>2843</v>
      </c>
      <c r="H466" s="1" t="s">
        <v>2881</v>
      </c>
    </row>
    <row r="467" spans="1:8">
      <c r="A467" s="1">
        <v>3117</v>
      </c>
      <c r="B467" s="33" t="s">
        <v>6566</v>
      </c>
      <c r="C467" s="80">
        <v>1000</v>
      </c>
      <c r="D467" s="81">
        <v>1</v>
      </c>
      <c r="E467" s="1" t="s">
        <v>2861</v>
      </c>
      <c r="F467" s="1" t="s">
        <v>2820</v>
      </c>
      <c r="G467" s="82" t="s">
        <v>2825</v>
      </c>
      <c r="H467" s="1" t="s">
        <v>2881</v>
      </c>
    </row>
    <row r="468" spans="1:8">
      <c r="A468" s="1">
        <v>3200</v>
      </c>
      <c r="B468" s="33" t="s">
        <v>6567</v>
      </c>
      <c r="C468" s="80">
        <v>50000</v>
      </c>
      <c r="D468" s="81">
        <v>1</v>
      </c>
      <c r="E468" s="1" t="s">
        <v>2861</v>
      </c>
      <c r="F468" s="1" t="s">
        <v>2810</v>
      </c>
      <c r="G468" s="82" t="s">
        <v>2849</v>
      </c>
      <c r="H468" s="1" t="s">
        <v>3032</v>
      </c>
    </row>
    <row r="469" spans="1:8">
      <c r="A469" s="1">
        <v>3630</v>
      </c>
      <c r="B469" s="33" t="s">
        <v>6568</v>
      </c>
      <c r="C469" s="80">
        <v>3000</v>
      </c>
      <c r="D469" s="81">
        <v>1</v>
      </c>
      <c r="E469" s="1" t="s">
        <v>2861</v>
      </c>
      <c r="F469" s="1" t="s">
        <v>2820</v>
      </c>
      <c r="G469" s="82" t="s">
        <v>2818</v>
      </c>
      <c r="H469" s="1" t="s">
        <v>3032</v>
      </c>
    </row>
    <row r="470" spans="1:8">
      <c r="A470" s="1">
        <v>3639</v>
      </c>
      <c r="B470" s="33" t="s">
        <v>6569</v>
      </c>
      <c r="C470" s="80">
        <v>25000</v>
      </c>
      <c r="D470" s="81">
        <v>1</v>
      </c>
      <c r="E470" s="1" t="s">
        <v>2861</v>
      </c>
      <c r="F470" s="1" t="s">
        <v>2810</v>
      </c>
      <c r="G470" s="82" t="s">
        <v>2867</v>
      </c>
      <c r="H470" s="1" t="s">
        <v>3032</v>
      </c>
    </row>
    <row r="471" spans="1:8">
      <c r="A471" s="1">
        <v>3645</v>
      </c>
      <c r="B471" s="33" t="s">
        <v>6570</v>
      </c>
      <c r="C471" s="80">
        <v>1000</v>
      </c>
      <c r="D471" s="81">
        <v>1</v>
      </c>
      <c r="E471" s="1" t="s">
        <v>2861</v>
      </c>
      <c r="F471" s="1" t="s">
        <v>96</v>
      </c>
      <c r="G471" s="82" t="s">
        <v>2818</v>
      </c>
      <c r="H471" s="1" t="s">
        <v>3032</v>
      </c>
    </row>
    <row r="472" spans="1:8">
      <c r="A472" s="1">
        <v>3796</v>
      </c>
      <c r="B472" s="33" t="s">
        <v>6571</v>
      </c>
      <c r="C472" s="80">
        <v>22500</v>
      </c>
      <c r="D472" s="81">
        <v>1</v>
      </c>
      <c r="E472" s="1" t="s">
        <v>2861</v>
      </c>
      <c r="F472" s="1" t="s">
        <v>2810</v>
      </c>
      <c r="G472" s="82" t="s">
        <v>2843</v>
      </c>
      <c r="H472" s="1" t="s">
        <v>3032</v>
      </c>
    </row>
    <row r="473" spans="1:8">
      <c r="A473" s="1">
        <v>3856</v>
      </c>
      <c r="B473" s="33" t="s">
        <v>6572</v>
      </c>
      <c r="C473" s="80">
        <v>5000</v>
      </c>
      <c r="D473" s="81">
        <v>1</v>
      </c>
      <c r="E473" s="1" t="s">
        <v>2861</v>
      </c>
      <c r="F473" s="1" t="s">
        <v>2810</v>
      </c>
      <c r="G473" s="82" t="s">
        <v>2811</v>
      </c>
      <c r="H473" s="1" t="s">
        <v>2928</v>
      </c>
    </row>
    <row r="474" spans="1:8">
      <c r="A474" s="1">
        <v>3859</v>
      </c>
      <c r="B474" s="33" t="s">
        <v>6573</v>
      </c>
      <c r="C474" s="80">
        <v>2500</v>
      </c>
      <c r="D474" s="81">
        <v>1</v>
      </c>
      <c r="E474" s="1" t="s">
        <v>2861</v>
      </c>
      <c r="F474" s="1" t="s">
        <v>2810</v>
      </c>
      <c r="G474" s="82" t="s">
        <v>2825</v>
      </c>
      <c r="H474" s="1" t="s">
        <v>2928</v>
      </c>
    </row>
    <row r="475" spans="1:8">
      <c r="A475" s="1">
        <v>3862</v>
      </c>
      <c r="B475" s="33" t="s">
        <v>6574</v>
      </c>
      <c r="C475" s="80">
        <v>7500</v>
      </c>
      <c r="D475" s="81">
        <v>1</v>
      </c>
      <c r="E475" s="1" t="s">
        <v>2861</v>
      </c>
      <c r="F475" s="1" t="s">
        <v>2810</v>
      </c>
      <c r="G475" s="82" t="s">
        <v>2867</v>
      </c>
      <c r="H475" s="1" t="s">
        <v>2928</v>
      </c>
    </row>
    <row r="476" spans="1:8">
      <c r="A476" s="1">
        <v>3912</v>
      </c>
      <c r="B476" s="33" t="s">
        <v>6575</v>
      </c>
      <c r="C476" s="80">
        <v>15000</v>
      </c>
      <c r="D476" s="81">
        <v>1</v>
      </c>
      <c r="E476" s="1" t="s">
        <v>2861</v>
      </c>
      <c r="F476" s="1" t="s">
        <v>2810</v>
      </c>
      <c r="G476" s="82" t="s">
        <v>2811</v>
      </c>
      <c r="H476" s="1" t="s">
        <v>2928</v>
      </c>
    </row>
    <row r="477" spans="1:8">
      <c r="A477" s="1">
        <v>3932</v>
      </c>
      <c r="B477" s="33" t="s">
        <v>6576</v>
      </c>
      <c r="C477" s="80">
        <v>12000</v>
      </c>
      <c r="D477" s="81">
        <v>1</v>
      </c>
      <c r="E477" s="1" t="s">
        <v>2861</v>
      </c>
      <c r="F477" s="1" t="s">
        <v>2810</v>
      </c>
      <c r="G477" s="82" t="s">
        <v>2811</v>
      </c>
      <c r="H477" s="1" t="s">
        <v>2928</v>
      </c>
    </row>
    <row r="478" spans="1:8">
      <c r="A478" s="1">
        <v>3951</v>
      </c>
      <c r="B478" s="33" t="s">
        <v>6577</v>
      </c>
      <c r="C478" s="80">
        <v>200000</v>
      </c>
      <c r="D478" s="81">
        <v>1</v>
      </c>
      <c r="E478" s="1" t="s">
        <v>2861</v>
      </c>
      <c r="F478" s="1" t="s">
        <v>2969</v>
      </c>
      <c r="G478" s="82" t="s">
        <v>2849</v>
      </c>
      <c r="H478" s="1" t="s">
        <v>2928</v>
      </c>
    </row>
    <row r="479" spans="1:8">
      <c r="A479" s="1">
        <v>4004</v>
      </c>
      <c r="B479" s="33" t="s">
        <v>6578</v>
      </c>
      <c r="C479" s="80">
        <v>500</v>
      </c>
      <c r="D479" s="81">
        <v>1</v>
      </c>
      <c r="E479" s="1" t="s">
        <v>2861</v>
      </c>
      <c r="F479" s="1" t="s">
        <v>2810</v>
      </c>
      <c r="G479" s="82" t="s">
        <v>2880</v>
      </c>
      <c r="H479" s="1" t="s">
        <v>2928</v>
      </c>
    </row>
    <row r="480" spans="1:8">
      <c r="A480" s="1">
        <v>4015</v>
      </c>
      <c r="B480" s="33" t="s">
        <v>6579</v>
      </c>
      <c r="C480" s="80">
        <v>7000</v>
      </c>
      <c r="D480" s="81">
        <v>1</v>
      </c>
      <c r="E480" s="1" t="s">
        <v>2861</v>
      </c>
      <c r="F480" s="1" t="s">
        <v>2810</v>
      </c>
      <c r="G480" s="82" t="s">
        <v>2821</v>
      </c>
      <c r="H480" s="1" t="s">
        <v>2928</v>
      </c>
    </row>
    <row r="481" spans="1:8">
      <c r="A481" s="1">
        <v>4045</v>
      </c>
      <c r="B481" s="33" t="s">
        <v>6580</v>
      </c>
      <c r="C481" s="80">
        <v>5000</v>
      </c>
      <c r="D481" s="81">
        <v>1</v>
      </c>
      <c r="E481" s="1" t="s">
        <v>2861</v>
      </c>
      <c r="F481" s="1" t="s">
        <v>2892</v>
      </c>
      <c r="G481" s="82" t="s">
        <v>2851</v>
      </c>
      <c r="H481" s="1" t="s">
        <v>2928</v>
      </c>
    </row>
    <row r="482" spans="1:8">
      <c r="A482" s="1">
        <v>4050</v>
      </c>
      <c r="B482" s="33" t="s">
        <v>6581</v>
      </c>
      <c r="C482" s="80">
        <v>1500</v>
      </c>
      <c r="D482" s="81">
        <v>1</v>
      </c>
      <c r="E482" s="1" t="s">
        <v>2861</v>
      </c>
      <c r="F482" s="1" t="s">
        <v>2810</v>
      </c>
      <c r="G482" s="82" t="s">
        <v>2880</v>
      </c>
      <c r="H482" s="1" t="s">
        <v>2928</v>
      </c>
    </row>
    <row r="483" spans="1:8">
      <c r="A483" s="1">
        <v>4112</v>
      </c>
      <c r="B483" s="33" t="s">
        <v>6582</v>
      </c>
      <c r="C483" s="80">
        <v>2500</v>
      </c>
      <c r="D483" s="81">
        <v>1</v>
      </c>
      <c r="E483" s="1" t="s">
        <v>2861</v>
      </c>
      <c r="F483" s="1" t="s">
        <v>2969</v>
      </c>
      <c r="G483" s="82" t="s">
        <v>2839</v>
      </c>
      <c r="H483" s="1" t="s">
        <v>2928</v>
      </c>
    </row>
    <row r="484" spans="1:8" ht="27.6">
      <c r="A484" s="1">
        <v>445</v>
      </c>
      <c r="B484" s="33" t="s">
        <v>6494</v>
      </c>
      <c r="C484" s="80">
        <v>60000</v>
      </c>
      <c r="D484" s="81">
        <v>2</v>
      </c>
      <c r="E484" s="1" t="s">
        <v>2861</v>
      </c>
      <c r="F484" s="1" t="s">
        <v>2810</v>
      </c>
      <c r="G484" s="82" t="s">
        <v>2825</v>
      </c>
      <c r="H484" s="1" t="s">
        <v>3207</v>
      </c>
    </row>
    <row r="485" spans="1:8" ht="27.6">
      <c r="A485" s="1">
        <v>635</v>
      </c>
      <c r="B485" s="33" t="s">
        <v>6495</v>
      </c>
      <c r="C485" s="80">
        <v>25000</v>
      </c>
      <c r="D485" s="81">
        <v>2</v>
      </c>
      <c r="E485" s="1" t="s">
        <v>2814</v>
      </c>
      <c r="F485" s="1" t="s">
        <v>2810</v>
      </c>
      <c r="G485" s="82" t="s">
        <v>2849</v>
      </c>
      <c r="H485" s="1" t="s">
        <v>3415</v>
      </c>
    </row>
    <row r="486" spans="1:8" ht="27.6">
      <c r="A486" s="1">
        <v>778</v>
      </c>
      <c r="B486" s="33" t="s">
        <v>6496</v>
      </c>
      <c r="C486" s="80">
        <v>500</v>
      </c>
      <c r="D486" s="81">
        <v>2</v>
      </c>
      <c r="E486" s="1" t="s">
        <v>2861</v>
      </c>
      <c r="F486" s="1" t="s">
        <v>2810</v>
      </c>
      <c r="G486" s="82" t="s">
        <v>2849</v>
      </c>
      <c r="H486" s="1" t="s">
        <v>4262</v>
      </c>
    </row>
    <row r="487" spans="1:8">
      <c r="A487" s="1">
        <v>1451</v>
      </c>
      <c r="B487" s="33" t="s">
        <v>6497</v>
      </c>
      <c r="C487" s="80">
        <v>18950</v>
      </c>
      <c r="D487" s="81">
        <v>2</v>
      </c>
      <c r="E487" s="1" t="s">
        <v>2814</v>
      </c>
      <c r="F487" s="1" t="s">
        <v>2810</v>
      </c>
      <c r="G487" s="82" t="s">
        <v>2818</v>
      </c>
      <c r="H487" s="1" t="s">
        <v>3694</v>
      </c>
    </row>
    <row r="488" spans="1:8">
      <c r="A488" s="1">
        <v>1992</v>
      </c>
      <c r="B488" s="33" t="s">
        <v>6498</v>
      </c>
      <c r="C488" s="80">
        <v>1500</v>
      </c>
      <c r="D488" s="81">
        <v>2</v>
      </c>
      <c r="E488" s="1" t="s">
        <v>2861</v>
      </c>
      <c r="F488" s="1" t="s">
        <v>2810</v>
      </c>
      <c r="G488" s="82" t="s">
        <v>2839</v>
      </c>
      <c r="H488" s="1" t="s">
        <v>4373</v>
      </c>
    </row>
    <row r="489" spans="1:8">
      <c r="A489" s="1">
        <v>2148</v>
      </c>
      <c r="B489" s="33" t="s">
        <v>6499</v>
      </c>
      <c r="C489" s="80">
        <v>100</v>
      </c>
      <c r="D489" s="81">
        <v>2</v>
      </c>
      <c r="E489" s="1" t="s">
        <v>2861</v>
      </c>
      <c r="F489" s="1" t="s">
        <v>2820</v>
      </c>
      <c r="G489" s="82" t="s">
        <v>2849</v>
      </c>
      <c r="H489" s="1" t="s">
        <v>3029</v>
      </c>
    </row>
    <row r="490" spans="1:8">
      <c r="A490" s="1">
        <v>2154</v>
      </c>
      <c r="B490" s="33" t="s">
        <v>6500</v>
      </c>
      <c r="C490" s="80">
        <v>250</v>
      </c>
      <c r="D490" s="81">
        <v>2</v>
      </c>
      <c r="E490" s="1" t="s">
        <v>2861</v>
      </c>
      <c r="F490" s="1" t="s">
        <v>2810</v>
      </c>
      <c r="G490" s="82" t="s">
        <v>2839</v>
      </c>
      <c r="H490" s="1" t="s">
        <v>3029</v>
      </c>
    </row>
    <row r="491" spans="1:8">
      <c r="A491" s="1">
        <v>2360</v>
      </c>
      <c r="B491" s="33" t="s">
        <v>6501</v>
      </c>
      <c r="C491" s="80">
        <v>5000</v>
      </c>
      <c r="D491" s="81">
        <v>2</v>
      </c>
      <c r="E491" s="1" t="s">
        <v>2814</v>
      </c>
      <c r="F491" s="1" t="s">
        <v>96</v>
      </c>
      <c r="G491" s="82" t="s">
        <v>2839</v>
      </c>
      <c r="H491" s="1" t="s">
        <v>3415</v>
      </c>
    </row>
    <row r="492" spans="1:8">
      <c r="A492" s="1">
        <v>2431</v>
      </c>
      <c r="B492" s="33" t="s">
        <v>6502</v>
      </c>
      <c r="C492" s="80">
        <v>100000</v>
      </c>
      <c r="D492" s="81">
        <v>2</v>
      </c>
      <c r="E492" s="1" t="s">
        <v>2861</v>
      </c>
      <c r="F492" s="1" t="s">
        <v>2810</v>
      </c>
      <c r="G492" s="82" t="s">
        <v>2823</v>
      </c>
      <c r="H492" s="1" t="s">
        <v>3661</v>
      </c>
    </row>
    <row r="493" spans="1:8">
      <c r="A493" s="1">
        <v>2432</v>
      </c>
      <c r="B493" s="33" t="s">
        <v>6503</v>
      </c>
      <c r="C493" s="80">
        <v>14000</v>
      </c>
      <c r="D493" s="81">
        <v>2</v>
      </c>
      <c r="E493" s="1" t="s">
        <v>2861</v>
      </c>
      <c r="F493" s="1" t="s">
        <v>2810</v>
      </c>
      <c r="G493" s="82" t="s">
        <v>2811</v>
      </c>
      <c r="H493" s="1" t="s">
        <v>3661</v>
      </c>
    </row>
    <row r="494" spans="1:8">
      <c r="A494" s="1">
        <v>2769</v>
      </c>
      <c r="B494" s="33" t="s">
        <v>6504</v>
      </c>
      <c r="C494" s="80">
        <v>800</v>
      </c>
      <c r="D494" s="81">
        <v>2</v>
      </c>
      <c r="E494" s="1" t="s">
        <v>2861</v>
      </c>
      <c r="F494" s="1" t="s">
        <v>2820</v>
      </c>
      <c r="G494" s="82" t="s">
        <v>2823</v>
      </c>
      <c r="H494" s="1" t="s">
        <v>4721</v>
      </c>
    </row>
    <row r="495" spans="1:8">
      <c r="A495" s="1">
        <v>2907</v>
      </c>
      <c r="B495" s="33" t="s">
        <v>6505</v>
      </c>
      <c r="C495" s="80">
        <v>2500</v>
      </c>
      <c r="D495" s="81">
        <v>2</v>
      </c>
      <c r="E495" s="1" t="s">
        <v>2861</v>
      </c>
      <c r="F495" s="1" t="s">
        <v>2810</v>
      </c>
      <c r="G495" s="82" t="s">
        <v>2849</v>
      </c>
      <c r="H495" s="1" t="s">
        <v>2928</v>
      </c>
    </row>
    <row r="496" spans="1:8">
      <c r="A496" s="1">
        <v>2913</v>
      </c>
      <c r="B496" s="33" t="s">
        <v>6506</v>
      </c>
      <c r="C496" s="80">
        <v>10000</v>
      </c>
      <c r="D496" s="81">
        <v>2</v>
      </c>
      <c r="E496" s="1" t="s">
        <v>2861</v>
      </c>
      <c r="F496" s="1" t="s">
        <v>2810</v>
      </c>
      <c r="G496" s="82" t="s">
        <v>2851</v>
      </c>
      <c r="H496" s="1" t="s">
        <v>2928</v>
      </c>
    </row>
    <row r="497" spans="1:8">
      <c r="A497" s="1">
        <v>2946</v>
      </c>
      <c r="B497" s="33" t="s">
        <v>6507</v>
      </c>
      <c r="C497" s="80">
        <v>2000</v>
      </c>
      <c r="D497" s="81">
        <v>2</v>
      </c>
      <c r="E497" s="1" t="s">
        <v>2861</v>
      </c>
      <c r="F497" s="1" t="s">
        <v>2820</v>
      </c>
      <c r="G497" s="82" t="s">
        <v>2851</v>
      </c>
      <c r="H497" s="1" t="s">
        <v>2881</v>
      </c>
    </row>
    <row r="498" spans="1:8">
      <c r="A498" s="1">
        <v>3072</v>
      </c>
      <c r="B498" s="33" t="s">
        <v>6508</v>
      </c>
      <c r="C498" s="80">
        <v>12000</v>
      </c>
      <c r="D498" s="81">
        <v>2</v>
      </c>
      <c r="E498" s="1" t="s">
        <v>2861</v>
      </c>
      <c r="F498" s="1" t="s">
        <v>2810</v>
      </c>
      <c r="G498" s="82" t="s">
        <v>2818</v>
      </c>
      <c r="H498" s="1" t="s">
        <v>2881</v>
      </c>
    </row>
    <row r="499" spans="1:8" ht="27.6">
      <c r="A499" s="1">
        <v>3629</v>
      </c>
      <c r="B499" s="33" t="s">
        <v>6509</v>
      </c>
      <c r="C499" s="80">
        <v>1000000</v>
      </c>
      <c r="D499" s="81">
        <v>2</v>
      </c>
      <c r="E499" s="1" t="s">
        <v>2861</v>
      </c>
      <c r="F499" s="1" t="s">
        <v>2810</v>
      </c>
      <c r="G499" s="82" t="s">
        <v>2849</v>
      </c>
      <c r="H499" s="1" t="s">
        <v>3032</v>
      </c>
    </row>
    <row r="500" spans="1:8">
      <c r="A500" s="1">
        <v>4006</v>
      </c>
      <c r="B500" s="33" t="s">
        <v>6510</v>
      </c>
      <c r="C500" s="80">
        <v>30000</v>
      </c>
      <c r="D500" s="81">
        <v>2</v>
      </c>
      <c r="E500" s="1" t="s">
        <v>2861</v>
      </c>
      <c r="F500" s="1" t="s">
        <v>2810</v>
      </c>
      <c r="G500" s="82" t="s">
        <v>2839</v>
      </c>
      <c r="H500" s="1" t="s">
        <v>2928</v>
      </c>
    </row>
    <row r="501" spans="1:8">
      <c r="A501" s="1">
        <v>194</v>
      </c>
      <c r="B501" s="33" t="s">
        <v>6482</v>
      </c>
      <c r="C501" s="80">
        <v>2500</v>
      </c>
      <c r="D501" s="81">
        <v>3</v>
      </c>
      <c r="E501" s="1" t="s">
        <v>2861</v>
      </c>
      <c r="F501" s="1" t="s">
        <v>2820</v>
      </c>
      <c r="G501" s="82" t="s">
        <v>2839</v>
      </c>
      <c r="H501" s="1" t="s">
        <v>2893</v>
      </c>
    </row>
    <row r="502" spans="1:8">
      <c r="A502" s="1">
        <v>435</v>
      </c>
      <c r="B502" s="33" t="s">
        <v>6483</v>
      </c>
      <c r="C502" s="80">
        <v>110000</v>
      </c>
      <c r="D502" s="81">
        <v>3</v>
      </c>
      <c r="E502" s="1" t="s">
        <v>2861</v>
      </c>
      <c r="F502" s="1" t="s">
        <v>2810</v>
      </c>
      <c r="G502" s="82" t="s">
        <v>2867</v>
      </c>
      <c r="H502" s="1" t="s">
        <v>3207</v>
      </c>
    </row>
    <row r="503" spans="1:8">
      <c r="A503" s="1">
        <v>982</v>
      </c>
      <c r="B503" s="33" t="s">
        <v>6484</v>
      </c>
      <c r="C503" s="80">
        <v>17500</v>
      </c>
      <c r="D503" s="81">
        <v>3</v>
      </c>
      <c r="E503" s="1" t="s">
        <v>2861</v>
      </c>
      <c r="F503" s="1" t="s">
        <v>2810</v>
      </c>
      <c r="G503" s="82" t="s">
        <v>2880</v>
      </c>
      <c r="H503" s="1" t="s">
        <v>2816</v>
      </c>
    </row>
    <row r="504" spans="1:8">
      <c r="A504" s="1">
        <v>1420</v>
      </c>
      <c r="B504" s="33" t="s">
        <v>6485</v>
      </c>
      <c r="C504" s="80">
        <v>110</v>
      </c>
      <c r="D504" s="81">
        <v>3</v>
      </c>
      <c r="E504" s="1" t="s">
        <v>2861</v>
      </c>
      <c r="F504" s="1" t="s">
        <v>2810</v>
      </c>
      <c r="G504" s="82" t="s">
        <v>2821</v>
      </c>
      <c r="H504" s="1" t="s">
        <v>3694</v>
      </c>
    </row>
    <row r="505" spans="1:8">
      <c r="A505" s="1">
        <v>1593</v>
      </c>
      <c r="B505" s="33" t="s">
        <v>6486</v>
      </c>
      <c r="C505" s="80">
        <v>22000</v>
      </c>
      <c r="D505" s="81">
        <v>3</v>
      </c>
      <c r="E505" s="1" t="s">
        <v>2861</v>
      </c>
      <c r="F505" s="1" t="s">
        <v>2810</v>
      </c>
      <c r="G505" s="82" t="s">
        <v>2839</v>
      </c>
      <c r="H505" s="1" t="s">
        <v>4175</v>
      </c>
    </row>
    <row r="506" spans="1:8">
      <c r="A506" s="1">
        <v>2394</v>
      </c>
      <c r="B506" s="33" t="s">
        <v>6487</v>
      </c>
      <c r="C506" s="80">
        <v>5000</v>
      </c>
      <c r="D506" s="81">
        <v>3</v>
      </c>
      <c r="E506" s="1" t="s">
        <v>2814</v>
      </c>
      <c r="F506" s="1" t="s">
        <v>2969</v>
      </c>
      <c r="G506" s="82" t="s">
        <v>2839</v>
      </c>
      <c r="H506" s="1" t="s">
        <v>3415</v>
      </c>
    </row>
    <row r="507" spans="1:8">
      <c r="A507" s="1">
        <v>3058</v>
      </c>
      <c r="B507" s="33" t="s">
        <v>6488</v>
      </c>
      <c r="C507" s="80">
        <v>18000</v>
      </c>
      <c r="D507" s="81">
        <v>3</v>
      </c>
      <c r="E507" s="1" t="s">
        <v>2861</v>
      </c>
      <c r="F507" s="1" t="s">
        <v>2856</v>
      </c>
      <c r="G507" s="82" t="s">
        <v>2849</v>
      </c>
      <c r="H507" s="1" t="s">
        <v>2881</v>
      </c>
    </row>
    <row r="508" spans="1:8">
      <c r="A508" s="1">
        <v>3805</v>
      </c>
      <c r="B508" s="33" t="s">
        <v>6489</v>
      </c>
      <c r="C508" s="80">
        <v>150000</v>
      </c>
      <c r="D508" s="81">
        <v>3</v>
      </c>
      <c r="E508" s="1" t="s">
        <v>2861</v>
      </c>
      <c r="F508" s="1" t="s">
        <v>2810</v>
      </c>
      <c r="G508" s="82" t="s">
        <v>2851</v>
      </c>
      <c r="H508" s="1" t="s">
        <v>3032</v>
      </c>
    </row>
    <row r="509" spans="1:8">
      <c r="A509" s="1">
        <v>3904</v>
      </c>
      <c r="B509" s="33" t="s">
        <v>6490</v>
      </c>
      <c r="C509" s="80">
        <v>10000</v>
      </c>
      <c r="D509" s="81">
        <v>3</v>
      </c>
      <c r="E509" s="1" t="s">
        <v>2861</v>
      </c>
      <c r="F509" s="1" t="s">
        <v>2810</v>
      </c>
      <c r="G509" s="82" t="s">
        <v>2823</v>
      </c>
      <c r="H509" s="1" t="s">
        <v>2928</v>
      </c>
    </row>
    <row r="510" spans="1:8">
      <c r="A510" s="1">
        <v>3993</v>
      </c>
      <c r="B510" s="33" t="s">
        <v>6491</v>
      </c>
      <c r="C510" s="80">
        <v>50000</v>
      </c>
      <c r="D510" s="81">
        <v>3</v>
      </c>
      <c r="E510" s="1" t="s">
        <v>2861</v>
      </c>
      <c r="F510" s="1" t="s">
        <v>2810</v>
      </c>
      <c r="G510" s="82" t="s">
        <v>2823</v>
      </c>
      <c r="H510" s="1" t="s">
        <v>2928</v>
      </c>
    </row>
    <row r="511" spans="1:8">
      <c r="A511" s="1">
        <v>4082</v>
      </c>
      <c r="B511" s="33" t="s">
        <v>6492</v>
      </c>
      <c r="C511" s="80">
        <v>150</v>
      </c>
      <c r="D511" s="81">
        <v>3</v>
      </c>
      <c r="E511" s="1" t="s">
        <v>2861</v>
      </c>
      <c r="F511" s="1" t="s">
        <v>2810</v>
      </c>
      <c r="G511" s="82" t="s">
        <v>2818</v>
      </c>
      <c r="H511" s="1" t="s">
        <v>2928</v>
      </c>
    </row>
    <row r="512" spans="1:8">
      <c r="A512" s="1">
        <v>4113</v>
      </c>
      <c r="B512" s="33" t="s">
        <v>6493</v>
      </c>
      <c r="C512" s="80">
        <v>1500</v>
      </c>
      <c r="D512" s="81">
        <v>3</v>
      </c>
      <c r="E512" s="1" t="s">
        <v>2861</v>
      </c>
      <c r="F512" s="1" t="s">
        <v>2810</v>
      </c>
      <c r="G512" s="82" t="s">
        <v>2815</v>
      </c>
      <c r="H512" s="1" t="s">
        <v>2928</v>
      </c>
    </row>
    <row r="513" spans="1:8">
      <c r="A513" s="1">
        <v>636</v>
      </c>
      <c r="B513" s="33" t="s">
        <v>6478</v>
      </c>
      <c r="C513" s="80">
        <v>2000</v>
      </c>
      <c r="D513" s="81">
        <v>4</v>
      </c>
      <c r="E513" s="1" t="s">
        <v>2814</v>
      </c>
      <c r="F513" s="1" t="s">
        <v>2820</v>
      </c>
      <c r="G513" s="82" t="s">
        <v>2825</v>
      </c>
      <c r="H513" s="1" t="s">
        <v>3415</v>
      </c>
    </row>
    <row r="514" spans="1:8">
      <c r="A514" s="1">
        <v>1181</v>
      </c>
      <c r="B514" s="33" t="s">
        <v>6479</v>
      </c>
      <c r="C514" s="80">
        <v>50000</v>
      </c>
      <c r="D514" s="81">
        <v>4</v>
      </c>
      <c r="E514" s="1" t="s">
        <v>2861</v>
      </c>
      <c r="F514" s="1" t="s">
        <v>2810</v>
      </c>
      <c r="G514" s="82" t="s">
        <v>2839</v>
      </c>
      <c r="H514" s="1" t="s">
        <v>3661</v>
      </c>
    </row>
    <row r="515" spans="1:8">
      <c r="A515" s="1">
        <v>1865</v>
      </c>
      <c r="B515" s="33" t="s">
        <v>6480</v>
      </c>
      <c r="C515" s="80">
        <v>110000</v>
      </c>
      <c r="D515" s="81">
        <v>4</v>
      </c>
      <c r="E515" s="1" t="s">
        <v>2861</v>
      </c>
      <c r="F515" s="1" t="s">
        <v>2820</v>
      </c>
      <c r="G515" s="82" t="s">
        <v>2818</v>
      </c>
      <c r="H515" s="1" t="s">
        <v>3602</v>
      </c>
    </row>
    <row r="516" spans="1:8">
      <c r="A516" s="1">
        <v>4072</v>
      </c>
      <c r="B516" s="33" t="s">
        <v>6481</v>
      </c>
      <c r="C516" s="80">
        <v>1000</v>
      </c>
      <c r="D516" s="81">
        <v>4</v>
      </c>
      <c r="E516" s="1" t="s">
        <v>2861</v>
      </c>
      <c r="F516" s="1" t="s">
        <v>2820</v>
      </c>
      <c r="G516" s="82" t="s">
        <v>2821</v>
      </c>
      <c r="H516" s="1" t="s">
        <v>2928</v>
      </c>
    </row>
    <row r="517" spans="1:8">
      <c r="A517" s="1">
        <v>161</v>
      </c>
      <c r="B517" s="33" t="s">
        <v>6448</v>
      </c>
      <c r="C517" s="80">
        <v>50000</v>
      </c>
      <c r="D517" s="81">
        <v>5</v>
      </c>
      <c r="E517" s="1" t="s">
        <v>2861</v>
      </c>
      <c r="F517" s="1" t="s">
        <v>2810</v>
      </c>
      <c r="G517" s="82" t="s">
        <v>2821</v>
      </c>
      <c r="H517" s="1" t="s">
        <v>2893</v>
      </c>
    </row>
    <row r="518" spans="1:8">
      <c r="A518" s="1">
        <v>440</v>
      </c>
      <c r="B518" s="33" t="s">
        <v>6449</v>
      </c>
      <c r="C518" s="80">
        <v>5000</v>
      </c>
      <c r="D518" s="81">
        <v>5</v>
      </c>
      <c r="E518" s="1" t="s">
        <v>2861</v>
      </c>
      <c r="F518" s="1" t="s">
        <v>2810</v>
      </c>
      <c r="G518" s="82" t="s">
        <v>2811</v>
      </c>
      <c r="H518" s="1" t="s">
        <v>3207</v>
      </c>
    </row>
    <row r="519" spans="1:8">
      <c r="A519" s="1">
        <v>447</v>
      </c>
      <c r="B519" s="33" t="s">
        <v>6450</v>
      </c>
      <c r="C519" s="80">
        <v>30000</v>
      </c>
      <c r="D519" s="81">
        <v>5</v>
      </c>
      <c r="E519" s="1" t="s">
        <v>2861</v>
      </c>
      <c r="F519" s="1" t="s">
        <v>2820</v>
      </c>
      <c r="G519" s="82" t="s">
        <v>2811</v>
      </c>
      <c r="H519" s="1" t="s">
        <v>3207</v>
      </c>
    </row>
    <row r="520" spans="1:8">
      <c r="A520" s="1">
        <v>609</v>
      </c>
      <c r="B520" s="33" t="s">
        <v>6451</v>
      </c>
      <c r="C520" s="80">
        <v>780</v>
      </c>
      <c r="D520" s="81">
        <v>5</v>
      </c>
      <c r="E520" s="1" t="s">
        <v>2814</v>
      </c>
      <c r="F520" s="1" t="s">
        <v>2820</v>
      </c>
      <c r="G520" s="82" t="s">
        <v>2818</v>
      </c>
      <c r="H520" s="1" t="s">
        <v>3415</v>
      </c>
    </row>
    <row r="521" spans="1:8">
      <c r="A521" s="1">
        <v>763</v>
      </c>
      <c r="B521" s="33" t="s">
        <v>6452</v>
      </c>
      <c r="C521" s="80">
        <v>4290</v>
      </c>
      <c r="D521" s="81">
        <v>5</v>
      </c>
      <c r="E521" s="1" t="s">
        <v>2861</v>
      </c>
      <c r="F521" s="1" t="s">
        <v>2820</v>
      </c>
      <c r="G521" s="82" t="s">
        <v>2851</v>
      </c>
      <c r="H521" s="1" t="s">
        <v>4262</v>
      </c>
    </row>
    <row r="522" spans="1:8">
      <c r="A522" s="1">
        <v>1090</v>
      </c>
      <c r="B522" s="33" t="s">
        <v>6453</v>
      </c>
      <c r="C522" s="80">
        <v>12999</v>
      </c>
      <c r="D522" s="81">
        <v>5</v>
      </c>
      <c r="E522" s="1" t="s">
        <v>2861</v>
      </c>
      <c r="F522" s="1" t="s">
        <v>2892</v>
      </c>
      <c r="G522" s="82" t="s">
        <v>2823</v>
      </c>
      <c r="H522" s="1" t="s">
        <v>3029</v>
      </c>
    </row>
    <row r="523" spans="1:8">
      <c r="A523" s="1">
        <v>1113</v>
      </c>
      <c r="B523" s="33" t="s">
        <v>6454</v>
      </c>
      <c r="C523" s="80">
        <v>1000</v>
      </c>
      <c r="D523" s="81">
        <v>5</v>
      </c>
      <c r="E523" s="1" t="s">
        <v>2861</v>
      </c>
      <c r="F523" s="1" t="s">
        <v>2820</v>
      </c>
      <c r="G523" s="82" t="s">
        <v>2851</v>
      </c>
      <c r="H523" s="1" t="s">
        <v>3029</v>
      </c>
    </row>
    <row r="524" spans="1:8" ht="27.6">
      <c r="A524" s="1">
        <v>1119</v>
      </c>
      <c r="B524" s="33" t="s">
        <v>6455</v>
      </c>
      <c r="C524" s="80">
        <v>2100</v>
      </c>
      <c r="D524" s="81">
        <v>5</v>
      </c>
      <c r="E524" s="1" t="s">
        <v>2861</v>
      </c>
      <c r="F524" s="1" t="s">
        <v>2810</v>
      </c>
      <c r="G524" s="82" t="s">
        <v>2849</v>
      </c>
      <c r="H524" s="1" t="s">
        <v>3029</v>
      </c>
    </row>
    <row r="525" spans="1:8">
      <c r="A525" s="1">
        <v>1139</v>
      </c>
      <c r="B525" s="33" t="s">
        <v>6456</v>
      </c>
      <c r="C525" s="80">
        <v>8000</v>
      </c>
      <c r="D525" s="81">
        <v>5</v>
      </c>
      <c r="E525" s="1" t="s">
        <v>2861</v>
      </c>
      <c r="F525" s="1" t="s">
        <v>2810</v>
      </c>
      <c r="G525" s="82" t="s">
        <v>2815</v>
      </c>
      <c r="H525" s="1" t="s">
        <v>3602</v>
      </c>
    </row>
    <row r="526" spans="1:8">
      <c r="A526" s="1">
        <v>1178</v>
      </c>
      <c r="B526" s="33" t="s">
        <v>6457</v>
      </c>
      <c r="C526" s="80">
        <v>75000</v>
      </c>
      <c r="D526" s="81">
        <v>5</v>
      </c>
      <c r="E526" s="1" t="s">
        <v>2861</v>
      </c>
      <c r="F526" s="1" t="s">
        <v>2810</v>
      </c>
      <c r="G526" s="82" t="s">
        <v>2851</v>
      </c>
      <c r="H526" s="1" t="s">
        <v>3661</v>
      </c>
    </row>
    <row r="527" spans="1:8">
      <c r="A527" s="1">
        <v>1242</v>
      </c>
      <c r="B527" s="33" t="s">
        <v>6458</v>
      </c>
      <c r="C527" s="80">
        <v>911</v>
      </c>
      <c r="D527" s="81">
        <v>5</v>
      </c>
      <c r="E527" s="1" t="s">
        <v>2814</v>
      </c>
      <c r="F527" s="1" t="s">
        <v>2810</v>
      </c>
      <c r="G527" s="82" t="s">
        <v>2867</v>
      </c>
      <c r="H527" s="1" t="s">
        <v>4564</v>
      </c>
    </row>
    <row r="528" spans="1:8">
      <c r="A528" s="1">
        <v>1482</v>
      </c>
      <c r="B528" s="33" t="s">
        <v>6459</v>
      </c>
      <c r="C528" s="80">
        <v>5000</v>
      </c>
      <c r="D528" s="81">
        <v>5</v>
      </c>
      <c r="E528" s="1" t="s">
        <v>2861</v>
      </c>
      <c r="F528" s="1" t="s">
        <v>2810</v>
      </c>
      <c r="G528" s="82" t="s">
        <v>2867</v>
      </c>
      <c r="H528" s="1" t="s">
        <v>4262</v>
      </c>
    </row>
    <row r="529" spans="1:8">
      <c r="A529" s="1">
        <v>1499</v>
      </c>
      <c r="B529" s="33" t="s">
        <v>6460</v>
      </c>
      <c r="C529" s="80">
        <v>2000</v>
      </c>
      <c r="D529" s="81">
        <v>5</v>
      </c>
      <c r="E529" s="1" t="s">
        <v>2861</v>
      </c>
      <c r="F529" s="1" t="s">
        <v>2810</v>
      </c>
      <c r="G529" s="82" t="s">
        <v>2821</v>
      </c>
      <c r="H529" s="1" t="s">
        <v>4262</v>
      </c>
    </row>
    <row r="530" spans="1:8">
      <c r="A530" s="1">
        <v>1581</v>
      </c>
      <c r="B530" s="33" t="s">
        <v>6461</v>
      </c>
      <c r="C530" s="80">
        <v>1000</v>
      </c>
      <c r="D530" s="81">
        <v>5</v>
      </c>
      <c r="E530" s="1" t="s">
        <v>2861</v>
      </c>
      <c r="F530" s="1" t="s">
        <v>2820</v>
      </c>
      <c r="G530" s="82" t="s">
        <v>2843</v>
      </c>
      <c r="H530" s="1" t="s">
        <v>4175</v>
      </c>
    </row>
    <row r="531" spans="1:8">
      <c r="A531" s="1">
        <v>1694</v>
      </c>
      <c r="B531" s="33" t="s">
        <v>6462</v>
      </c>
      <c r="C531" s="80">
        <v>10000</v>
      </c>
      <c r="D531" s="81">
        <v>5</v>
      </c>
      <c r="E531" s="1" t="s">
        <v>2971</v>
      </c>
      <c r="F531" s="1" t="s">
        <v>2810</v>
      </c>
      <c r="G531" s="82" t="s">
        <v>2811</v>
      </c>
      <c r="H531" s="1" t="s">
        <v>2972</v>
      </c>
    </row>
    <row r="532" spans="1:8">
      <c r="A532" s="1">
        <v>2416</v>
      </c>
      <c r="B532" s="33" t="s">
        <v>6463</v>
      </c>
      <c r="C532" s="80">
        <v>20000</v>
      </c>
      <c r="D532" s="81">
        <v>5</v>
      </c>
      <c r="E532" s="1" t="s">
        <v>2861</v>
      </c>
      <c r="F532" s="1" t="s">
        <v>2810</v>
      </c>
      <c r="G532" s="82" t="s">
        <v>2839</v>
      </c>
      <c r="H532" s="1" t="s">
        <v>3661</v>
      </c>
    </row>
    <row r="533" spans="1:8">
      <c r="A533" s="1">
        <v>2418</v>
      </c>
      <c r="B533" s="33" t="s">
        <v>6464</v>
      </c>
      <c r="C533" s="80">
        <v>25000</v>
      </c>
      <c r="D533" s="81">
        <v>5</v>
      </c>
      <c r="E533" s="1" t="s">
        <v>2861</v>
      </c>
      <c r="F533" s="1" t="s">
        <v>2810</v>
      </c>
      <c r="G533" s="82" t="s">
        <v>2839</v>
      </c>
      <c r="H533" s="1" t="s">
        <v>3661</v>
      </c>
    </row>
    <row r="534" spans="1:8">
      <c r="A534" s="1">
        <v>2583</v>
      </c>
      <c r="B534" s="33" t="s">
        <v>6465</v>
      </c>
      <c r="C534" s="80">
        <v>1000</v>
      </c>
      <c r="D534" s="81">
        <v>5</v>
      </c>
      <c r="E534" s="1" t="s">
        <v>2861</v>
      </c>
      <c r="F534" s="1" t="s">
        <v>2810</v>
      </c>
      <c r="G534" s="82" t="s">
        <v>2839</v>
      </c>
      <c r="H534" s="1" t="s">
        <v>3661</v>
      </c>
    </row>
    <row r="535" spans="1:8">
      <c r="A535" s="1">
        <v>2586</v>
      </c>
      <c r="B535" s="33" t="s">
        <v>6466</v>
      </c>
      <c r="C535" s="80">
        <v>3000</v>
      </c>
      <c r="D535" s="81">
        <v>5</v>
      </c>
      <c r="E535" s="1" t="s">
        <v>2861</v>
      </c>
      <c r="F535" s="1" t="s">
        <v>2820</v>
      </c>
      <c r="G535" s="82" t="s">
        <v>2843</v>
      </c>
      <c r="H535" s="1" t="s">
        <v>3661</v>
      </c>
    </row>
    <row r="536" spans="1:8">
      <c r="A536" s="1">
        <v>2589</v>
      </c>
      <c r="B536" s="33" t="s">
        <v>6467</v>
      </c>
      <c r="C536" s="80">
        <v>50000</v>
      </c>
      <c r="D536" s="81">
        <v>5</v>
      </c>
      <c r="E536" s="1" t="s">
        <v>2861</v>
      </c>
      <c r="F536" s="1" t="s">
        <v>2911</v>
      </c>
      <c r="G536" s="82" t="s">
        <v>2811</v>
      </c>
      <c r="H536" s="1" t="s">
        <v>3661</v>
      </c>
    </row>
    <row r="537" spans="1:8">
      <c r="A537" s="1">
        <v>2849</v>
      </c>
      <c r="B537" s="33" t="s">
        <v>6468</v>
      </c>
      <c r="C537" s="80">
        <v>500</v>
      </c>
      <c r="D537" s="81">
        <v>5</v>
      </c>
      <c r="E537" s="1" t="s">
        <v>2861</v>
      </c>
      <c r="F537" s="1" t="s">
        <v>2820</v>
      </c>
      <c r="G537" s="82" t="s">
        <v>2849</v>
      </c>
      <c r="H537" s="1" t="s">
        <v>2928</v>
      </c>
    </row>
    <row r="538" spans="1:8">
      <c r="A538" s="1">
        <v>2887</v>
      </c>
      <c r="B538" s="33" t="s">
        <v>6469</v>
      </c>
      <c r="C538" s="80">
        <v>3000</v>
      </c>
      <c r="D538" s="81">
        <v>5</v>
      </c>
      <c r="E538" s="1" t="s">
        <v>2861</v>
      </c>
      <c r="F538" s="1" t="s">
        <v>2810</v>
      </c>
      <c r="G538" s="82" t="s">
        <v>2815</v>
      </c>
      <c r="H538" s="1" t="s">
        <v>2928</v>
      </c>
    </row>
    <row r="539" spans="1:8" ht="27.6">
      <c r="A539" s="1">
        <v>3119</v>
      </c>
      <c r="B539" s="33" t="s">
        <v>6470</v>
      </c>
      <c r="C539" s="80">
        <v>10000</v>
      </c>
      <c r="D539" s="81">
        <v>5</v>
      </c>
      <c r="E539" s="1" t="s">
        <v>2861</v>
      </c>
      <c r="F539" s="1" t="s">
        <v>2810</v>
      </c>
      <c r="G539" s="82" t="s">
        <v>2811</v>
      </c>
      <c r="H539" s="1" t="s">
        <v>2881</v>
      </c>
    </row>
    <row r="540" spans="1:8" ht="27.6">
      <c r="A540" s="1">
        <v>3806</v>
      </c>
      <c r="B540" s="33" t="s">
        <v>6471</v>
      </c>
      <c r="C540" s="80">
        <v>7500</v>
      </c>
      <c r="D540" s="81">
        <v>5</v>
      </c>
      <c r="E540" s="1" t="s">
        <v>2861</v>
      </c>
      <c r="F540" s="1" t="s">
        <v>2892</v>
      </c>
      <c r="G540" s="82" t="s">
        <v>2821</v>
      </c>
      <c r="H540" s="1" t="s">
        <v>3032</v>
      </c>
    </row>
    <row r="541" spans="1:8">
      <c r="A541" s="1">
        <v>3915</v>
      </c>
      <c r="B541" s="33" t="s">
        <v>6472</v>
      </c>
      <c r="C541" s="80">
        <v>1500</v>
      </c>
      <c r="D541" s="81">
        <v>5</v>
      </c>
      <c r="E541" s="1" t="s">
        <v>2861</v>
      </c>
      <c r="F541" s="1" t="s">
        <v>2820</v>
      </c>
      <c r="G541" s="82" t="s">
        <v>2825</v>
      </c>
      <c r="H541" s="1" t="s">
        <v>2928</v>
      </c>
    </row>
    <row r="542" spans="1:8">
      <c r="A542" s="1">
        <v>3939</v>
      </c>
      <c r="B542" s="33" t="s">
        <v>6473</v>
      </c>
      <c r="C542" s="80">
        <v>5000</v>
      </c>
      <c r="D542" s="81">
        <v>5</v>
      </c>
      <c r="E542" s="1" t="s">
        <v>2861</v>
      </c>
      <c r="F542" s="1" t="s">
        <v>2892</v>
      </c>
      <c r="G542" s="82" t="s">
        <v>2818</v>
      </c>
      <c r="H542" s="1" t="s">
        <v>2928</v>
      </c>
    </row>
    <row r="543" spans="1:8">
      <c r="A543" s="1">
        <v>3945</v>
      </c>
      <c r="B543" s="33" t="s">
        <v>6474</v>
      </c>
      <c r="C543" s="80">
        <v>2000</v>
      </c>
      <c r="D543" s="81">
        <v>5</v>
      </c>
      <c r="E543" s="1" t="s">
        <v>2861</v>
      </c>
      <c r="F543" s="1" t="s">
        <v>2810</v>
      </c>
      <c r="G543" s="82" t="s">
        <v>2823</v>
      </c>
      <c r="H543" s="1" t="s">
        <v>2928</v>
      </c>
    </row>
    <row r="544" spans="1:8">
      <c r="A544" s="1">
        <v>3994</v>
      </c>
      <c r="B544" s="33" t="s">
        <v>6475</v>
      </c>
      <c r="C544" s="80">
        <v>2000</v>
      </c>
      <c r="D544" s="81">
        <v>5</v>
      </c>
      <c r="E544" s="1" t="s">
        <v>2861</v>
      </c>
      <c r="F544" s="1" t="s">
        <v>2810</v>
      </c>
      <c r="G544" s="82" t="s">
        <v>2821</v>
      </c>
      <c r="H544" s="1" t="s">
        <v>2928</v>
      </c>
    </row>
    <row r="545" spans="1:8">
      <c r="A545" s="1">
        <v>4007</v>
      </c>
      <c r="B545" s="33" t="s">
        <v>6476</v>
      </c>
      <c r="C545" s="80">
        <v>2000</v>
      </c>
      <c r="D545" s="81">
        <v>5</v>
      </c>
      <c r="E545" s="1" t="s">
        <v>2861</v>
      </c>
      <c r="F545" s="1" t="s">
        <v>2810</v>
      </c>
      <c r="G545" s="82" t="s">
        <v>2851</v>
      </c>
      <c r="H545" s="1" t="s">
        <v>2928</v>
      </c>
    </row>
    <row r="546" spans="1:8" ht="27.6">
      <c r="A546" s="1">
        <v>4079</v>
      </c>
      <c r="B546" s="33" t="s">
        <v>6477</v>
      </c>
      <c r="C546" s="80">
        <v>3000</v>
      </c>
      <c r="D546" s="81">
        <v>5</v>
      </c>
      <c r="E546" s="1" t="s">
        <v>2861</v>
      </c>
      <c r="F546" s="1" t="s">
        <v>2810</v>
      </c>
      <c r="G546" s="82" t="s">
        <v>2825</v>
      </c>
      <c r="H546" s="1" t="s">
        <v>2928</v>
      </c>
    </row>
    <row r="547" spans="1:8">
      <c r="A547" s="1">
        <v>425</v>
      </c>
      <c r="B547" s="33" t="s">
        <v>6440</v>
      </c>
      <c r="C547" s="80">
        <v>50000</v>
      </c>
      <c r="D547" s="81">
        <v>6</v>
      </c>
      <c r="E547" s="1" t="s">
        <v>2861</v>
      </c>
      <c r="F547" s="1" t="s">
        <v>2810</v>
      </c>
      <c r="G547" s="82" t="s">
        <v>2880</v>
      </c>
      <c r="H547" s="1" t="s">
        <v>3207</v>
      </c>
    </row>
    <row r="548" spans="1:8" ht="27.6">
      <c r="A548" s="1">
        <v>544</v>
      </c>
      <c r="B548" s="33" t="s">
        <v>6441</v>
      </c>
      <c r="C548" s="80">
        <v>500</v>
      </c>
      <c r="D548" s="81">
        <v>6</v>
      </c>
      <c r="E548" s="1" t="s">
        <v>2861</v>
      </c>
      <c r="F548" s="1" t="s">
        <v>2810</v>
      </c>
      <c r="G548" s="82" t="s">
        <v>2821</v>
      </c>
      <c r="H548" s="1" t="s">
        <v>3415</v>
      </c>
    </row>
    <row r="549" spans="1:8">
      <c r="A549" s="1">
        <v>596</v>
      </c>
      <c r="B549" s="33" t="s">
        <v>6442</v>
      </c>
      <c r="C549" s="80">
        <v>20000</v>
      </c>
      <c r="D549" s="81">
        <v>6</v>
      </c>
      <c r="E549" s="1" t="s">
        <v>2861</v>
      </c>
      <c r="F549" s="1" t="s">
        <v>2810</v>
      </c>
      <c r="G549" s="82" t="s">
        <v>2818</v>
      </c>
      <c r="H549" s="1" t="s">
        <v>3415</v>
      </c>
    </row>
    <row r="550" spans="1:8">
      <c r="A550" s="1">
        <v>1044</v>
      </c>
      <c r="B550" s="33" t="s">
        <v>6443</v>
      </c>
      <c r="C550" s="80">
        <v>7000</v>
      </c>
      <c r="D550" s="81">
        <v>6</v>
      </c>
      <c r="E550" s="1" t="s">
        <v>2814</v>
      </c>
      <c r="F550" s="1" t="s">
        <v>2810</v>
      </c>
      <c r="G550" s="82" t="s">
        <v>2839</v>
      </c>
      <c r="H550" s="1" t="s">
        <v>3666</v>
      </c>
    </row>
    <row r="551" spans="1:8">
      <c r="A551" s="1">
        <v>1418</v>
      </c>
      <c r="B551" s="33" t="s">
        <v>6444</v>
      </c>
      <c r="C551" s="80">
        <v>3000</v>
      </c>
      <c r="D551" s="81">
        <v>6</v>
      </c>
      <c r="E551" s="1" t="s">
        <v>2861</v>
      </c>
      <c r="F551" s="1" t="s">
        <v>2841</v>
      </c>
      <c r="G551" s="82" t="s">
        <v>2839</v>
      </c>
      <c r="H551" s="1" t="s">
        <v>3694</v>
      </c>
    </row>
    <row r="552" spans="1:8">
      <c r="A552" s="1">
        <v>1541</v>
      </c>
      <c r="B552" s="33" t="s">
        <v>6445</v>
      </c>
      <c r="C552" s="80">
        <v>18000</v>
      </c>
      <c r="D552" s="81">
        <v>6</v>
      </c>
      <c r="E552" s="1" t="s">
        <v>2861</v>
      </c>
      <c r="F552" s="1" t="s">
        <v>2810</v>
      </c>
      <c r="G552" s="82" t="s">
        <v>2815</v>
      </c>
      <c r="H552" s="1" t="s">
        <v>4701</v>
      </c>
    </row>
    <row r="553" spans="1:8">
      <c r="A553" s="1">
        <v>1879</v>
      </c>
      <c r="B553" s="33" t="s">
        <v>6446</v>
      </c>
      <c r="C553" s="80">
        <v>5000</v>
      </c>
      <c r="D553" s="81">
        <v>6</v>
      </c>
      <c r="E553" s="1" t="s">
        <v>2861</v>
      </c>
      <c r="F553" s="1" t="s">
        <v>2841</v>
      </c>
      <c r="G553" s="82" t="s">
        <v>2811</v>
      </c>
      <c r="H553" s="1" t="s">
        <v>3602</v>
      </c>
    </row>
    <row r="554" spans="1:8">
      <c r="A554" s="1">
        <v>2901</v>
      </c>
      <c r="B554" s="33" t="s">
        <v>6447</v>
      </c>
      <c r="C554" s="80">
        <v>750</v>
      </c>
      <c r="D554" s="81">
        <v>6</v>
      </c>
      <c r="E554" s="1" t="s">
        <v>2861</v>
      </c>
      <c r="F554" s="1" t="s">
        <v>2810</v>
      </c>
      <c r="G554" s="82" t="s">
        <v>2815</v>
      </c>
      <c r="H554" s="1" t="s">
        <v>2928</v>
      </c>
    </row>
    <row r="555" spans="1:8">
      <c r="A555" s="1">
        <v>1411</v>
      </c>
      <c r="B555" s="33" t="s">
        <v>6437</v>
      </c>
      <c r="C555" s="80">
        <v>3000</v>
      </c>
      <c r="D555" s="81">
        <v>7</v>
      </c>
      <c r="E555" s="1" t="s">
        <v>2861</v>
      </c>
      <c r="F555" s="1" t="s">
        <v>2820</v>
      </c>
      <c r="G555" s="82" t="s">
        <v>2839</v>
      </c>
      <c r="H555" s="1" t="s">
        <v>3694</v>
      </c>
    </row>
    <row r="556" spans="1:8">
      <c r="A556" s="1">
        <v>2875</v>
      </c>
      <c r="B556" s="33" t="s">
        <v>6438</v>
      </c>
      <c r="C556" s="80">
        <v>20000</v>
      </c>
      <c r="D556" s="81">
        <v>7</v>
      </c>
      <c r="E556" s="1" t="s">
        <v>2861</v>
      </c>
      <c r="F556" s="1" t="s">
        <v>2810</v>
      </c>
      <c r="G556" s="82" t="s">
        <v>2823</v>
      </c>
      <c r="H556" s="1" t="s">
        <v>2928</v>
      </c>
    </row>
    <row r="557" spans="1:8" ht="27.6">
      <c r="A557" s="1">
        <v>3957</v>
      </c>
      <c r="B557" s="33" t="s">
        <v>6439</v>
      </c>
      <c r="C557" s="80">
        <v>28000</v>
      </c>
      <c r="D557" s="81">
        <v>7</v>
      </c>
      <c r="E557" s="1" t="s">
        <v>2861</v>
      </c>
      <c r="F557" s="1" t="s">
        <v>2810</v>
      </c>
      <c r="G557" s="82" t="s">
        <v>2825</v>
      </c>
      <c r="H557" s="1" t="s">
        <v>2928</v>
      </c>
    </row>
    <row r="558" spans="1:8">
      <c r="A558" s="1">
        <v>157</v>
      </c>
      <c r="B558" s="33" t="s">
        <v>6432</v>
      </c>
      <c r="C558" s="80">
        <v>2995</v>
      </c>
      <c r="D558" s="81">
        <v>8</v>
      </c>
      <c r="E558" s="1" t="s">
        <v>2814</v>
      </c>
      <c r="F558" s="1" t="s">
        <v>2810</v>
      </c>
      <c r="G558" s="82" t="s">
        <v>2839</v>
      </c>
      <c r="H558" s="1" t="s">
        <v>3142</v>
      </c>
    </row>
    <row r="559" spans="1:8">
      <c r="A559" s="1">
        <v>666</v>
      </c>
      <c r="B559" s="33" t="s">
        <v>6433</v>
      </c>
      <c r="C559" s="80">
        <v>200000</v>
      </c>
      <c r="D559" s="81">
        <v>8</v>
      </c>
      <c r="E559" s="1" t="s">
        <v>2861</v>
      </c>
      <c r="F559" s="1" t="s">
        <v>2810</v>
      </c>
      <c r="G559" s="82" t="s">
        <v>2851</v>
      </c>
      <c r="H559" s="1" t="s">
        <v>2816</v>
      </c>
    </row>
    <row r="560" spans="1:8">
      <c r="A560" s="1">
        <v>1915</v>
      </c>
      <c r="B560" s="33" t="s">
        <v>6434</v>
      </c>
      <c r="C560" s="80">
        <v>500</v>
      </c>
      <c r="D560" s="81">
        <v>8</v>
      </c>
      <c r="E560" s="1" t="s">
        <v>2861</v>
      </c>
      <c r="F560" s="1" t="s">
        <v>2810</v>
      </c>
      <c r="G560" s="82" t="s">
        <v>2867</v>
      </c>
      <c r="H560" s="1" t="s">
        <v>2863</v>
      </c>
    </row>
    <row r="561" spans="1:8" ht="27.6">
      <c r="A561" s="1">
        <v>2384</v>
      </c>
      <c r="B561" s="33" t="s">
        <v>6435</v>
      </c>
      <c r="C561" s="80">
        <v>1000</v>
      </c>
      <c r="D561" s="81">
        <v>8</v>
      </c>
      <c r="E561" s="1" t="s">
        <v>2814</v>
      </c>
      <c r="F561" s="1" t="s">
        <v>2810</v>
      </c>
      <c r="G561" s="82" t="s">
        <v>2818</v>
      </c>
      <c r="H561" s="1" t="s">
        <v>3415</v>
      </c>
    </row>
    <row r="562" spans="1:8">
      <c r="A562" s="1">
        <v>2423</v>
      </c>
      <c r="B562" s="33" t="s">
        <v>6436</v>
      </c>
      <c r="C562" s="80">
        <v>60000</v>
      </c>
      <c r="D562" s="81">
        <v>8</v>
      </c>
      <c r="E562" s="1" t="s">
        <v>2861</v>
      </c>
      <c r="F562" s="1" t="s">
        <v>2810</v>
      </c>
      <c r="G562" s="82" t="s">
        <v>2815</v>
      </c>
      <c r="H562" s="1" t="s">
        <v>3661</v>
      </c>
    </row>
    <row r="563" spans="1:8" ht="27.6">
      <c r="A563" s="1">
        <v>548</v>
      </c>
      <c r="B563" s="33" t="s">
        <v>6431</v>
      </c>
      <c r="C563" s="80">
        <v>10000</v>
      </c>
      <c r="D563" s="81">
        <v>9</v>
      </c>
      <c r="E563" s="1" t="s">
        <v>2861</v>
      </c>
      <c r="F563" s="1" t="s">
        <v>2820</v>
      </c>
      <c r="G563" s="82" t="s">
        <v>2880</v>
      </c>
      <c r="H563" s="1" t="s">
        <v>3415</v>
      </c>
    </row>
    <row r="564" spans="1:8">
      <c r="A564" s="1">
        <v>120</v>
      </c>
      <c r="B564" s="33" t="s">
        <v>6381</v>
      </c>
      <c r="C564" s="80">
        <v>70000</v>
      </c>
      <c r="D564" s="81">
        <v>10</v>
      </c>
      <c r="E564" s="1" t="s">
        <v>2814</v>
      </c>
      <c r="F564" s="1" t="s">
        <v>2862</v>
      </c>
      <c r="G564" s="82" t="s">
        <v>2880</v>
      </c>
      <c r="H564" s="1" t="s">
        <v>3142</v>
      </c>
    </row>
    <row r="565" spans="1:8">
      <c r="A565" s="1">
        <v>142</v>
      </c>
      <c r="B565" s="33" t="s">
        <v>6382</v>
      </c>
      <c r="C565" s="80">
        <v>3000</v>
      </c>
      <c r="D565" s="81">
        <v>10</v>
      </c>
      <c r="E565" s="1" t="s">
        <v>2814</v>
      </c>
      <c r="F565" s="1" t="s">
        <v>2810</v>
      </c>
      <c r="G565" s="82" t="s">
        <v>2818</v>
      </c>
      <c r="H565" s="1" t="s">
        <v>3142</v>
      </c>
    </row>
    <row r="566" spans="1:8" ht="27.6">
      <c r="A566" s="1">
        <v>159</v>
      </c>
      <c r="B566" s="33" t="s">
        <v>6383</v>
      </c>
      <c r="C566" s="80">
        <v>500000</v>
      </c>
      <c r="D566" s="81">
        <v>10</v>
      </c>
      <c r="E566" s="1" t="s">
        <v>2814</v>
      </c>
      <c r="F566" s="1" t="s">
        <v>2810</v>
      </c>
      <c r="G566" s="82" t="s">
        <v>2825</v>
      </c>
      <c r="H566" s="1" t="s">
        <v>3142</v>
      </c>
    </row>
    <row r="567" spans="1:8">
      <c r="A567" s="1">
        <v>215</v>
      </c>
      <c r="B567" s="33" t="s">
        <v>6384</v>
      </c>
      <c r="C567" s="80">
        <v>4400</v>
      </c>
      <c r="D567" s="81">
        <v>10</v>
      </c>
      <c r="E567" s="1" t="s">
        <v>2861</v>
      </c>
      <c r="F567" s="1" t="s">
        <v>2820</v>
      </c>
      <c r="G567" s="82" t="s">
        <v>2839</v>
      </c>
      <c r="H567" s="1" t="s">
        <v>2893</v>
      </c>
    </row>
    <row r="568" spans="1:8">
      <c r="A568" s="1">
        <v>443</v>
      </c>
      <c r="B568" s="33" t="s">
        <v>6385</v>
      </c>
      <c r="C568" s="80">
        <v>10000</v>
      </c>
      <c r="D568" s="81">
        <v>10</v>
      </c>
      <c r="E568" s="1" t="s">
        <v>2861</v>
      </c>
      <c r="F568" s="1" t="s">
        <v>96</v>
      </c>
      <c r="G568" s="82" t="s">
        <v>2839</v>
      </c>
      <c r="H568" s="1" t="s">
        <v>3207</v>
      </c>
    </row>
    <row r="569" spans="1:8">
      <c r="A569" s="1">
        <v>482</v>
      </c>
      <c r="B569" s="33" t="s">
        <v>6386</v>
      </c>
      <c r="C569" s="80">
        <v>10000</v>
      </c>
      <c r="D569" s="81">
        <v>10</v>
      </c>
      <c r="E569" s="1" t="s">
        <v>2861</v>
      </c>
      <c r="F569" s="1" t="s">
        <v>2810</v>
      </c>
      <c r="G569" s="82" t="s">
        <v>2849</v>
      </c>
      <c r="H569" s="1" t="s">
        <v>3207</v>
      </c>
    </row>
    <row r="570" spans="1:8">
      <c r="A570" s="1">
        <v>509</v>
      </c>
      <c r="B570" s="33" t="s">
        <v>6387</v>
      </c>
      <c r="C570" s="80">
        <v>5000</v>
      </c>
      <c r="D570" s="81">
        <v>10</v>
      </c>
      <c r="E570" s="1" t="s">
        <v>2861</v>
      </c>
      <c r="F570" s="1" t="s">
        <v>2820</v>
      </c>
      <c r="G570" s="82" t="s">
        <v>2825</v>
      </c>
      <c r="H570" s="1" t="s">
        <v>3207</v>
      </c>
    </row>
    <row r="571" spans="1:8">
      <c r="A571" s="1">
        <v>577</v>
      </c>
      <c r="B571" s="33" t="s">
        <v>6388</v>
      </c>
      <c r="C571" s="80">
        <v>5000</v>
      </c>
      <c r="D571" s="81">
        <v>10</v>
      </c>
      <c r="E571" s="1" t="s">
        <v>2861</v>
      </c>
      <c r="F571" s="1" t="s">
        <v>2810</v>
      </c>
      <c r="G571" s="82" t="s">
        <v>2849</v>
      </c>
      <c r="H571" s="1" t="s">
        <v>3415</v>
      </c>
    </row>
    <row r="572" spans="1:8">
      <c r="A572" s="1">
        <v>584</v>
      </c>
      <c r="B572" s="33" t="s">
        <v>6389</v>
      </c>
      <c r="C572" s="80">
        <v>1000</v>
      </c>
      <c r="D572" s="81">
        <v>10</v>
      </c>
      <c r="E572" s="1" t="s">
        <v>2861</v>
      </c>
      <c r="F572" s="1" t="s">
        <v>2810</v>
      </c>
      <c r="G572" s="82" t="s">
        <v>2811</v>
      </c>
      <c r="H572" s="1" t="s">
        <v>3415</v>
      </c>
    </row>
    <row r="573" spans="1:8" ht="27.6">
      <c r="A573" s="1">
        <v>606</v>
      </c>
      <c r="B573" s="33" t="s">
        <v>6390</v>
      </c>
      <c r="C573" s="80">
        <v>5000</v>
      </c>
      <c r="D573" s="81">
        <v>10</v>
      </c>
      <c r="E573" s="1" t="s">
        <v>2814</v>
      </c>
      <c r="F573" s="1" t="s">
        <v>2981</v>
      </c>
      <c r="G573" s="82" t="s">
        <v>2823</v>
      </c>
      <c r="H573" s="1" t="s">
        <v>3415</v>
      </c>
    </row>
    <row r="574" spans="1:8">
      <c r="A574" s="1">
        <v>630</v>
      </c>
      <c r="B574" s="33" t="s">
        <v>6391</v>
      </c>
      <c r="C574" s="80">
        <v>11999</v>
      </c>
      <c r="D574" s="81">
        <v>10</v>
      </c>
      <c r="E574" s="1" t="s">
        <v>2814</v>
      </c>
      <c r="F574" s="1" t="s">
        <v>2810</v>
      </c>
      <c r="G574" s="82" t="s">
        <v>2867</v>
      </c>
      <c r="H574" s="1" t="s">
        <v>3415</v>
      </c>
    </row>
    <row r="575" spans="1:8">
      <c r="A575" s="1">
        <v>771</v>
      </c>
      <c r="B575" s="33" t="s">
        <v>6392</v>
      </c>
      <c r="C575" s="80">
        <v>38000</v>
      </c>
      <c r="D575" s="81">
        <v>10</v>
      </c>
      <c r="E575" s="1" t="s">
        <v>2861</v>
      </c>
      <c r="F575" s="1" t="s">
        <v>2810</v>
      </c>
      <c r="G575" s="82" t="s">
        <v>2815</v>
      </c>
      <c r="H575" s="1" t="s">
        <v>4262</v>
      </c>
    </row>
    <row r="576" spans="1:8">
      <c r="A576" s="1">
        <v>847</v>
      </c>
      <c r="B576" s="33" t="s">
        <v>6393</v>
      </c>
      <c r="C576" s="80">
        <v>10</v>
      </c>
      <c r="D576" s="81">
        <v>10</v>
      </c>
      <c r="E576" s="1" t="s">
        <v>2809</v>
      </c>
      <c r="F576" s="1" t="s">
        <v>2810</v>
      </c>
      <c r="G576" s="82" t="s">
        <v>2821</v>
      </c>
      <c r="H576" s="1" t="s">
        <v>3107</v>
      </c>
    </row>
    <row r="577" spans="1:8">
      <c r="A577" s="1">
        <v>1042</v>
      </c>
      <c r="B577" s="33" t="s">
        <v>6394</v>
      </c>
      <c r="C577" s="80">
        <v>650</v>
      </c>
      <c r="D577" s="81">
        <v>10</v>
      </c>
      <c r="E577" s="1" t="s">
        <v>2814</v>
      </c>
      <c r="F577" s="1" t="s">
        <v>2810</v>
      </c>
      <c r="G577" s="82" t="s">
        <v>2851</v>
      </c>
      <c r="H577" s="1" t="s">
        <v>3666</v>
      </c>
    </row>
    <row r="578" spans="1:8">
      <c r="A578" s="1">
        <v>1073</v>
      </c>
      <c r="B578" s="33" t="s">
        <v>6395</v>
      </c>
      <c r="C578" s="80">
        <v>750</v>
      </c>
      <c r="D578" s="81">
        <v>10</v>
      </c>
      <c r="E578" s="1" t="s">
        <v>2861</v>
      </c>
      <c r="F578" s="1" t="s">
        <v>2810</v>
      </c>
      <c r="G578" s="82" t="s">
        <v>2880</v>
      </c>
      <c r="H578" s="1" t="s">
        <v>3029</v>
      </c>
    </row>
    <row r="579" spans="1:8">
      <c r="A579" s="1">
        <v>1114</v>
      </c>
      <c r="B579" s="33" t="s">
        <v>6396</v>
      </c>
      <c r="C579" s="80">
        <v>6000</v>
      </c>
      <c r="D579" s="81">
        <v>10</v>
      </c>
      <c r="E579" s="1" t="s">
        <v>2861</v>
      </c>
      <c r="F579" s="1" t="s">
        <v>2820</v>
      </c>
      <c r="G579" s="82" t="s">
        <v>2880</v>
      </c>
      <c r="H579" s="1" t="s">
        <v>3029</v>
      </c>
    </row>
    <row r="580" spans="1:8">
      <c r="A580" s="1">
        <v>1126</v>
      </c>
      <c r="B580" s="33" t="s">
        <v>6397</v>
      </c>
      <c r="C580" s="80">
        <v>2000</v>
      </c>
      <c r="D580" s="81">
        <v>10</v>
      </c>
      <c r="E580" s="1" t="s">
        <v>2861</v>
      </c>
      <c r="F580" s="1" t="s">
        <v>2810</v>
      </c>
      <c r="G580" s="82" t="s">
        <v>2821</v>
      </c>
      <c r="H580" s="1" t="s">
        <v>3602</v>
      </c>
    </row>
    <row r="581" spans="1:8">
      <c r="A581" s="1">
        <v>1176</v>
      </c>
      <c r="B581" s="33" t="s">
        <v>6398</v>
      </c>
      <c r="C581" s="80">
        <v>175000</v>
      </c>
      <c r="D581" s="81">
        <v>10</v>
      </c>
      <c r="E581" s="1" t="s">
        <v>2861</v>
      </c>
      <c r="F581" s="1" t="s">
        <v>2892</v>
      </c>
      <c r="G581" s="82" t="s">
        <v>2839</v>
      </c>
      <c r="H581" s="1" t="s">
        <v>3661</v>
      </c>
    </row>
    <row r="582" spans="1:8">
      <c r="A582" s="1">
        <v>1543</v>
      </c>
      <c r="B582" s="33" t="s">
        <v>6399</v>
      </c>
      <c r="C582" s="80">
        <v>2250</v>
      </c>
      <c r="D582" s="81">
        <v>10</v>
      </c>
      <c r="E582" s="1" t="s">
        <v>2861</v>
      </c>
      <c r="F582" s="1" t="s">
        <v>2810</v>
      </c>
      <c r="G582" s="82" t="s">
        <v>2818</v>
      </c>
      <c r="H582" s="1" t="s">
        <v>4701</v>
      </c>
    </row>
    <row r="583" spans="1:8">
      <c r="A583" s="1">
        <v>1564</v>
      </c>
      <c r="B583" s="33" t="s">
        <v>6400</v>
      </c>
      <c r="C583" s="80">
        <v>10000</v>
      </c>
      <c r="D583" s="81">
        <v>10</v>
      </c>
      <c r="E583" s="1" t="s">
        <v>2814</v>
      </c>
      <c r="F583" s="1" t="s">
        <v>2810</v>
      </c>
      <c r="G583" s="82" t="s">
        <v>2823</v>
      </c>
      <c r="H583" s="1" t="s">
        <v>3836</v>
      </c>
    </row>
    <row r="584" spans="1:8" ht="27.6">
      <c r="A584" s="1">
        <v>1701</v>
      </c>
      <c r="B584" s="33" t="s">
        <v>6401</v>
      </c>
      <c r="C584" s="80">
        <v>5050</v>
      </c>
      <c r="D584" s="81">
        <v>10</v>
      </c>
      <c r="E584" s="1" t="s">
        <v>2861</v>
      </c>
      <c r="F584" s="1" t="s">
        <v>2810</v>
      </c>
      <c r="G584" s="82" t="s">
        <v>2815</v>
      </c>
      <c r="H584" s="1" t="s">
        <v>2972</v>
      </c>
    </row>
    <row r="585" spans="1:8">
      <c r="A585" s="1">
        <v>1863</v>
      </c>
      <c r="B585" s="33" t="s">
        <v>6402</v>
      </c>
      <c r="C585" s="80">
        <v>2500</v>
      </c>
      <c r="D585" s="81">
        <v>10</v>
      </c>
      <c r="E585" s="1" t="s">
        <v>2861</v>
      </c>
      <c r="F585" s="1" t="s">
        <v>2810</v>
      </c>
      <c r="G585" s="82" t="s">
        <v>2825</v>
      </c>
      <c r="H585" s="1" t="s">
        <v>3602</v>
      </c>
    </row>
    <row r="586" spans="1:8">
      <c r="A586" s="1">
        <v>1867</v>
      </c>
      <c r="B586" s="33" t="s">
        <v>6403</v>
      </c>
      <c r="C586" s="80">
        <v>20000</v>
      </c>
      <c r="D586" s="81">
        <v>10</v>
      </c>
      <c r="E586" s="1" t="s">
        <v>2861</v>
      </c>
      <c r="F586" s="1" t="s">
        <v>2810</v>
      </c>
      <c r="G586" s="82" t="s">
        <v>2818</v>
      </c>
      <c r="H586" s="1" t="s">
        <v>3602</v>
      </c>
    </row>
    <row r="587" spans="1:8">
      <c r="A587" s="1">
        <v>1911</v>
      </c>
      <c r="B587" s="33" t="s">
        <v>6404</v>
      </c>
      <c r="C587" s="80">
        <v>42500</v>
      </c>
      <c r="D587" s="81">
        <v>10</v>
      </c>
      <c r="E587" s="1" t="s">
        <v>2861</v>
      </c>
      <c r="F587" s="1" t="s">
        <v>3232</v>
      </c>
      <c r="G587" s="82" t="s">
        <v>2851</v>
      </c>
      <c r="H587" s="1" t="s">
        <v>2863</v>
      </c>
    </row>
    <row r="588" spans="1:8">
      <c r="A588" s="1">
        <v>2126</v>
      </c>
      <c r="B588" s="33" t="s">
        <v>6405</v>
      </c>
      <c r="C588" s="80">
        <v>20000</v>
      </c>
      <c r="D588" s="81">
        <v>10</v>
      </c>
      <c r="E588" s="1" t="s">
        <v>2861</v>
      </c>
      <c r="F588" s="1" t="s">
        <v>2810</v>
      </c>
      <c r="G588" s="82" t="s">
        <v>2843</v>
      </c>
      <c r="H588" s="1" t="s">
        <v>3029</v>
      </c>
    </row>
    <row r="589" spans="1:8">
      <c r="A589" s="1">
        <v>2213</v>
      </c>
      <c r="B589" s="33" t="s">
        <v>6406</v>
      </c>
      <c r="C589" s="80">
        <v>5</v>
      </c>
      <c r="D589" s="81">
        <v>10</v>
      </c>
      <c r="E589" s="1" t="s">
        <v>2809</v>
      </c>
      <c r="F589" s="1" t="s">
        <v>2810</v>
      </c>
      <c r="G589" s="82" t="s">
        <v>2823</v>
      </c>
      <c r="H589" s="1" t="s">
        <v>2952</v>
      </c>
    </row>
    <row r="590" spans="1:8">
      <c r="A590" s="1">
        <v>2374</v>
      </c>
      <c r="B590" s="33" t="s">
        <v>6407</v>
      </c>
      <c r="C590" s="80">
        <v>22000</v>
      </c>
      <c r="D590" s="81">
        <v>10</v>
      </c>
      <c r="E590" s="1" t="s">
        <v>2814</v>
      </c>
      <c r="F590" s="1" t="s">
        <v>2810</v>
      </c>
      <c r="G590" s="82" t="s">
        <v>2839</v>
      </c>
      <c r="H590" s="1" t="s">
        <v>3415</v>
      </c>
    </row>
    <row r="591" spans="1:8">
      <c r="A591" s="1">
        <v>2396</v>
      </c>
      <c r="B591" s="33" t="s">
        <v>6408</v>
      </c>
      <c r="C591" s="80">
        <v>5000</v>
      </c>
      <c r="D591" s="81">
        <v>10</v>
      </c>
      <c r="E591" s="1" t="s">
        <v>2814</v>
      </c>
      <c r="F591" s="1" t="s">
        <v>3992</v>
      </c>
      <c r="G591" s="82" t="s">
        <v>2880</v>
      </c>
      <c r="H591" s="1" t="s">
        <v>3415</v>
      </c>
    </row>
    <row r="592" spans="1:8">
      <c r="A592" s="1">
        <v>2440</v>
      </c>
      <c r="B592" s="33" t="s">
        <v>6409</v>
      </c>
      <c r="C592" s="80">
        <v>5000</v>
      </c>
      <c r="D592" s="81">
        <v>10</v>
      </c>
      <c r="E592" s="1" t="s">
        <v>2861</v>
      </c>
      <c r="F592" s="1" t="s">
        <v>4191</v>
      </c>
      <c r="G592" s="82" t="s">
        <v>2839</v>
      </c>
      <c r="H592" s="1" t="s">
        <v>3661</v>
      </c>
    </row>
    <row r="593" spans="1:8">
      <c r="A593" s="1">
        <v>2685</v>
      </c>
      <c r="B593" s="33" t="s">
        <v>6410</v>
      </c>
      <c r="C593" s="80">
        <v>50000</v>
      </c>
      <c r="D593" s="81">
        <v>10</v>
      </c>
      <c r="E593" s="1" t="s">
        <v>2861</v>
      </c>
      <c r="F593" s="1" t="s">
        <v>2810</v>
      </c>
      <c r="G593" s="82" t="s">
        <v>2811</v>
      </c>
      <c r="H593" s="1" t="s">
        <v>3661</v>
      </c>
    </row>
    <row r="594" spans="1:8">
      <c r="A594" s="1">
        <v>2757</v>
      </c>
      <c r="B594" s="33" t="s">
        <v>6411</v>
      </c>
      <c r="C594" s="80">
        <v>1500</v>
      </c>
      <c r="D594" s="81">
        <v>10</v>
      </c>
      <c r="E594" s="1" t="s">
        <v>2861</v>
      </c>
      <c r="F594" s="1" t="s">
        <v>2810</v>
      </c>
      <c r="G594" s="82" t="s">
        <v>2851</v>
      </c>
      <c r="H594" s="1" t="s">
        <v>4721</v>
      </c>
    </row>
    <row r="595" spans="1:8" ht="27.6">
      <c r="A595" s="1">
        <v>2777</v>
      </c>
      <c r="B595" s="33" t="s">
        <v>6412</v>
      </c>
      <c r="C595" s="80">
        <v>3000</v>
      </c>
      <c r="D595" s="81">
        <v>10</v>
      </c>
      <c r="E595" s="1" t="s">
        <v>2861</v>
      </c>
      <c r="F595" s="1" t="s">
        <v>2810</v>
      </c>
      <c r="G595" s="82" t="s">
        <v>2821</v>
      </c>
      <c r="H595" s="1" t="s">
        <v>4721</v>
      </c>
    </row>
    <row r="596" spans="1:8">
      <c r="A596" s="1">
        <v>2841</v>
      </c>
      <c r="B596" s="33" t="s">
        <v>6413</v>
      </c>
      <c r="C596" s="80">
        <v>1000</v>
      </c>
      <c r="D596" s="81">
        <v>10</v>
      </c>
      <c r="E596" s="1" t="s">
        <v>2861</v>
      </c>
      <c r="F596" s="1" t="s">
        <v>2820</v>
      </c>
      <c r="G596" s="82" t="s">
        <v>2818</v>
      </c>
      <c r="H596" s="1" t="s">
        <v>2928</v>
      </c>
    </row>
    <row r="597" spans="1:8">
      <c r="A597" s="1">
        <v>2886</v>
      </c>
      <c r="B597" s="33" t="s">
        <v>6414</v>
      </c>
      <c r="C597" s="80">
        <v>200</v>
      </c>
      <c r="D597" s="81">
        <v>10</v>
      </c>
      <c r="E597" s="1" t="s">
        <v>2861</v>
      </c>
      <c r="F597" s="1" t="s">
        <v>2810</v>
      </c>
      <c r="G597" s="82" t="s">
        <v>2880</v>
      </c>
      <c r="H597" s="1" t="s">
        <v>2928</v>
      </c>
    </row>
    <row r="598" spans="1:8">
      <c r="A598" s="1">
        <v>3065</v>
      </c>
      <c r="B598" s="33" t="s">
        <v>6415</v>
      </c>
      <c r="C598" s="80">
        <v>25000</v>
      </c>
      <c r="D598" s="81">
        <v>10</v>
      </c>
      <c r="E598" s="1" t="s">
        <v>2861</v>
      </c>
      <c r="F598" s="1" t="s">
        <v>2810</v>
      </c>
      <c r="G598" s="82" t="s">
        <v>2851</v>
      </c>
      <c r="H598" s="1" t="s">
        <v>2881</v>
      </c>
    </row>
    <row r="599" spans="1:8">
      <c r="A599" s="1">
        <v>3110</v>
      </c>
      <c r="B599" s="33" t="s">
        <v>6416</v>
      </c>
      <c r="C599" s="80">
        <v>25000</v>
      </c>
      <c r="D599" s="81">
        <v>10</v>
      </c>
      <c r="E599" s="1" t="s">
        <v>2861</v>
      </c>
      <c r="F599" s="1" t="s">
        <v>2810</v>
      </c>
      <c r="G599" s="82" t="s">
        <v>2839</v>
      </c>
      <c r="H599" s="1" t="s">
        <v>2881</v>
      </c>
    </row>
    <row r="600" spans="1:8">
      <c r="A600" s="1">
        <v>3121</v>
      </c>
      <c r="B600" s="33" t="s">
        <v>6417</v>
      </c>
      <c r="C600" s="80">
        <v>1500</v>
      </c>
      <c r="D600" s="81">
        <v>10</v>
      </c>
      <c r="E600" s="1" t="s">
        <v>2814</v>
      </c>
      <c r="F600" s="1" t="s">
        <v>96</v>
      </c>
      <c r="G600" s="82" t="s">
        <v>2851</v>
      </c>
      <c r="H600" s="1" t="s">
        <v>2881</v>
      </c>
    </row>
    <row r="601" spans="1:8">
      <c r="A601" s="1">
        <v>3129</v>
      </c>
      <c r="B601" s="33" t="s">
        <v>6418</v>
      </c>
      <c r="C601" s="80">
        <v>1250</v>
      </c>
      <c r="D601" s="81">
        <v>10</v>
      </c>
      <c r="E601" s="1" t="s">
        <v>2971</v>
      </c>
      <c r="F601" s="1" t="s">
        <v>2810</v>
      </c>
      <c r="G601" s="82" t="s">
        <v>2849</v>
      </c>
      <c r="H601" s="1" t="s">
        <v>2928</v>
      </c>
    </row>
    <row r="602" spans="1:8">
      <c r="A602" s="1">
        <v>3132</v>
      </c>
      <c r="B602" s="33" t="s">
        <v>6419</v>
      </c>
      <c r="C602" s="80">
        <v>30000</v>
      </c>
      <c r="D602" s="81">
        <v>10</v>
      </c>
      <c r="E602" s="1" t="s">
        <v>2971</v>
      </c>
      <c r="F602" s="1" t="s">
        <v>2810</v>
      </c>
      <c r="G602" s="82" t="s">
        <v>2811</v>
      </c>
      <c r="H602" s="1" t="s">
        <v>2928</v>
      </c>
    </row>
    <row r="603" spans="1:8">
      <c r="A603" s="1">
        <v>3736</v>
      </c>
      <c r="B603" s="33" t="s">
        <v>6420</v>
      </c>
      <c r="C603" s="80">
        <v>1500</v>
      </c>
      <c r="D603" s="81">
        <v>10</v>
      </c>
      <c r="E603" s="1" t="s">
        <v>2861</v>
      </c>
      <c r="F603" s="1" t="s">
        <v>2820</v>
      </c>
      <c r="G603" s="82" t="s">
        <v>2811</v>
      </c>
      <c r="H603" s="1" t="s">
        <v>2928</v>
      </c>
    </row>
    <row r="604" spans="1:8">
      <c r="A604" s="1">
        <v>3745</v>
      </c>
      <c r="B604" s="33" t="s">
        <v>6421</v>
      </c>
      <c r="C604" s="80">
        <v>100</v>
      </c>
      <c r="D604" s="81">
        <v>10</v>
      </c>
      <c r="E604" s="1" t="s">
        <v>2861</v>
      </c>
      <c r="F604" s="1" t="s">
        <v>2810</v>
      </c>
      <c r="G604" s="82" t="s">
        <v>2851</v>
      </c>
      <c r="H604" s="1" t="s">
        <v>2928</v>
      </c>
    </row>
    <row r="605" spans="1:8">
      <c r="A605" s="1">
        <v>3795</v>
      </c>
      <c r="B605" s="33" t="s">
        <v>6422</v>
      </c>
      <c r="C605" s="80">
        <v>600</v>
      </c>
      <c r="D605" s="81">
        <v>10</v>
      </c>
      <c r="E605" s="1" t="s">
        <v>2861</v>
      </c>
      <c r="F605" s="1" t="s">
        <v>2820</v>
      </c>
      <c r="G605" s="82" t="s">
        <v>2851</v>
      </c>
      <c r="H605" s="1" t="s">
        <v>3032</v>
      </c>
    </row>
    <row r="606" spans="1:8" ht="27.6">
      <c r="A606" s="1">
        <v>3858</v>
      </c>
      <c r="B606" s="33" t="s">
        <v>6423</v>
      </c>
      <c r="C606" s="80">
        <v>500</v>
      </c>
      <c r="D606" s="81">
        <v>10</v>
      </c>
      <c r="E606" s="1" t="s">
        <v>2861</v>
      </c>
      <c r="F606" s="1" t="s">
        <v>2820</v>
      </c>
      <c r="G606" s="82" t="s">
        <v>2825</v>
      </c>
      <c r="H606" s="1" t="s">
        <v>2928</v>
      </c>
    </row>
    <row r="607" spans="1:8">
      <c r="A607" s="1">
        <v>3868</v>
      </c>
      <c r="B607" s="33" t="s">
        <v>6424</v>
      </c>
      <c r="C607" s="80">
        <v>5000</v>
      </c>
      <c r="D607" s="81">
        <v>10</v>
      </c>
      <c r="E607" s="1" t="s">
        <v>2814</v>
      </c>
      <c r="F607" s="1" t="s">
        <v>2820</v>
      </c>
      <c r="G607" s="82" t="s">
        <v>2867</v>
      </c>
      <c r="H607" s="1" t="s">
        <v>3032</v>
      </c>
    </row>
    <row r="608" spans="1:8">
      <c r="A608" s="1">
        <v>3878</v>
      </c>
      <c r="B608" s="33" t="s">
        <v>6425</v>
      </c>
      <c r="C608" s="80">
        <v>18000</v>
      </c>
      <c r="D608" s="81">
        <v>10</v>
      </c>
      <c r="E608" s="1" t="s">
        <v>2814</v>
      </c>
      <c r="F608" s="1" t="s">
        <v>2810</v>
      </c>
      <c r="G608" s="82" t="s">
        <v>2825</v>
      </c>
      <c r="H608" s="1" t="s">
        <v>3032</v>
      </c>
    </row>
    <row r="609" spans="1:8">
      <c r="A609" s="1">
        <v>3917</v>
      </c>
      <c r="B609" s="33" t="s">
        <v>6426</v>
      </c>
      <c r="C609" s="80">
        <v>3500</v>
      </c>
      <c r="D609" s="81">
        <v>10</v>
      </c>
      <c r="E609" s="1" t="s">
        <v>2861</v>
      </c>
      <c r="F609" s="1" t="s">
        <v>2820</v>
      </c>
      <c r="G609" s="82" t="s">
        <v>2867</v>
      </c>
      <c r="H609" s="1" t="s">
        <v>2928</v>
      </c>
    </row>
    <row r="610" spans="1:8">
      <c r="A610" s="1">
        <v>4000</v>
      </c>
      <c r="B610" s="33" t="s">
        <v>6427</v>
      </c>
      <c r="C610" s="80">
        <v>8000</v>
      </c>
      <c r="D610" s="81">
        <v>10</v>
      </c>
      <c r="E610" s="1" t="s">
        <v>2861</v>
      </c>
      <c r="F610" s="1" t="s">
        <v>2810</v>
      </c>
      <c r="G610" s="82" t="s">
        <v>2849</v>
      </c>
      <c r="H610" s="1" t="s">
        <v>2928</v>
      </c>
    </row>
    <row r="611" spans="1:8" ht="27.6">
      <c r="A611" s="1">
        <v>4024</v>
      </c>
      <c r="B611" s="33" t="s">
        <v>6428</v>
      </c>
      <c r="C611" s="80">
        <v>800</v>
      </c>
      <c r="D611" s="81">
        <v>10</v>
      </c>
      <c r="E611" s="1" t="s">
        <v>2861</v>
      </c>
      <c r="F611" s="1" t="s">
        <v>2810</v>
      </c>
      <c r="G611" s="82" t="s">
        <v>2867</v>
      </c>
      <c r="H611" s="1" t="s">
        <v>2928</v>
      </c>
    </row>
    <row r="612" spans="1:8">
      <c r="A612" s="1">
        <v>4084</v>
      </c>
      <c r="B612" s="33" t="s">
        <v>6429</v>
      </c>
      <c r="C612" s="80">
        <v>3000</v>
      </c>
      <c r="D612" s="81">
        <v>10</v>
      </c>
      <c r="E612" s="1" t="s">
        <v>2861</v>
      </c>
      <c r="F612" s="1" t="s">
        <v>2856</v>
      </c>
      <c r="G612" s="82" t="s">
        <v>2880</v>
      </c>
      <c r="H612" s="1" t="s">
        <v>2928</v>
      </c>
    </row>
    <row r="613" spans="1:8">
      <c r="A613" s="1">
        <v>4085</v>
      </c>
      <c r="B613" s="33" t="s">
        <v>6430</v>
      </c>
      <c r="C613" s="80">
        <v>3500</v>
      </c>
      <c r="D613" s="81">
        <v>10</v>
      </c>
      <c r="E613" s="1" t="s">
        <v>2861</v>
      </c>
      <c r="F613" s="1" t="s">
        <v>2810</v>
      </c>
      <c r="G613" s="82" t="s">
        <v>2811</v>
      </c>
      <c r="H613" s="1" t="s">
        <v>2928</v>
      </c>
    </row>
    <row r="614" spans="1:8">
      <c r="A614" s="1">
        <v>167</v>
      </c>
      <c r="B614" s="33" t="s">
        <v>6371</v>
      </c>
      <c r="C614" s="80">
        <v>110000</v>
      </c>
      <c r="D614" s="81">
        <v>11</v>
      </c>
      <c r="E614" s="1" t="s">
        <v>2861</v>
      </c>
      <c r="F614" s="1" t="s">
        <v>2810</v>
      </c>
      <c r="G614" s="82" t="s">
        <v>2821</v>
      </c>
      <c r="H614" s="1" t="s">
        <v>2893</v>
      </c>
    </row>
    <row r="615" spans="1:8">
      <c r="A615" s="1">
        <v>512</v>
      </c>
      <c r="B615" s="33" t="s">
        <v>6372</v>
      </c>
      <c r="C615" s="80">
        <v>8000</v>
      </c>
      <c r="D615" s="81">
        <v>11</v>
      </c>
      <c r="E615" s="1" t="s">
        <v>2861</v>
      </c>
      <c r="F615" s="1" t="s">
        <v>2810</v>
      </c>
      <c r="G615" s="82" t="s">
        <v>2818</v>
      </c>
      <c r="H615" s="1" t="s">
        <v>3207</v>
      </c>
    </row>
    <row r="616" spans="1:8" ht="27.6">
      <c r="A616" s="1">
        <v>981</v>
      </c>
      <c r="B616" s="33" t="s">
        <v>6373</v>
      </c>
      <c r="C616" s="80">
        <v>88888</v>
      </c>
      <c r="D616" s="81">
        <v>11</v>
      </c>
      <c r="E616" s="1" t="s">
        <v>2861</v>
      </c>
      <c r="F616" s="1" t="s">
        <v>2810</v>
      </c>
      <c r="G616" s="82" t="s">
        <v>2851</v>
      </c>
      <c r="H616" s="1" t="s">
        <v>2816</v>
      </c>
    </row>
    <row r="617" spans="1:8">
      <c r="A617" s="1">
        <v>1123</v>
      </c>
      <c r="B617" s="33" t="s">
        <v>6374</v>
      </c>
      <c r="C617" s="80">
        <v>5000</v>
      </c>
      <c r="D617" s="81">
        <v>11</v>
      </c>
      <c r="E617" s="1" t="s">
        <v>2861</v>
      </c>
      <c r="F617" s="1" t="s">
        <v>2810</v>
      </c>
      <c r="G617" s="82" t="s">
        <v>2849</v>
      </c>
      <c r="H617" s="1" t="s">
        <v>3029</v>
      </c>
    </row>
    <row r="618" spans="1:8">
      <c r="A618" s="1">
        <v>1130</v>
      </c>
      <c r="B618" s="33" t="s">
        <v>6375</v>
      </c>
      <c r="C618" s="80">
        <v>5000</v>
      </c>
      <c r="D618" s="81">
        <v>11</v>
      </c>
      <c r="E618" s="1" t="s">
        <v>2861</v>
      </c>
      <c r="F618" s="1" t="s">
        <v>2810</v>
      </c>
      <c r="G618" s="82" t="s">
        <v>2880</v>
      </c>
      <c r="H618" s="1" t="s">
        <v>3602</v>
      </c>
    </row>
    <row r="619" spans="1:8">
      <c r="A619" s="1">
        <v>1715</v>
      </c>
      <c r="B619" s="33" t="s">
        <v>6376</v>
      </c>
      <c r="C619" s="80">
        <v>5000</v>
      </c>
      <c r="D619" s="81">
        <v>11</v>
      </c>
      <c r="E619" s="1" t="s">
        <v>2861</v>
      </c>
      <c r="F619" s="1" t="s">
        <v>2810</v>
      </c>
      <c r="G619" s="82" t="s">
        <v>2849</v>
      </c>
      <c r="H619" s="1" t="s">
        <v>2972</v>
      </c>
    </row>
    <row r="620" spans="1:8">
      <c r="A620" s="1">
        <v>3103</v>
      </c>
      <c r="B620" s="33" t="s">
        <v>6377</v>
      </c>
      <c r="C620" s="80">
        <v>4100</v>
      </c>
      <c r="D620" s="81">
        <v>11</v>
      </c>
      <c r="E620" s="1" t="s">
        <v>2861</v>
      </c>
      <c r="F620" s="1" t="s">
        <v>2810</v>
      </c>
      <c r="G620" s="82" t="s">
        <v>2823</v>
      </c>
      <c r="H620" s="1" t="s">
        <v>2881</v>
      </c>
    </row>
    <row r="621" spans="1:8" ht="27.6">
      <c r="A621" s="1">
        <v>3866</v>
      </c>
      <c r="B621" s="33" t="s">
        <v>6378</v>
      </c>
      <c r="C621" s="80">
        <v>2000</v>
      </c>
      <c r="D621" s="81">
        <v>11</v>
      </c>
      <c r="E621" s="1" t="s">
        <v>2861</v>
      </c>
      <c r="F621" s="1" t="s">
        <v>2810</v>
      </c>
      <c r="G621" s="82" t="s">
        <v>2811</v>
      </c>
      <c r="H621" s="1" t="s">
        <v>2928</v>
      </c>
    </row>
    <row r="622" spans="1:8">
      <c r="A622" s="1">
        <v>3940</v>
      </c>
      <c r="B622" s="33" t="s">
        <v>6379</v>
      </c>
      <c r="C622" s="80">
        <v>5000</v>
      </c>
      <c r="D622" s="81">
        <v>11</v>
      </c>
      <c r="E622" s="1" t="s">
        <v>2861</v>
      </c>
      <c r="F622" s="1" t="s">
        <v>2810</v>
      </c>
      <c r="G622" s="82" t="s">
        <v>2843</v>
      </c>
      <c r="H622" s="1" t="s">
        <v>2928</v>
      </c>
    </row>
    <row r="623" spans="1:8">
      <c r="A623" s="1">
        <v>3970</v>
      </c>
      <c r="B623" s="33" t="s">
        <v>6380</v>
      </c>
      <c r="C623" s="80">
        <v>15000</v>
      </c>
      <c r="D623" s="81">
        <v>11</v>
      </c>
      <c r="E623" s="1" t="s">
        <v>2861</v>
      </c>
      <c r="F623" s="1" t="s">
        <v>2810</v>
      </c>
      <c r="G623" s="82" t="s">
        <v>2849</v>
      </c>
      <c r="H623" s="1" t="s">
        <v>2928</v>
      </c>
    </row>
    <row r="624" spans="1:8">
      <c r="A624" s="1">
        <v>560</v>
      </c>
      <c r="B624" s="33" t="s">
        <v>6368</v>
      </c>
      <c r="C624" s="80">
        <v>100000</v>
      </c>
      <c r="D624" s="81">
        <v>12</v>
      </c>
      <c r="E624" s="1" t="s">
        <v>2861</v>
      </c>
      <c r="F624" s="1" t="s">
        <v>96</v>
      </c>
      <c r="G624" s="82" t="s">
        <v>2843</v>
      </c>
      <c r="H624" s="1" t="s">
        <v>3415</v>
      </c>
    </row>
    <row r="625" spans="1:8">
      <c r="A625" s="1">
        <v>1081</v>
      </c>
      <c r="B625" s="33" t="s">
        <v>6369</v>
      </c>
      <c r="C625" s="80">
        <v>68000</v>
      </c>
      <c r="D625" s="81">
        <v>12</v>
      </c>
      <c r="E625" s="1" t="s">
        <v>2861</v>
      </c>
      <c r="F625" s="1" t="s">
        <v>2810</v>
      </c>
      <c r="G625" s="82" t="s">
        <v>2815</v>
      </c>
      <c r="H625" s="1" t="s">
        <v>3029</v>
      </c>
    </row>
    <row r="626" spans="1:8">
      <c r="A626" s="1">
        <v>1902</v>
      </c>
      <c r="B626" s="33" t="s">
        <v>6370</v>
      </c>
      <c r="C626" s="80">
        <v>1000</v>
      </c>
      <c r="D626" s="81">
        <v>12</v>
      </c>
      <c r="E626" s="1" t="s">
        <v>2861</v>
      </c>
      <c r="F626" s="1" t="s">
        <v>2981</v>
      </c>
      <c r="G626" s="82" t="s">
        <v>2811</v>
      </c>
      <c r="H626" s="1" t="s">
        <v>2863</v>
      </c>
    </row>
    <row r="627" spans="1:8">
      <c r="A627" s="1">
        <v>31</v>
      </c>
      <c r="B627" s="33" t="s">
        <v>6366</v>
      </c>
      <c r="C627" s="80">
        <v>13</v>
      </c>
      <c r="D627" s="81">
        <v>13</v>
      </c>
      <c r="E627" s="1" t="s">
        <v>2809</v>
      </c>
      <c r="F627" s="1" t="s">
        <v>2810</v>
      </c>
      <c r="G627" s="82" t="s">
        <v>2839</v>
      </c>
      <c r="H627" s="1" t="s">
        <v>2997</v>
      </c>
    </row>
    <row r="628" spans="1:8">
      <c r="A628" s="1">
        <v>3600</v>
      </c>
      <c r="B628" s="33" t="s">
        <v>6367</v>
      </c>
      <c r="C628" s="80">
        <v>10</v>
      </c>
      <c r="D628" s="81">
        <v>13</v>
      </c>
      <c r="E628" s="1" t="s">
        <v>2809</v>
      </c>
      <c r="F628" s="1" t="s">
        <v>2810</v>
      </c>
      <c r="G628" s="82" t="s">
        <v>2880</v>
      </c>
      <c r="H628" s="1" t="s">
        <v>2928</v>
      </c>
    </row>
    <row r="629" spans="1:8">
      <c r="A629" s="1">
        <v>578</v>
      </c>
      <c r="B629" s="33" t="s">
        <v>6365</v>
      </c>
      <c r="C629" s="80">
        <v>125000</v>
      </c>
      <c r="D629" s="81">
        <v>14</v>
      </c>
      <c r="E629" s="1" t="s">
        <v>2861</v>
      </c>
      <c r="F629" s="1" t="s">
        <v>2820</v>
      </c>
      <c r="G629" s="82" t="s">
        <v>2867</v>
      </c>
      <c r="H629" s="1" t="s">
        <v>3415</v>
      </c>
    </row>
    <row r="630" spans="1:8" ht="27.6">
      <c r="A630" s="1">
        <v>420</v>
      </c>
      <c r="B630" s="33" t="s">
        <v>6364</v>
      </c>
      <c r="C630" s="80">
        <v>3300</v>
      </c>
      <c r="D630" s="81">
        <v>14.5</v>
      </c>
      <c r="E630" s="1" t="s">
        <v>2861</v>
      </c>
      <c r="F630" s="1" t="s">
        <v>2810</v>
      </c>
      <c r="G630" s="82" t="s">
        <v>2811</v>
      </c>
      <c r="H630" s="1" t="s">
        <v>3207</v>
      </c>
    </row>
    <row r="631" spans="1:8" ht="27.6">
      <c r="A631" s="1">
        <v>674</v>
      </c>
      <c r="B631" s="33" t="s">
        <v>6350</v>
      </c>
      <c r="C631" s="80">
        <v>50000</v>
      </c>
      <c r="D631" s="81">
        <v>15</v>
      </c>
      <c r="E631" s="1" t="s">
        <v>2861</v>
      </c>
      <c r="F631" s="1" t="s">
        <v>2810</v>
      </c>
      <c r="G631" s="82" t="s">
        <v>2821</v>
      </c>
      <c r="H631" s="1" t="s">
        <v>2816</v>
      </c>
    </row>
    <row r="632" spans="1:8">
      <c r="A632" s="1">
        <v>1053</v>
      </c>
      <c r="B632" s="33" t="s">
        <v>6351</v>
      </c>
      <c r="C632" s="80">
        <v>1500</v>
      </c>
      <c r="D632" s="81">
        <v>15</v>
      </c>
      <c r="E632" s="1" t="s">
        <v>2814</v>
      </c>
      <c r="F632" s="1" t="s">
        <v>2810</v>
      </c>
      <c r="G632" s="82" t="s">
        <v>2811</v>
      </c>
      <c r="H632" s="1" t="s">
        <v>3666</v>
      </c>
    </row>
    <row r="633" spans="1:8">
      <c r="A633" s="1">
        <v>1086</v>
      </c>
      <c r="B633" s="33" t="s">
        <v>6352</v>
      </c>
      <c r="C633" s="80">
        <v>18000</v>
      </c>
      <c r="D633" s="81">
        <v>15</v>
      </c>
      <c r="E633" s="1" t="s">
        <v>2861</v>
      </c>
      <c r="F633" s="1" t="s">
        <v>2810</v>
      </c>
      <c r="G633" s="82" t="s">
        <v>2851</v>
      </c>
      <c r="H633" s="1" t="s">
        <v>3029</v>
      </c>
    </row>
    <row r="634" spans="1:8">
      <c r="A634" s="1">
        <v>1406</v>
      </c>
      <c r="B634" s="33" t="s">
        <v>6353</v>
      </c>
      <c r="C634" s="80">
        <v>12000</v>
      </c>
      <c r="D634" s="81">
        <v>15</v>
      </c>
      <c r="E634" s="1" t="s">
        <v>2861</v>
      </c>
      <c r="F634" s="1" t="s">
        <v>2856</v>
      </c>
      <c r="G634" s="82" t="s">
        <v>2818</v>
      </c>
      <c r="H634" s="1" t="s">
        <v>3694</v>
      </c>
    </row>
    <row r="635" spans="1:8">
      <c r="A635" s="1">
        <v>1407</v>
      </c>
      <c r="B635" s="33" t="s">
        <v>6354</v>
      </c>
      <c r="C635" s="80">
        <v>3000</v>
      </c>
      <c r="D635" s="81">
        <v>15</v>
      </c>
      <c r="E635" s="1" t="s">
        <v>2861</v>
      </c>
      <c r="F635" s="1" t="s">
        <v>2810</v>
      </c>
      <c r="G635" s="82" t="s">
        <v>2851</v>
      </c>
      <c r="H635" s="1" t="s">
        <v>3694</v>
      </c>
    </row>
    <row r="636" spans="1:8">
      <c r="A636" s="1">
        <v>1435</v>
      </c>
      <c r="B636" s="33" t="s">
        <v>6355</v>
      </c>
      <c r="C636" s="80">
        <v>15000</v>
      </c>
      <c r="D636" s="81">
        <v>15</v>
      </c>
      <c r="E636" s="1" t="s">
        <v>2861</v>
      </c>
      <c r="F636" s="1" t="s">
        <v>2856</v>
      </c>
      <c r="G636" s="82" t="s">
        <v>2880</v>
      </c>
      <c r="H636" s="1" t="s">
        <v>3694</v>
      </c>
    </row>
    <row r="637" spans="1:8" ht="27.6">
      <c r="A637" s="1">
        <v>1454</v>
      </c>
      <c r="B637" s="33" t="s">
        <v>6356</v>
      </c>
      <c r="C637" s="80">
        <v>1750</v>
      </c>
      <c r="D637" s="81">
        <v>15</v>
      </c>
      <c r="E637" s="1" t="s">
        <v>2814</v>
      </c>
      <c r="F637" s="1" t="s">
        <v>2841</v>
      </c>
      <c r="G637" s="82" t="s">
        <v>2823</v>
      </c>
      <c r="H637" s="1" t="s">
        <v>3694</v>
      </c>
    </row>
    <row r="638" spans="1:8">
      <c r="A638" s="1">
        <v>1583</v>
      </c>
      <c r="B638" s="33" t="s">
        <v>6357</v>
      </c>
      <c r="C638" s="80">
        <v>20000</v>
      </c>
      <c r="D638" s="81">
        <v>15</v>
      </c>
      <c r="E638" s="1" t="s">
        <v>2861</v>
      </c>
      <c r="F638" s="1" t="s">
        <v>2820</v>
      </c>
      <c r="G638" s="82" t="s">
        <v>2867</v>
      </c>
      <c r="H638" s="1" t="s">
        <v>4175</v>
      </c>
    </row>
    <row r="639" spans="1:8">
      <c r="A639" s="1">
        <v>1810</v>
      </c>
      <c r="B639" s="33" t="s">
        <v>6358</v>
      </c>
      <c r="C639" s="80">
        <v>450</v>
      </c>
      <c r="D639" s="81">
        <v>15</v>
      </c>
      <c r="E639" s="1" t="s">
        <v>2861</v>
      </c>
      <c r="F639" s="1" t="s">
        <v>2810</v>
      </c>
      <c r="G639" s="82" t="s">
        <v>2867</v>
      </c>
      <c r="H639" s="1" t="s">
        <v>2834</v>
      </c>
    </row>
    <row r="640" spans="1:8" ht="27.6">
      <c r="A640" s="1">
        <v>2347</v>
      </c>
      <c r="B640" s="33" t="s">
        <v>6359</v>
      </c>
      <c r="C640" s="80">
        <v>1000</v>
      </c>
      <c r="D640" s="81">
        <v>15</v>
      </c>
      <c r="E640" s="1" t="s">
        <v>2814</v>
      </c>
      <c r="F640" s="1" t="s">
        <v>2810</v>
      </c>
      <c r="G640" s="82" t="s">
        <v>2851</v>
      </c>
      <c r="H640" s="1" t="s">
        <v>3415</v>
      </c>
    </row>
    <row r="641" spans="1:8" ht="27.6">
      <c r="A641" s="1">
        <v>2641</v>
      </c>
      <c r="B641" s="33" t="s">
        <v>6360</v>
      </c>
      <c r="C641" s="80">
        <v>1500</v>
      </c>
      <c r="D641" s="81">
        <v>15</v>
      </c>
      <c r="E641" s="1" t="s">
        <v>2861</v>
      </c>
      <c r="F641" s="1" t="s">
        <v>2810</v>
      </c>
      <c r="G641" s="82" t="s">
        <v>2867</v>
      </c>
      <c r="H641" s="1" t="s">
        <v>2844</v>
      </c>
    </row>
    <row r="642" spans="1:8">
      <c r="A642" s="1">
        <v>3642</v>
      </c>
      <c r="B642" s="33" t="s">
        <v>6361</v>
      </c>
      <c r="C642" s="80">
        <v>700</v>
      </c>
      <c r="D642" s="81">
        <v>15</v>
      </c>
      <c r="E642" s="1" t="s">
        <v>2861</v>
      </c>
      <c r="F642" s="1" t="s">
        <v>100</v>
      </c>
      <c r="G642" s="82" t="s">
        <v>2818</v>
      </c>
      <c r="H642" s="1" t="s">
        <v>3032</v>
      </c>
    </row>
    <row r="643" spans="1:8">
      <c r="A643" s="1">
        <v>3925</v>
      </c>
      <c r="B643" s="33" t="s">
        <v>6362</v>
      </c>
      <c r="C643" s="80">
        <v>150</v>
      </c>
      <c r="D643" s="81">
        <v>15</v>
      </c>
      <c r="E643" s="1" t="s">
        <v>2861</v>
      </c>
      <c r="F643" s="1" t="s">
        <v>2810</v>
      </c>
      <c r="G643" s="82" t="s">
        <v>2821</v>
      </c>
      <c r="H643" s="1" t="s">
        <v>2928</v>
      </c>
    </row>
    <row r="644" spans="1:8">
      <c r="A644" s="1">
        <v>3926</v>
      </c>
      <c r="B644" s="33" t="s">
        <v>6363</v>
      </c>
      <c r="C644" s="80">
        <v>5000</v>
      </c>
      <c r="D644" s="81">
        <v>15</v>
      </c>
      <c r="E644" s="1" t="s">
        <v>2861</v>
      </c>
      <c r="F644" s="1" t="s">
        <v>2892</v>
      </c>
      <c r="G644" s="82" t="s">
        <v>2843</v>
      </c>
      <c r="H644" s="1" t="s">
        <v>2928</v>
      </c>
    </row>
    <row r="645" spans="1:8">
      <c r="A645" s="1">
        <v>2133</v>
      </c>
      <c r="B645" s="33" t="s">
        <v>6348</v>
      </c>
      <c r="C645" s="80">
        <v>1000</v>
      </c>
      <c r="D645" s="81">
        <v>16</v>
      </c>
      <c r="E645" s="1" t="s">
        <v>2861</v>
      </c>
      <c r="F645" s="1" t="s">
        <v>2810</v>
      </c>
      <c r="G645" s="82" t="s">
        <v>2849</v>
      </c>
      <c r="H645" s="1" t="s">
        <v>3029</v>
      </c>
    </row>
    <row r="646" spans="1:8" ht="27.6">
      <c r="A646" s="1">
        <v>4049</v>
      </c>
      <c r="B646" s="33" t="s">
        <v>6349</v>
      </c>
      <c r="C646" s="80">
        <v>20000</v>
      </c>
      <c r="D646" s="81">
        <v>16</v>
      </c>
      <c r="E646" s="1" t="s">
        <v>2861</v>
      </c>
      <c r="F646" s="1" t="s">
        <v>2810</v>
      </c>
      <c r="G646" s="82" t="s">
        <v>2821</v>
      </c>
      <c r="H646" s="1" t="s">
        <v>2928</v>
      </c>
    </row>
    <row r="647" spans="1:8" ht="27.6">
      <c r="A647" s="1">
        <v>192</v>
      </c>
      <c r="B647" s="33" t="s">
        <v>6346</v>
      </c>
      <c r="C647" s="80">
        <v>1000000</v>
      </c>
      <c r="D647" s="81">
        <v>17</v>
      </c>
      <c r="E647" s="1" t="s">
        <v>2861</v>
      </c>
      <c r="F647" s="1" t="s">
        <v>2810</v>
      </c>
      <c r="G647" s="82" t="s">
        <v>2880</v>
      </c>
      <c r="H647" s="1" t="s">
        <v>2893</v>
      </c>
    </row>
    <row r="648" spans="1:8">
      <c r="A648" s="1">
        <v>1169</v>
      </c>
      <c r="B648" s="33" t="s">
        <v>6347</v>
      </c>
      <c r="C648" s="80">
        <v>10000</v>
      </c>
      <c r="D648" s="81">
        <v>17</v>
      </c>
      <c r="E648" s="1" t="s">
        <v>2861</v>
      </c>
      <c r="F648" s="1" t="s">
        <v>2810</v>
      </c>
      <c r="G648" s="82" t="s">
        <v>2839</v>
      </c>
      <c r="H648" s="1" t="s">
        <v>3661</v>
      </c>
    </row>
    <row r="649" spans="1:8">
      <c r="A649" s="1">
        <v>638</v>
      </c>
      <c r="B649" s="33" t="s">
        <v>6344</v>
      </c>
      <c r="C649" s="80">
        <v>200000</v>
      </c>
      <c r="D649" s="81">
        <v>18</v>
      </c>
      <c r="E649" s="1" t="s">
        <v>2814</v>
      </c>
      <c r="F649" s="1" t="s">
        <v>100</v>
      </c>
      <c r="G649" s="82" t="s">
        <v>2839</v>
      </c>
      <c r="H649" s="1" t="s">
        <v>3415</v>
      </c>
    </row>
    <row r="650" spans="1:8" ht="27.6">
      <c r="A650" s="1">
        <v>1686</v>
      </c>
      <c r="B650" s="33" t="s">
        <v>6345</v>
      </c>
      <c r="C650" s="80">
        <v>5000</v>
      </c>
      <c r="D650" s="81">
        <v>18</v>
      </c>
      <c r="E650" s="1" t="s">
        <v>2971</v>
      </c>
      <c r="F650" s="1" t="s">
        <v>96</v>
      </c>
      <c r="G650" s="82" t="s">
        <v>2811</v>
      </c>
      <c r="H650" s="1" t="s">
        <v>2972</v>
      </c>
    </row>
    <row r="651" spans="1:8" ht="27.6">
      <c r="A651" s="1">
        <v>2660</v>
      </c>
      <c r="B651" s="33" t="s">
        <v>6342</v>
      </c>
      <c r="C651" s="80">
        <v>20000</v>
      </c>
      <c r="D651" s="81">
        <v>19</v>
      </c>
      <c r="E651" s="1" t="s">
        <v>2814</v>
      </c>
      <c r="F651" s="1" t="s">
        <v>2810</v>
      </c>
      <c r="G651" s="82" t="s">
        <v>2880</v>
      </c>
      <c r="H651" s="1" t="s">
        <v>2844</v>
      </c>
    </row>
    <row r="652" spans="1:8">
      <c r="A652" s="1">
        <v>4011</v>
      </c>
      <c r="B652" s="33" t="s">
        <v>6343</v>
      </c>
      <c r="C652" s="80">
        <v>250</v>
      </c>
      <c r="D652" s="81">
        <v>19</v>
      </c>
      <c r="E652" s="1" t="s">
        <v>2861</v>
      </c>
      <c r="F652" s="1" t="s">
        <v>2820</v>
      </c>
      <c r="G652" s="82" t="s">
        <v>2815</v>
      </c>
      <c r="H652" s="1" t="s">
        <v>2928</v>
      </c>
    </row>
    <row r="653" spans="1:8">
      <c r="A653" s="1">
        <v>213</v>
      </c>
      <c r="B653" s="33" t="s">
        <v>6330</v>
      </c>
      <c r="C653" s="80">
        <v>50000</v>
      </c>
      <c r="D653" s="81">
        <v>20</v>
      </c>
      <c r="E653" s="1" t="s">
        <v>2861</v>
      </c>
      <c r="F653" s="1" t="s">
        <v>2810</v>
      </c>
      <c r="G653" s="82" t="s">
        <v>2851</v>
      </c>
      <c r="H653" s="1" t="s">
        <v>2893</v>
      </c>
    </row>
    <row r="654" spans="1:8">
      <c r="A654" s="1">
        <v>569</v>
      </c>
      <c r="B654" s="33" t="s">
        <v>6331</v>
      </c>
      <c r="C654" s="80">
        <v>2500</v>
      </c>
      <c r="D654" s="81">
        <v>20</v>
      </c>
      <c r="E654" s="1" t="s">
        <v>2861</v>
      </c>
      <c r="F654" s="1" t="s">
        <v>96</v>
      </c>
      <c r="G654" s="82" t="s">
        <v>2815</v>
      </c>
      <c r="H654" s="1" t="s">
        <v>3415</v>
      </c>
    </row>
    <row r="655" spans="1:8">
      <c r="A655" s="1">
        <v>597</v>
      </c>
      <c r="B655" s="33" t="s">
        <v>6332</v>
      </c>
      <c r="C655" s="80">
        <v>7500</v>
      </c>
      <c r="D655" s="81">
        <v>20</v>
      </c>
      <c r="E655" s="1" t="s">
        <v>2861</v>
      </c>
      <c r="F655" s="1" t="s">
        <v>2810</v>
      </c>
      <c r="G655" s="82" t="s">
        <v>2821</v>
      </c>
      <c r="H655" s="1" t="s">
        <v>3415</v>
      </c>
    </row>
    <row r="656" spans="1:8">
      <c r="A656" s="1">
        <v>884</v>
      </c>
      <c r="B656" s="33" t="s">
        <v>6333</v>
      </c>
      <c r="C656" s="80">
        <v>2000</v>
      </c>
      <c r="D656" s="81">
        <v>20</v>
      </c>
      <c r="E656" s="1" t="s">
        <v>2861</v>
      </c>
      <c r="F656" s="1" t="s">
        <v>2810</v>
      </c>
      <c r="G656" s="82" t="s">
        <v>2849</v>
      </c>
      <c r="H656" s="1" t="s">
        <v>2948</v>
      </c>
    </row>
    <row r="657" spans="1:8">
      <c r="A657" s="1">
        <v>1133</v>
      </c>
      <c r="B657" s="33" t="s">
        <v>6334</v>
      </c>
      <c r="C657" s="80">
        <v>3000</v>
      </c>
      <c r="D657" s="81">
        <v>20</v>
      </c>
      <c r="E657" s="1" t="s">
        <v>2861</v>
      </c>
      <c r="F657" s="1" t="s">
        <v>2820</v>
      </c>
      <c r="G657" s="82" t="s">
        <v>2851</v>
      </c>
      <c r="H657" s="1" t="s">
        <v>3602</v>
      </c>
    </row>
    <row r="658" spans="1:8">
      <c r="A658" s="1">
        <v>1542</v>
      </c>
      <c r="B658" s="33" t="s">
        <v>6335</v>
      </c>
      <c r="C658" s="80">
        <v>500</v>
      </c>
      <c r="D658" s="81">
        <v>20</v>
      </c>
      <c r="E658" s="1" t="s">
        <v>2861</v>
      </c>
      <c r="F658" s="1" t="s">
        <v>96</v>
      </c>
      <c r="G658" s="82" t="s">
        <v>2821</v>
      </c>
      <c r="H658" s="1" t="s">
        <v>4701</v>
      </c>
    </row>
    <row r="659" spans="1:8">
      <c r="A659" s="1">
        <v>1738</v>
      </c>
      <c r="B659" s="33" t="s">
        <v>6336</v>
      </c>
      <c r="C659" s="80">
        <v>5000</v>
      </c>
      <c r="D659" s="81">
        <v>20</v>
      </c>
      <c r="E659" s="1" t="s">
        <v>2861</v>
      </c>
      <c r="F659" s="1" t="s">
        <v>2810</v>
      </c>
      <c r="G659" s="82" t="s">
        <v>2880</v>
      </c>
      <c r="H659" s="1" t="s">
        <v>2972</v>
      </c>
    </row>
    <row r="660" spans="1:8">
      <c r="A660" s="1">
        <v>2863</v>
      </c>
      <c r="B660" s="33" t="s">
        <v>6337</v>
      </c>
      <c r="C660" s="80">
        <v>50000</v>
      </c>
      <c r="D660" s="81">
        <v>20</v>
      </c>
      <c r="E660" s="1" t="s">
        <v>2861</v>
      </c>
      <c r="F660" s="1" t="s">
        <v>2810</v>
      </c>
      <c r="G660" s="82" t="s">
        <v>2851</v>
      </c>
      <c r="H660" s="1" t="s">
        <v>2928</v>
      </c>
    </row>
    <row r="661" spans="1:8">
      <c r="A661" s="1">
        <v>2909</v>
      </c>
      <c r="B661" s="33" t="s">
        <v>6338</v>
      </c>
      <c r="C661" s="80">
        <v>180000</v>
      </c>
      <c r="D661" s="81">
        <v>20</v>
      </c>
      <c r="E661" s="1" t="s">
        <v>2861</v>
      </c>
      <c r="F661" s="1" t="s">
        <v>2810</v>
      </c>
      <c r="G661" s="82" t="s">
        <v>2818</v>
      </c>
      <c r="H661" s="1" t="s">
        <v>2928</v>
      </c>
    </row>
    <row r="662" spans="1:8">
      <c r="A662" s="1">
        <v>3735</v>
      </c>
      <c r="B662" s="33" t="s">
        <v>6339</v>
      </c>
      <c r="C662" s="80">
        <v>150</v>
      </c>
      <c r="D662" s="81">
        <v>20</v>
      </c>
      <c r="E662" s="1" t="s">
        <v>2861</v>
      </c>
      <c r="F662" s="1" t="s">
        <v>2820</v>
      </c>
      <c r="G662" s="82" t="s">
        <v>2823</v>
      </c>
      <c r="H662" s="1" t="s">
        <v>2928</v>
      </c>
    </row>
    <row r="663" spans="1:8" ht="27.6">
      <c r="A663" s="1">
        <v>3852</v>
      </c>
      <c r="B663" s="33" t="s">
        <v>6340</v>
      </c>
      <c r="C663" s="80">
        <v>10000</v>
      </c>
      <c r="D663" s="81">
        <v>20</v>
      </c>
      <c r="E663" s="1" t="s">
        <v>2861</v>
      </c>
      <c r="F663" s="1" t="s">
        <v>2810</v>
      </c>
      <c r="G663" s="82" t="s">
        <v>2849</v>
      </c>
      <c r="H663" s="1" t="s">
        <v>2928</v>
      </c>
    </row>
    <row r="664" spans="1:8">
      <c r="A664" s="1">
        <v>4092</v>
      </c>
      <c r="B664" s="33" t="s">
        <v>6341</v>
      </c>
      <c r="C664" s="80">
        <v>110000</v>
      </c>
      <c r="D664" s="81">
        <v>20</v>
      </c>
      <c r="E664" s="1" t="s">
        <v>2861</v>
      </c>
      <c r="F664" s="1" t="s">
        <v>2810</v>
      </c>
      <c r="G664" s="82" t="s">
        <v>2811</v>
      </c>
      <c r="H664" s="1" t="s">
        <v>2928</v>
      </c>
    </row>
    <row r="665" spans="1:8" ht="27.6">
      <c r="A665" s="1">
        <v>777</v>
      </c>
      <c r="B665" s="33" t="s">
        <v>6321</v>
      </c>
      <c r="C665" s="80">
        <v>3000</v>
      </c>
      <c r="D665" s="81">
        <v>21</v>
      </c>
      <c r="E665" s="1" t="s">
        <v>2861</v>
      </c>
      <c r="F665" s="1" t="s">
        <v>2810</v>
      </c>
      <c r="G665" s="82" t="s">
        <v>2851</v>
      </c>
      <c r="H665" s="1" t="s">
        <v>4262</v>
      </c>
    </row>
    <row r="666" spans="1:8">
      <c r="A666" s="1">
        <v>900</v>
      </c>
      <c r="B666" s="33" t="s">
        <v>6322</v>
      </c>
      <c r="C666" s="80">
        <v>5000</v>
      </c>
      <c r="D666" s="81">
        <v>21</v>
      </c>
      <c r="E666" s="1" t="s">
        <v>2861</v>
      </c>
      <c r="F666" s="1" t="s">
        <v>2810</v>
      </c>
      <c r="G666" s="82" t="s">
        <v>2811</v>
      </c>
      <c r="H666" s="1" t="s">
        <v>3919</v>
      </c>
    </row>
    <row r="667" spans="1:8">
      <c r="A667" s="1">
        <v>1092</v>
      </c>
      <c r="B667" s="33" t="s">
        <v>6323</v>
      </c>
      <c r="C667" s="80">
        <v>2000</v>
      </c>
      <c r="D667" s="81">
        <v>21</v>
      </c>
      <c r="E667" s="1" t="s">
        <v>2861</v>
      </c>
      <c r="F667" s="1" t="s">
        <v>2810</v>
      </c>
      <c r="G667" s="82" t="s">
        <v>2815</v>
      </c>
      <c r="H667" s="1" t="s">
        <v>3029</v>
      </c>
    </row>
    <row r="668" spans="1:8">
      <c r="A668" s="1">
        <v>1129</v>
      </c>
      <c r="B668" s="33" t="s">
        <v>6324</v>
      </c>
      <c r="C668" s="80">
        <v>20000</v>
      </c>
      <c r="D668" s="81">
        <v>21</v>
      </c>
      <c r="E668" s="1" t="s">
        <v>2861</v>
      </c>
      <c r="F668" s="1" t="s">
        <v>2810</v>
      </c>
      <c r="G668" s="82" t="s">
        <v>2825</v>
      </c>
      <c r="H668" s="1" t="s">
        <v>3602</v>
      </c>
    </row>
    <row r="669" spans="1:8">
      <c r="A669" s="1">
        <v>2430</v>
      </c>
      <c r="B669" s="33" t="s">
        <v>6325</v>
      </c>
      <c r="C669" s="80">
        <v>3000</v>
      </c>
      <c r="D669" s="81">
        <v>21</v>
      </c>
      <c r="E669" s="1" t="s">
        <v>2861</v>
      </c>
      <c r="F669" s="1" t="s">
        <v>2810</v>
      </c>
      <c r="G669" s="82" t="s">
        <v>2839</v>
      </c>
      <c r="H669" s="1" t="s">
        <v>3661</v>
      </c>
    </row>
    <row r="670" spans="1:8">
      <c r="A670" s="1">
        <v>2890</v>
      </c>
      <c r="B670" s="33" t="s">
        <v>6326</v>
      </c>
      <c r="C670" s="80">
        <v>2000</v>
      </c>
      <c r="D670" s="81">
        <v>21</v>
      </c>
      <c r="E670" s="1" t="s">
        <v>2861</v>
      </c>
      <c r="F670" s="1" t="s">
        <v>2810</v>
      </c>
      <c r="G670" s="82" t="s">
        <v>2851</v>
      </c>
      <c r="H670" s="1" t="s">
        <v>2928</v>
      </c>
    </row>
    <row r="671" spans="1:8">
      <c r="A671" s="1">
        <v>3961</v>
      </c>
      <c r="B671" s="33" t="s">
        <v>6327</v>
      </c>
      <c r="C671" s="80">
        <v>5000</v>
      </c>
      <c r="D671" s="81">
        <v>21</v>
      </c>
      <c r="E671" s="1" t="s">
        <v>2861</v>
      </c>
      <c r="F671" s="1" t="s">
        <v>2820</v>
      </c>
      <c r="G671" s="82" t="s">
        <v>2823</v>
      </c>
      <c r="H671" s="1" t="s">
        <v>2928</v>
      </c>
    </row>
    <row r="672" spans="1:8">
      <c r="A672" s="1">
        <v>4041</v>
      </c>
      <c r="B672" s="33" t="s">
        <v>6328</v>
      </c>
      <c r="C672" s="80">
        <v>5000</v>
      </c>
      <c r="D672" s="81">
        <v>21</v>
      </c>
      <c r="E672" s="1" t="s">
        <v>2861</v>
      </c>
      <c r="F672" s="1" t="s">
        <v>2820</v>
      </c>
      <c r="G672" s="82" t="s">
        <v>2851</v>
      </c>
      <c r="H672" s="1" t="s">
        <v>2928</v>
      </c>
    </row>
    <row r="673" spans="1:8">
      <c r="A673" s="1">
        <v>4042</v>
      </c>
      <c r="B673" s="33" t="s">
        <v>6329</v>
      </c>
      <c r="C673" s="80">
        <v>10000</v>
      </c>
      <c r="D673" s="81">
        <v>21</v>
      </c>
      <c r="E673" s="1" t="s">
        <v>2861</v>
      </c>
      <c r="F673" s="1" t="s">
        <v>2810</v>
      </c>
      <c r="G673" s="82" t="s">
        <v>2815</v>
      </c>
      <c r="H673" s="1" t="s">
        <v>2928</v>
      </c>
    </row>
    <row r="674" spans="1:8">
      <c r="A674" s="1">
        <v>1736</v>
      </c>
      <c r="B674" s="33" t="s">
        <v>6319</v>
      </c>
      <c r="C674" s="80">
        <v>3000</v>
      </c>
      <c r="D674" s="81">
        <v>22</v>
      </c>
      <c r="E674" s="1" t="s">
        <v>2861</v>
      </c>
      <c r="F674" s="1" t="s">
        <v>2810</v>
      </c>
      <c r="G674" s="82" t="s">
        <v>2818</v>
      </c>
      <c r="H674" s="1" t="s">
        <v>2972</v>
      </c>
    </row>
    <row r="675" spans="1:8">
      <c r="A675" s="1">
        <v>3074</v>
      </c>
      <c r="B675" s="33" t="s">
        <v>6320</v>
      </c>
      <c r="C675" s="80">
        <v>25000</v>
      </c>
      <c r="D675" s="81">
        <v>22</v>
      </c>
      <c r="E675" s="1" t="s">
        <v>2861</v>
      </c>
      <c r="F675" s="1" t="s">
        <v>3414</v>
      </c>
      <c r="G675" s="82" t="s">
        <v>2811</v>
      </c>
      <c r="H675" s="1" t="s">
        <v>2881</v>
      </c>
    </row>
    <row r="676" spans="1:8" ht="27.6">
      <c r="A676" s="1">
        <v>2895</v>
      </c>
      <c r="B676" s="33" t="s">
        <v>6317</v>
      </c>
      <c r="C676" s="80">
        <v>500</v>
      </c>
      <c r="D676" s="81">
        <v>23</v>
      </c>
      <c r="E676" s="1" t="s">
        <v>2861</v>
      </c>
      <c r="F676" s="1" t="s">
        <v>2810</v>
      </c>
      <c r="G676" s="82" t="s">
        <v>2821</v>
      </c>
      <c r="H676" s="1" t="s">
        <v>2928</v>
      </c>
    </row>
    <row r="677" spans="1:8">
      <c r="A677" s="1">
        <v>4002</v>
      </c>
      <c r="B677" s="33" t="s">
        <v>6318</v>
      </c>
      <c r="C677" s="80">
        <v>1250</v>
      </c>
      <c r="D677" s="81">
        <v>23</v>
      </c>
      <c r="E677" s="1" t="s">
        <v>2861</v>
      </c>
      <c r="F677" s="1" t="s">
        <v>2810</v>
      </c>
      <c r="G677" s="82" t="s">
        <v>2867</v>
      </c>
      <c r="H677" s="1" t="s">
        <v>2928</v>
      </c>
    </row>
    <row r="678" spans="1:8">
      <c r="A678" s="1">
        <v>430</v>
      </c>
      <c r="B678" s="33" t="s">
        <v>6315</v>
      </c>
      <c r="C678" s="80">
        <v>1000</v>
      </c>
      <c r="D678" s="81">
        <v>24</v>
      </c>
      <c r="E678" s="1" t="s">
        <v>2861</v>
      </c>
      <c r="F678" s="1" t="s">
        <v>2810</v>
      </c>
      <c r="G678" s="82" t="s">
        <v>2867</v>
      </c>
      <c r="H678" s="1" t="s">
        <v>3207</v>
      </c>
    </row>
    <row r="679" spans="1:8">
      <c r="A679" s="1">
        <v>2948</v>
      </c>
      <c r="B679" s="33" t="s">
        <v>6316</v>
      </c>
      <c r="C679" s="80">
        <v>500000</v>
      </c>
      <c r="D679" s="81">
        <v>24</v>
      </c>
      <c r="E679" s="1" t="s">
        <v>2861</v>
      </c>
      <c r="F679" s="1" t="s">
        <v>2810</v>
      </c>
      <c r="G679" s="82" t="s">
        <v>2823</v>
      </c>
      <c r="H679" s="1" t="s">
        <v>2881</v>
      </c>
    </row>
    <row r="680" spans="1:8" ht="27.6">
      <c r="A680" s="1">
        <v>459</v>
      </c>
      <c r="B680" s="33" t="s">
        <v>6285</v>
      </c>
      <c r="C680" s="80">
        <v>39000</v>
      </c>
      <c r="D680" s="81">
        <v>25</v>
      </c>
      <c r="E680" s="1" t="s">
        <v>2861</v>
      </c>
      <c r="F680" s="1" t="s">
        <v>2810</v>
      </c>
      <c r="G680" s="82" t="s">
        <v>2880</v>
      </c>
      <c r="H680" s="1" t="s">
        <v>3207</v>
      </c>
    </row>
    <row r="681" spans="1:8">
      <c r="A681" s="1">
        <v>460</v>
      </c>
      <c r="B681" s="33" t="s">
        <v>6286</v>
      </c>
      <c r="C681" s="80">
        <v>8500</v>
      </c>
      <c r="D681" s="81">
        <v>25</v>
      </c>
      <c r="E681" s="1" t="s">
        <v>2861</v>
      </c>
      <c r="F681" s="1" t="s">
        <v>2810</v>
      </c>
      <c r="G681" s="82" t="s">
        <v>2823</v>
      </c>
      <c r="H681" s="1" t="s">
        <v>3207</v>
      </c>
    </row>
    <row r="682" spans="1:8">
      <c r="A682" s="1">
        <v>541</v>
      </c>
      <c r="B682" s="33" t="s">
        <v>6287</v>
      </c>
      <c r="C682" s="80">
        <v>4500</v>
      </c>
      <c r="D682" s="81">
        <v>25</v>
      </c>
      <c r="E682" s="1" t="s">
        <v>2861</v>
      </c>
      <c r="F682" s="1" t="s">
        <v>2810</v>
      </c>
      <c r="G682" s="82" t="s">
        <v>2880</v>
      </c>
      <c r="H682" s="1" t="s">
        <v>3415</v>
      </c>
    </row>
    <row r="683" spans="1:8">
      <c r="A683" s="1">
        <v>938</v>
      </c>
      <c r="B683" s="33" t="s">
        <v>6288</v>
      </c>
      <c r="C683" s="80">
        <v>7000</v>
      </c>
      <c r="D683" s="81">
        <v>25</v>
      </c>
      <c r="E683" s="1" t="s">
        <v>2861</v>
      </c>
      <c r="F683" s="1" t="s">
        <v>2810</v>
      </c>
      <c r="G683" s="82" t="s">
        <v>2867</v>
      </c>
      <c r="H683" s="1" t="s">
        <v>3919</v>
      </c>
    </row>
    <row r="684" spans="1:8" ht="27.6">
      <c r="A684" s="1">
        <v>1091</v>
      </c>
      <c r="B684" s="33" t="s">
        <v>6289</v>
      </c>
      <c r="C684" s="80">
        <v>200</v>
      </c>
      <c r="D684" s="81">
        <v>25</v>
      </c>
      <c r="E684" s="1" t="s">
        <v>2861</v>
      </c>
      <c r="F684" s="1" t="s">
        <v>2820</v>
      </c>
      <c r="G684" s="82" t="s">
        <v>2849</v>
      </c>
      <c r="H684" s="1" t="s">
        <v>3029</v>
      </c>
    </row>
    <row r="685" spans="1:8">
      <c r="A685" s="1">
        <v>1099</v>
      </c>
      <c r="B685" s="33" t="s">
        <v>6290</v>
      </c>
      <c r="C685" s="80">
        <v>5000</v>
      </c>
      <c r="D685" s="81">
        <v>25</v>
      </c>
      <c r="E685" s="1" t="s">
        <v>2861</v>
      </c>
      <c r="F685" s="1" t="s">
        <v>2820</v>
      </c>
      <c r="G685" s="82" t="s">
        <v>2823</v>
      </c>
      <c r="H685" s="1" t="s">
        <v>3029</v>
      </c>
    </row>
    <row r="686" spans="1:8">
      <c r="A686" s="1">
        <v>1171</v>
      </c>
      <c r="B686" s="33" t="s">
        <v>6291</v>
      </c>
      <c r="C686" s="80">
        <v>25000</v>
      </c>
      <c r="D686" s="81">
        <v>25</v>
      </c>
      <c r="E686" s="1" t="s">
        <v>2861</v>
      </c>
      <c r="F686" s="1" t="s">
        <v>2810</v>
      </c>
      <c r="G686" s="82" t="s">
        <v>2818</v>
      </c>
      <c r="H686" s="1" t="s">
        <v>3661</v>
      </c>
    </row>
    <row r="687" spans="1:8" ht="27.6">
      <c r="A687" s="1">
        <v>1229</v>
      </c>
      <c r="B687" s="33" t="s">
        <v>6292</v>
      </c>
      <c r="C687" s="80">
        <v>2750</v>
      </c>
      <c r="D687" s="81">
        <v>25</v>
      </c>
      <c r="E687" s="1" t="s">
        <v>2814</v>
      </c>
      <c r="F687" s="1" t="s">
        <v>2810</v>
      </c>
      <c r="G687" s="82" t="s">
        <v>2849</v>
      </c>
      <c r="H687" s="1" t="s">
        <v>4564</v>
      </c>
    </row>
    <row r="688" spans="1:8" ht="27.6">
      <c r="A688" s="1">
        <v>1819</v>
      </c>
      <c r="B688" s="33" t="s">
        <v>6293</v>
      </c>
      <c r="C688" s="80">
        <v>1200</v>
      </c>
      <c r="D688" s="81">
        <v>25</v>
      </c>
      <c r="E688" s="1" t="s">
        <v>2861</v>
      </c>
      <c r="F688" s="1" t="s">
        <v>2810</v>
      </c>
      <c r="G688" s="82" t="s">
        <v>2821</v>
      </c>
      <c r="H688" s="1" t="s">
        <v>2834</v>
      </c>
    </row>
    <row r="689" spans="1:8">
      <c r="A689" s="1">
        <v>1988</v>
      </c>
      <c r="B689" s="33" t="s">
        <v>6294</v>
      </c>
      <c r="C689" s="80">
        <v>6000</v>
      </c>
      <c r="D689" s="81">
        <v>25</v>
      </c>
      <c r="E689" s="1" t="s">
        <v>2861</v>
      </c>
      <c r="F689" s="1" t="s">
        <v>2810</v>
      </c>
      <c r="G689" s="82" t="s">
        <v>2851</v>
      </c>
      <c r="H689" s="1" t="s">
        <v>4373</v>
      </c>
    </row>
    <row r="690" spans="1:8">
      <c r="A690" s="1">
        <v>2128</v>
      </c>
      <c r="B690" s="33" t="s">
        <v>6295</v>
      </c>
      <c r="C690" s="80">
        <v>15000</v>
      </c>
      <c r="D690" s="81">
        <v>25</v>
      </c>
      <c r="E690" s="1" t="s">
        <v>2861</v>
      </c>
      <c r="F690" s="1" t="s">
        <v>96</v>
      </c>
      <c r="G690" s="82" t="s">
        <v>2851</v>
      </c>
      <c r="H690" s="1" t="s">
        <v>3029</v>
      </c>
    </row>
    <row r="691" spans="1:8">
      <c r="A691" s="1">
        <v>2131</v>
      </c>
      <c r="B691" s="33" t="s">
        <v>6296</v>
      </c>
      <c r="C691" s="80">
        <v>500</v>
      </c>
      <c r="D691" s="81">
        <v>25</v>
      </c>
      <c r="E691" s="1" t="s">
        <v>2861</v>
      </c>
      <c r="F691" s="1" t="s">
        <v>2810</v>
      </c>
      <c r="G691" s="82" t="s">
        <v>2821</v>
      </c>
      <c r="H691" s="1" t="s">
        <v>3029</v>
      </c>
    </row>
    <row r="692" spans="1:8">
      <c r="A692" s="1">
        <v>2354</v>
      </c>
      <c r="B692" s="33" t="s">
        <v>6297</v>
      </c>
      <c r="C692" s="80">
        <v>35000</v>
      </c>
      <c r="D692" s="81">
        <v>25</v>
      </c>
      <c r="E692" s="1" t="s">
        <v>2814</v>
      </c>
      <c r="F692" s="1" t="s">
        <v>2810</v>
      </c>
      <c r="G692" s="82" t="s">
        <v>2843</v>
      </c>
      <c r="H692" s="1" t="s">
        <v>3415</v>
      </c>
    </row>
    <row r="693" spans="1:8" ht="27.6">
      <c r="A693" s="1">
        <v>2391</v>
      </c>
      <c r="B693" s="33" t="s">
        <v>6298</v>
      </c>
      <c r="C693" s="80">
        <v>20000</v>
      </c>
      <c r="D693" s="81">
        <v>25</v>
      </c>
      <c r="E693" s="1" t="s">
        <v>2814</v>
      </c>
      <c r="F693" s="1" t="s">
        <v>2810</v>
      </c>
      <c r="G693" s="82" t="s">
        <v>2849</v>
      </c>
      <c r="H693" s="1" t="s">
        <v>3415</v>
      </c>
    </row>
    <row r="694" spans="1:8">
      <c r="A694" s="1">
        <v>2413</v>
      </c>
      <c r="B694" s="33" t="s">
        <v>6299</v>
      </c>
      <c r="C694" s="80">
        <v>3000</v>
      </c>
      <c r="D694" s="81">
        <v>25</v>
      </c>
      <c r="E694" s="1" t="s">
        <v>2861</v>
      </c>
      <c r="F694" s="1" t="s">
        <v>2810</v>
      </c>
      <c r="G694" s="82" t="s">
        <v>2825</v>
      </c>
      <c r="H694" s="1" t="s">
        <v>3661</v>
      </c>
    </row>
    <row r="695" spans="1:8">
      <c r="A695" s="1">
        <v>2692</v>
      </c>
      <c r="B695" s="33" t="s">
        <v>6300</v>
      </c>
      <c r="C695" s="80">
        <v>3500</v>
      </c>
      <c r="D695" s="81">
        <v>25</v>
      </c>
      <c r="E695" s="1" t="s">
        <v>2861</v>
      </c>
      <c r="F695" s="1" t="s">
        <v>2810</v>
      </c>
      <c r="G695" s="82" t="s">
        <v>2811</v>
      </c>
      <c r="H695" s="1" t="s">
        <v>3661</v>
      </c>
    </row>
    <row r="696" spans="1:8" ht="27.6">
      <c r="A696" s="1">
        <v>2762</v>
      </c>
      <c r="B696" s="33" t="s">
        <v>6301</v>
      </c>
      <c r="C696" s="80">
        <v>3250</v>
      </c>
      <c r="D696" s="81">
        <v>25</v>
      </c>
      <c r="E696" s="1" t="s">
        <v>2861</v>
      </c>
      <c r="F696" s="1" t="s">
        <v>2810</v>
      </c>
      <c r="G696" s="82" t="s">
        <v>2839</v>
      </c>
      <c r="H696" s="1" t="s">
        <v>4721</v>
      </c>
    </row>
    <row r="697" spans="1:8">
      <c r="A697" s="1">
        <v>2893</v>
      </c>
      <c r="B697" s="33" t="s">
        <v>6302</v>
      </c>
      <c r="C697" s="80">
        <v>5000</v>
      </c>
      <c r="D697" s="81">
        <v>25</v>
      </c>
      <c r="E697" s="1" t="s">
        <v>2861</v>
      </c>
      <c r="F697" s="1" t="s">
        <v>2810</v>
      </c>
      <c r="G697" s="82" t="s">
        <v>2843</v>
      </c>
      <c r="H697" s="1" t="s">
        <v>2928</v>
      </c>
    </row>
    <row r="698" spans="1:8" ht="27.6">
      <c r="A698" s="1">
        <v>2902</v>
      </c>
      <c r="B698" s="33" t="s">
        <v>6303</v>
      </c>
      <c r="C698" s="80">
        <v>150000</v>
      </c>
      <c r="D698" s="81">
        <v>25</v>
      </c>
      <c r="E698" s="1" t="s">
        <v>2861</v>
      </c>
      <c r="F698" s="1" t="s">
        <v>2810</v>
      </c>
      <c r="G698" s="82" t="s">
        <v>2851</v>
      </c>
      <c r="H698" s="1" t="s">
        <v>2928</v>
      </c>
    </row>
    <row r="699" spans="1:8" ht="27.6">
      <c r="A699" s="1">
        <v>2949</v>
      </c>
      <c r="B699" s="33" t="s">
        <v>6304</v>
      </c>
      <c r="C699" s="80">
        <v>1000</v>
      </c>
      <c r="D699" s="81">
        <v>25</v>
      </c>
      <c r="E699" s="1" t="s">
        <v>2861</v>
      </c>
      <c r="F699" s="1" t="s">
        <v>2810</v>
      </c>
      <c r="G699" s="82" t="s">
        <v>2818</v>
      </c>
      <c r="H699" s="1" t="s">
        <v>2881</v>
      </c>
    </row>
    <row r="700" spans="1:8">
      <c r="A700" s="1">
        <v>3094</v>
      </c>
      <c r="B700" s="33" t="s">
        <v>6305</v>
      </c>
      <c r="C700" s="80">
        <v>100000</v>
      </c>
      <c r="D700" s="81">
        <v>25</v>
      </c>
      <c r="E700" s="1" t="s">
        <v>2861</v>
      </c>
      <c r="F700" s="1" t="s">
        <v>2810</v>
      </c>
      <c r="G700" s="82" t="s">
        <v>2851</v>
      </c>
      <c r="H700" s="1" t="s">
        <v>2881</v>
      </c>
    </row>
    <row r="701" spans="1:8">
      <c r="A701" s="1">
        <v>3201</v>
      </c>
      <c r="B701" s="33" t="s">
        <v>6306</v>
      </c>
      <c r="C701" s="80">
        <v>2000</v>
      </c>
      <c r="D701" s="81">
        <v>25</v>
      </c>
      <c r="E701" s="1" t="s">
        <v>2861</v>
      </c>
      <c r="F701" s="1" t="s">
        <v>2820</v>
      </c>
      <c r="G701" s="82" t="s">
        <v>2867</v>
      </c>
      <c r="H701" s="1" t="s">
        <v>3032</v>
      </c>
    </row>
    <row r="702" spans="1:8">
      <c r="A702" s="1">
        <v>3747</v>
      </c>
      <c r="B702" s="33" t="s">
        <v>6307</v>
      </c>
      <c r="C702" s="80">
        <v>2500</v>
      </c>
      <c r="D702" s="81">
        <v>25</v>
      </c>
      <c r="E702" s="1" t="s">
        <v>2861</v>
      </c>
      <c r="F702" s="1" t="s">
        <v>2820</v>
      </c>
      <c r="G702" s="82" t="s">
        <v>2821</v>
      </c>
      <c r="H702" s="1" t="s">
        <v>2928</v>
      </c>
    </row>
    <row r="703" spans="1:8" ht="27.6">
      <c r="A703" s="1">
        <v>3855</v>
      </c>
      <c r="B703" s="33" t="s">
        <v>6308</v>
      </c>
      <c r="C703" s="80">
        <v>1000</v>
      </c>
      <c r="D703" s="81">
        <v>25</v>
      </c>
      <c r="E703" s="1" t="s">
        <v>2861</v>
      </c>
      <c r="F703" s="1" t="s">
        <v>2810</v>
      </c>
      <c r="G703" s="82" t="s">
        <v>2811</v>
      </c>
      <c r="H703" s="1" t="s">
        <v>2928</v>
      </c>
    </row>
    <row r="704" spans="1:8">
      <c r="A704" s="1">
        <v>3881</v>
      </c>
      <c r="B704" s="33" t="s">
        <v>6309</v>
      </c>
      <c r="C704" s="80">
        <v>500</v>
      </c>
      <c r="D704" s="81">
        <v>25</v>
      </c>
      <c r="E704" s="1" t="s">
        <v>2814</v>
      </c>
      <c r="F704" s="1" t="s">
        <v>2810</v>
      </c>
      <c r="G704" s="82" t="s">
        <v>2839</v>
      </c>
      <c r="H704" s="1" t="s">
        <v>3032</v>
      </c>
    </row>
    <row r="705" spans="1:8">
      <c r="A705" s="1">
        <v>3901</v>
      </c>
      <c r="B705" s="33" t="s">
        <v>6310</v>
      </c>
      <c r="C705" s="80">
        <v>3000</v>
      </c>
      <c r="D705" s="81">
        <v>25</v>
      </c>
      <c r="E705" s="1" t="s">
        <v>2861</v>
      </c>
      <c r="F705" s="1" t="s">
        <v>2810</v>
      </c>
      <c r="G705" s="82" t="s">
        <v>2843</v>
      </c>
      <c r="H705" s="1" t="s">
        <v>2928</v>
      </c>
    </row>
    <row r="706" spans="1:8" ht="27.6">
      <c r="A706" s="1">
        <v>3927</v>
      </c>
      <c r="B706" s="33" t="s">
        <v>6311</v>
      </c>
      <c r="C706" s="80">
        <v>2500</v>
      </c>
      <c r="D706" s="81">
        <v>25</v>
      </c>
      <c r="E706" s="1" t="s">
        <v>2861</v>
      </c>
      <c r="F706" s="1" t="s">
        <v>2820</v>
      </c>
      <c r="G706" s="82" t="s">
        <v>2851</v>
      </c>
      <c r="H706" s="1" t="s">
        <v>2928</v>
      </c>
    </row>
    <row r="707" spans="1:8">
      <c r="A707" s="1">
        <v>3950</v>
      </c>
      <c r="B707" s="33" t="s">
        <v>6312</v>
      </c>
      <c r="C707" s="80">
        <v>4000</v>
      </c>
      <c r="D707" s="81">
        <v>25</v>
      </c>
      <c r="E707" s="1" t="s">
        <v>2861</v>
      </c>
      <c r="F707" s="1" t="s">
        <v>2810</v>
      </c>
      <c r="G707" s="82" t="s">
        <v>2849</v>
      </c>
      <c r="H707" s="1" t="s">
        <v>2928</v>
      </c>
    </row>
    <row r="708" spans="1:8">
      <c r="A708" s="1">
        <v>3952</v>
      </c>
      <c r="B708" s="33" t="s">
        <v>6313</v>
      </c>
      <c r="C708" s="80">
        <v>26000</v>
      </c>
      <c r="D708" s="81">
        <v>25</v>
      </c>
      <c r="E708" s="1" t="s">
        <v>2861</v>
      </c>
      <c r="F708" s="1" t="s">
        <v>2810</v>
      </c>
      <c r="G708" s="82" t="s">
        <v>2867</v>
      </c>
      <c r="H708" s="1" t="s">
        <v>2928</v>
      </c>
    </row>
    <row r="709" spans="1:8" ht="27.6">
      <c r="A709" s="1">
        <v>4066</v>
      </c>
      <c r="B709" s="33" t="s">
        <v>6314</v>
      </c>
      <c r="C709" s="80">
        <v>15000</v>
      </c>
      <c r="D709" s="81">
        <v>25</v>
      </c>
      <c r="E709" s="1" t="s">
        <v>2861</v>
      </c>
      <c r="F709" s="1" t="s">
        <v>2810</v>
      </c>
      <c r="G709" s="82" t="s">
        <v>2823</v>
      </c>
      <c r="H709" s="1" t="s">
        <v>2928</v>
      </c>
    </row>
    <row r="710" spans="1:8">
      <c r="A710" s="1">
        <v>453</v>
      </c>
      <c r="B710" s="33" t="s">
        <v>6273</v>
      </c>
      <c r="C710" s="80">
        <v>94875</v>
      </c>
      <c r="D710" s="81">
        <v>26</v>
      </c>
      <c r="E710" s="1" t="s">
        <v>2861</v>
      </c>
      <c r="F710" s="1" t="s">
        <v>2810</v>
      </c>
      <c r="G710" s="82" t="s">
        <v>2811</v>
      </c>
      <c r="H710" s="1" t="s">
        <v>3207</v>
      </c>
    </row>
    <row r="711" spans="1:8">
      <c r="A711" s="1">
        <v>594</v>
      </c>
      <c r="B711" s="33" t="s">
        <v>6274</v>
      </c>
      <c r="C711" s="80">
        <v>25000</v>
      </c>
      <c r="D711" s="81">
        <v>26</v>
      </c>
      <c r="E711" s="1" t="s">
        <v>2861</v>
      </c>
      <c r="F711" s="1" t="s">
        <v>2810</v>
      </c>
      <c r="G711" s="82" t="s">
        <v>2849</v>
      </c>
      <c r="H711" s="1" t="s">
        <v>3415</v>
      </c>
    </row>
    <row r="712" spans="1:8" ht="27.6">
      <c r="A712" s="1">
        <v>990</v>
      </c>
      <c r="B712" s="33" t="s">
        <v>6275</v>
      </c>
      <c r="C712" s="80">
        <v>25000</v>
      </c>
      <c r="D712" s="81">
        <v>26</v>
      </c>
      <c r="E712" s="1" t="s">
        <v>2861</v>
      </c>
      <c r="F712" s="1" t="s">
        <v>2810</v>
      </c>
      <c r="G712" s="82" t="s">
        <v>2867</v>
      </c>
      <c r="H712" s="1" t="s">
        <v>2816</v>
      </c>
    </row>
    <row r="713" spans="1:8" ht="27.6">
      <c r="A713" s="1">
        <v>1422</v>
      </c>
      <c r="B713" s="33" t="s">
        <v>6276</v>
      </c>
      <c r="C713" s="80">
        <v>25000</v>
      </c>
      <c r="D713" s="81">
        <v>26</v>
      </c>
      <c r="E713" s="1" t="s">
        <v>2861</v>
      </c>
      <c r="F713" s="1" t="s">
        <v>3232</v>
      </c>
      <c r="G713" s="82" t="s">
        <v>2867</v>
      </c>
      <c r="H713" s="1" t="s">
        <v>3694</v>
      </c>
    </row>
    <row r="714" spans="1:8">
      <c r="A714" s="1">
        <v>1874</v>
      </c>
      <c r="B714" s="33" t="s">
        <v>6277</v>
      </c>
      <c r="C714" s="80">
        <v>160000</v>
      </c>
      <c r="D714" s="81">
        <v>26</v>
      </c>
      <c r="E714" s="1" t="s">
        <v>2861</v>
      </c>
      <c r="F714" s="1" t="s">
        <v>2810</v>
      </c>
      <c r="G714" s="82" t="s">
        <v>2821</v>
      </c>
      <c r="H714" s="1" t="s">
        <v>3602</v>
      </c>
    </row>
    <row r="715" spans="1:8">
      <c r="A715" s="1">
        <v>2159</v>
      </c>
      <c r="B715" s="33" t="s">
        <v>6278</v>
      </c>
      <c r="C715" s="80">
        <v>3600</v>
      </c>
      <c r="D715" s="81">
        <v>26</v>
      </c>
      <c r="E715" s="1" t="s">
        <v>2861</v>
      </c>
      <c r="F715" s="1" t="s">
        <v>2810</v>
      </c>
      <c r="G715" s="82" t="s">
        <v>2821</v>
      </c>
      <c r="H715" s="1" t="s">
        <v>3029</v>
      </c>
    </row>
    <row r="716" spans="1:8">
      <c r="A716" s="1">
        <v>2434</v>
      </c>
      <c r="B716" s="33" t="s">
        <v>6279</v>
      </c>
      <c r="C716" s="80">
        <v>20000</v>
      </c>
      <c r="D716" s="81">
        <v>26</v>
      </c>
      <c r="E716" s="1" t="s">
        <v>2861</v>
      </c>
      <c r="F716" s="1" t="s">
        <v>2810</v>
      </c>
      <c r="G716" s="82" t="s">
        <v>2821</v>
      </c>
      <c r="H716" s="1" t="s">
        <v>3661</v>
      </c>
    </row>
    <row r="717" spans="1:8">
      <c r="A717" s="1">
        <v>2591</v>
      </c>
      <c r="B717" s="33" t="s">
        <v>6280</v>
      </c>
      <c r="C717" s="80">
        <v>1500</v>
      </c>
      <c r="D717" s="81">
        <v>26</v>
      </c>
      <c r="E717" s="1" t="s">
        <v>2861</v>
      </c>
      <c r="F717" s="1" t="s">
        <v>2810</v>
      </c>
      <c r="G717" s="82" t="s">
        <v>2839</v>
      </c>
      <c r="H717" s="1" t="s">
        <v>3661</v>
      </c>
    </row>
    <row r="718" spans="1:8">
      <c r="A718" s="1">
        <v>3108</v>
      </c>
      <c r="B718" s="33" t="s">
        <v>6281</v>
      </c>
      <c r="C718" s="80">
        <v>50000</v>
      </c>
      <c r="D718" s="81">
        <v>26</v>
      </c>
      <c r="E718" s="1" t="s">
        <v>2861</v>
      </c>
      <c r="F718" s="1" t="s">
        <v>2810</v>
      </c>
      <c r="G718" s="82" t="s">
        <v>2811</v>
      </c>
      <c r="H718" s="1" t="s">
        <v>2881</v>
      </c>
    </row>
    <row r="719" spans="1:8">
      <c r="A719" s="1">
        <v>3124</v>
      </c>
      <c r="B719" s="33" t="s">
        <v>6282</v>
      </c>
      <c r="C719" s="80">
        <v>800000</v>
      </c>
      <c r="D719" s="81">
        <v>26</v>
      </c>
      <c r="E719" s="1" t="s">
        <v>2814</v>
      </c>
      <c r="F719" s="1" t="s">
        <v>2810</v>
      </c>
      <c r="G719" s="82" t="s">
        <v>2815</v>
      </c>
      <c r="H719" s="1" t="s">
        <v>2881</v>
      </c>
    </row>
    <row r="720" spans="1:8">
      <c r="A720" s="1">
        <v>3853</v>
      </c>
      <c r="B720" s="33" t="s">
        <v>6283</v>
      </c>
      <c r="C720" s="80">
        <v>100000</v>
      </c>
      <c r="D720" s="81">
        <v>26</v>
      </c>
      <c r="E720" s="1" t="s">
        <v>2861</v>
      </c>
      <c r="F720" s="1" t="s">
        <v>2810</v>
      </c>
      <c r="G720" s="82" t="s">
        <v>2851</v>
      </c>
      <c r="H720" s="1" t="s">
        <v>2928</v>
      </c>
    </row>
    <row r="721" spans="1:8">
      <c r="A721" s="1">
        <v>4013</v>
      </c>
      <c r="B721" s="33" t="s">
        <v>6284</v>
      </c>
      <c r="C721" s="80">
        <v>2000</v>
      </c>
      <c r="D721" s="81">
        <v>26</v>
      </c>
      <c r="E721" s="1" t="s">
        <v>2861</v>
      </c>
      <c r="F721" s="1" t="s">
        <v>2810</v>
      </c>
      <c r="G721" s="82" t="s">
        <v>2839</v>
      </c>
      <c r="H721" s="1" t="s">
        <v>2928</v>
      </c>
    </row>
    <row r="722" spans="1:8" ht="27.6">
      <c r="A722" s="1">
        <v>2698</v>
      </c>
      <c r="B722" s="33" t="s">
        <v>6272</v>
      </c>
      <c r="C722" s="80">
        <v>8000</v>
      </c>
      <c r="D722" s="81">
        <v>26.01</v>
      </c>
      <c r="E722" s="1" t="s">
        <v>2861</v>
      </c>
      <c r="F722" s="1" t="s">
        <v>2810</v>
      </c>
      <c r="G722" s="82" t="s">
        <v>2825</v>
      </c>
      <c r="H722" s="1" t="s">
        <v>3661</v>
      </c>
    </row>
    <row r="723" spans="1:8">
      <c r="A723" s="1">
        <v>4065</v>
      </c>
      <c r="B723" s="33" t="s">
        <v>6271</v>
      </c>
      <c r="C723" s="80">
        <v>4000</v>
      </c>
      <c r="D723" s="81">
        <v>27</v>
      </c>
      <c r="E723" s="1" t="s">
        <v>2861</v>
      </c>
      <c r="F723" s="1" t="s">
        <v>2810</v>
      </c>
      <c r="G723" s="82" t="s">
        <v>2851</v>
      </c>
      <c r="H723" s="1" t="s">
        <v>2928</v>
      </c>
    </row>
    <row r="724" spans="1:8">
      <c r="A724" s="1">
        <v>1312</v>
      </c>
      <c r="B724" s="33" t="s">
        <v>6269</v>
      </c>
      <c r="C724" s="80">
        <v>4600</v>
      </c>
      <c r="D724" s="81">
        <v>28</v>
      </c>
      <c r="E724" s="1" t="s">
        <v>2814</v>
      </c>
      <c r="F724" s="1" t="s">
        <v>2810</v>
      </c>
      <c r="G724" s="82" t="s">
        <v>2849</v>
      </c>
      <c r="H724" s="1" t="s">
        <v>2816</v>
      </c>
    </row>
    <row r="725" spans="1:8" ht="27.6">
      <c r="A725" s="1">
        <v>1579</v>
      </c>
      <c r="B725" s="33" t="s">
        <v>6270</v>
      </c>
      <c r="C725" s="80">
        <v>3333</v>
      </c>
      <c r="D725" s="81">
        <v>28</v>
      </c>
      <c r="E725" s="1" t="s">
        <v>2814</v>
      </c>
      <c r="F725" s="1" t="s">
        <v>2810</v>
      </c>
      <c r="G725" s="82" t="s">
        <v>2851</v>
      </c>
      <c r="H725" s="1" t="s">
        <v>3836</v>
      </c>
    </row>
    <row r="726" spans="1:8">
      <c r="A726" s="1">
        <v>1121</v>
      </c>
      <c r="B726" s="33" t="s">
        <v>6265</v>
      </c>
      <c r="C726" s="80">
        <v>250000</v>
      </c>
      <c r="D726" s="81">
        <v>29</v>
      </c>
      <c r="E726" s="1" t="s">
        <v>2861</v>
      </c>
      <c r="F726" s="1" t="s">
        <v>2810</v>
      </c>
      <c r="G726" s="82" t="s">
        <v>2811</v>
      </c>
      <c r="H726" s="1" t="s">
        <v>3029</v>
      </c>
    </row>
    <row r="727" spans="1:8">
      <c r="A727" s="1">
        <v>2536</v>
      </c>
      <c r="B727" s="33" t="s">
        <v>6266</v>
      </c>
      <c r="C727" s="80">
        <v>25</v>
      </c>
      <c r="D727" s="81">
        <v>29</v>
      </c>
      <c r="E727" s="1" t="s">
        <v>2809</v>
      </c>
      <c r="F727" s="1" t="s">
        <v>2810</v>
      </c>
      <c r="G727" s="82" t="s">
        <v>2851</v>
      </c>
      <c r="H727" s="1" t="s">
        <v>3263</v>
      </c>
    </row>
    <row r="728" spans="1:8">
      <c r="A728" s="1">
        <v>2879</v>
      </c>
      <c r="B728" s="33" t="s">
        <v>6267</v>
      </c>
      <c r="C728" s="80">
        <v>11200</v>
      </c>
      <c r="D728" s="81">
        <v>29</v>
      </c>
      <c r="E728" s="1" t="s">
        <v>2861</v>
      </c>
      <c r="F728" s="1" t="s">
        <v>2810</v>
      </c>
      <c r="G728" s="82" t="s">
        <v>2815</v>
      </c>
      <c r="H728" s="1" t="s">
        <v>2928</v>
      </c>
    </row>
    <row r="729" spans="1:8">
      <c r="A729" s="1">
        <v>4019</v>
      </c>
      <c r="B729" s="33" t="s">
        <v>6268</v>
      </c>
      <c r="C729" s="80">
        <v>3500</v>
      </c>
      <c r="D729" s="81">
        <v>29</v>
      </c>
      <c r="E729" s="1" t="s">
        <v>2861</v>
      </c>
      <c r="F729" s="1" t="s">
        <v>2810</v>
      </c>
      <c r="G729" s="82" t="s">
        <v>2811</v>
      </c>
      <c r="H729" s="1" t="s">
        <v>2928</v>
      </c>
    </row>
    <row r="730" spans="1:8">
      <c r="A730" s="1">
        <v>152</v>
      </c>
      <c r="B730" s="33" t="s">
        <v>6252</v>
      </c>
      <c r="C730" s="80">
        <v>380000</v>
      </c>
      <c r="D730" s="81">
        <v>30</v>
      </c>
      <c r="E730" s="1" t="s">
        <v>2814</v>
      </c>
      <c r="F730" s="1" t="s">
        <v>2810</v>
      </c>
      <c r="G730" s="82" t="s">
        <v>2867</v>
      </c>
      <c r="H730" s="1" t="s">
        <v>3142</v>
      </c>
    </row>
    <row r="731" spans="1:8">
      <c r="A731" s="1">
        <v>497</v>
      </c>
      <c r="B731" s="33" t="s">
        <v>6253</v>
      </c>
      <c r="C731" s="80">
        <v>4480</v>
      </c>
      <c r="D731" s="81">
        <v>30</v>
      </c>
      <c r="E731" s="1" t="s">
        <v>2861</v>
      </c>
      <c r="F731" s="1" t="s">
        <v>2810</v>
      </c>
      <c r="G731" s="82" t="s">
        <v>2843</v>
      </c>
      <c r="H731" s="1" t="s">
        <v>3207</v>
      </c>
    </row>
    <row r="732" spans="1:8" ht="27.6">
      <c r="A732" s="1">
        <v>881</v>
      </c>
      <c r="B732" s="33" t="s">
        <v>6254</v>
      </c>
      <c r="C732" s="80">
        <v>3750</v>
      </c>
      <c r="D732" s="81">
        <v>30</v>
      </c>
      <c r="E732" s="1" t="s">
        <v>2861</v>
      </c>
      <c r="F732" s="1" t="s">
        <v>2810</v>
      </c>
      <c r="G732" s="82" t="s">
        <v>2843</v>
      </c>
      <c r="H732" s="1" t="s">
        <v>2948</v>
      </c>
    </row>
    <row r="733" spans="1:8">
      <c r="A733" s="1">
        <v>912</v>
      </c>
      <c r="B733" s="33" t="s">
        <v>6255</v>
      </c>
      <c r="C733" s="80">
        <v>3500</v>
      </c>
      <c r="D733" s="81">
        <v>30</v>
      </c>
      <c r="E733" s="1" t="s">
        <v>2861</v>
      </c>
      <c r="F733" s="1" t="s">
        <v>2810</v>
      </c>
      <c r="G733" s="82" t="s">
        <v>2818</v>
      </c>
      <c r="H733" s="1" t="s">
        <v>3919</v>
      </c>
    </row>
    <row r="734" spans="1:8" ht="27.6">
      <c r="A734" s="1">
        <v>917</v>
      </c>
      <c r="B734" s="33" t="s">
        <v>6256</v>
      </c>
      <c r="C734" s="80">
        <v>5000</v>
      </c>
      <c r="D734" s="81">
        <v>30</v>
      </c>
      <c r="E734" s="1" t="s">
        <v>2861</v>
      </c>
      <c r="F734" s="1" t="s">
        <v>2810</v>
      </c>
      <c r="G734" s="82" t="s">
        <v>2821</v>
      </c>
      <c r="H734" s="1" t="s">
        <v>3919</v>
      </c>
    </row>
    <row r="735" spans="1:8" ht="27.6">
      <c r="A735" s="1">
        <v>1173</v>
      </c>
      <c r="B735" s="33" t="s">
        <v>6257</v>
      </c>
      <c r="C735" s="80">
        <v>125000</v>
      </c>
      <c r="D735" s="81">
        <v>30</v>
      </c>
      <c r="E735" s="1" t="s">
        <v>2861</v>
      </c>
      <c r="F735" s="1" t="s">
        <v>2810</v>
      </c>
      <c r="G735" s="82" t="s">
        <v>2821</v>
      </c>
      <c r="H735" s="1" t="s">
        <v>3661</v>
      </c>
    </row>
    <row r="736" spans="1:8">
      <c r="A736" s="1">
        <v>1492</v>
      </c>
      <c r="B736" s="33" t="s">
        <v>6258</v>
      </c>
      <c r="C736" s="80">
        <v>4000</v>
      </c>
      <c r="D736" s="81">
        <v>30</v>
      </c>
      <c r="E736" s="1" t="s">
        <v>2861</v>
      </c>
      <c r="F736" s="1" t="s">
        <v>2810</v>
      </c>
      <c r="G736" s="82" t="s">
        <v>2825</v>
      </c>
      <c r="H736" s="1" t="s">
        <v>4262</v>
      </c>
    </row>
    <row r="737" spans="1:8" ht="27.6">
      <c r="A737" s="1">
        <v>1755</v>
      </c>
      <c r="B737" s="33" t="s">
        <v>6259</v>
      </c>
      <c r="C737" s="80">
        <v>25</v>
      </c>
      <c r="D737" s="81">
        <v>30</v>
      </c>
      <c r="E737" s="1" t="s">
        <v>2809</v>
      </c>
      <c r="F737" s="1" t="s">
        <v>2810</v>
      </c>
      <c r="G737" s="82" t="s">
        <v>2880</v>
      </c>
      <c r="H737" s="1" t="s">
        <v>2834</v>
      </c>
    </row>
    <row r="738" spans="1:8">
      <c r="A738" s="1">
        <v>2389</v>
      </c>
      <c r="B738" s="33" t="s">
        <v>6260</v>
      </c>
      <c r="C738" s="80">
        <v>16000</v>
      </c>
      <c r="D738" s="81">
        <v>30</v>
      </c>
      <c r="E738" s="1" t="s">
        <v>2814</v>
      </c>
      <c r="F738" s="1" t="s">
        <v>3414</v>
      </c>
      <c r="G738" s="82" t="s">
        <v>2821</v>
      </c>
      <c r="H738" s="1" t="s">
        <v>3415</v>
      </c>
    </row>
    <row r="739" spans="1:8">
      <c r="A739" s="1">
        <v>2408</v>
      </c>
      <c r="B739" s="33" t="s">
        <v>6261</v>
      </c>
      <c r="C739" s="80">
        <v>15000</v>
      </c>
      <c r="D739" s="81">
        <v>30</v>
      </c>
      <c r="E739" s="1" t="s">
        <v>2861</v>
      </c>
      <c r="F739" s="1" t="s">
        <v>2810</v>
      </c>
      <c r="G739" s="82" t="s">
        <v>2818</v>
      </c>
      <c r="H739" s="1" t="s">
        <v>3661</v>
      </c>
    </row>
    <row r="740" spans="1:8">
      <c r="A740" s="1">
        <v>2506</v>
      </c>
      <c r="B740" s="33" t="s">
        <v>6262</v>
      </c>
      <c r="C740" s="80">
        <v>5000</v>
      </c>
      <c r="D740" s="81">
        <v>30</v>
      </c>
      <c r="E740" s="1" t="s">
        <v>2861</v>
      </c>
      <c r="F740" s="1" t="s">
        <v>2820</v>
      </c>
      <c r="G740" s="82" t="s">
        <v>2880</v>
      </c>
      <c r="H740" s="1" t="s">
        <v>4864</v>
      </c>
    </row>
    <row r="741" spans="1:8">
      <c r="A741" s="1">
        <v>2844</v>
      </c>
      <c r="B741" s="33" t="s">
        <v>6263</v>
      </c>
      <c r="C741" s="80">
        <v>550</v>
      </c>
      <c r="D741" s="81">
        <v>30</v>
      </c>
      <c r="E741" s="1" t="s">
        <v>2861</v>
      </c>
      <c r="F741" s="1" t="s">
        <v>2836</v>
      </c>
      <c r="G741" s="82" t="s">
        <v>2815</v>
      </c>
      <c r="H741" s="1" t="s">
        <v>2928</v>
      </c>
    </row>
    <row r="742" spans="1:8">
      <c r="A742" s="1">
        <v>3647</v>
      </c>
      <c r="B742" s="33" t="s">
        <v>6264</v>
      </c>
      <c r="C742" s="80">
        <v>500</v>
      </c>
      <c r="D742" s="81">
        <v>30</v>
      </c>
      <c r="E742" s="1" t="s">
        <v>2861</v>
      </c>
      <c r="F742" s="1" t="s">
        <v>2820</v>
      </c>
      <c r="G742" s="82" t="s">
        <v>2867</v>
      </c>
      <c r="H742" s="1" t="s">
        <v>3032</v>
      </c>
    </row>
    <row r="743" spans="1:8">
      <c r="A743" s="1">
        <v>494</v>
      </c>
      <c r="B743" s="33" t="s">
        <v>6250</v>
      </c>
      <c r="C743" s="80">
        <v>20000</v>
      </c>
      <c r="D743" s="81">
        <v>31</v>
      </c>
      <c r="E743" s="1" t="s">
        <v>2861</v>
      </c>
      <c r="F743" s="1" t="s">
        <v>2810</v>
      </c>
      <c r="G743" s="82" t="s">
        <v>2821</v>
      </c>
      <c r="H743" s="1" t="s">
        <v>3207</v>
      </c>
    </row>
    <row r="744" spans="1:8">
      <c r="A744" s="1">
        <v>599</v>
      </c>
      <c r="B744" s="33" t="s">
        <v>6251</v>
      </c>
      <c r="C744" s="80">
        <v>50000</v>
      </c>
      <c r="D744" s="81">
        <v>31</v>
      </c>
      <c r="E744" s="1" t="s">
        <v>2861</v>
      </c>
      <c r="F744" s="1" t="s">
        <v>2810</v>
      </c>
      <c r="G744" s="82" t="s">
        <v>2811</v>
      </c>
      <c r="H744" s="1" t="s">
        <v>3415</v>
      </c>
    </row>
    <row r="745" spans="1:8">
      <c r="A745" s="1">
        <v>773</v>
      </c>
      <c r="B745" s="33" t="s">
        <v>6247</v>
      </c>
      <c r="C745" s="80">
        <v>3759</v>
      </c>
      <c r="D745" s="81">
        <v>32</v>
      </c>
      <c r="E745" s="1" t="s">
        <v>2861</v>
      </c>
      <c r="F745" s="1" t="s">
        <v>2820</v>
      </c>
      <c r="G745" s="82" t="s">
        <v>2823</v>
      </c>
      <c r="H745" s="1" t="s">
        <v>4262</v>
      </c>
    </row>
    <row r="746" spans="1:8">
      <c r="A746" s="1">
        <v>3988</v>
      </c>
      <c r="B746" s="33" t="s">
        <v>6248</v>
      </c>
      <c r="C746" s="80">
        <v>1500</v>
      </c>
      <c r="D746" s="81">
        <v>32</v>
      </c>
      <c r="E746" s="1" t="s">
        <v>2861</v>
      </c>
      <c r="F746" s="1" t="s">
        <v>2810</v>
      </c>
      <c r="G746" s="82" t="s">
        <v>2867</v>
      </c>
      <c r="H746" s="1" t="s">
        <v>2928</v>
      </c>
    </row>
    <row r="747" spans="1:8">
      <c r="A747" s="1">
        <v>4090</v>
      </c>
      <c r="B747" s="33" t="s">
        <v>6249</v>
      </c>
      <c r="C747" s="80">
        <v>1000</v>
      </c>
      <c r="D747" s="81">
        <v>32</v>
      </c>
      <c r="E747" s="1" t="s">
        <v>2861</v>
      </c>
      <c r="F747" s="1" t="s">
        <v>2810</v>
      </c>
      <c r="G747" s="82" t="s">
        <v>2851</v>
      </c>
      <c r="H747" s="1" t="s">
        <v>2928</v>
      </c>
    </row>
    <row r="748" spans="1:8" ht="27.6">
      <c r="A748" s="1">
        <v>1710</v>
      </c>
      <c r="B748" s="33" t="s">
        <v>6244</v>
      </c>
      <c r="C748" s="80">
        <v>5000</v>
      </c>
      <c r="D748" s="81">
        <v>34</v>
      </c>
      <c r="E748" s="1" t="s">
        <v>2861</v>
      </c>
      <c r="F748" s="1" t="s">
        <v>100</v>
      </c>
      <c r="G748" s="82" t="s">
        <v>2815</v>
      </c>
      <c r="H748" s="1" t="s">
        <v>2972</v>
      </c>
    </row>
    <row r="749" spans="1:8">
      <c r="A749" s="1">
        <v>2153</v>
      </c>
      <c r="B749" s="33" t="s">
        <v>6245</v>
      </c>
      <c r="C749" s="80">
        <v>372625</v>
      </c>
      <c r="D749" s="81">
        <v>34</v>
      </c>
      <c r="E749" s="1" t="s">
        <v>2861</v>
      </c>
      <c r="F749" s="1" t="s">
        <v>2810</v>
      </c>
      <c r="G749" s="82" t="s">
        <v>2815</v>
      </c>
      <c r="H749" s="1" t="s">
        <v>3029</v>
      </c>
    </row>
    <row r="750" spans="1:8">
      <c r="A750" s="1">
        <v>2767</v>
      </c>
      <c r="B750" s="33" t="s">
        <v>6246</v>
      </c>
      <c r="C750" s="80">
        <v>4000</v>
      </c>
      <c r="D750" s="81">
        <v>34</v>
      </c>
      <c r="E750" s="1" t="s">
        <v>2861</v>
      </c>
      <c r="F750" s="1" t="s">
        <v>96</v>
      </c>
      <c r="G750" s="82" t="s">
        <v>2821</v>
      </c>
      <c r="H750" s="1" t="s">
        <v>4721</v>
      </c>
    </row>
    <row r="751" spans="1:8">
      <c r="A751" s="1">
        <v>4068</v>
      </c>
      <c r="B751" s="33" t="s">
        <v>6243</v>
      </c>
      <c r="C751" s="80">
        <v>3495</v>
      </c>
      <c r="D751" s="81">
        <v>34.950000000000003</v>
      </c>
      <c r="E751" s="1" t="s">
        <v>2861</v>
      </c>
      <c r="F751" s="1" t="s">
        <v>2810</v>
      </c>
      <c r="G751" s="82" t="s">
        <v>2815</v>
      </c>
      <c r="H751" s="1" t="s">
        <v>2928</v>
      </c>
    </row>
    <row r="752" spans="1:8">
      <c r="A752" s="1">
        <v>550</v>
      </c>
      <c r="B752" s="33" t="s">
        <v>6232</v>
      </c>
      <c r="C752" s="80">
        <v>5000</v>
      </c>
      <c r="D752" s="81">
        <v>35</v>
      </c>
      <c r="E752" s="1" t="s">
        <v>2861</v>
      </c>
      <c r="F752" s="1" t="s">
        <v>96</v>
      </c>
      <c r="G752" s="82" t="s">
        <v>2839</v>
      </c>
      <c r="H752" s="1" t="s">
        <v>3415</v>
      </c>
    </row>
    <row r="753" spans="1:8" ht="27.6">
      <c r="A753" s="1">
        <v>1158</v>
      </c>
      <c r="B753" s="33" t="s">
        <v>6233</v>
      </c>
      <c r="C753" s="80">
        <v>7500</v>
      </c>
      <c r="D753" s="81">
        <v>35</v>
      </c>
      <c r="E753" s="1" t="s">
        <v>2861</v>
      </c>
      <c r="F753" s="1" t="s">
        <v>2810</v>
      </c>
      <c r="G753" s="82" t="s">
        <v>2843</v>
      </c>
      <c r="H753" s="1" t="s">
        <v>3661</v>
      </c>
    </row>
    <row r="754" spans="1:8">
      <c r="A754" s="1">
        <v>1162</v>
      </c>
      <c r="B754" s="33" t="s">
        <v>6234</v>
      </c>
      <c r="C754" s="80">
        <v>60000</v>
      </c>
      <c r="D754" s="81">
        <v>35</v>
      </c>
      <c r="E754" s="1" t="s">
        <v>2861</v>
      </c>
      <c r="F754" s="1" t="s">
        <v>2810</v>
      </c>
      <c r="G754" s="82" t="s">
        <v>2867</v>
      </c>
      <c r="H754" s="1" t="s">
        <v>3661</v>
      </c>
    </row>
    <row r="755" spans="1:8">
      <c r="A755" s="1">
        <v>1558</v>
      </c>
      <c r="B755" s="33" t="s">
        <v>6235</v>
      </c>
      <c r="C755" s="80">
        <v>750</v>
      </c>
      <c r="D755" s="81">
        <v>35</v>
      </c>
      <c r="E755" s="1" t="s">
        <v>2861</v>
      </c>
      <c r="F755" s="1" t="s">
        <v>2820</v>
      </c>
      <c r="G755" s="82" t="s">
        <v>2821</v>
      </c>
      <c r="H755" s="1" t="s">
        <v>4701</v>
      </c>
    </row>
    <row r="756" spans="1:8">
      <c r="A756" s="1">
        <v>1719</v>
      </c>
      <c r="B756" s="33" t="s">
        <v>6236</v>
      </c>
      <c r="C756" s="80">
        <v>4000</v>
      </c>
      <c r="D756" s="81">
        <v>35</v>
      </c>
      <c r="E756" s="1" t="s">
        <v>2861</v>
      </c>
      <c r="F756" s="1" t="s">
        <v>2810</v>
      </c>
      <c r="G756" s="82" t="s">
        <v>2867</v>
      </c>
      <c r="H756" s="1" t="s">
        <v>2972</v>
      </c>
    </row>
    <row r="757" spans="1:8">
      <c r="A757" s="1">
        <v>1724</v>
      </c>
      <c r="B757" s="33" t="s">
        <v>6237</v>
      </c>
      <c r="C757" s="80">
        <v>6000</v>
      </c>
      <c r="D757" s="81">
        <v>35</v>
      </c>
      <c r="E757" s="1" t="s">
        <v>2861</v>
      </c>
      <c r="F757" s="1" t="s">
        <v>2810</v>
      </c>
      <c r="G757" s="82" t="s">
        <v>2880</v>
      </c>
      <c r="H757" s="1" t="s">
        <v>2972</v>
      </c>
    </row>
    <row r="758" spans="1:8">
      <c r="A758" s="1">
        <v>2691</v>
      </c>
      <c r="B758" s="33" t="s">
        <v>6238</v>
      </c>
      <c r="C758" s="80">
        <v>65000</v>
      </c>
      <c r="D758" s="81">
        <v>35</v>
      </c>
      <c r="E758" s="1" t="s">
        <v>2861</v>
      </c>
      <c r="F758" s="1" t="s">
        <v>96</v>
      </c>
      <c r="G758" s="82" t="s">
        <v>2849</v>
      </c>
      <c r="H758" s="1" t="s">
        <v>3661</v>
      </c>
    </row>
    <row r="759" spans="1:8">
      <c r="A759" s="1">
        <v>2741</v>
      </c>
      <c r="B759" s="33" t="s">
        <v>6239</v>
      </c>
      <c r="C759" s="80">
        <v>8000</v>
      </c>
      <c r="D759" s="81">
        <v>35</v>
      </c>
      <c r="E759" s="1" t="s">
        <v>2861</v>
      </c>
      <c r="F759" s="1" t="s">
        <v>2810</v>
      </c>
      <c r="G759" s="82" t="s">
        <v>2880</v>
      </c>
      <c r="H759" s="1" t="s">
        <v>4721</v>
      </c>
    </row>
    <row r="760" spans="1:8">
      <c r="A760" s="1">
        <v>2859</v>
      </c>
      <c r="B760" s="33" t="s">
        <v>6240</v>
      </c>
      <c r="C760" s="80">
        <v>2000</v>
      </c>
      <c r="D760" s="81">
        <v>35</v>
      </c>
      <c r="E760" s="1" t="s">
        <v>2861</v>
      </c>
      <c r="F760" s="1" t="s">
        <v>2892</v>
      </c>
      <c r="G760" s="82" t="s">
        <v>2867</v>
      </c>
      <c r="H760" s="1" t="s">
        <v>2928</v>
      </c>
    </row>
    <row r="761" spans="1:8">
      <c r="A761" s="1">
        <v>3792</v>
      </c>
      <c r="B761" s="33" t="s">
        <v>6241</v>
      </c>
      <c r="C761" s="80">
        <v>12500</v>
      </c>
      <c r="D761" s="81">
        <v>35</v>
      </c>
      <c r="E761" s="1" t="s">
        <v>2861</v>
      </c>
      <c r="F761" s="1" t="s">
        <v>2810</v>
      </c>
      <c r="G761" s="82" t="s">
        <v>2821</v>
      </c>
      <c r="H761" s="1" t="s">
        <v>3032</v>
      </c>
    </row>
    <row r="762" spans="1:8" ht="27.6">
      <c r="A762" s="1">
        <v>3887</v>
      </c>
      <c r="B762" s="33" t="s">
        <v>6242</v>
      </c>
      <c r="C762" s="80">
        <v>2000</v>
      </c>
      <c r="D762" s="81">
        <v>35</v>
      </c>
      <c r="E762" s="1" t="s">
        <v>2814</v>
      </c>
      <c r="F762" s="1" t="s">
        <v>2810</v>
      </c>
      <c r="G762" s="82" t="s">
        <v>2849</v>
      </c>
      <c r="H762" s="1" t="s">
        <v>3032</v>
      </c>
    </row>
    <row r="763" spans="1:8">
      <c r="A763" s="1">
        <v>1873</v>
      </c>
      <c r="B763" s="33" t="s">
        <v>6228</v>
      </c>
      <c r="C763" s="80">
        <v>8000</v>
      </c>
      <c r="D763" s="81">
        <v>36</v>
      </c>
      <c r="E763" s="1" t="s">
        <v>2861</v>
      </c>
      <c r="F763" s="1" t="s">
        <v>96</v>
      </c>
      <c r="G763" s="82" t="s">
        <v>2821</v>
      </c>
      <c r="H763" s="1" t="s">
        <v>3602</v>
      </c>
    </row>
    <row r="764" spans="1:8" ht="27.6">
      <c r="A764" s="1">
        <v>2647</v>
      </c>
      <c r="B764" s="33" t="s">
        <v>6229</v>
      </c>
      <c r="C764" s="80">
        <v>2500</v>
      </c>
      <c r="D764" s="81">
        <v>36</v>
      </c>
      <c r="E764" s="1" t="s">
        <v>2814</v>
      </c>
      <c r="F764" s="1" t="s">
        <v>96</v>
      </c>
      <c r="G764" s="82" t="s">
        <v>2851</v>
      </c>
      <c r="H764" s="1" t="s">
        <v>2844</v>
      </c>
    </row>
    <row r="765" spans="1:8">
      <c r="A765" s="1">
        <v>2683</v>
      </c>
      <c r="B765" s="33" t="s">
        <v>6230</v>
      </c>
      <c r="C765" s="80">
        <v>15000</v>
      </c>
      <c r="D765" s="81">
        <v>36</v>
      </c>
      <c r="E765" s="1" t="s">
        <v>2861</v>
      </c>
      <c r="F765" s="1" t="s">
        <v>2810</v>
      </c>
      <c r="G765" s="82" t="s">
        <v>2839</v>
      </c>
      <c r="H765" s="1" t="s">
        <v>3661</v>
      </c>
    </row>
    <row r="766" spans="1:8" ht="27.6">
      <c r="A766" s="1">
        <v>2761</v>
      </c>
      <c r="B766" s="33" t="s">
        <v>6231</v>
      </c>
      <c r="C766" s="80">
        <v>5000</v>
      </c>
      <c r="D766" s="81">
        <v>36</v>
      </c>
      <c r="E766" s="1" t="s">
        <v>2861</v>
      </c>
      <c r="F766" s="1" t="s">
        <v>2810</v>
      </c>
      <c r="G766" s="82" t="s">
        <v>2815</v>
      </c>
      <c r="H766" s="1" t="s">
        <v>4721</v>
      </c>
    </row>
    <row r="767" spans="1:8" ht="27.6">
      <c r="A767" s="1">
        <v>4073</v>
      </c>
      <c r="B767" s="33" t="s">
        <v>6227</v>
      </c>
      <c r="C767" s="80">
        <v>3500</v>
      </c>
      <c r="D767" s="81">
        <v>37</v>
      </c>
      <c r="E767" s="1" t="s">
        <v>2861</v>
      </c>
      <c r="F767" s="1" t="s">
        <v>2810</v>
      </c>
      <c r="G767" s="82" t="s">
        <v>2849</v>
      </c>
      <c r="H767" s="1" t="s">
        <v>2928</v>
      </c>
    </row>
    <row r="768" spans="1:8">
      <c r="A768" s="1">
        <v>3850</v>
      </c>
      <c r="B768" s="33" t="s">
        <v>6226</v>
      </c>
      <c r="C768" s="80">
        <v>1000</v>
      </c>
      <c r="D768" s="81">
        <v>38</v>
      </c>
      <c r="E768" s="1" t="s">
        <v>2861</v>
      </c>
      <c r="F768" s="1" t="s">
        <v>2810</v>
      </c>
      <c r="G768" s="82" t="s">
        <v>2815</v>
      </c>
      <c r="H768" s="1" t="s">
        <v>2928</v>
      </c>
    </row>
    <row r="769" spans="1:8">
      <c r="A769" s="1">
        <v>2346</v>
      </c>
      <c r="B769" s="33" t="s">
        <v>6224</v>
      </c>
      <c r="C769" s="80">
        <v>60000</v>
      </c>
      <c r="D769" s="81">
        <v>39</v>
      </c>
      <c r="E769" s="1" t="s">
        <v>2814</v>
      </c>
      <c r="F769" s="1" t="s">
        <v>2810</v>
      </c>
      <c r="G769" s="82" t="s">
        <v>2880</v>
      </c>
      <c r="H769" s="1" t="s">
        <v>3415</v>
      </c>
    </row>
    <row r="770" spans="1:8" ht="27.6">
      <c r="A770" s="1">
        <v>2903</v>
      </c>
      <c r="B770" s="33" t="s">
        <v>6225</v>
      </c>
      <c r="C770" s="80">
        <v>5000</v>
      </c>
      <c r="D770" s="81">
        <v>39</v>
      </c>
      <c r="E770" s="1" t="s">
        <v>2861</v>
      </c>
      <c r="F770" s="1" t="s">
        <v>2810</v>
      </c>
      <c r="G770" s="82" t="s">
        <v>2851</v>
      </c>
      <c r="H770" s="1" t="s">
        <v>2928</v>
      </c>
    </row>
    <row r="771" spans="1:8">
      <c r="A771" s="1">
        <v>148</v>
      </c>
      <c r="B771" s="33" t="s">
        <v>6211</v>
      </c>
      <c r="C771" s="80">
        <v>50000</v>
      </c>
      <c r="D771" s="81">
        <v>40</v>
      </c>
      <c r="E771" s="1" t="s">
        <v>2814</v>
      </c>
      <c r="F771" s="1" t="s">
        <v>2810</v>
      </c>
      <c r="G771" s="82" t="s">
        <v>2839</v>
      </c>
      <c r="H771" s="1" t="s">
        <v>3142</v>
      </c>
    </row>
    <row r="772" spans="1:8" ht="27.6">
      <c r="A772" s="1">
        <v>154</v>
      </c>
      <c r="B772" s="33" t="s">
        <v>6212</v>
      </c>
      <c r="C772" s="80">
        <v>1500</v>
      </c>
      <c r="D772" s="81">
        <v>40</v>
      </c>
      <c r="E772" s="1" t="s">
        <v>2814</v>
      </c>
      <c r="F772" s="1" t="s">
        <v>2810</v>
      </c>
      <c r="G772" s="82" t="s">
        <v>2823</v>
      </c>
      <c r="H772" s="1" t="s">
        <v>3142</v>
      </c>
    </row>
    <row r="773" spans="1:8" ht="27.6">
      <c r="A773" s="1">
        <v>937</v>
      </c>
      <c r="B773" s="33" t="s">
        <v>6213</v>
      </c>
      <c r="C773" s="80">
        <v>3500</v>
      </c>
      <c r="D773" s="81">
        <v>40</v>
      </c>
      <c r="E773" s="1" t="s">
        <v>2861</v>
      </c>
      <c r="F773" s="1" t="s">
        <v>2810</v>
      </c>
      <c r="G773" s="82" t="s">
        <v>2818</v>
      </c>
      <c r="H773" s="1" t="s">
        <v>3919</v>
      </c>
    </row>
    <row r="774" spans="1:8" ht="27.6">
      <c r="A774" s="1">
        <v>939</v>
      </c>
      <c r="B774" s="33" t="s">
        <v>6214</v>
      </c>
      <c r="C774" s="80">
        <v>2750</v>
      </c>
      <c r="D774" s="81">
        <v>40</v>
      </c>
      <c r="E774" s="1" t="s">
        <v>2861</v>
      </c>
      <c r="F774" s="1" t="s">
        <v>2810</v>
      </c>
      <c r="G774" s="82" t="s">
        <v>2825</v>
      </c>
      <c r="H774" s="1" t="s">
        <v>3919</v>
      </c>
    </row>
    <row r="775" spans="1:8" ht="27.6">
      <c r="A775" s="1">
        <v>1232</v>
      </c>
      <c r="B775" s="33" t="s">
        <v>6215</v>
      </c>
      <c r="C775" s="80">
        <v>5000</v>
      </c>
      <c r="D775" s="81">
        <v>40</v>
      </c>
      <c r="E775" s="1" t="s">
        <v>2814</v>
      </c>
      <c r="F775" s="1" t="s">
        <v>2810</v>
      </c>
      <c r="G775" s="82" t="s">
        <v>2867</v>
      </c>
      <c r="H775" s="1" t="s">
        <v>4564</v>
      </c>
    </row>
    <row r="776" spans="1:8">
      <c r="A776" s="1">
        <v>1789</v>
      </c>
      <c r="B776" s="33" t="s">
        <v>6216</v>
      </c>
      <c r="C776" s="80">
        <v>8000</v>
      </c>
      <c r="D776" s="81">
        <v>40</v>
      </c>
      <c r="E776" s="1" t="s">
        <v>2861</v>
      </c>
      <c r="F776" s="1" t="s">
        <v>2810</v>
      </c>
      <c r="G776" s="82" t="s">
        <v>2843</v>
      </c>
      <c r="H776" s="1" t="s">
        <v>2834</v>
      </c>
    </row>
    <row r="777" spans="1:8" ht="27.6">
      <c r="A777" s="1">
        <v>1793</v>
      </c>
      <c r="B777" s="33" t="s">
        <v>6217</v>
      </c>
      <c r="C777" s="80">
        <v>3000</v>
      </c>
      <c r="D777" s="81">
        <v>40</v>
      </c>
      <c r="E777" s="1" t="s">
        <v>2861</v>
      </c>
      <c r="F777" s="1" t="s">
        <v>2892</v>
      </c>
      <c r="G777" s="82" t="s">
        <v>2818</v>
      </c>
      <c r="H777" s="1" t="s">
        <v>2834</v>
      </c>
    </row>
    <row r="778" spans="1:8">
      <c r="A778" s="1">
        <v>1811</v>
      </c>
      <c r="B778" s="33" t="s">
        <v>6218</v>
      </c>
      <c r="C778" s="80">
        <v>54000</v>
      </c>
      <c r="D778" s="81">
        <v>40</v>
      </c>
      <c r="E778" s="1" t="s">
        <v>2861</v>
      </c>
      <c r="F778" s="1" t="s">
        <v>2810</v>
      </c>
      <c r="G778" s="82" t="s">
        <v>2867</v>
      </c>
      <c r="H778" s="1" t="s">
        <v>2834</v>
      </c>
    </row>
    <row r="779" spans="1:8">
      <c r="A779" s="1">
        <v>2693</v>
      </c>
      <c r="B779" s="33" t="s">
        <v>6219</v>
      </c>
      <c r="C779" s="80">
        <v>5000</v>
      </c>
      <c r="D779" s="81">
        <v>40</v>
      </c>
      <c r="E779" s="1" t="s">
        <v>2861</v>
      </c>
      <c r="F779" s="1" t="s">
        <v>2810</v>
      </c>
      <c r="G779" s="82" t="s">
        <v>2851</v>
      </c>
      <c r="H779" s="1" t="s">
        <v>3661</v>
      </c>
    </row>
    <row r="780" spans="1:8">
      <c r="A780" s="1">
        <v>2864</v>
      </c>
      <c r="B780" s="33" t="s">
        <v>6220</v>
      </c>
      <c r="C780" s="80">
        <v>2500</v>
      </c>
      <c r="D780" s="81">
        <v>40</v>
      </c>
      <c r="E780" s="1" t="s">
        <v>2861</v>
      </c>
      <c r="F780" s="1" t="s">
        <v>2820</v>
      </c>
      <c r="G780" s="82" t="s">
        <v>2821</v>
      </c>
      <c r="H780" s="1" t="s">
        <v>2928</v>
      </c>
    </row>
    <row r="781" spans="1:8">
      <c r="A781" s="1">
        <v>3053</v>
      </c>
      <c r="B781" s="33" t="s">
        <v>6221</v>
      </c>
      <c r="C781" s="80">
        <v>10000</v>
      </c>
      <c r="D781" s="81">
        <v>40</v>
      </c>
      <c r="E781" s="1" t="s">
        <v>2861</v>
      </c>
      <c r="F781" s="1" t="s">
        <v>2810</v>
      </c>
      <c r="G781" s="82" t="s">
        <v>2867</v>
      </c>
      <c r="H781" s="1" t="s">
        <v>2881</v>
      </c>
    </row>
    <row r="782" spans="1:8">
      <c r="A782" s="1">
        <v>3871</v>
      </c>
      <c r="B782" s="33" t="s">
        <v>6222</v>
      </c>
      <c r="C782" s="80">
        <v>1500</v>
      </c>
      <c r="D782" s="81">
        <v>40</v>
      </c>
      <c r="E782" s="1" t="s">
        <v>2814</v>
      </c>
      <c r="F782" s="1" t="s">
        <v>2810</v>
      </c>
      <c r="G782" s="82" t="s">
        <v>2839</v>
      </c>
      <c r="H782" s="1" t="s">
        <v>3032</v>
      </c>
    </row>
    <row r="783" spans="1:8">
      <c r="A783" s="1">
        <v>4005</v>
      </c>
      <c r="B783" s="33" t="s">
        <v>6223</v>
      </c>
      <c r="C783" s="80">
        <v>3000</v>
      </c>
      <c r="D783" s="81">
        <v>40</v>
      </c>
      <c r="E783" s="1" t="s">
        <v>2861</v>
      </c>
      <c r="F783" s="1" t="s">
        <v>2810</v>
      </c>
      <c r="G783" s="82" t="s">
        <v>2867</v>
      </c>
      <c r="H783" s="1" t="s">
        <v>2928</v>
      </c>
    </row>
    <row r="784" spans="1:8">
      <c r="A784" s="1">
        <v>1101</v>
      </c>
      <c r="B784" s="33" t="s">
        <v>6208</v>
      </c>
      <c r="C784" s="80">
        <v>100000</v>
      </c>
      <c r="D784" s="81">
        <v>41</v>
      </c>
      <c r="E784" s="1" t="s">
        <v>2861</v>
      </c>
      <c r="F784" s="1" t="s">
        <v>2810</v>
      </c>
      <c r="G784" s="82" t="s">
        <v>2821</v>
      </c>
      <c r="H784" s="1" t="s">
        <v>3029</v>
      </c>
    </row>
    <row r="785" spans="1:8">
      <c r="A785" s="1">
        <v>3106</v>
      </c>
      <c r="B785" s="33" t="s">
        <v>6209</v>
      </c>
      <c r="C785" s="80">
        <v>1000</v>
      </c>
      <c r="D785" s="81">
        <v>41</v>
      </c>
      <c r="E785" s="1" t="s">
        <v>2861</v>
      </c>
      <c r="F785" s="1" t="s">
        <v>2820</v>
      </c>
      <c r="G785" s="82" t="s">
        <v>2867</v>
      </c>
      <c r="H785" s="1" t="s">
        <v>2881</v>
      </c>
    </row>
    <row r="786" spans="1:8">
      <c r="A786" s="1">
        <v>4107</v>
      </c>
      <c r="B786" s="33" t="s">
        <v>6210</v>
      </c>
      <c r="C786" s="80">
        <v>2000</v>
      </c>
      <c r="D786" s="81">
        <v>41</v>
      </c>
      <c r="E786" s="1" t="s">
        <v>2861</v>
      </c>
      <c r="F786" s="1" t="s">
        <v>2810</v>
      </c>
      <c r="G786" s="82" t="s">
        <v>2880</v>
      </c>
      <c r="H786" s="1" t="s">
        <v>2928</v>
      </c>
    </row>
    <row r="787" spans="1:8">
      <c r="A787" s="1">
        <v>1182</v>
      </c>
      <c r="B787" s="33" t="s">
        <v>6206</v>
      </c>
      <c r="C787" s="80">
        <v>1000</v>
      </c>
      <c r="D787" s="81">
        <v>42</v>
      </c>
      <c r="E787" s="1" t="s">
        <v>2861</v>
      </c>
      <c r="F787" s="1" t="s">
        <v>2810</v>
      </c>
      <c r="G787" s="82" t="s">
        <v>2815</v>
      </c>
      <c r="H787" s="1" t="s">
        <v>3661</v>
      </c>
    </row>
    <row r="788" spans="1:8" ht="27.6">
      <c r="A788" s="1">
        <v>1905</v>
      </c>
      <c r="B788" s="33" t="s">
        <v>6207</v>
      </c>
      <c r="C788" s="80">
        <v>25000</v>
      </c>
      <c r="D788" s="81">
        <v>42</v>
      </c>
      <c r="E788" s="1" t="s">
        <v>2861</v>
      </c>
      <c r="F788" s="1" t="s">
        <v>2810</v>
      </c>
      <c r="G788" s="82" t="s">
        <v>2867</v>
      </c>
      <c r="H788" s="1" t="s">
        <v>2863</v>
      </c>
    </row>
    <row r="789" spans="1:8">
      <c r="A789" s="1">
        <v>1093</v>
      </c>
      <c r="B789" s="33" t="s">
        <v>6205</v>
      </c>
      <c r="C789" s="80">
        <v>300</v>
      </c>
      <c r="D789" s="81">
        <v>42.25</v>
      </c>
      <c r="E789" s="1" t="s">
        <v>2861</v>
      </c>
      <c r="F789" s="1" t="s">
        <v>96</v>
      </c>
      <c r="G789" s="82" t="s">
        <v>2839</v>
      </c>
      <c r="H789" s="1" t="s">
        <v>3029</v>
      </c>
    </row>
    <row r="790" spans="1:8">
      <c r="A790" s="1">
        <v>449</v>
      </c>
      <c r="B790" s="33" t="s">
        <v>6189</v>
      </c>
      <c r="C790" s="80">
        <v>2000</v>
      </c>
      <c r="D790" s="81">
        <v>45</v>
      </c>
      <c r="E790" s="1" t="s">
        <v>2861</v>
      </c>
      <c r="F790" s="1" t="s">
        <v>2820</v>
      </c>
      <c r="G790" s="82" t="s">
        <v>2880</v>
      </c>
      <c r="H790" s="1" t="s">
        <v>3207</v>
      </c>
    </row>
    <row r="791" spans="1:8">
      <c r="A791" s="1">
        <v>455</v>
      </c>
      <c r="B791" s="33" t="s">
        <v>6190</v>
      </c>
      <c r="C791" s="80">
        <v>65000</v>
      </c>
      <c r="D791" s="81">
        <v>45</v>
      </c>
      <c r="E791" s="1" t="s">
        <v>2861</v>
      </c>
      <c r="F791" s="1" t="s">
        <v>2810</v>
      </c>
      <c r="G791" s="82" t="s">
        <v>2849</v>
      </c>
      <c r="H791" s="1" t="s">
        <v>3207</v>
      </c>
    </row>
    <row r="792" spans="1:8" ht="27.6">
      <c r="A792" s="1">
        <v>865</v>
      </c>
      <c r="B792" s="33" t="s">
        <v>6191</v>
      </c>
      <c r="C792" s="80">
        <v>2200</v>
      </c>
      <c r="D792" s="81">
        <v>45</v>
      </c>
      <c r="E792" s="1" t="s">
        <v>2861</v>
      </c>
      <c r="F792" s="1" t="s">
        <v>2810</v>
      </c>
      <c r="G792" s="82" t="s">
        <v>2843</v>
      </c>
      <c r="H792" s="1" t="s">
        <v>3919</v>
      </c>
    </row>
    <row r="793" spans="1:8">
      <c r="A793" s="1">
        <v>873</v>
      </c>
      <c r="B793" s="33" t="s">
        <v>6192</v>
      </c>
      <c r="C793" s="80">
        <v>3500</v>
      </c>
      <c r="D793" s="81">
        <v>45</v>
      </c>
      <c r="E793" s="1" t="s">
        <v>2861</v>
      </c>
      <c r="F793" s="1" t="s">
        <v>2810</v>
      </c>
      <c r="G793" s="82" t="s">
        <v>2818</v>
      </c>
      <c r="H793" s="1" t="s">
        <v>3919</v>
      </c>
    </row>
    <row r="794" spans="1:8">
      <c r="A794" s="1">
        <v>1068</v>
      </c>
      <c r="B794" s="33" t="s">
        <v>6193</v>
      </c>
      <c r="C794" s="80">
        <v>30000</v>
      </c>
      <c r="D794" s="81">
        <v>45</v>
      </c>
      <c r="E794" s="1" t="s">
        <v>2861</v>
      </c>
      <c r="F794" s="1" t="s">
        <v>2810</v>
      </c>
      <c r="G794" s="82" t="s">
        <v>2849</v>
      </c>
      <c r="H794" s="1" t="s">
        <v>3029</v>
      </c>
    </row>
    <row r="795" spans="1:8">
      <c r="A795" s="1">
        <v>1075</v>
      </c>
      <c r="B795" s="33" t="s">
        <v>6194</v>
      </c>
      <c r="C795" s="80">
        <v>1000</v>
      </c>
      <c r="D795" s="81">
        <v>45</v>
      </c>
      <c r="E795" s="1" t="s">
        <v>2861</v>
      </c>
      <c r="F795" s="1" t="s">
        <v>2810</v>
      </c>
      <c r="G795" s="82" t="s">
        <v>2823</v>
      </c>
      <c r="H795" s="1" t="s">
        <v>3029</v>
      </c>
    </row>
    <row r="796" spans="1:8" ht="27.6">
      <c r="A796" s="1">
        <v>1078</v>
      </c>
      <c r="B796" s="33" t="s">
        <v>6195</v>
      </c>
      <c r="C796" s="80">
        <v>600</v>
      </c>
      <c r="D796" s="81">
        <v>45</v>
      </c>
      <c r="E796" s="1" t="s">
        <v>2861</v>
      </c>
      <c r="F796" s="1" t="s">
        <v>2810</v>
      </c>
      <c r="G796" s="82" t="s">
        <v>2821</v>
      </c>
      <c r="H796" s="1" t="s">
        <v>3029</v>
      </c>
    </row>
    <row r="797" spans="1:8" ht="27.6">
      <c r="A797" s="1">
        <v>1109</v>
      </c>
      <c r="B797" s="33" t="s">
        <v>6196</v>
      </c>
      <c r="C797" s="80">
        <v>10000</v>
      </c>
      <c r="D797" s="81">
        <v>45</v>
      </c>
      <c r="E797" s="1" t="s">
        <v>2861</v>
      </c>
      <c r="F797" s="1" t="s">
        <v>2810</v>
      </c>
      <c r="G797" s="82" t="s">
        <v>2818</v>
      </c>
      <c r="H797" s="1" t="s">
        <v>3029</v>
      </c>
    </row>
    <row r="798" spans="1:8" ht="27.6">
      <c r="A798" s="1">
        <v>1428</v>
      </c>
      <c r="B798" s="33" t="s">
        <v>6197</v>
      </c>
      <c r="C798" s="80">
        <v>1000</v>
      </c>
      <c r="D798" s="81">
        <v>45</v>
      </c>
      <c r="E798" s="1" t="s">
        <v>2861</v>
      </c>
      <c r="F798" s="1" t="s">
        <v>2841</v>
      </c>
      <c r="G798" s="82" t="s">
        <v>2849</v>
      </c>
      <c r="H798" s="1" t="s">
        <v>3694</v>
      </c>
    </row>
    <row r="799" spans="1:8" ht="27.6">
      <c r="A799" s="1">
        <v>2436</v>
      </c>
      <c r="B799" s="33" t="s">
        <v>6198</v>
      </c>
      <c r="C799" s="80">
        <v>117000</v>
      </c>
      <c r="D799" s="81">
        <v>45</v>
      </c>
      <c r="E799" s="1" t="s">
        <v>2861</v>
      </c>
      <c r="F799" s="1" t="s">
        <v>96</v>
      </c>
      <c r="G799" s="82" t="s">
        <v>2843</v>
      </c>
      <c r="H799" s="1" t="s">
        <v>3661</v>
      </c>
    </row>
    <row r="800" spans="1:8">
      <c r="A800" s="1">
        <v>2764</v>
      </c>
      <c r="B800" s="33" t="s">
        <v>6199</v>
      </c>
      <c r="C800" s="80">
        <v>4000</v>
      </c>
      <c r="D800" s="81">
        <v>45</v>
      </c>
      <c r="E800" s="1" t="s">
        <v>2861</v>
      </c>
      <c r="F800" s="1" t="s">
        <v>2810</v>
      </c>
      <c r="G800" s="82" t="s">
        <v>2825</v>
      </c>
      <c r="H800" s="1" t="s">
        <v>4721</v>
      </c>
    </row>
    <row r="801" spans="1:8">
      <c r="A801" s="1">
        <v>2866</v>
      </c>
      <c r="B801" s="33" t="s">
        <v>6200</v>
      </c>
      <c r="C801" s="80">
        <v>5000</v>
      </c>
      <c r="D801" s="81">
        <v>45</v>
      </c>
      <c r="E801" s="1" t="s">
        <v>2861</v>
      </c>
      <c r="F801" s="1" t="s">
        <v>2810</v>
      </c>
      <c r="G801" s="82" t="s">
        <v>2880</v>
      </c>
      <c r="H801" s="1" t="s">
        <v>2928</v>
      </c>
    </row>
    <row r="802" spans="1:8">
      <c r="A802" s="1">
        <v>3142</v>
      </c>
      <c r="B802" s="33" t="s">
        <v>6201</v>
      </c>
      <c r="C802" s="80">
        <v>2750</v>
      </c>
      <c r="D802" s="81">
        <v>45</v>
      </c>
      <c r="E802" s="1" t="s">
        <v>2971</v>
      </c>
      <c r="F802" s="1" t="s">
        <v>2820</v>
      </c>
      <c r="G802" s="82" t="s">
        <v>2811</v>
      </c>
      <c r="H802" s="1" t="s">
        <v>2928</v>
      </c>
    </row>
    <row r="803" spans="1:8">
      <c r="A803" s="1">
        <v>3960</v>
      </c>
      <c r="B803" s="33" t="s">
        <v>6202</v>
      </c>
      <c r="C803" s="80">
        <v>3000</v>
      </c>
      <c r="D803" s="81">
        <v>45</v>
      </c>
      <c r="E803" s="1" t="s">
        <v>2861</v>
      </c>
      <c r="F803" s="1" t="s">
        <v>2810</v>
      </c>
      <c r="G803" s="82" t="s">
        <v>2815</v>
      </c>
      <c r="H803" s="1" t="s">
        <v>2928</v>
      </c>
    </row>
    <row r="804" spans="1:8" ht="27.6">
      <c r="A804" s="1">
        <v>3962</v>
      </c>
      <c r="B804" s="33" t="s">
        <v>6203</v>
      </c>
      <c r="C804" s="80">
        <v>1400</v>
      </c>
      <c r="D804" s="81">
        <v>45</v>
      </c>
      <c r="E804" s="1" t="s">
        <v>2861</v>
      </c>
      <c r="F804" s="1" t="s">
        <v>2820</v>
      </c>
      <c r="G804" s="82" t="s">
        <v>2843</v>
      </c>
      <c r="H804" s="1" t="s">
        <v>2928</v>
      </c>
    </row>
    <row r="805" spans="1:8">
      <c r="A805" s="1">
        <v>3966</v>
      </c>
      <c r="B805" s="33" t="s">
        <v>6204</v>
      </c>
      <c r="C805" s="80">
        <v>7500</v>
      </c>
      <c r="D805" s="81">
        <v>45</v>
      </c>
      <c r="E805" s="1" t="s">
        <v>2861</v>
      </c>
      <c r="F805" s="1" t="s">
        <v>2810</v>
      </c>
      <c r="G805" s="82" t="s">
        <v>2821</v>
      </c>
      <c r="H805" s="1" t="s">
        <v>2928</v>
      </c>
    </row>
    <row r="806" spans="1:8">
      <c r="A806" s="1">
        <v>1097</v>
      </c>
      <c r="B806" s="33" t="s">
        <v>6187</v>
      </c>
      <c r="C806" s="80">
        <v>100000</v>
      </c>
      <c r="D806" s="81">
        <v>47</v>
      </c>
      <c r="E806" s="1" t="s">
        <v>2861</v>
      </c>
      <c r="F806" s="1" t="s">
        <v>2810</v>
      </c>
      <c r="G806" s="82" t="s">
        <v>2839</v>
      </c>
      <c r="H806" s="1" t="s">
        <v>3029</v>
      </c>
    </row>
    <row r="807" spans="1:8">
      <c r="A807" s="1">
        <v>4086</v>
      </c>
      <c r="B807" s="33" t="s">
        <v>6188</v>
      </c>
      <c r="C807" s="80">
        <v>1000</v>
      </c>
      <c r="D807" s="81">
        <v>47</v>
      </c>
      <c r="E807" s="1" t="s">
        <v>2861</v>
      </c>
      <c r="F807" s="1" t="s">
        <v>2810</v>
      </c>
      <c r="G807" s="82" t="s">
        <v>2818</v>
      </c>
      <c r="H807" s="1" t="s">
        <v>2928</v>
      </c>
    </row>
    <row r="808" spans="1:8">
      <c r="A808" s="1">
        <v>2136</v>
      </c>
      <c r="B808" s="33" t="s">
        <v>6186</v>
      </c>
      <c r="C808" s="80">
        <v>80000</v>
      </c>
      <c r="D808" s="81">
        <v>47.69</v>
      </c>
      <c r="E808" s="1" t="s">
        <v>2861</v>
      </c>
      <c r="F808" s="1" t="s">
        <v>2810</v>
      </c>
      <c r="G808" s="82" t="s">
        <v>2880</v>
      </c>
      <c r="H808" s="1" t="s">
        <v>3029</v>
      </c>
    </row>
    <row r="809" spans="1:8">
      <c r="A809" s="1">
        <v>1486</v>
      </c>
      <c r="B809" s="33" t="s">
        <v>6185</v>
      </c>
      <c r="C809" s="80">
        <v>20000</v>
      </c>
      <c r="D809" s="81">
        <v>48</v>
      </c>
      <c r="E809" s="1" t="s">
        <v>2861</v>
      </c>
      <c r="F809" s="1" t="s">
        <v>2810</v>
      </c>
      <c r="G809" s="82" t="s">
        <v>2839</v>
      </c>
      <c r="H809" s="1" t="s">
        <v>4262</v>
      </c>
    </row>
    <row r="810" spans="1:8">
      <c r="A810" s="1">
        <v>190</v>
      </c>
      <c r="B810" s="33" t="s">
        <v>6153</v>
      </c>
      <c r="C810" s="80">
        <v>12000</v>
      </c>
      <c r="D810" s="81">
        <v>50</v>
      </c>
      <c r="E810" s="1" t="s">
        <v>2861</v>
      </c>
      <c r="F810" s="1" t="s">
        <v>2810</v>
      </c>
      <c r="G810" s="82" t="s">
        <v>2821</v>
      </c>
      <c r="H810" s="1" t="s">
        <v>2893</v>
      </c>
    </row>
    <row r="811" spans="1:8">
      <c r="A811" s="1">
        <v>237</v>
      </c>
      <c r="B811" s="33" t="s">
        <v>6154</v>
      </c>
      <c r="C811" s="80">
        <v>15000</v>
      </c>
      <c r="D811" s="81">
        <v>50</v>
      </c>
      <c r="E811" s="1" t="s">
        <v>2861</v>
      </c>
      <c r="F811" s="1" t="s">
        <v>2810</v>
      </c>
      <c r="G811" s="82" t="s">
        <v>2839</v>
      </c>
      <c r="H811" s="1" t="s">
        <v>2893</v>
      </c>
    </row>
    <row r="812" spans="1:8">
      <c r="A812" s="1">
        <v>444</v>
      </c>
      <c r="B812" s="33" t="s">
        <v>6155</v>
      </c>
      <c r="C812" s="80">
        <v>1000</v>
      </c>
      <c r="D812" s="81">
        <v>50</v>
      </c>
      <c r="E812" s="1" t="s">
        <v>2861</v>
      </c>
      <c r="F812" s="1" t="s">
        <v>2810</v>
      </c>
      <c r="G812" s="82" t="s">
        <v>2815</v>
      </c>
      <c r="H812" s="1" t="s">
        <v>3207</v>
      </c>
    </row>
    <row r="813" spans="1:8" ht="27.6">
      <c r="A813" s="1">
        <v>486</v>
      </c>
      <c r="B813" s="33" t="s">
        <v>6156</v>
      </c>
      <c r="C813" s="80">
        <v>550000</v>
      </c>
      <c r="D813" s="81">
        <v>50</v>
      </c>
      <c r="E813" s="1" t="s">
        <v>2861</v>
      </c>
      <c r="F813" s="1" t="s">
        <v>2892</v>
      </c>
      <c r="G813" s="82" t="s">
        <v>2825</v>
      </c>
      <c r="H813" s="1" t="s">
        <v>3207</v>
      </c>
    </row>
    <row r="814" spans="1:8">
      <c r="A814" s="1">
        <v>514</v>
      </c>
      <c r="B814" s="33" t="s">
        <v>6157</v>
      </c>
      <c r="C814" s="80">
        <v>1500</v>
      </c>
      <c r="D814" s="81">
        <v>50</v>
      </c>
      <c r="E814" s="1" t="s">
        <v>2861</v>
      </c>
      <c r="F814" s="1" t="s">
        <v>96</v>
      </c>
      <c r="G814" s="82" t="s">
        <v>2851</v>
      </c>
      <c r="H814" s="1" t="s">
        <v>3207</v>
      </c>
    </row>
    <row r="815" spans="1:8" ht="27.6">
      <c r="A815" s="1">
        <v>559</v>
      </c>
      <c r="B815" s="33" t="s">
        <v>6158</v>
      </c>
      <c r="C815" s="80">
        <v>240000</v>
      </c>
      <c r="D815" s="81">
        <v>50</v>
      </c>
      <c r="E815" s="1" t="s">
        <v>2861</v>
      </c>
      <c r="F815" s="1" t="s">
        <v>2810</v>
      </c>
      <c r="G815" s="82" t="s">
        <v>2843</v>
      </c>
      <c r="H815" s="1" t="s">
        <v>3415</v>
      </c>
    </row>
    <row r="816" spans="1:8" ht="27.6">
      <c r="A816" s="1">
        <v>772</v>
      </c>
      <c r="B816" s="33" t="s">
        <v>6159</v>
      </c>
      <c r="C816" s="80">
        <v>1500</v>
      </c>
      <c r="D816" s="81">
        <v>50</v>
      </c>
      <c r="E816" s="1" t="s">
        <v>2861</v>
      </c>
      <c r="F816" s="1" t="s">
        <v>2810</v>
      </c>
      <c r="G816" s="82" t="s">
        <v>2880</v>
      </c>
      <c r="H816" s="1" t="s">
        <v>4262</v>
      </c>
    </row>
    <row r="817" spans="1:8" ht="27.6">
      <c r="A817" s="1">
        <v>868</v>
      </c>
      <c r="B817" s="33" t="s">
        <v>6160</v>
      </c>
      <c r="C817" s="80">
        <v>45000</v>
      </c>
      <c r="D817" s="81">
        <v>50</v>
      </c>
      <c r="E817" s="1" t="s">
        <v>2861</v>
      </c>
      <c r="F817" s="1" t="s">
        <v>2810</v>
      </c>
      <c r="G817" s="82" t="s">
        <v>2815</v>
      </c>
      <c r="H817" s="1" t="s">
        <v>3919</v>
      </c>
    </row>
    <row r="818" spans="1:8">
      <c r="A818" s="1">
        <v>935</v>
      </c>
      <c r="B818" s="33" t="s">
        <v>6161</v>
      </c>
      <c r="C818" s="80">
        <v>3500</v>
      </c>
      <c r="D818" s="81">
        <v>50</v>
      </c>
      <c r="E818" s="1" t="s">
        <v>2861</v>
      </c>
      <c r="F818" s="1" t="s">
        <v>2810</v>
      </c>
      <c r="G818" s="82" t="s">
        <v>2815</v>
      </c>
      <c r="H818" s="1" t="s">
        <v>3919</v>
      </c>
    </row>
    <row r="819" spans="1:8">
      <c r="A819" s="1">
        <v>1060</v>
      </c>
      <c r="B819" s="33" t="s">
        <v>6162</v>
      </c>
      <c r="C819" s="80">
        <v>5000</v>
      </c>
      <c r="D819" s="81">
        <v>50</v>
      </c>
      <c r="E819" s="1" t="s">
        <v>2814</v>
      </c>
      <c r="F819" s="1" t="s">
        <v>2810</v>
      </c>
      <c r="G819" s="82" t="s">
        <v>2849</v>
      </c>
      <c r="H819" s="1" t="s">
        <v>3666</v>
      </c>
    </row>
    <row r="820" spans="1:8">
      <c r="A820" s="1">
        <v>1135</v>
      </c>
      <c r="B820" s="33" t="s">
        <v>6163</v>
      </c>
      <c r="C820" s="80">
        <v>1000</v>
      </c>
      <c r="D820" s="81">
        <v>50</v>
      </c>
      <c r="E820" s="1" t="s">
        <v>2861</v>
      </c>
      <c r="F820" s="1" t="s">
        <v>100</v>
      </c>
      <c r="G820" s="82" t="s">
        <v>2851</v>
      </c>
      <c r="H820" s="1" t="s">
        <v>3602</v>
      </c>
    </row>
    <row r="821" spans="1:8">
      <c r="A821" s="1">
        <v>1153</v>
      </c>
      <c r="B821" s="33" t="s">
        <v>6164</v>
      </c>
      <c r="C821" s="80">
        <v>8000</v>
      </c>
      <c r="D821" s="81">
        <v>50</v>
      </c>
      <c r="E821" s="1" t="s">
        <v>2861</v>
      </c>
      <c r="F821" s="1" t="s">
        <v>2810</v>
      </c>
      <c r="G821" s="82" t="s">
        <v>2825</v>
      </c>
      <c r="H821" s="1" t="s">
        <v>3661</v>
      </c>
    </row>
    <row r="822" spans="1:8">
      <c r="A822" s="1">
        <v>1483</v>
      </c>
      <c r="B822" s="33" t="s">
        <v>6165</v>
      </c>
      <c r="C822" s="80">
        <v>7000</v>
      </c>
      <c r="D822" s="81">
        <v>50</v>
      </c>
      <c r="E822" s="1" t="s">
        <v>2861</v>
      </c>
      <c r="F822" s="1" t="s">
        <v>2810</v>
      </c>
      <c r="G822" s="82" t="s">
        <v>2821</v>
      </c>
      <c r="H822" s="1" t="s">
        <v>4262</v>
      </c>
    </row>
    <row r="823" spans="1:8">
      <c r="A823" s="1">
        <v>1559</v>
      </c>
      <c r="B823" s="33" t="s">
        <v>6166</v>
      </c>
      <c r="C823" s="80">
        <v>15000</v>
      </c>
      <c r="D823" s="81">
        <v>50</v>
      </c>
      <c r="E823" s="1" t="s">
        <v>2861</v>
      </c>
      <c r="F823" s="1" t="s">
        <v>2810</v>
      </c>
      <c r="G823" s="82" t="s">
        <v>2823</v>
      </c>
      <c r="H823" s="1" t="s">
        <v>4701</v>
      </c>
    </row>
    <row r="824" spans="1:8">
      <c r="A824" s="1">
        <v>1713</v>
      </c>
      <c r="B824" s="33" t="s">
        <v>6167</v>
      </c>
      <c r="C824" s="80">
        <v>3000</v>
      </c>
      <c r="D824" s="81">
        <v>50</v>
      </c>
      <c r="E824" s="1" t="s">
        <v>2861</v>
      </c>
      <c r="F824" s="1" t="s">
        <v>2810</v>
      </c>
      <c r="G824" s="82" t="s">
        <v>2880</v>
      </c>
      <c r="H824" s="1" t="s">
        <v>2972</v>
      </c>
    </row>
    <row r="825" spans="1:8">
      <c r="A825" s="1">
        <v>1904</v>
      </c>
      <c r="B825" s="33" t="s">
        <v>6168</v>
      </c>
      <c r="C825" s="80">
        <v>50000</v>
      </c>
      <c r="D825" s="81">
        <v>50</v>
      </c>
      <c r="E825" s="1" t="s">
        <v>2861</v>
      </c>
      <c r="F825" s="1" t="s">
        <v>2810</v>
      </c>
      <c r="G825" s="82" t="s">
        <v>2843</v>
      </c>
      <c r="H825" s="1" t="s">
        <v>2863</v>
      </c>
    </row>
    <row r="826" spans="1:8">
      <c r="A826" s="1">
        <v>1989</v>
      </c>
      <c r="B826" s="33" t="s">
        <v>6169</v>
      </c>
      <c r="C826" s="80">
        <v>5000</v>
      </c>
      <c r="D826" s="81">
        <v>50</v>
      </c>
      <c r="E826" s="1" t="s">
        <v>2861</v>
      </c>
      <c r="F826" s="1" t="s">
        <v>2810</v>
      </c>
      <c r="G826" s="82" t="s">
        <v>2843</v>
      </c>
      <c r="H826" s="1" t="s">
        <v>4373</v>
      </c>
    </row>
    <row r="827" spans="1:8">
      <c r="A827" s="1">
        <v>2123</v>
      </c>
      <c r="B827" s="33" t="s">
        <v>6170</v>
      </c>
      <c r="C827" s="80">
        <v>500</v>
      </c>
      <c r="D827" s="81">
        <v>50</v>
      </c>
      <c r="E827" s="1" t="s">
        <v>2861</v>
      </c>
      <c r="F827" s="1" t="s">
        <v>2810</v>
      </c>
      <c r="G827" s="82" t="s">
        <v>2839</v>
      </c>
      <c r="H827" s="1" t="s">
        <v>3029</v>
      </c>
    </row>
    <row r="828" spans="1:8">
      <c r="A828" s="1">
        <v>2152</v>
      </c>
      <c r="B828" s="33" t="s">
        <v>6171</v>
      </c>
      <c r="C828" s="80">
        <v>30000</v>
      </c>
      <c r="D828" s="81">
        <v>50</v>
      </c>
      <c r="E828" s="1" t="s">
        <v>2861</v>
      </c>
      <c r="F828" s="1" t="s">
        <v>2810</v>
      </c>
      <c r="G828" s="82" t="s">
        <v>2811</v>
      </c>
      <c r="H828" s="1" t="s">
        <v>3029</v>
      </c>
    </row>
    <row r="829" spans="1:8">
      <c r="A829" s="1">
        <v>2373</v>
      </c>
      <c r="B829" s="33" t="s">
        <v>6172</v>
      </c>
      <c r="C829" s="80">
        <v>850000</v>
      </c>
      <c r="D829" s="81">
        <v>50</v>
      </c>
      <c r="E829" s="1" t="s">
        <v>2814</v>
      </c>
      <c r="F829" s="1" t="s">
        <v>2927</v>
      </c>
      <c r="G829" s="82" t="s">
        <v>2851</v>
      </c>
      <c r="H829" s="1" t="s">
        <v>3415</v>
      </c>
    </row>
    <row r="830" spans="1:8">
      <c r="A830" s="1">
        <v>2393</v>
      </c>
      <c r="B830" s="33" t="s">
        <v>6173</v>
      </c>
      <c r="C830" s="80">
        <v>100000</v>
      </c>
      <c r="D830" s="81">
        <v>50</v>
      </c>
      <c r="E830" s="1" t="s">
        <v>2814</v>
      </c>
      <c r="F830" s="1" t="s">
        <v>2810</v>
      </c>
      <c r="G830" s="82" t="s">
        <v>2851</v>
      </c>
      <c r="H830" s="1" t="s">
        <v>3415</v>
      </c>
    </row>
    <row r="831" spans="1:8">
      <c r="A831" s="1">
        <v>2438</v>
      </c>
      <c r="B831" s="33" t="s">
        <v>6174</v>
      </c>
      <c r="C831" s="80">
        <v>15000</v>
      </c>
      <c r="D831" s="81">
        <v>50</v>
      </c>
      <c r="E831" s="1" t="s">
        <v>2861</v>
      </c>
      <c r="F831" s="1" t="s">
        <v>2810</v>
      </c>
      <c r="G831" s="82" t="s">
        <v>2818</v>
      </c>
      <c r="H831" s="1" t="s">
        <v>3661</v>
      </c>
    </row>
    <row r="832" spans="1:8" ht="27.6">
      <c r="A832" s="1">
        <v>2568</v>
      </c>
      <c r="B832" s="33" t="s">
        <v>6175</v>
      </c>
      <c r="C832" s="80">
        <v>10000</v>
      </c>
      <c r="D832" s="81">
        <v>50</v>
      </c>
      <c r="E832" s="1" t="s">
        <v>2814</v>
      </c>
      <c r="F832" s="1" t="s">
        <v>2820</v>
      </c>
      <c r="G832" s="82" t="s">
        <v>2867</v>
      </c>
      <c r="H832" s="1" t="s">
        <v>3661</v>
      </c>
    </row>
    <row r="833" spans="1:8">
      <c r="A833" s="1">
        <v>2585</v>
      </c>
      <c r="B833" s="33" t="s">
        <v>6176</v>
      </c>
      <c r="C833" s="80">
        <v>30000</v>
      </c>
      <c r="D833" s="81">
        <v>50</v>
      </c>
      <c r="E833" s="1" t="s">
        <v>2861</v>
      </c>
      <c r="F833" s="1" t="s">
        <v>2810</v>
      </c>
      <c r="G833" s="82" t="s">
        <v>2821</v>
      </c>
      <c r="H833" s="1" t="s">
        <v>3661</v>
      </c>
    </row>
    <row r="834" spans="1:8">
      <c r="A834" s="1">
        <v>2592</v>
      </c>
      <c r="B834" s="33" t="s">
        <v>6177</v>
      </c>
      <c r="C834" s="80">
        <v>30000</v>
      </c>
      <c r="D834" s="81">
        <v>50</v>
      </c>
      <c r="E834" s="1" t="s">
        <v>2861</v>
      </c>
      <c r="F834" s="1" t="s">
        <v>2810</v>
      </c>
      <c r="G834" s="82" t="s">
        <v>2880</v>
      </c>
      <c r="H834" s="1" t="s">
        <v>3661</v>
      </c>
    </row>
    <row r="835" spans="1:8">
      <c r="A835" s="1">
        <v>3086</v>
      </c>
      <c r="B835" s="33" t="s">
        <v>6178</v>
      </c>
      <c r="C835" s="80">
        <v>20000</v>
      </c>
      <c r="D835" s="81">
        <v>50</v>
      </c>
      <c r="E835" s="1" t="s">
        <v>2861</v>
      </c>
      <c r="F835" s="1" t="s">
        <v>2856</v>
      </c>
      <c r="G835" s="82" t="s">
        <v>2821</v>
      </c>
      <c r="H835" s="1" t="s">
        <v>2881</v>
      </c>
    </row>
    <row r="836" spans="1:8">
      <c r="A836" s="1">
        <v>3095</v>
      </c>
      <c r="B836" s="33" t="s">
        <v>6179</v>
      </c>
      <c r="C836" s="80">
        <v>14920</v>
      </c>
      <c r="D836" s="81">
        <v>50</v>
      </c>
      <c r="E836" s="1" t="s">
        <v>2861</v>
      </c>
      <c r="F836" s="1" t="s">
        <v>2810</v>
      </c>
      <c r="G836" s="82" t="s">
        <v>2821</v>
      </c>
      <c r="H836" s="1" t="s">
        <v>2881</v>
      </c>
    </row>
    <row r="837" spans="1:8" ht="27.6">
      <c r="A837" s="1">
        <v>3137</v>
      </c>
      <c r="B837" s="33" t="s">
        <v>6180</v>
      </c>
      <c r="C837" s="80">
        <v>1500</v>
      </c>
      <c r="D837" s="81">
        <v>50</v>
      </c>
      <c r="E837" s="1" t="s">
        <v>2971</v>
      </c>
      <c r="F837" s="1" t="s">
        <v>2810</v>
      </c>
      <c r="G837" s="82" t="s">
        <v>2849</v>
      </c>
      <c r="H837" s="1" t="s">
        <v>2928</v>
      </c>
    </row>
    <row r="838" spans="1:8" ht="27.6">
      <c r="A838" s="1">
        <v>3794</v>
      </c>
      <c r="B838" s="33" t="s">
        <v>6181</v>
      </c>
      <c r="C838" s="80">
        <v>5000</v>
      </c>
      <c r="D838" s="81">
        <v>50</v>
      </c>
      <c r="E838" s="1" t="s">
        <v>2861</v>
      </c>
      <c r="F838" s="1" t="s">
        <v>2820</v>
      </c>
      <c r="G838" s="82" t="s">
        <v>2825</v>
      </c>
      <c r="H838" s="1" t="s">
        <v>3032</v>
      </c>
    </row>
    <row r="839" spans="1:8">
      <c r="A839" s="1">
        <v>3895</v>
      </c>
      <c r="B839" s="33" t="s">
        <v>6182</v>
      </c>
      <c r="C839" s="80">
        <v>1000</v>
      </c>
      <c r="D839" s="81">
        <v>50</v>
      </c>
      <c r="E839" s="1" t="s">
        <v>2861</v>
      </c>
      <c r="F839" s="1" t="s">
        <v>2810</v>
      </c>
      <c r="G839" s="82" t="s">
        <v>2839</v>
      </c>
      <c r="H839" s="1" t="s">
        <v>2928</v>
      </c>
    </row>
    <row r="840" spans="1:8">
      <c r="A840" s="1">
        <v>3941</v>
      </c>
      <c r="B840" s="33" t="s">
        <v>6183</v>
      </c>
      <c r="C840" s="80">
        <v>5500</v>
      </c>
      <c r="D840" s="81">
        <v>50</v>
      </c>
      <c r="E840" s="1" t="s">
        <v>2861</v>
      </c>
      <c r="F840" s="1" t="s">
        <v>2810</v>
      </c>
      <c r="G840" s="82" t="s">
        <v>2818</v>
      </c>
      <c r="H840" s="1" t="s">
        <v>2928</v>
      </c>
    </row>
    <row r="841" spans="1:8" ht="27.6">
      <c r="A841" s="1">
        <v>4099</v>
      </c>
      <c r="B841" s="33" t="s">
        <v>6184</v>
      </c>
      <c r="C841" s="80">
        <v>4500</v>
      </c>
      <c r="D841" s="81">
        <v>50</v>
      </c>
      <c r="E841" s="1" t="s">
        <v>2861</v>
      </c>
      <c r="F841" s="1" t="s">
        <v>2810</v>
      </c>
      <c r="G841" s="82" t="s">
        <v>2851</v>
      </c>
      <c r="H841" s="1" t="s">
        <v>2928</v>
      </c>
    </row>
    <row r="842" spans="1:8">
      <c r="A842" s="1">
        <v>184</v>
      </c>
      <c r="B842" s="33" t="s">
        <v>6144</v>
      </c>
      <c r="C842" s="80">
        <v>1500</v>
      </c>
      <c r="D842" s="81">
        <v>51</v>
      </c>
      <c r="E842" s="1" t="s">
        <v>2861</v>
      </c>
      <c r="F842" s="1" t="s">
        <v>96</v>
      </c>
      <c r="G842" s="82" t="s">
        <v>2851</v>
      </c>
      <c r="H842" s="1" t="s">
        <v>2893</v>
      </c>
    </row>
    <row r="843" spans="1:8" ht="27.6">
      <c r="A843" s="1">
        <v>470</v>
      </c>
      <c r="B843" s="33" t="s">
        <v>6145</v>
      </c>
      <c r="C843" s="80">
        <v>5000</v>
      </c>
      <c r="D843" s="81">
        <v>51</v>
      </c>
      <c r="E843" s="1" t="s">
        <v>2861</v>
      </c>
      <c r="F843" s="1" t="s">
        <v>2810</v>
      </c>
      <c r="G843" s="82" t="s">
        <v>2843</v>
      </c>
      <c r="H843" s="1" t="s">
        <v>3207</v>
      </c>
    </row>
    <row r="844" spans="1:8">
      <c r="A844" s="1">
        <v>1072</v>
      </c>
      <c r="B844" s="33" t="s">
        <v>6146</v>
      </c>
      <c r="C844" s="80">
        <v>75000</v>
      </c>
      <c r="D844" s="81">
        <v>51</v>
      </c>
      <c r="E844" s="1" t="s">
        <v>2861</v>
      </c>
      <c r="F844" s="1" t="s">
        <v>2810</v>
      </c>
      <c r="G844" s="82" t="s">
        <v>2839</v>
      </c>
      <c r="H844" s="1" t="s">
        <v>3029</v>
      </c>
    </row>
    <row r="845" spans="1:8">
      <c r="A845" s="1">
        <v>1703</v>
      </c>
      <c r="B845" s="33" t="s">
        <v>6147</v>
      </c>
      <c r="C845" s="80">
        <v>5000</v>
      </c>
      <c r="D845" s="81">
        <v>51</v>
      </c>
      <c r="E845" s="1" t="s">
        <v>2861</v>
      </c>
      <c r="F845" s="1" t="s">
        <v>2810</v>
      </c>
      <c r="G845" s="82" t="s">
        <v>2851</v>
      </c>
      <c r="H845" s="1" t="s">
        <v>2972</v>
      </c>
    </row>
    <row r="846" spans="1:8">
      <c r="A846" s="1">
        <v>1875</v>
      </c>
      <c r="B846" s="33" t="s">
        <v>6148</v>
      </c>
      <c r="C846" s="80">
        <v>10000</v>
      </c>
      <c r="D846" s="81">
        <v>51</v>
      </c>
      <c r="E846" s="1" t="s">
        <v>2861</v>
      </c>
      <c r="F846" s="1" t="s">
        <v>2810</v>
      </c>
      <c r="G846" s="82" t="s">
        <v>2821</v>
      </c>
      <c r="H846" s="1" t="s">
        <v>3602</v>
      </c>
    </row>
    <row r="847" spans="1:8">
      <c r="A847" s="1">
        <v>1985</v>
      </c>
      <c r="B847" s="33" t="s">
        <v>6149</v>
      </c>
      <c r="C847" s="80">
        <v>1600</v>
      </c>
      <c r="D847" s="81">
        <v>51</v>
      </c>
      <c r="E847" s="1" t="s">
        <v>2861</v>
      </c>
      <c r="F847" s="1" t="s">
        <v>2820</v>
      </c>
      <c r="G847" s="82" t="s">
        <v>2851</v>
      </c>
      <c r="H847" s="1" t="s">
        <v>4373</v>
      </c>
    </row>
    <row r="848" spans="1:8">
      <c r="A848" s="1">
        <v>2580</v>
      </c>
      <c r="B848" s="33" t="s">
        <v>6150</v>
      </c>
      <c r="C848" s="80">
        <v>8500</v>
      </c>
      <c r="D848" s="81">
        <v>51</v>
      </c>
      <c r="E848" s="1" t="s">
        <v>2814</v>
      </c>
      <c r="F848" s="1" t="s">
        <v>2810</v>
      </c>
      <c r="G848" s="82" t="s">
        <v>2823</v>
      </c>
      <c r="H848" s="1" t="s">
        <v>3661</v>
      </c>
    </row>
    <row r="849" spans="1:8" ht="27.6">
      <c r="A849" s="1">
        <v>2654</v>
      </c>
      <c r="B849" s="33" t="s">
        <v>6151</v>
      </c>
      <c r="C849" s="80">
        <v>100000</v>
      </c>
      <c r="D849" s="81">
        <v>51</v>
      </c>
      <c r="E849" s="1" t="s">
        <v>2814</v>
      </c>
      <c r="F849" s="1" t="s">
        <v>2810</v>
      </c>
      <c r="G849" s="82" t="s">
        <v>2811</v>
      </c>
      <c r="H849" s="1" t="s">
        <v>2844</v>
      </c>
    </row>
    <row r="850" spans="1:8">
      <c r="A850" s="1">
        <v>2919</v>
      </c>
      <c r="B850" s="33" t="s">
        <v>6152</v>
      </c>
      <c r="C850" s="80">
        <v>600</v>
      </c>
      <c r="D850" s="81">
        <v>51</v>
      </c>
      <c r="E850" s="1" t="s">
        <v>2861</v>
      </c>
      <c r="F850" s="1" t="s">
        <v>2810</v>
      </c>
      <c r="G850" s="82" t="s">
        <v>2851</v>
      </c>
      <c r="H850" s="1" t="s">
        <v>2928</v>
      </c>
    </row>
    <row r="851" spans="1:8">
      <c r="A851" s="1">
        <v>505</v>
      </c>
      <c r="B851" s="33" t="s">
        <v>6141</v>
      </c>
      <c r="C851" s="80">
        <v>12000</v>
      </c>
      <c r="D851" s="81">
        <v>52</v>
      </c>
      <c r="E851" s="1" t="s">
        <v>2861</v>
      </c>
      <c r="F851" s="1" t="s">
        <v>2810</v>
      </c>
      <c r="G851" s="82" t="s">
        <v>2843</v>
      </c>
      <c r="H851" s="1" t="s">
        <v>3207</v>
      </c>
    </row>
    <row r="852" spans="1:8">
      <c r="A852" s="1">
        <v>546</v>
      </c>
      <c r="B852" s="33" t="s">
        <v>6142</v>
      </c>
      <c r="C852" s="80">
        <v>60000</v>
      </c>
      <c r="D852" s="81">
        <v>52</v>
      </c>
      <c r="E852" s="1" t="s">
        <v>2861</v>
      </c>
      <c r="F852" s="1" t="s">
        <v>2810</v>
      </c>
      <c r="G852" s="82" t="s">
        <v>2880</v>
      </c>
      <c r="H852" s="1" t="s">
        <v>3415</v>
      </c>
    </row>
    <row r="853" spans="1:8">
      <c r="A853" s="1">
        <v>2402</v>
      </c>
      <c r="B853" s="33" t="s">
        <v>6143</v>
      </c>
      <c r="C853" s="80">
        <v>12000</v>
      </c>
      <c r="D853" s="81">
        <v>52</v>
      </c>
      <c r="E853" s="1" t="s">
        <v>2861</v>
      </c>
      <c r="F853" s="1" t="s">
        <v>2810</v>
      </c>
      <c r="G853" s="82" t="s">
        <v>2823</v>
      </c>
      <c r="H853" s="1" t="s">
        <v>3661</v>
      </c>
    </row>
    <row r="854" spans="1:8">
      <c r="A854" s="1">
        <v>682</v>
      </c>
      <c r="B854" s="33" t="s">
        <v>6137</v>
      </c>
      <c r="C854" s="80">
        <v>50000</v>
      </c>
      <c r="D854" s="81">
        <v>53</v>
      </c>
      <c r="E854" s="1" t="s">
        <v>2861</v>
      </c>
      <c r="F854" s="1" t="s">
        <v>2810</v>
      </c>
      <c r="G854" s="82" t="s">
        <v>2811</v>
      </c>
      <c r="H854" s="1" t="s">
        <v>2816</v>
      </c>
    </row>
    <row r="855" spans="1:8">
      <c r="A855" s="1">
        <v>1115</v>
      </c>
      <c r="B855" s="33" t="s">
        <v>6138</v>
      </c>
      <c r="C855" s="80">
        <v>40000</v>
      </c>
      <c r="D855" s="81">
        <v>53</v>
      </c>
      <c r="E855" s="1" t="s">
        <v>2861</v>
      </c>
      <c r="F855" s="1" t="s">
        <v>2810</v>
      </c>
      <c r="G855" s="82" t="s">
        <v>2811</v>
      </c>
      <c r="H855" s="1" t="s">
        <v>3029</v>
      </c>
    </row>
    <row r="856" spans="1:8">
      <c r="A856" s="1">
        <v>2748</v>
      </c>
      <c r="B856" s="33" t="s">
        <v>6139</v>
      </c>
      <c r="C856" s="80">
        <v>5000</v>
      </c>
      <c r="D856" s="81">
        <v>53</v>
      </c>
      <c r="E856" s="1" t="s">
        <v>2861</v>
      </c>
      <c r="F856" s="1" t="s">
        <v>2810</v>
      </c>
      <c r="G856" s="82" t="s">
        <v>2867</v>
      </c>
      <c r="H856" s="1" t="s">
        <v>4721</v>
      </c>
    </row>
    <row r="857" spans="1:8" ht="27.6">
      <c r="A857" s="1">
        <v>2779</v>
      </c>
      <c r="B857" s="33" t="s">
        <v>6140</v>
      </c>
      <c r="C857" s="80">
        <v>2500</v>
      </c>
      <c r="D857" s="81">
        <v>53</v>
      </c>
      <c r="E857" s="1" t="s">
        <v>2861</v>
      </c>
      <c r="F857" s="1" t="s">
        <v>2810</v>
      </c>
      <c r="G857" s="82" t="s">
        <v>2818</v>
      </c>
      <c r="H857" s="1" t="s">
        <v>4721</v>
      </c>
    </row>
    <row r="858" spans="1:8">
      <c r="A858" s="1">
        <v>561</v>
      </c>
      <c r="B858" s="33" t="s">
        <v>6129</v>
      </c>
      <c r="C858" s="80">
        <v>15000</v>
      </c>
      <c r="D858" s="81">
        <v>55</v>
      </c>
      <c r="E858" s="1" t="s">
        <v>2861</v>
      </c>
      <c r="F858" s="1" t="s">
        <v>2810</v>
      </c>
      <c r="G858" s="82" t="s">
        <v>2880</v>
      </c>
      <c r="H858" s="1" t="s">
        <v>3415</v>
      </c>
    </row>
    <row r="859" spans="1:8">
      <c r="A859" s="1">
        <v>1417</v>
      </c>
      <c r="B859" s="33" t="s">
        <v>6130</v>
      </c>
      <c r="C859" s="80">
        <v>4500</v>
      </c>
      <c r="D859" s="81">
        <v>55</v>
      </c>
      <c r="E859" s="1" t="s">
        <v>2861</v>
      </c>
      <c r="F859" s="1" t="s">
        <v>2810</v>
      </c>
      <c r="G859" s="82" t="s">
        <v>2867</v>
      </c>
      <c r="H859" s="1" t="s">
        <v>3694</v>
      </c>
    </row>
    <row r="860" spans="1:8" ht="27.6">
      <c r="A860" s="1">
        <v>1577</v>
      </c>
      <c r="B860" s="33" t="s">
        <v>6131</v>
      </c>
      <c r="C860" s="80">
        <v>10000</v>
      </c>
      <c r="D860" s="81">
        <v>55</v>
      </c>
      <c r="E860" s="1" t="s">
        <v>2814</v>
      </c>
      <c r="F860" s="1" t="s">
        <v>2810</v>
      </c>
      <c r="G860" s="82" t="s">
        <v>2825</v>
      </c>
      <c r="H860" s="1" t="s">
        <v>3836</v>
      </c>
    </row>
    <row r="861" spans="1:8">
      <c r="A861" s="1">
        <v>2355</v>
      </c>
      <c r="B861" s="33" t="s">
        <v>6132</v>
      </c>
      <c r="C861" s="80">
        <v>8000</v>
      </c>
      <c r="D861" s="81">
        <v>55</v>
      </c>
      <c r="E861" s="1" t="s">
        <v>2814</v>
      </c>
      <c r="F861" s="1" t="s">
        <v>2892</v>
      </c>
      <c r="G861" s="82" t="s">
        <v>2823</v>
      </c>
      <c r="H861" s="1" t="s">
        <v>3415</v>
      </c>
    </row>
    <row r="862" spans="1:8">
      <c r="A862" s="1">
        <v>2380</v>
      </c>
      <c r="B862" s="33" t="s">
        <v>6133</v>
      </c>
      <c r="C862" s="80">
        <v>15000</v>
      </c>
      <c r="D862" s="81">
        <v>55</v>
      </c>
      <c r="E862" s="1" t="s">
        <v>2814</v>
      </c>
      <c r="F862" s="1" t="s">
        <v>2810</v>
      </c>
      <c r="G862" s="82" t="s">
        <v>2880</v>
      </c>
      <c r="H862" s="1" t="s">
        <v>3415</v>
      </c>
    </row>
    <row r="863" spans="1:8">
      <c r="A863" s="1">
        <v>2681</v>
      </c>
      <c r="B863" s="33" t="s">
        <v>6134</v>
      </c>
      <c r="C863" s="80">
        <v>8000</v>
      </c>
      <c r="D863" s="81">
        <v>55</v>
      </c>
      <c r="E863" s="1" t="s">
        <v>2861</v>
      </c>
      <c r="F863" s="1" t="s">
        <v>2810</v>
      </c>
      <c r="G863" s="82" t="s">
        <v>2821</v>
      </c>
      <c r="H863" s="1" t="s">
        <v>3661</v>
      </c>
    </row>
    <row r="864" spans="1:8">
      <c r="A864" s="1">
        <v>2862</v>
      </c>
      <c r="B864" s="33" t="s">
        <v>6135</v>
      </c>
      <c r="C864" s="80">
        <v>12700</v>
      </c>
      <c r="D864" s="81">
        <v>55</v>
      </c>
      <c r="E864" s="1" t="s">
        <v>2861</v>
      </c>
      <c r="F864" s="1" t="s">
        <v>2810</v>
      </c>
      <c r="G864" s="82" t="s">
        <v>2825</v>
      </c>
      <c r="H864" s="1" t="s">
        <v>2928</v>
      </c>
    </row>
    <row r="865" spans="1:8" ht="27.6">
      <c r="A865" s="1">
        <v>3640</v>
      </c>
      <c r="B865" s="33" t="s">
        <v>6136</v>
      </c>
      <c r="C865" s="80">
        <v>1000</v>
      </c>
      <c r="D865" s="81">
        <v>55</v>
      </c>
      <c r="E865" s="1" t="s">
        <v>2861</v>
      </c>
      <c r="F865" s="1" t="s">
        <v>2810</v>
      </c>
      <c r="G865" s="82" t="s">
        <v>2823</v>
      </c>
      <c r="H865" s="1" t="s">
        <v>3032</v>
      </c>
    </row>
    <row r="866" spans="1:8">
      <c r="A866" s="1">
        <v>586</v>
      </c>
      <c r="B866" s="33" t="s">
        <v>6126</v>
      </c>
      <c r="C866" s="80">
        <v>10000</v>
      </c>
      <c r="D866" s="81">
        <v>56</v>
      </c>
      <c r="E866" s="1" t="s">
        <v>2861</v>
      </c>
      <c r="F866" s="1" t="s">
        <v>2810</v>
      </c>
      <c r="G866" s="82" t="s">
        <v>2839</v>
      </c>
      <c r="H866" s="1" t="s">
        <v>3415</v>
      </c>
    </row>
    <row r="867" spans="1:8">
      <c r="A867" s="1">
        <v>1082</v>
      </c>
      <c r="B867" s="33" t="s">
        <v>6127</v>
      </c>
      <c r="C867" s="80">
        <v>10000</v>
      </c>
      <c r="D867" s="81">
        <v>56</v>
      </c>
      <c r="E867" s="1" t="s">
        <v>2861</v>
      </c>
      <c r="F867" s="1" t="s">
        <v>2810</v>
      </c>
      <c r="G867" s="82" t="s">
        <v>2851</v>
      </c>
      <c r="H867" s="1" t="s">
        <v>3029</v>
      </c>
    </row>
    <row r="868" spans="1:8">
      <c r="A868" s="1">
        <v>3083</v>
      </c>
      <c r="B868" s="33" t="s">
        <v>6128</v>
      </c>
      <c r="C868" s="80">
        <v>20000</v>
      </c>
      <c r="D868" s="81">
        <v>56</v>
      </c>
      <c r="E868" s="1" t="s">
        <v>2861</v>
      </c>
      <c r="F868" s="1" t="s">
        <v>2810</v>
      </c>
      <c r="G868" s="82" t="s">
        <v>2867</v>
      </c>
      <c r="H868" s="1" t="s">
        <v>2881</v>
      </c>
    </row>
    <row r="869" spans="1:8" ht="27.6">
      <c r="A869" s="1">
        <v>1498</v>
      </c>
      <c r="B869" s="33" t="s">
        <v>6125</v>
      </c>
      <c r="C869" s="80">
        <v>3000</v>
      </c>
      <c r="D869" s="81">
        <v>57</v>
      </c>
      <c r="E869" s="1" t="s">
        <v>2861</v>
      </c>
      <c r="F869" s="1" t="s">
        <v>2810</v>
      </c>
      <c r="G869" s="82" t="s">
        <v>2851</v>
      </c>
      <c r="H869" s="1" t="s">
        <v>4262</v>
      </c>
    </row>
    <row r="870" spans="1:8" ht="27.6">
      <c r="A870" s="1">
        <v>2570</v>
      </c>
      <c r="B870" s="33" t="s">
        <v>6123</v>
      </c>
      <c r="C870" s="80">
        <v>7000</v>
      </c>
      <c r="D870" s="81">
        <v>59</v>
      </c>
      <c r="E870" s="1" t="s">
        <v>2814</v>
      </c>
      <c r="F870" s="1" t="s">
        <v>2810</v>
      </c>
      <c r="G870" s="82" t="s">
        <v>2839</v>
      </c>
      <c r="H870" s="1" t="s">
        <v>3661</v>
      </c>
    </row>
    <row r="871" spans="1:8">
      <c r="A871" s="1">
        <v>4108</v>
      </c>
      <c r="B871" s="33" t="s">
        <v>6124</v>
      </c>
      <c r="C871" s="80">
        <v>3000</v>
      </c>
      <c r="D871" s="81">
        <v>59</v>
      </c>
      <c r="E871" s="1" t="s">
        <v>2861</v>
      </c>
      <c r="F871" s="1" t="s">
        <v>2810</v>
      </c>
      <c r="G871" s="82" t="s">
        <v>2811</v>
      </c>
      <c r="H871" s="1" t="s">
        <v>2928</v>
      </c>
    </row>
    <row r="872" spans="1:8">
      <c r="A872" s="1">
        <v>230</v>
      </c>
      <c r="B872" s="33" t="s">
        <v>6116</v>
      </c>
      <c r="C872" s="80">
        <v>15000</v>
      </c>
      <c r="D872" s="81">
        <v>60</v>
      </c>
      <c r="E872" s="1" t="s">
        <v>2861</v>
      </c>
      <c r="F872" s="1" t="s">
        <v>2810</v>
      </c>
      <c r="G872" s="82" t="s">
        <v>2825</v>
      </c>
      <c r="H872" s="1" t="s">
        <v>2893</v>
      </c>
    </row>
    <row r="873" spans="1:8" ht="27.6">
      <c r="A873" s="1">
        <v>617</v>
      </c>
      <c r="B873" s="33" t="s">
        <v>6117</v>
      </c>
      <c r="C873" s="80">
        <v>2000</v>
      </c>
      <c r="D873" s="81">
        <v>60</v>
      </c>
      <c r="E873" s="1" t="s">
        <v>2814</v>
      </c>
      <c r="F873" s="1" t="s">
        <v>2820</v>
      </c>
      <c r="G873" s="82" t="s">
        <v>2849</v>
      </c>
      <c r="H873" s="1" t="s">
        <v>3415</v>
      </c>
    </row>
    <row r="874" spans="1:8">
      <c r="A874" s="1">
        <v>1548</v>
      </c>
      <c r="B874" s="33" t="s">
        <v>6118</v>
      </c>
      <c r="C874" s="80">
        <v>700</v>
      </c>
      <c r="D874" s="81">
        <v>60</v>
      </c>
      <c r="E874" s="1" t="s">
        <v>2861</v>
      </c>
      <c r="F874" s="1" t="s">
        <v>2810</v>
      </c>
      <c r="G874" s="82" t="s">
        <v>2818</v>
      </c>
      <c r="H874" s="1" t="s">
        <v>4701</v>
      </c>
    </row>
    <row r="875" spans="1:8" ht="27.6">
      <c r="A875" s="1">
        <v>1914</v>
      </c>
      <c r="B875" s="33" t="s">
        <v>6119</v>
      </c>
      <c r="C875" s="80">
        <v>666</v>
      </c>
      <c r="D875" s="81">
        <v>60</v>
      </c>
      <c r="E875" s="1" t="s">
        <v>2861</v>
      </c>
      <c r="F875" s="1" t="s">
        <v>2810</v>
      </c>
      <c r="G875" s="82" t="s">
        <v>2818</v>
      </c>
      <c r="H875" s="1" t="s">
        <v>2863</v>
      </c>
    </row>
    <row r="876" spans="1:8">
      <c r="A876" s="1">
        <v>3864</v>
      </c>
      <c r="B876" s="33" t="s">
        <v>6120</v>
      </c>
      <c r="C876" s="80">
        <v>5000</v>
      </c>
      <c r="D876" s="81">
        <v>60</v>
      </c>
      <c r="E876" s="1" t="s">
        <v>2861</v>
      </c>
      <c r="F876" s="1" t="s">
        <v>2810</v>
      </c>
      <c r="G876" s="82" t="s">
        <v>2818</v>
      </c>
      <c r="H876" s="1" t="s">
        <v>2928</v>
      </c>
    </row>
    <row r="877" spans="1:8">
      <c r="A877" s="1">
        <v>4008</v>
      </c>
      <c r="B877" s="33" t="s">
        <v>6121</v>
      </c>
      <c r="C877" s="80">
        <v>1000</v>
      </c>
      <c r="D877" s="81">
        <v>60</v>
      </c>
      <c r="E877" s="1" t="s">
        <v>2861</v>
      </c>
      <c r="F877" s="1" t="s">
        <v>2820</v>
      </c>
      <c r="G877" s="82" t="s">
        <v>2821</v>
      </c>
      <c r="H877" s="1" t="s">
        <v>2928</v>
      </c>
    </row>
    <row r="878" spans="1:8">
      <c r="A878" s="1">
        <v>4093</v>
      </c>
      <c r="B878" s="33" t="s">
        <v>6122</v>
      </c>
      <c r="C878" s="80">
        <v>2500</v>
      </c>
      <c r="D878" s="81">
        <v>60</v>
      </c>
      <c r="E878" s="1" t="s">
        <v>2861</v>
      </c>
      <c r="F878" s="1" t="s">
        <v>2820</v>
      </c>
      <c r="G878" s="82" t="s">
        <v>2821</v>
      </c>
      <c r="H878" s="1" t="s">
        <v>2928</v>
      </c>
    </row>
    <row r="879" spans="1:8" ht="27.6">
      <c r="A879" s="1">
        <v>456</v>
      </c>
      <c r="B879" s="33" t="s">
        <v>6112</v>
      </c>
      <c r="C879" s="80">
        <v>8888</v>
      </c>
      <c r="D879" s="81">
        <v>61</v>
      </c>
      <c r="E879" s="1" t="s">
        <v>2861</v>
      </c>
      <c r="F879" s="1" t="s">
        <v>2810</v>
      </c>
      <c r="G879" s="82" t="s">
        <v>2880</v>
      </c>
      <c r="H879" s="1" t="s">
        <v>3207</v>
      </c>
    </row>
    <row r="880" spans="1:8" ht="27.6">
      <c r="A880" s="1">
        <v>591</v>
      </c>
      <c r="B880" s="33" t="s">
        <v>6113</v>
      </c>
      <c r="C880" s="80">
        <v>100000</v>
      </c>
      <c r="D880" s="81">
        <v>61</v>
      </c>
      <c r="E880" s="1" t="s">
        <v>2861</v>
      </c>
      <c r="F880" s="1" t="s">
        <v>2810</v>
      </c>
      <c r="G880" s="82" t="s">
        <v>2821</v>
      </c>
      <c r="H880" s="1" t="s">
        <v>3415</v>
      </c>
    </row>
    <row r="881" spans="1:8">
      <c r="A881" s="1">
        <v>709</v>
      </c>
      <c r="B881" s="33" t="s">
        <v>6114</v>
      </c>
      <c r="C881" s="80">
        <v>15000</v>
      </c>
      <c r="D881" s="81">
        <v>61</v>
      </c>
      <c r="E881" s="1" t="s">
        <v>2861</v>
      </c>
      <c r="F881" s="1" t="s">
        <v>2810</v>
      </c>
      <c r="G881" s="82" t="s">
        <v>2843</v>
      </c>
      <c r="H881" s="1" t="s">
        <v>2816</v>
      </c>
    </row>
    <row r="882" spans="1:8">
      <c r="A882" s="1">
        <v>3922</v>
      </c>
      <c r="B882" s="33" t="s">
        <v>6115</v>
      </c>
      <c r="C882" s="80">
        <v>750</v>
      </c>
      <c r="D882" s="81">
        <v>61</v>
      </c>
      <c r="E882" s="1" t="s">
        <v>2861</v>
      </c>
      <c r="F882" s="1" t="s">
        <v>2810</v>
      </c>
      <c r="G882" s="82" t="s">
        <v>2839</v>
      </c>
      <c r="H882" s="1" t="s">
        <v>2928</v>
      </c>
    </row>
    <row r="883" spans="1:8" ht="27.6">
      <c r="A883" s="1">
        <v>870</v>
      </c>
      <c r="B883" s="33" t="s">
        <v>6111</v>
      </c>
      <c r="C883" s="80">
        <v>20000</v>
      </c>
      <c r="D883" s="81">
        <v>62</v>
      </c>
      <c r="E883" s="1" t="s">
        <v>2861</v>
      </c>
      <c r="F883" s="1" t="s">
        <v>2820</v>
      </c>
      <c r="G883" s="82" t="s">
        <v>2867</v>
      </c>
      <c r="H883" s="1" t="s">
        <v>3919</v>
      </c>
    </row>
    <row r="884" spans="1:8" ht="27.6">
      <c r="A884" s="1">
        <v>2878</v>
      </c>
      <c r="B884" s="33" t="s">
        <v>6110</v>
      </c>
      <c r="C884" s="80">
        <v>3000</v>
      </c>
      <c r="D884" s="81">
        <v>63</v>
      </c>
      <c r="E884" s="1" t="s">
        <v>2861</v>
      </c>
      <c r="F884" s="1" t="s">
        <v>2820</v>
      </c>
      <c r="G884" s="82" t="s">
        <v>2825</v>
      </c>
      <c r="H884" s="1" t="s">
        <v>2928</v>
      </c>
    </row>
    <row r="885" spans="1:8">
      <c r="A885" s="1">
        <v>732</v>
      </c>
      <c r="B885" s="33" t="s">
        <v>6109</v>
      </c>
      <c r="C885" s="80">
        <v>40</v>
      </c>
      <c r="D885" s="81">
        <v>64</v>
      </c>
      <c r="E885" s="1" t="s">
        <v>2809</v>
      </c>
      <c r="F885" s="1" t="s">
        <v>2820</v>
      </c>
      <c r="G885" s="82" t="s">
        <v>2851</v>
      </c>
      <c r="H885" s="1" t="s">
        <v>2999</v>
      </c>
    </row>
    <row r="886" spans="1:8">
      <c r="A886" s="1">
        <v>872</v>
      </c>
      <c r="B886" s="33" t="s">
        <v>6102</v>
      </c>
      <c r="C886" s="80">
        <v>8000</v>
      </c>
      <c r="D886" s="81">
        <v>65</v>
      </c>
      <c r="E886" s="1" t="s">
        <v>2861</v>
      </c>
      <c r="F886" s="1" t="s">
        <v>2810</v>
      </c>
      <c r="G886" s="82" t="s">
        <v>2839</v>
      </c>
      <c r="H886" s="1" t="s">
        <v>3919</v>
      </c>
    </row>
    <row r="887" spans="1:8">
      <c r="A887" s="1">
        <v>878</v>
      </c>
      <c r="B887" s="33" t="s">
        <v>6103</v>
      </c>
      <c r="C887" s="80">
        <v>5000</v>
      </c>
      <c r="D887" s="81">
        <v>65</v>
      </c>
      <c r="E887" s="1" t="s">
        <v>2861</v>
      </c>
      <c r="F887" s="1" t="s">
        <v>2810</v>
      </c>
      <c r="G887" s="82" t="s">
        <v>2843</v>
      </c>
      <c r="H887" s="1" t="s">
        <v>3919</v>
      </c>
    </row>
    <row r="888" spans="1:8">
      <c r="A888" s="1">
        <v>996</v>
      </c>
      <c r="B888" s="33" t="s">
        <v>6104</v>
      </c>
      <c r="C888" s="80">
        <v>4000</v>
      </c>
      <c r="D888" s="81">
        <v>65</v>
      </c>
      <c r="E888" s="1" t="s">
        <v>2861</v>
      </c>
      <c r="F888" s="1" t="s">
        <v>2810</v>
      </c>
      <c r="G888" s="82" t="s">
        <v>2821</v>
      </c>
      <c r="H888" s="1" t="s">
        <v>2816</v>
      </c>
    </row>
    <row r="889" spans="1:8">
      <c r="A889" s="1">
        <v>997</v>
      </c>
      <c r="B889" s="33" t="s">
        <v>6105</v>
      </c>
      <c r="C889" s="80">
        <v>5000</v>
      </c>
      <c r="D889" s="81">
        <v>65</v>
      </c>
      <c r="E889" s="1" t="s">
        <v>2861</v>
      </c>
      <c r="F889" s="1" t="s">
        <v>2810</v>
      </c>
      <c r="G889" s="82" t="s">
        <v>2818</v>
      </c>
      <c r="H889" s="1" t="s">
        <v>2816</v>
      </c>
    </row>
    <row r="890" spans="1:8">
      <c r="A890" s="1">
        <v>2519</v>
      </c>
      <c r="B890" s="33" t="s">
        <v>6106</v>
      </c>
      <c r="C890" s="80">
        <v>150000</v>
      </c>
      <c r="D890" s="81">
        <v>65</v>
      </c>
      <c r="E890" s="1" t="s">
        <v>2861</v>
      </c>
      <c r="F890" s="1" t="s">
        <v>2810</v>
      </c>
      <c r="G890" s="82" t="s">
        <v>2821</v>
      </c>
      <c r="H890" s="1" t="s">
        <v>4864</v>
      </c>
    </row>
    <row r="891" spans="1:8">
      <c r="A891" s="1">
        <v>3840</v>
      </c>
      <c r="B891" s="33" t="s">
        <v>6107</v>
      </c>
      <c r="C891" s="80">
        <v>1</v>
      </c>
      <c r="D891" s="81">
        <v>65</v>
      </c>
      <c r="E891" s="1" t="s">
        <v>2809</v>
      </c>
      <c r="F891" s="1" t="s">
        <v>2820</v>
      </c>
      <c r="G891" s="82" t="s">
        <v>2849</v>
      </c>
      <c r="H891" s="1" t="s">
        <v>2928</v>
      </c>
    </row>
    <row r="892" spans="1:8">
      <c r="A892" s="1">
        <v>3908</v>
      </c>
      <c r="B892" s="33" t="s">
        <v>6108</v>
      </c>
      <c r="C892" s="80">
        <v>750</v>
      </c>
      <c r="D892" s="81">
        <v>65</v>
      </c>
      <c r="E892" s="1" t="s">
        <v>2861</v>
      </c>
      <c r="F892" s="1" t="s">
        <v>2810</v>
      </c>
      <c r="G892" s="82" t="s">
        <v>2851</v>
      </c>
      <c r="H892" s="1" t="s">
        <v>2928</v>
      </c>
    </row>
    <row r="893" spans="1:8" ht="27.6">
      <c r="A893" s="1">
        <v>1561</v>
      </c>
      <c r="B893" s="33" t="s">
        <v>6101</v>
      </c>
      <c r="C893" s="80">
        <v>10000</v>
      </c>
      <c r="D893" s="81">
        <v>67</v>
      </c>
      <c r="E893" s="1" t="s">
        <v>2814</v>
      </c>
      <c r="F893" s="1" t="s">
        <v>2810</v>
      </c>
      <c r="G893" s="82" t="s">
        <v>2818</v>
      </c>
      <c r="H893" s="1" t="s">
        <v>3836</v>
      </c>
    </row>
    <row r="894" spans="1:8">
      <c r="A894" s="1">
        <v>549</v>
      </c>
      <c r="B894" s="33" t="s">
        <v>6099</v>
      </c>
      <c r="C894" s="80">
        <v>2500</v>
      </c>
      <c r="D894" s="81">
        <v>68</v>
      </c>
      <c r="E894" s="1" t="s">
        <v>2861</v>
      </c>
      <c r="F894" s="1" t="s">
        <v>2820</v>
      </c>
      <c r="G894" s="82" t="s">
        <v>2821</v>
      </c>
      <c r="H894" s="1" t="s">
        <v>3415</v>
      </c>
    </row>
    <row r="895" spans="1:8" ht="27.6">
      <c r="A895" s="1">
        <v>563</v>
      </c>
      <c r="B895" s="33" t="s">
        <v>6100</v>
      </c>
      <c r="C895" s="80">
        <v>75000</v>
      </c>
      <c r="D895" s="81">
        <v>68</v>
      </c>
      <c r="E895" s="1" t="s">
        <v>2861</v>
      </c>
      <c r="F895" s="1" t="s">
        <v>2892</v>
      </c>
      <c r="G895" s="82" t="s">
        <v>2839</v>
      </c>
      <c r="H895" s="1" t="s">
        <v>3415</v>
      </c>
    </row>
    <row r="896" spans="1:8" ht="27.6">
      <c r="A896" s="1">
        <v>3990</v>
      </c>
      <c r="B896" s="33" t="s">
        <v>6098</v>
      </c>
      <c r="C896" s="80">
        <v>1650</v>
      </c>
      <c r="D896" s="81">
        <v>69</v>
      </c>
      <c r="E896" s="1" t="s">
        <v>2861</v>
      </c>
      <c r="F896" s="1" t="s">
        <v>2820</v>
      </c>
      <c r="G896" s="82" t="s">
        <v>2811</v>
      </c>
      <c r="H896" s="1" t="s">
        <v>2928</v>
      </c>
    </row>
    <row r="897" spans="1:8">
      <c r="A897" s="1">
        <v>1799</v>
      </c>
      <c r="B897" s="33" t="s">
        <v>6097</v>
      </c>
      <c r="C897" s="80">
        <v>4000</v>
      </c>
      <c r="D897" s="81">
        <v>69.83</v>
      </c>
      <c r="E897" s="1" t="s">
        <v>2861</v>
      </c>
      <c r="F897" s="1" t="s">
        <v>2820</v>
      </c>
      <c r="G897" s="82" t="s">
        <v>2818</v>
      </c>
      <c r="H897" s="1" t="s">
        <v>2834</v>
      </c>
    </row>
    <row r="898" spans="1:8">
      <c r="A898" s="1">
        <v>125</v>
      </c>
      <c r="B898" s="33" t="s">
        <v>6088</v>
      </c>
      <c r="C898" s="80">
        <v>500</v>
      </c>
      <c r="D898" s="81">
        <v>70</v>
      </c>
      <c r="E898" s="1" t="s">
        <v>2814</v>
      </c>
      <c r="F898" s="1" t="s">
        <v>96</v>
      </c>
      <c r="G898" s="82" t="s">
        <v>2815</v>
      </c>
      <c r="H898" s="1" t="s">
        <v>3142</v>
      </c>
    </row>
    <row r="899" spans="1:8">
      <c r="A899" s="1">
        <v>543</v>
      </c>
      <c r="B899" s="33" t="s">
        <v>6089</v>
      </c>
      <c r="C899" s="80">
        <v>22000</v>
      </c>
      <c r="D899" s="81">
        <v>70</v>
      </c>
      <c r="E899" s="1" t="s">
        <v>2861</v>
      </c>
      <c r="F899" s="1" t="s">
        <v>2892</v>
      </c>
      <c r="G899" s="82" t="s">
        <v>2818</v>
      </c>
      <c r="H899" s="1" t="s">
        <v>3415</v>
      </c>
    </row>
    <row r="900" spans="1:8">
      <c r="A900" s="1">
        <v>898</v>
      </c>
      <c r="B900" s="33" t="s">
        <v>6090</v>
      </c>
      <c r="C900" s="80">
        <v>2500</v>
      </c>
      <c r="D900" s="81">
        <v>70</v>
      </c>
      <c r="E900" s="1" t="s">
        <v>2861</v>
      </c>
      <c r="F900" s="1" t="s">
        <v>2810</v>
      </c>
      <c r="G900" s="82" t="s">
        <v>2815</v>
      </c>
      <c r="H900" s="1" t="s">
        <v>2948</v>
      </c>
    </row>
    <row r="901" spans="1:8" ht="27.6">
      <c r="A901" s="1">
        <v>1070</v>
      </c>
      <c r="B901" s="33" t="s">
        <v>6091</v>
      </c>
      <c r="C901" s="80">
        <v>10000</v>
      </c>
      <c r="D901" s="81">
        <v>70</v>
      </c>
      <c r="E901" s="1" t="s">
        <v>2861</v>
      </c>
      <c r="F901" s="1" t="s">
        <v>2810</v>
      </c>
      <c r="G901" s="82" t="s">
        <v>2880</v>
      </c>
      <c r="H901" s="1" t="s">
        <v>3029</v>
      </c>
    </row>
    <row r="902" spans="1:8">
      <c r="A902" s="1">
        <v>2700</v>
      </c>
      <c r="B902" s="33" t="s">
        <v>6092</v>
      </c>
      <c r="C902" s="80">
        <v>9999</v>
      </c>
      <c r="D902" s="81">
        <v>70</v>
      </c>
      <c r="E902" s="1" t="s">
        <v>2861</v>
      </c>
      <c r="F902" s="1" t="s">
        <v>2810</v>
      </c>
      <c r="G902" s="82" t="s">
        <v>2867</v>
      </c>
      <c r="H902" s="1" t="s">
        <v>3661</v>
      </c>
    </row>
    <row r="903" spans="1:8" ht="27.6">
      <c r="A903" s="1">
        <v>2848</v>
      </c>
      <c r="B903" s="33" t="s">
        <v>6093</v>
      </c>
      <c r="C903" s="80">
        <v>35000</v>
      </c>
      <c r="D903" s="81">
        <v>70</v>
      </c>
      <c r="E903" s="1" t="s">
        <v>2861</v>
      </c>
      <c r="F903" s="1" t="s">
        <v>2810</v>
      </c>
      <c r="G903" s="82" t="s">
        <v>2823</v>
      </c>
      <c r="H903" s="1" t="s">
        <v>2928</v>
      </c>
    </row>
    <row r="904" spans="1:8">
      <c r="A904" s="1">
        <v>3675</v>
      </c>
      <c r="B904" s="33" t="s">
        <v>6094</v>
      </c>
      <c r="C904" s="80">
        <v>50</v>
      </c>
      <c r="D904" s="81">
        <v>70</v>
      </c>
      <c r="E904" s="1" t="s">
        <v>2809</v>
      </c>
      <c r="F904" s="1" t="s">
        <v>2820</v>
      </c>
      <c r="G904" s="82" t="s">
        <v>2825</v>
      </c>
      <c r="H904" s="1" t="s">
        <v>2928</v>
      </c>
    </row>
    <row r="905" spans="1:8" ht="27.6">
      <c r="A905" s="1">
        <v>3995</v>
      </c>
      <c r="B905" s="33" t="s">
        <v>6095</v>
      </c>
      <c r="C905" s="80">
        <v>200</v>
      </c>
      <c r="D905" s="81">
        <v>70</v>
      </c>
      <c r="E905" s="1" t="s">
        <v>2861</v>
      </c>
      <c r="F905" s="1" t="s">
        <v>2820</v>
      </c>
      <c r="G905" s="82" t="s">
        <v>2839</v>
      </c>
      <c r="H905" s="1" t="s">
        <v>2928</v>
      </c>
    </row>
    <row r="906" spans="1:8">
      <c r="A906" s="1">
        <v>4016</v>
      </c>
      <c r="B906" s="33" t="s">
        <v>6096</v>
      </c>
      <c r="C906" s="80">
        <v>500</v>
      </c>
      <c r="D906" s="81">
        <v>70</v>
      </c>
      <c r="E906" s="1" t="s">
        <v>2861</v>
      </c>
      <c r="F906" s="1" t="s">
        <v>2820</v>
      </c>
      <c r="G906" s="82" t="s">
        <v>2867</v>
      </c>
      <c r="H906" s="1" t="s">
        <v>2928</v>
      </c>
    </row>
    <row r="907" spans="1:8">
      <c r="A907" s="1">
        <v>2695</v>
      </c>
      <c r="B907" s="33" t="s">
        <v>6086</v>
      </c>
      <c r="C907" s="80">
        <v>15000</v>
      </c>
      <c r="D907" s="81">
        <v>71</v>
      </c>
      <c r="E907" s="1" t="s">
        <v>2861</v>
      </c>
      <c r="F907" s="1" t="s">
        <v>2810</v>
      </c>
      <c r="G907" s="82" t="s">
        <v>2811</v>
      </c>
      <c r="H907" s="1" t="s">
        <v>3661</v>
      </c>
    </row>
    <row r="908" spans="1:8" ht="27.6">
      <c r="A908" s="1">
        <v>3078</v>
      </c>
      <c r="B908" s="33" t="s">
        <v>6087</v>
      </c>
      <c r="C908" s="80">
        <v>60000</v>
      </c>
      <c r="D908" s="81">
        <v>71</v>
      </c>
      <c r="E908" s="1" t="s">
        <v>2861</v>
      </c>
      <c r="F908" s="1" t="s">
        <v>2810</v>
      </c>
      <c r="G908" s="82" t="s">
        <v>2839</v>
      </c>
      <c r="H908" s="1" t="s">
        <v>2881</v>
      </c>
    </row>
    <row r="909" spans="1:8">
      <c r="A909" s="1">
        <v>888</v>
      </c>
      <c r="B909" s="33" t="s">
        <v>6084</v>
      </c>
      <c r="C909" s="80">
        <v>1000</v>
      </c>
      <c r="D909" s="81">
        <v>72</v>
      </c>
      <c r="E909" s="1" t="s">
        <v>2861</v>
      </c>
      <c r="F909" s="1" t="s">
        <v>2810</v>
      </c>
      <c r="G909" s="82" t="s">
        <v>2851</v>
      </c>
      <c r="H909" s="1" t="s">
        <v>2948</v>
      </c>
    </row>
    <row r="910" spans="1:8" ht="27.6">
      <c r="A910" s="1">
        <v>1408</v>
      </c>
      <c r="B910" s="33" t="s">
        <v>6085</v>
      </c>
      <c r="C910" s="80">
        <v>1000</v>
      </c>
      <c r="D910" s="81">
        <v>72</v>
      </c>
      <c r="E910" s="1" t="s">
        <v>2861</v>
      </c>
      <c r="F910" s="1" t="s">
        <v>2820</v>
      </c>
      <c r="G910" s="82" t="s">
        <v>2818</v>
      </c>
      <c r="H910" s="1" t="s">
        <v>3694</v>
      </c>
    </row>
    <row r="911" spans="1:8">
      <c r="A911" s="1">
        <v>1148</v>
      </c>
      <c r="B911" s="33" t="s">
        <v>6083</v>
      </c>
      <c r="C911" s="80">
        <v>15000</v>
      </c>
      <c r="D911" s="81">
        <v>73</v>
      </c>
      <c r="E911" s="1" t="s">
        <v>2861</v>
      </c>
      <c r="F911" s="1" t="s">
        <v>2810</v>
      </c>
      <c r="G911" s="82" t="s">
        <v>2843</v>
      </c>
      <c r="H911" s="1" t="s">
        <v>3661</v>
      </c>
    </row>
    <row r="912" spans="1:8">
      <c r="A912" s="1">
        <v>2688</v>
      </c>
      <c r="B912" s="33" t="s">
        <v>6082</v>
      </c>
      <c r="C912" s="80">
        <v>50000</v>
      </c>
      <c r="D912" s="81">
        <v>74</v>
      </c>
      <c r="E912" s="1" t="s">
        <v>2861</v>
      </c>
      <c r="F912" s="1" t="s">
        <v>2810</v>
      </c>
      <c r="G912" s="82" t="s">
        <v>2839</v>
      </c>
      <c r="H912" s="1" t="s">
        <v>3661</v>
      </c>
    </row>
    <row r="913" spans="1:8" ht="27.6">
      <c r="A913" s="1">
        <v>1011</v>
      </c>
      <c r="B913" s="33" t="s">
        <v>6070</v>
      </c>
      <c r="C913" s="80">
        <v>20000</v>
      </c>
      <c r="D913" s="81">
        <v>75</v>
      </c>
      <c r="E913" s="1" t="s">
        <v>2814</v>
      </c>
      <c r="F913" s="1" t="s">
        <v>2810</v>
      </c>
      <c r="G913" s="82" t="s">
        <v>2843</v>
      </c>
      <c r="H913" s="1" t="s">
        <v>2816</v>
      </c>
    </row>
    <row r="914" spans="1:8">
      <c r="A914" s="1">
        <v>1149</v>
      </c>
      <c r="B914" s="33" t="s">
        <v>6071</v>
      </c>
      <c r="C914" s="80">
        <v>50000</v>
      </c>
      <c r="D914" s="81">
        <v>75</v>
      </c>
      <c r="E914" s="1" t="s">
        <v>2861</v>
      </c>
      <c r="F914" s="1" t="s">
        <v>2810</v>
      </c>
      <c r="G914" s="82" t="s">
        <v>2825</v>
      </c>
      <c r="H914" s="1" t="s">
        <v>3661</v>
      </c>
    </row>
    <row r="915" spans="1:8">
      <c r="A915" s="1">
        <v>1447</v>
      </c>
      <c r="B915" s="33" t="s">
        <v>6072</v>
      </c>
      <c r="C915" s="80">
        <v>500000</v>
      </c>
      <c r="D915" s="81">
        <v>75</v>
      </c>
      <c r="E915" s="1" t="s">
        <v>2861</v>
      </c>
      <c r="F915" s="1" t="s">
        <v>2810</v>
      </c>
      <c r="G915" s="82" t="s">
        <v>2821</v>
      </c>
      <c r="H915" s="1" t="s">
        <v>3694</v>
      </c>
    </row>
    <row r="916" spans="1:8">
      <c r="A916" s="1">
        <v>1596</v>
      </c>
      <c r="B916" s="33" t="s">
        <v>6073</v>
      </c>
      <c r="C916" s="80">
        <v>3250</v>
      </c>
      <c r="D916" s="81">
        <v>75</v>
      </c>
      <c r="E916" s="1" t="s">
        <v>2861</v>
      </c>
      <c r="F916" s="1" t="s">
        <v>2820</v>
      </c>
      <c r="G916" s="82" t="s">
        <v>2818</v>
      </c>
      <c r="H916" s="1" t="s">
        <v>4175</v>
      </c>
    </row>
    <row r="917" spans="1:8">
      <c r="A917" s="1">
        <v>1718</v>
      </c>
      <c r="B917" s="33" t="s">
        <v>6074</v>
      </c>
      <c r="C917" s="80">
        <v>35000</v>
      </c>
      <c r="D917" s="81">
        <v>75</v>
      </c>
      <c r="E917" s="1" t="s">
        <v>2861</v>
      </c>
      <c r="F917" s="1" t="s">
        <v>2810</v>
      </c>
      <c r="G917" s="82" t="s">
        <v>2849</v>
      </c>
      <c r="H917" s="1" t="s">
        <v>2972</v>
      </c>
    </row>
    <row r="918" spans="1:8">
      <c r="A918" s="1">
        <v>2382</v>
      </c>
      <c r="B918" s="33" t="s">
        <v>6075</v>
      </c>
      <c r="C918" s="80">
        <v>3000</v>
      </c>
      <c r="D918" s="81">
        <v>75</v>
      </c>
      <c r="E918" s="1" t="s">
        <v>2814</v>
      </c>
      <c r="F918" s="1" t="s">
        <v>2810</v>
      </c>
      <c r="G918" s="82" t="s">
        <v>2851</v>
      </c>
      <c r="H918" s="1" t="s">
        <v>3415</v>
      </c>
    </row>
    <row r="919" spans="1:8" ht="27.6">
      <c r="A919" s="1">
        <v>2510</v>
      </c>
      <c r="B919" s="33" t="s">
        <v>6076</v>
      </c>
      <c r="C919" s="80">
        <v>50000</v>
      </c>
      <c r="D919" s="81">
        <v>75</v>
      </c>
      <c r="E919" s="1" t="s">
        <v>2861</v>
      </c>
      <c r="F919" s="1" t="s">
        <v>2810</v>
      </c>
      <c r="G919" s="82" t="s">
        <v>2849</v>
      </c>
      <c r="H919" s="1" t="s">
        <v>4864</v>
      </c>
    </row>
    <row r="920" spans="1:8" ht="27.6">
      <c r="A920" s="1">
        <v>2562</v>
      </c>
      <c r="B920" s="33" t="s">
        <v>6077</v>
      </c>
      <c r="C920" s="80">
        <v>10000</v>
      </c>
      <c r="D920" s="81">
        <v>75</v>
      </c>
      <c r="E920" s="1" t="s">
        <v>2814</v>
      </c>
      <c r="F920" s="1" t="s">
        <v>100</v>
      </c>
      <c r="G920" s="82" t="s">
        <v>2867</v>
      </c>
      <c r="H920" s="1" t="s">
        <v>3661</v>
      </c>
    </row>
    <row r="921" spans="1:8" ht="27.6">
      <c r="A921" s="1">
        <v>2794</v>
      </c>
      <c r="B921" s="33" t="s">
        <v>6078</v>
      </c>
      <c r="C921" s="80">
        <v>50</v>
      </c>
      <c r="D921" s="81">
        <v>75</v>
      </c>
      <c r="E921" s="1" t="s">
        <v>2809</v>
      </c>
      <c r="F921" s="1" t="s">
        <v>2820</v>
      </c>
      <c r="G921" s="82" t="s">
        <v>2811</v>
      </c>
      <c r="H921" s="1" t="s">
        <v>2928</v>
      </c>
    </row>
    <row r="922" spans="1:8">
      <c r="A922" s="1">
        <v>2904</v>
      </c>
      <c r="B922" s="33" t="s">
        <v>6079</v>
      </c>
      <c r="C922" s="80">
        <v>1500</v>
      </c>
      <c r="D922" s="81">
        <v>75</v>
      </c>
      <c r="E922" s="1" t="s">
        <v>2861</v>
      </c>
      <c r="F922" s="1" t="s">
        <v>2820</v>
      </c>
      <c r="G922" s="82" t="s">
        <v>2818</v>
      </c>
      <c r="H922" s="1" t="s">
        <v>2928</v>
      </c>
    </row>
    <row r="923" spans="1:8" ht="27.6">
      <c r="A923" s="1">
        <v>3052</v>
      </c>
      <c r="B923" s="33" t="s">
        <v>6080</v>
      </c>
      <c r="C923" s="80">
        <v>50000</v>
      </c>
      <c r="D923" s="81">
        <v>75</v>
      </c>
      <c r="E923" s="1" t="s">
        <v>2861</v>
      </c>
      <c r="F923" s="1" t="s">
        <v>2810</v>
      </c>
      <c r="G923" s="82" t="s">
        <v>2823</v>
      </c>
      <c r="H923" s="1" t="s">
        <v>2881</v>
      </c>
    </row>
    <row r="924" spans="1:8" ht="27.6">
      <c r="A924" s="1">
        <v>4009</v>
      </c>
      <c r="B924" s="33" t="s">
        <v>6081</v>
      </c>
      <c r="C924" s="80">
        <v>1930</v>
      </c>
      <c r="D924" s="81">
        <v>75</v>
      </c>
      <c r="E924" s="1" t="s">
        <v>2861</v>
      </c>
      <c r="F924" s="1" t="s">
        <v>2820</v>
      </c>
      <c r="G924" s="82" t="s">
        <v>2851</v>
      </c>
      <c r="H924" s="1" t="s">
        <v>2928</v>
      </c>
    </row>
    <row r="925" spans="1:8">
      <c r="A925" s="1">
        <v>466</v>
      </c>
      <c r="B925" s="33" t="s">
        <v>6068</v>
      </c>
      <c r="C925" s="80">
        <v>10000</v>
      </c>
      <c r="D925" s="81">
        <v>76</v>
      </c>
      <c r="E925" s="1" t="s">
        <v>2861</v>
      </c>
      <c r="F925" s="1" t="s">
        <v>2810</v>
      </c>
      <c r="G925" s="82" t="s">
        <v>2867</v>
      </c>
      <c r="H925" s="1" t="s">
        <v>3207</v>
      </c>
    </row>
    <row r="926" spans="1:8">
      <c r="A926" s="1">
        <v>1788</v>
      </c>
      <c r="B926" s="33" t="s">
        <v>6069</v>
      </c>
      <c r="C926" s="80">
        <v>5500</v>
      </c>
      <c r="D926" s="81">
        <v>76</v>
      </c>
      <c r="E926" s="1" t="s">
        <v>2861</v>
      </c>
      <c r="F926" s="1" t="s">
        <v>2820</v>
      </c>
      <c r="G926" s="82" t="s">
        <v>2818</v>
      </c>
      <c r="H926" s="1" t="s">
        <v>2834</v>
      </c>
    </row>
    <row r="927" spans="1:8" ht="27.6">
      <c r="A927" s="1">
        <v>1436</v>
      </c>
      <c r="B927" s="33" t="s">
        <v>6067</v>
      </c>
      <c r="C927" s="80">
        <v>10000</v>
      </c>
      <c r="D927" s="81">
        <v>77</v>
      </c>
      <c r="E927" s="1" t="s">
        <v>2861</v>
      </c>
      <c r="F927" s="1" t="s">
        <v>100</v>
      </c>
      <c r="G927" s="82" t="s">
        <v>2839</v>
      </c>
      <c r="H927" s="1" t="s">
        <v>3694</v>
      </c>
    </row>
    <row r="928" spans="1:8">
      <c r="A928" s="1">
        <v>1995</v>
      </c>
      <c r="B928" s="33" t="s">
        <v>6066</v>
      </c>
      <c r="C928" s="80">
        <v>1000</v>
      </c>
      <c r="D928" s="81">
        <v>78</v>
      </c>
      <c r="E928" s="1" t="s">
        <v>2861</v>
      </c>
      <c r="F928" s="1" t="s">
        <v>96</v>
      </c>
      <c r="G928" s="82" t="s">
        <v>2821</v>
      </c>
      <c r="H928" s="1" t="s">
        <v>4373</v>
      </c>
    </row>
    <row r="929" spans="1:8">
      <c r="A929" s="1">
        <v>574</v>
      </c>
      <c r="B929" s="33" t="s">
        <v>6061</v>
      </c>
      <c r="C929" s="80">
        <v>11180</v>
      </c>
      <c r="D929" s="81">
        <v>80</v>
      </c>
      <c r="E929" s="1" t="s">
        <v>2861</v>
      </c>
      <c r="F929" s="1" t="s">
        <v>2820</v>
      </c>
      <c r="G929" s="82" t="s">
        <v>2880</v>
      </c>
      <c r="H929" s="1" t="s">
        <v>3415</v>
      </c>
    </row>
    <row r="930" spans="1:8">
      <c r="A930" s="1">
        <v>1571</v>
      </c>
      <c r="B930" s="33" t="s">
        <v>6062</v>
      </c>
      <c r="C930" s="80">
        <v>12100</v>
      </c>
      <c r="D930" s="81">
        <v>80</v>
      </c>
      <c r="E930" s="1" t="s">
        <v>2814</v>
      </c>
      <c r="F930" s="1" t="s">
        <v>2820</v>
      </c>
      <c r="G930" s="82" t="s">
        <v>2825</v>
      </c>
      <c r="H930" s="1" t="s">
        <v>3836</v>
      </c>
    </row>
    <row r="931" spans="1:8">
      <c r="A931" s="1">
        <v>2325</v>
      </c>
      <c r="B931" s="33" t="s">
        <v>6063</v>
      </c>
      <c r="C931" s="80">
        <v>1000</v>
      </c>
      <c r="D931" s="81">
        <v>80</v>
      </c>
      <c r="E931" s="1" t="s">
        <v>2971</v>
      </c>
      <c r="F931" s="1" t="s">
        <v>2810</v>
      </c>
      <c r="G931" s="82" t="s">
        <v>2811</v>
      </c>
      <c r="H931" s="1" t="s">
        <v>2870</v>
      </c>
    </row>
    <row r="932" spans="1:8">
      <c r="A932" s="1">
        <v>2861</v>
      </c>
      <c r="B932" s="33" t="s">
        <v>6064</v>
      </c>
      <c r="C932" s="80">
        <v>250</v>
      </c>
      <c r="D932" s="81">
        <v>80</v>
      </c>
      <c r="E932" s="1" t="s">
        <v>2861</v>
      </c>
      <c r="F932" s="1" t="s">
        <v>2892</v>
      </c>
      <c r="G932" s="82" t="s">
        <v>2880</v>
      </c>
      <c r="H932" s="1" t="s">
        <v>2928</v>
      </c>
    </row>
    <row r="933" spans="1:8">
      <c r="A933" s="1">
        <v>4037</v>
      </c>
      <c r="B933" s="33" t="s">
        <v>6065</v>
      </c>
      <c r="C933" s="80">
        <v>700</v>
      </c>
      <c r="D933" s="81">
        <v>80</v>
      </c>
      <c r="E933" s="1" t="s">
        <v>2861</v>
      </c>
      <c r="F933" s="1" t="s">
        <v>2810</v>
      </c>
      <c r="G933" s="82" t="s">
        <v>2825</v>
      </c>
      <c r="H933" s="1" t="s">
        <v>2928</v>
      </c>
    </row>
    <row r="934" spans="1:8">
      <c r="A934" s="1">
        <v>155</v>
      </c>
      <c r="B934" s="33" t="s">
        <v>6059</v>
      </c>
      <c r="C934" s="80">
        <v>1350000</v>
      </c>
      <c r="D934" s="81">
        <v>81</v>
      </c>
      <c r="E934" s="1" t="s">
        <v>2814</v>
      </c>
      <c r="F934" s="1" t="s">
        <v>2810</v>
      </c>
      <c r="G934" s="82" t="s">
        <v>2821</v>
      </c>
      <c r="H934" s="1" t="s">
        <v>3142</v>
      </c>
    </row>
    <row r="935" spans="1:8">
      <c r="A935" s="1">
        <v>1065</v>
      </c>
      <c r="B935" s="33" t="s">
        <v>6060</v>
      </c>
      <c r="C935" s="80">
        <v>3000</v>
      </c>
      <c r="D935" s="81">
        <v>81</v>
      </c>
      <c r="E935" s="1" t="s">
        <v>2861</v>
      </c>
      <c r="F935" s="1" t="s">
        <v>2892</v>
      </c>
      <c r="G935" s="82" t="s">
        <v>2839</v>
      </c>
      <c r="H935" s="1" t="s">
        <v>3029</v>
      </c>
    </row>
    <row r="936" spans="1:8">
      <c r="A936" s="1">
        <v>454</v>
      </c>
      <c r="B936" s="33" t="s">
        <v>6057</v>
      </c>
      <c r="C936" s="80">
        <v>10000</v>
      </c>
      <c r="D936" s="81">
        <v>82</v>
      </c>
      <c r="E936" s="1" t="s">
        <v>2861</v>
      </c>
      <c r="F936" s="1" t="s">
        <v>2810</v>
      </c>
      <c r="G936" s="82" t="s">
        <v>2818</v>
      </c>
      <c r="H936" s="1" t="s">
        <v>3207</v>
      </c>
    </row>
    <row r="937" spans="1:8" ht="27.6">
      <c r="A937" s="1">
        <v>2370</v>
      </c>
      <c r="B937" s="33" t="s">
        <v>6058</v>
      </c>
      <c r="C937" s="80">
        <v>25000</v>
      </c>
      <c r="D937" s="81">
        <v>82</v>
      </c>
      <c r="E937" s="1" t="s">
        <v>2814</v>
      </c>
      <c r="F937" s="1" t="s">
        <v>2810</v>
      </c>
      <c r="G937" s="82" t="s">
        <v>2843</v>
      </c>
      <c r="H937" s="1" t="s">
        <v>3415</v>
      </c>
    </row>
    <row r="938" spans="1:8">
      <c r="A938" s="1">
        <v>448</v>
      </c>
      <c r="B938" s="33" t="s">
        <v>6056</v>
      </c>
      <c r="C938" s="80">
        <v>2500</v>
      </c>
      <c r="D938" s="81">
        <v>82.01</v>
      </c>
      <c r="E938" s="1" t="s">
        <v>2861</v>
      </c>
      <c r="F938" s="1" t="s">
        <v>2810</v>
      </c>
      <c r="G938" s="82" t="s">
        <v>2823</v>
      </c>
      <c r="H938" s="1" t="s">
        <v>3207</v>
      </c>
    </row>
    <row r="939" spans="1:8">
      <c r="A939" s="1">
        <v>1117</v>
      </c>
      <c r="B939" s="33" t="s">
        <v>6055</v>
      </c>
      <c r="C939" s="80">
        <v>1000</v>
      </c>
      <c r="D939" s="81">
        <v>83</v>
      </c>
      <c r="E939" s="1" t="s">
        <v>2861</v>
      </c>
      <c r="F939" s="1" t="s">
        <v>100</v>
      </c>
      <c r="G939" s="82" t="s">
        <v>2843</v>
      </c>
      <c r="H939" s="1" t="s">
        <v>3029</v>
      </c>
    </row>
    <row r="940" spans="1:8" ht="27.6">
      <c r="A940" s="1">
        <v>1563</v>
      </c>
      <c r="B940" s="33" t="s">
        <v>6048</v>
      </c>
      <c r="C940" s="80">
        <v>6000</v>
      </c>
      <c r="D940" s="81">
        <v>85</v>
      </c>
      <c r="E940" s="1" t="s">
        <v>2814</v>
      </c>
      <c r="F940" s="1" t="s">
        <v>2820</v>
      </c>
      <c r="G940" s="82" t="s">
        <v>2839</v>
      </c>
      <c r="H940" s="1" t="s">
        <v>3836</v>
      </c>
    </row>
    <row r="941" spans="1:8">
      <c r="A941" s="1">
        <v>1709</v>
      </c>
      <c r="B941" s="33" t="s">
        <v>6049</v>
      </c>
      <c r="C941" s="80">
        <v>1750</v>
      </c>
      <c r="D941" s="81">
        <v>85</v>
      </c>
      <c r="E941" s="1" t="s">
        <v>2861</v>
      </c>
      <c r="F941" s="1" t="s">
        <v>2810</v>
      </c>
      <c r="G941" s="82" t="s">
        <v>2851</v>
      </c>
      <c r="H941" s="1" t="s">
        <v>2972</v>
      </c>
    </row>
    <row r="942" spans="1:8">
      <c r="A942" s="1">
        <v>1907</v>
      </c>
      <c r="B942" s="33" t="s">
        <v>6050</v>
      </c>
      <c r="C942" s="80">
        <v>30000</v>
      </c>
      <c r="D942" s="81">
        <v>85</v>
      </c>
      <c r="E942" s="1" t="s">
        <v>2861</v>
      </c>
      <c r="F942" s="1" t="s">
        <v>2810</v>
      </c>
      <c r="G942" s="82" t="s">
        <v>2825</v>
      </c>
      <c r="H942" s="1" t="s">
        <v>2863</v>
      </c>
    </row>
    <row r="943" spans="1:8">
      <c r="A943" s="1">
        <v>2130</v>
      </c>
      <c r="B943" s="33" t="s">
        <v>6051</v>
      </c>
      <c r="C943" s="80">
        <v>42000</v>
      </c>
      <c r="D943" s="81">
        <v>85</v>
      </c>
      <c r="E943" s="1" t="s">
        <v>2861</v>
      </c>
      <c r="F943" s="1" t="s">
        <v>2810</v>
      </c>
      <c r="G943" s="82" t="s">
        <v>2851</v>
      </c>
      <c r="H943" s="1" t="s">
        <v>3029</v>
      </c>
    </row>
    <row r="944" spans="1:8">
      <c r="A944" s="1">
        <v>2160</v>
      </c>
      <c r="B944" s="33" t="s">
        <v>6052</v>
      </c>
      <c r="C944" s="80">
        <v>10000</v>
      </c>
      <c r="D944" s="81">
        <v>85</v>
      </c>
      <c r="E944" s="1" t="s">
        <v>2861</v>
      </c>
      <c r="F944" s="1" t="s">
        <v>2810</v>
      </c>
      <c r="G944" s="82" t="s">
        <v>2823</v>
      </c>
      <c r="H944" s="1" t="s">
        <v>3029</v>
      </c>
    </row>
    <row r="945" spans="1:8">
      <c r="A945" s="1">
        <v>2322</v>
      </c>
      <c r="B945" s="33" t="s">
        <v>6053</v>
      </c>
      <c r="C945" s="80">
        <v>2700</v>
      </c>
      <c r="D945" s="81">
        <v>85</v>
      </c>
      <c r="E945" s="1" t="s">
        <v>2971</v>
      </c>
      <c r="F945" s="1" t="s">
        <v>2810</v>
      </c>
      <c r="G945" s="82" t="s">
        <v>2849</v>
      </c>
      <c r="H945" s="1" t="s">
        <v>2870</v>
      </c>
    </row>
    <row r="946" spans="1:8">
      <c r="A946" s="1">
        <v>2597</v>
      </c>
      <c r="B946" s="33" t="s">
        <v>6054</v>
      </c>
      <c r="C946" s="80">
        <v>1500</v>
      </c>
      <c r="D946" s="81">
        <v>85</v>
      </c>
      <c r="E946" s="1" t="s">
        <v>2861</v>
      </c>
      <c r="F946" s="1" t="s">
        <v>2820</v>
      </c>
      <c r="G946" s="82" t="s">
        <v>2825</v>
      </c>
      <c r="H946" s="1" t="s">
        <v>3661</v>
      </c>
    </row>
    <row r="947" spans="1:8">
      <c r="A947" s="1">
        <v>2502</v>
      </c>
      <c r="B947" s="33" t="s">
        <v>6046</v>
      </c>
      <c r="C947" s="80">
        <v>110000</v>
      </c>
      <c r="D947" s="81">
        <v>86</v>
      </c>
      <c r="E947" s="1" t="s">
        <v>2861</v>
      </c>
      <c r="F947" s="1" t="s">
        <v>2810</v>
      </c>
      <c r="G947" s="82" t="s">
        <v>2867</v>
      </c>
      <c r="H947" s="1" t="s">
        <v>4864</v>
      </c>
    </row>
    <row r="948" spans="1:8">
      <c r="A948" s="1">
        <v>4110</v>
      </c>
      <c r="B948" s="33" t="s">
        <v>6047</v>
      </c>
      <c r="C948" s="80">
        <v>300</v>
      </c>
      <c r="D948" s="81">
        <v>86</v>
      </c>
      <c r="E948" s="1" t="s">
        <v>2861</v>
      </c>
      <c r="F948" s="1" t="s">
        <v>2820</v>
      </c>
      <c r="G948" s="82" t="s">
        <v>2825</v>
      </c>
      <c r="H948" s="1" t="s">
        <v>2928</v>
      </c>
    </row>
    <row r="949" spans="1:8" ht="27.6">
      <c r="A949" s="1">
        <v>627</v>
      </c>
      <c r="B949" s="33" t="s">
        <v>6039</v>
      </c>
      <c r="C949" s="80">
        <v>450000</v>
      </c>
      <c r="D949" s="81">
        <v>90</v>
      </c>
      <c r="E949" s="1" t="s">
        <v>2814</v>
      </c>
      <c r="F949" s="1" t="s">
        <v>2927</v>
      </c>
      <c r="G949" s="82" t="s">
        <v>2839</v>
      </c>
      <c r="H949" s="1" t="s">
        <v>3415</v>
      </c>
    </row>
    <row r="950" spans="1:8">
      <c r="A950" s="1">
        <v>718</v>
      </c>
      <c r="B950" s="33" t="s">
        <v>6040</v>
      </c>
      <c r="C950" s="80">
        <v>12000</v>
      </c>
      <c r="D950" s="81">
        <v>90</v>
      </c>
      <c r="E950" s="1" t="s">
        <v>2861</v>
      </c>
      <c r="F950" s="1" t="s">
        <v>2810</v>
      </c>
      <c r="G950" s="82" t="s">
        <v>2839</v>
      </c>
      <c r="H950" s="1" t="s">
        <v>2816</v>
      </c>
    </row>
    <row r="951" spans="1:8">
      <c r="A951" s="1">
        <v>863</v>
      </c>
      <c r="B951" s="33" t="s">
        <v>6041</v>
      </c>
      <c r="C951" s="80">
        <v>2000</v>
      </c>
      <c r="D951" s="81">
        <v>90</v>
      </c>
      <c r="E951" s="1" t="s">
        <v>2861</v>
      </c>
      <c r="F951" s="1" t="s">
        <v>2810</v>
      </c>
      <c r="G951" s="82" t="s">
        <v>2839</v>
      </c>
      <c r="H951" s="1" t="s">
        <v>3919</v>
      </c>
    </row>
    <row r="952" spans="1:8">
      <c r="A952" s="1">
        <v>902</v>
      </c>
      <c r="B952" s="33" t="s">
        <v>6042</v>
      </c>
      <c r="C952" s="80">
        <v>30000</v>
      </c>
      <c r="D952" s="81">
        <v>90</v>
      </c>
      <c r="E952" s="1" t="s">
        <v>2861</v>
      </c>
      <c r="F952" s="1" t="s">
        <v>2810</v>
      </c>
      <c r="G952" s="82" t="s">
        <v>2851</v>
      </c>
      <c r="H952" s="1" t="s">
        <v>3919</v>
      </c>
    </row>
    <row r="953" spans="1:8">
      <c r="A953" s="1">
        <v>2599</v>
      </c>
      <c r="B953" s="33" t="s">
        <v>6043</v>
      </c>
      <c r="C953" s="80">
        <v>9041</v>
      </c>
      <c r="D953" s="81">
        <v>90</v>
      </c>
      <c r="E953" s="1" t="s">
        <v>2861</v>
      </c>
      <c r="F953" s="1" t="s">
        <v>2810</v>
      </c>
      <c r="G953" s="82" t="s">
        <v>2821</v>
      </c>
      <c r="H953" s="1" t="s">
        <v>3661</v>
      </c>
    </row>
    <row r="954" spans="1:8">
      <c r="A954" s="1">
        <v>2763</v>
      </c>
      <c r="B954" s="33" t="s">
        <v>6044</v>
      </c>
      <c r="C954" s="80">
        <v>39400</v>
      </c>
      <c r="D954" s="81">
        <v>90</v>
      </c>
      <c r="E954" s="1" t="s">
        <v>2861</v>
      </c>
      <c r="F954" s="1" t="s">
        <v>2810</v>
      </c>
      <c r="G954" s="82" t="s">
        <v>2823</v>
      </c>
      <c r="H954" s="1" t="s">
        <v>4721</v>
      </c>
    </row>
    <row r="955" spans="1:8">
      <c r="A955" s="1">
        <v>3919</v>
      </c>
      <c r="B955" s="33" t="s">
        <v>6045</v>
      </c>
      <c r="C955" s="80">
        <v>5000</v>
      </c>
      <c r="D955" s="81">
        <v>90</v>
      </c>
      <c r="E955" s="1" t="s">
        <v>2861</v>
      </c>
      <c r="F955" s="1" t="s">
        <v>2820</v>
      </c>
      <c r="G955" s="82" t="s">
        <v>2815</v>
      </c>
      <c r="H955" s="1" t="s">
        <v>2928</v>
      </c>
    </row>
    <row r="956" spans="1:8" ht="27.6">
      <c r="A956" s="1">
        <v>2658</v>
      </c>
      <c r="B956" s="33" t="s">
        <v>6038</v>
      </c>
      <c r="C956" s="80">
        <v>98000</v>
      </c>
      <c r="D956" s="81">
        <v>91</v>
      </c>
      <c r="E956" s="1" t="s">
        <v>2814</v>
      </c>
      <c r="F956" s="1" t="s">
        <v>2810</v>
      </c>
      <c r="G956" s="82" t="s">
        <v>2821</v>
      </c>
      <c r="H956" s="1" t="s">
        <v>2844</v>
      </c>
    </row>
    <row r="957" spans="1:8">
      <c r="A957" s="1">
        <v>149</v>
      </c>
      <c r="B957" s="33" t="s">
        <v>6037</v>
      </c>
      <c r="C957" s="80">
        <v>10000</v>
      </c>
      <c r="D957" s="81">
        <v>92</v>
      </c>
      <c r="E957" s="1" t="s">
        <v>2814</v>
      </c>
      <c r="F957" s="1" t="s">
        <v>2810</v>
      </c>
      <c r="G957" s="82" t="s">
        <v>2843</v>
      </c>
      <c r="H957" s="1" t="s">
        <v>3142</v>
      </c>
    </row>
    <row r="958" spans="1:8">
      <c r="A958" s="1">
        <v>1582</v>
      </c>
      <c r="B958" s="33" t="s">
        <v>6036</v>
      </c>
      <c r="C958" s="80">
        <v>1000</v>
      </c>
      <c r="D958" s="81">
        <v>93</v>
      </c>
      <c r="E958" s="1" t="s">
        <v>2861</v>
      </c>
      <c r="F958" s="1" t="s">
        <v>2810</v>
      </c>
      <c r="G958" s="82" t="s">
        <v>2867</v>
      </c>
      <c r="H958" s="1" t="s">
        <v>4175</v>
      </c>
    </row>
    <row r="959" spans="1:8">
      <c r="A959" s="1">
        <v>1560</v>
      </c>
      <c r="B959" s="33" t="s">
        <v>6034</v>
      </c>
      <c r="C959" s="80">
        <v>2500</v>
      </c>
      <c r="D959" s="81">
        <v>94</v>
      </c>
      <c r="E959" s="1" t="s">
        <v>2861</v>
      </c>
      <c r="F959" s="1" t="s">
        <v>2810</v>
      </c>
      <c r="G959" s="82" t="s">
        <v>2818</v>
      </c>
      <c r="H959" s="1" t="s">
        <v>4701</v>
      </c>
    </row>
    <row r="960" spans="1:8">
      <c r="A960" s="1">
        <v>4111</v>
      </c>
      <c r="B960" s="33" t="s">
        <v>6035</v>
      </c>
      <c r="C960" s="80">
        <v>3000</v>
      </c>
      <c r="D960" s="81">
        <v>94</v>
      </c>
      <c r="E960" s="1" t="s">
        <v>2861</v>
      </c>
      <c r="F960" s="1" t="s">
        <v>2810</v>
      </c>
      <c r="G960" s="82" t="s">
        <v>2839</v>
      </c>
      <c r="H960" s="1" t="s">
        <v>2928</v>
      </c>
    </row>
    <row r="961" spans="1:8">
      <c r="A961" s="1">
        <v>661</v>
      </c>
      <c r="B961" s="33" t="s">
        <v>6030</v>
      </c>
      <c r="C961" s="80">
        <v>10000</v>
      </c>
      <c r="D961" s="81">
        <v>95</v>
      </c>
      <c r="E961" s="1" t="s">
        <v>2861</v>
      </c>
      <c r="F961" s="1" t="s">
        <v>2810</v>
      </c>
      <c r="G961" s="82" t="s">
        <v>2880</v>
      </c>
      <c r="H961" s="1" t="s">
        <v>2816</v>
      </c>
    </row>
    <row r="962" spans="1:8">
      <c r="A962" s="1">
        <v>2852</v>
      </c>
      <c r="B962" s="33" t="s">
        <v>6031</v>
      </c>
      <c r="C962" s="80">
        <v>5000</v>
      </c>
      <c r="D962" s="81">
        <v>95</v>
      </c>
      <c r="E962" s="1" t="s">
        <v>2861</v>
      </c>
      <c r="F962" s="1" t="s">
        <v>2810</v>
      </c>
      <c r="G962" s="82" t="s">
        <v>2825</v>
      </c>
      <c r="H962" s="1" t="s">
        <v>2928</v>
      </c>
    </row>
    <row r="963" spans="1:8">
      <c r="A963" s="1">
        <v>3984</v>
      </c>
      <c r="B963" s="33" t="s">
        <v>6032</v>
      </c>
      <c r="C963" s="80">
        <v>1500</v>
      </c>
      <c r="D963" s="81">
        <v>95</v>
      </c>
      <c r="E963" s="1" t="s">
        <v>2861</v>
      </c>
      <c r="F963" s="1" t="s">
        <v>2820</v>
      </c>
      <c r="G963" s="82" t="s">
        <v>2818</v>
      </c>
      <c r="H963" s="1" t="s">
        <v>2928</v>
      </c>
    </row>
    <row r="964" spans="1:8">
      <c r="A964" s="1">
        <v>4058</v>
      </c>
      <c r="B964" s="33" t="s">
        <v>6033</v>
      </c>
      <c r="C964" s="80">
        <v>3750</v>
      </c>
      <c r="D964" s="81">
        <v>95</v>
      </c>
      <c r="E964" s="1" t="s">
        <v>2861</v>
      </c>
      <c r="F964" s="1" t="s">
        <v>2810</v>
      </c>
      <c r="G964" s="82" t="s">
        <v>2849</v>
      </c>
      <c r="H964" s="1" t="s">
        <v>2928</v>
      </c>
    </row>
    <row r="965" spans="1:8">
      <c r="A965" s="1">
        <v>3140</v>
      </c>
      <c r="B965" s="33" t="s">
        <v>6029</v>
      </c>
      <c r="C965" s="80">
        <v>10000</v>
      </c>
      <c r="D965" s="81">
        <v>96</v>
      </c>
      <c r="E965" s="1" t="s">
        <v>2971</v>
      </c>
      <c r="F965" s="1" t="s">
        <v>3414</v>
      </c>
      <c r="G965" s="82" t="s">
        <v>2849</v>
      </c>
      <c r="H965" s="1" t="s">
        <v>2928</v>
      </c>
    </row>
    <row r="966" spans="1:8">
      <c r="A966" s="1">
        <v>218</v>
      </c>
      <c r="B966" s="33" t="s">
        <v>6004</v>
      </c>
      <c r="C966" s="80">
        <v>5000</v>
      </c>
      <c r="D966" s="81">
        <v>100</v>
      </c>
      <c r="E966" s="1" t="s">
        <v>2861</v>
      </c>
      <c r="F966" s="1" t="s">
        <v>2810</v>
      </c>
      <c r="G966" s="82" t="s">
        <v>2849</v>
      </c>
      <c r="H966" s="1" t="s">
        <v>2893</v>
      </c>
    </row>
    <row r="967" spans="1:8" ht="27.6">
      <c r="A967" s="1">
        <v>600</v>
      </c>
      <c r="B967" s="33" t="s">
        <v>6005</v>
      </c>
      <c r="C967" s="80">
        <v>5000</v>
      </c>
      <c r="D967" s="81">
        <v>100</v>
      </c>
      <c r="E967" s="1" t="s">
        <v>2814</v>
      </c>
      <c r="F967" s="1" t="s">
        <v>2810</v>
      </c>
      <c r="G967" s="82" t="s">
        <v>2849</v>
      </c>
      <c r="H967" s="1" t="s">
        <v>3415</v>
      </c>
    </row>
    <row r="968" spans="1:8">
      <c r="A968" s="1">
        <v>919</v>
      </c>
      <c r="B968" s="33" t="s">
        <v>6006</v>
      </c>
      <c r="C968" s="80">
        <v>20000</v>
      </c>
      <c r="D968" s="81">
        <v>100</v>
      </c>
      <c r="E968" s="1" t="s">
        <v>2861</v>
      </c>
      <c r="F968" s="1" t="s">
        <v>2810</v>
      </c>
      <c r="G968" s="82" t="s">
        <v>2843</v>
      </c>
      <c r="H968" s="1" t="s">
        <v>3919</v>
      </c>
    </row>
    <row r="969" spans="1:8">
      <c r="A969" s="1">
        <v>1100</v>
      </c>
      <c r="B969" s="33" t="s">
        <v>6007</v>
      </c>
      <c r="C969" s="80">
        <v>4000</v>
      </c>
      <c r="D969" s="81">
        <v>100</v>
      </c>
      <c r="E969" s="1" t="s">
        <v>2861</v>
      </c>
      <c r="F969" s="1" t="s">
        <v>100</v>
      </c>
      <c r="G969" s="82" t="s">
        <v>2839</v>
      </c>
      <c r="H969" s="1" t="s">
        <v>3029</v>
      </c>
    </row>
    <row r="970" spans="1:8">
      <c r="A970" s="1">
        <v>1145</v>
      </c>
      <c r="B970" s="33" t="s">
        <v>6008</v>
      </c>
      <c r="C970" s="80">
        <v>80000</v>
      </c>
      <c r="D970" s="81">
        <v>100</v>
      </c>
      <c r="E970" s="1" t="s">
        <v>2861</v>
      </c>
      <c r="F970" s="1" t="s">
        <v>2810</v>
      </c>
      <c r="G970" s="82" t="s">
        <v>2867</v>
      </c>
      <c r="H970" s="1" t="s">
        <v>3661</v>
      </c>
    </row>
    <row r="971" spans="1:8">
      <c r="A971" s="1">
        <v>1170</v>
      </c>
      <c r="B971" s="33" t="s">
        <v>6009</v>
      </c>
      <c r="C971" s="80">
        <v>25000</v>
      </c>
      <c r="D971" s="81">
        <v>100</v>
      </c>
      <c r="E971" s="1" t="s">
        <v>2861</v>
      </c>
      <c r="F971" s="1" t="s">
        <v>2820</v>
      </c>
      <c r="G971" s="82" t="s">
        <v>2823</v>
      </c>
      <c r="H971" s="1" t="s">
        <v>3661</v>
      </c>
    </row>
    <row r="972" spans="1:8">
      <c r="A972" s="1">
        <v>1183</v>
      </c>
      <c r="B972" s="33" t="s">
        <v>6010</v>
      </c>
      <c r="C972" s="80">
        <v>2500</v>
      </c>
      <c r="D972" s="81">
        <v>100</v>
      </c>
      <c r="E972" s="1" t="s">
        <v>2861</v>
      </c>
      <c r="F972" s="1" t="s">
        <v>2810</v>
      </c>
      <c r="G972" s="82" t="s">
        <v>2818</v>
      </c>
      <c r="H972" s="1" t="s">
        <v>3661</v>
      </c>
    </row>
    <row r="973" spans="1:8" ht="27.6">
      <c r="A973" s="1">
        <v>1342</v>
      </c>
      <c r="B973" s="33" t="s">
        <v>6011</v>
      </c>
      <c r="C973" s="80">
        <v>50000</v>
      </c>
      <c r="D973" s="81">
        <v>100</v>
      </c>
      <c r="E973" s="1" t="s">
        <v>2814</v>
      </c>
      <c r="F973" s="1" t="s">
        <v>2810</v>
      </c>
      <c r="G973" s="82" t="s">
        <v>2821</v>
      </c>
      <c r="H973" s="1" t="s">
        <v>2816</v>
      </c>
    </row>
    <row r="974" spans="1:8">
      <c r="A974" s="1">
        <v>1413</v>
      </c>
      <c r="B974" s="33" t="s">
        <v>6012</v>
      </c>
      <c r="C974" s="80">
        <v>2000</v>
      </c>
      <c r="D974" s="81">
        <v>100</v>
      </c>
      <c r="E974" s="1" t="s">
        <v>2861</v>
      </c>
      <c r="F974" s="1" t="s">
        <v>2856</v>
      </c>
      <c r="G974" s="82" t="s">
        <v>2815</v>
      </c>
      <c r="H974" s="1" t="s">
        <v>3694</v>
      </c>
    </row>
    <row r="975" spans="1:8">
      <c r="A975" s="1">
        <v>1423</v>
      </c>
      <c r="B975" s="33" t="s">
        <v>6013</v>
      </c>
      <c r="C975" s="80">
        <v>30000</v>
      </c>
      <c r="D975" s="81">
        <v>100</v>
      </c>
      <c r="E975" s="1" t="s">
        <v>2861</v>
      </c>
      <c r="F975" s="1" t="s">
        <v>2892</v>
      </c>
      <c r="G975" s="82" t="s">
        <v>2815</v>
      </c>
      <c r="H975" s="1" t="s">
        <v>3694</v>
      </c>
    </row>
    <row r="976" spans="1:8">
      <c r="A976" s="1">
        <v>1491</v>
      </c>
      <c r="B976" s="33" t="s">
        <v>6014</v>
      </c>
      <c r="C976" s="80">
        <v>1200</v>
      </c>
      <c r="D976" s="81">
        <v>100</v>
      </c>
      <c r="E976" s="1" t="s">
        <v>2861</v>
      </c>
      <c r="F976" s="1" t="s">
        <v>2810</v>
      </c>
      <c r="G976" s="82" t="s">
        <v>2815</v>
      </c>
      <c r="H976" s="1" t="s">
        <v>4262</v>
      </c>
    </row>
    <row r="977" spans="1:8">
      <c r="A977" s="1">
        <v>1557</v>
      </c>
      <c r="B977" s="33" t="s">
        <v>6015</v>
      </c>
      <c r="C977" s="80">
        <v>2500</v>
      </c>
      <c r="D977" s="81">
        <v>100</v>
      </c>
      <c r="E977" s="1" t="s">
        <v>2861</v>
      </c>
      <c r="F977" s="1" t="s">
        <v>2810</v>
      </c>
      <c r="G977" s="82" t="s">
        <v>2867</v>
      </c>
      <c r="H977" s="1" t="s">
        <v>4701</v>
      </c>
    </row>
    <row r="978" spans="1:8">
      <c r="A978" s="1">
        <v>1565</v>
      </c>
      <c r="B978" s="33" t="s">
        <v>6016</v>
      </c>
      <c r="C978" s="80">
        <v>4000</v>
      </c>
      <c r="D978" s="81">
        <v>100</v>
      </c>
      <c r="E978" s="1" t="s">
        <v>2814</v>
      </c>
      <c r="F978" s="1" t="s">
        <v>2810</v>
      </c>
      <c r="G978" s="82" t="s">
        <v>2825</v>
      </c>
      <c r="H978" s="1" t="s">
        <v>3836</v>
      </c>
    </row>
    <row r="979" spans="1:8" ht="27.6">
      <c r="A979" s="1">
        <v>2368</v>
      </c>
      <c r="B979" s="33" t="s">
        <v>6017</v>
      </c>
      <c r="C979" s="80">
        <v>40000</v>
      </c>
      <c r="D979" s="81">
        <v>100</v>
      </c>
      <c r="E979" s="1" t="s">
        <v>2814</v>
      </c>
      <c r="F979" s="1" t="s">
        <v>2810</v>
      </c>
      <c r="G979" s="82" t="s">
        <v>2811</v>
      </c>
      <c r="H979" s="1" t="s">
        <v>3415</v>
      </c>
    </row>
    <row r="980" spans="1:8">
      <c r="A980" s="1">
        <v>2565</v>
      </c>
      <c r="B980" s="33" t="s">
        <v>6018</v>
      </c>
      <c r="C980" s="80">
        <v>10000</v>
      </c>
      <c r="D980" s="81">
        <v>100</v>
      </c>
      <c r="E980" s="1" t="s">
        <v>2814</v>
      </c>
      <c r="F980" s="1" t="s">
        <v>2810</v>
      </c>
      <c r="G980" s="82" t="s">
        <v>2849</v>
      </c>
      <c r="H980" s="1" t="s">
        <v>3661</v>
      </c>
    </row>
    <row r="981" spans="1:8">
      <c r="A981" s="1">
        <v>2766</v>
      </c>
      <c r="B981" s="33" t="s">
        <v>6019</v>
      </c>
      <c r="C981" s="80">
        <v>5000</v>
      </c>
      <c r="D981" s="81">
        <v>100</v>
      </c>
      <c r="E981" s="1" t="s">
        <v>2861</v>
      </c>
      <c r="F981" s="1" t="s">
        <v>2810</v>
      </c>
      <c r="G981" s="82" t="s">
        <v>2851</v>
      </c>
      <c r="H981" s="1" t="s">
        <v>4721</v>
      </c>
    </row>
    <row r="982" spans="1:8">
      <c r="A982" s="1">
        <v>2944</v>
      </c>
      <c r="B982" s="33" t="s">
        <v>6020</v>
      </c>
      <c r="C982" s="80">
        <v>10000</v>
      </c>
      <c r="D982" s="81">
        <v>100</v>
      </c>
      <c r="E982" s="1" t="s">
        <v>2861</v>
      </c>
      <c r="F982" s="1" t="s">
        <v>2810</v>
      </c>
      <c r="G982" s="82" t="s">
        <v>2825</v>
      </c>
      <c r="H982" s="1" t="s">
        <v>2881</v>
      </c>
    </row>
    <row r="983" spans="1:8">
      <c r="A983" s="1">
        <v>3576</v>
      </c>
      <c r="B983" s="33" t="s">
        <v>6021</v>
      </c>
      <c r="C983" s="80">
        <v>100</v>
      </c>
      <c r="D983" s="81">
        <v>100</v>
      </c>
      <c r="E983" s="1" t="s">
        <v>2809</v>
      </c>
      <c r="F983" s="1" t="s">
        <v>2810</v>
      </c>
      <c r="G983" s="82" t="s">
        <v>2818</v>
      </c>
      <c r="H983" s="1" t="s">
        <v>2928</v>
      </c>
    </row>
    <row r="984" spans="1:8">
      <c r="A984" s="1">
        <v>3632</v>
      </c>
      <c r="B984" s="33" t="s">
        <v>6022</v>
      </c>
      <c r="C984" s="80">
        <v>500</v>
      </c>
      <c r="D984" s="81">
        <v>100</v>
      </c>
      <c r="E984" s="1" t="s">
        <v>2861</v>
      </c>
      <c r="F984" s="1" t="s">
        <v>2820</v>
      </c>
      <c r="G984" s="82" t="s">
        <v>2843</v>
      </c>
      <c r="H984" s="1" t="s">
        <v>3032</v>
      </c>
    </row>
    <row r="985" spans="1:8">
      <c r="A985" s="1">
        <v>3730</v>
      </c>
      <c r="B985" s="33" t="s">
        <v>6023</v>
      </c>
      <c r="C985" s="80">
        <v>1000</v>
      </c>
      <c r="D985" s="81">
        <v>100</v>
      </c>
      <c r="E985" s="1" t="s">
        <v>2861</v>
      </c>
      <c r="F985" s="1" t="s">
        <v>2810</v>
      </c>
      <c r="G985" s="82" t="s">
        <v>2851</v>
      </c>
      <c r="H985" s="1" t="s">
        <v>2928</v>
      </c>
    </row>
    <row r="986" spans="1:8">
      <c r="A986" s="1">
        <v>3742</v>
      </c>
      <c r="B986" s="33" t="s">
        <v>6024</v>
      </c>
      <c r="C986" s="80">
        <v>5000</v>
      </c>
      <c r="D986" s="81">
        <v>100</v>
      </c>
      <c r="E986" s="1" t="s">
        <v>2861</v>
      </c>
      <c r="F986" s="1" t="s">
        <v>2810</v>
      </c>
      <c r="G986" s="82" t="s">
        <v>2867</v>
      </c>
      <c r="H986" s="1" t="s">
        <v>2928</v>
      </c>
    </row>
    <row r="987" spans="1:8">
      <c r="A987" s="1">
        <v>3861</v>
      </c>
      <c r="B987" s="33" t="s">
        <v>6025</v>
      </c>
      <c r="C987" s="80">
        <v>2000</v>
      </c>
      <c r="D987" s="81">
        <v>100</v>
      </c>
      <c r="E987" s="1" t="s">
        <v>2861</v>
      </c>
      <c r="F987" s="1" t="s">
        <v>2810</v>
      </c>
      <c r="G987" s="82" t="s">
        <v>2818</v>
      </c>
      <c r="H987" s="1" t="s">
        <v>2928</v>
      </c>
    </row>
    <row r="988" spans="1:8" ht="27.6">
      <c r="A988" s="1">
        <v>3991</v>
      </c>
      <c r="B988" s="33" t="s">
        <v>6026</v>
      </c>
      <c r="C988" s="80">
        <v>500</v>
      </c>
      <c r="D988" s="81">
        <v>100</v>
      </c>
      <c r="E988" s="1" t="s">
        <v>2861</v>
      </c>
      <c r="F988" s="1" t="s">
        <v>2810</v>
      </c>
      <c r="G988" s="82" t="s">
        <v>2825</v>
      </c>
      <c r="H988" s="1" t="s">
        <v>2928</v>
      </c>
    </row>
    <row r="989" spans="1:8">
      <c r="A989" s="1">
        <v>4020</v>
      </c>
      <c r="B989" s="33" t="s">
        <v>6027</v>
      </c>
      <c r="C989" s="80">
        <v>600</v>
      </c>
      <c r="D989" s="81">
        <v>100</v>
      </c>
      <c r="E989" s="1" t="s">
        <v>2861</v>
      </c>
      <c r="F989" s="1" t="s">
        <v>2810</v>
      </c>
      <c r="G989" s="82" t="s">
        <v>2811</v>
      </c>
      <c r="H989" s="1" t="s">
        <v>2928</v>
      </c>
    </row>
    <row r="990" spans="1:8">
      <c r="A990" s="1">
        <v>4103</v>
      </c>
      <c r="B990" s="33" t="s">
        <v>6028</v>
      </c>
      <c r="C990" s="80">
        <v>1000</v>
      </c>
      <c r="D990" s="81">
        <v>100</v>
      </c>
      <c r="E990" s="1" t="s">
        <v>2861</v>
      </c>
      <c r="F990" s="1" t="s">
        <v>2810</v>
      </c>
      <c r="G990" s="82" t="s">
        <v>2851</v>
      </c>
      <c r="H990" s="1" t="s">
        <v>2928</v>
      </c>
    </row>
    <row r="991" spans="1:8" ht="27.6">
      <c r="A991" s="1">
        <v>640</v>
      </c>
      <c r="B991" s="33" t="s">
        <v>6000</v>
      </c>
      <c r="C991" s="80">
        <v>70</v>
      </c>
      <c r="D991" s="81">
        <v>101</v>
      </c>
      <c r="E991" s="1" t="s">
        <v>2809</v>
      </c>
      <c r="F991" s="1" t="s">
        <v>3414</v>
      </c>
      <c r="G991" s="82" t="s">
        <v>2843</v>
      </c>
      <c r="H991" s="1" t="s">
        <v>2816</v>
      </c>
    </row>
    <row r="992" spans="1:8">
      <c r="A992" s="1">
        <v>861</v>
      </c>
      <c r="B992" s="33" t="s">
        <v>6001</v>
      </c>
      <c r="C992" s="80">
        <v>4500</v>
      </c>
      <c r="D992" s="81">
        <v>101</v>
      </c>
      <c r="E992" s="1" t="s">
        <v>2861</v>
      </c>
      <c r="F992" s="1" t="s">
        <v>2810</v>
      </c>
      <c r="G992" s="82" t="s">
        <v>2867</v>
      </c>
      <c r="H992" s="1" t="s">
        <v>3919</v>
      </c>
    </row>
    <row r="993" spans="1:8">
      <c r="A993" s="1">
        <v>1550</v>
      </c>
      <c r="B993" s="33" t="s">
        <v>6002</v>
      </c>
      <c r="C993" s="80">
        <v>750</v>
      </c>
      <c r="D993" s="81">
        <v>101</v>
      </c>
      <c r="E993" s="1" t="s">
        <v>2861</v>
      </c>
      <c r="F993" s="1" t="s">
        <v>2820</v>
      </c>
      <c r="G993" s="82" t="s">
        <v>2823</v>
      </c>
      <c r="H993" s="1" t="s">
        <v>4701</v>
      </c>
    </row>
    <row r="994" spans="1:8">
      <c r="A994" s="1">
        <v>3947</v>
      </c>
      <c r="B994" s="33" t="s">
        <v>6003</v>
      </c>
      <c r="C994" s="80">
        <v>3000</v>
      </c>
      <c r="D994" s="81">
        <v>101</v>
      </c>
      <c r="E994" s="1" t="s">
        <v>2861</v>
      </c>
      <c r="F994" s="1" t="s">
        <v>2810</v>
      </c>
      <c r="G994" s="82" t="s">
        <v>2880</v>
      </c>
      <c r="H994" s="1" t="s">
        <v>2928</v>
      </c>
    </row>
    <row r="995" spans="1:8">
      <c r="A995" s="1">
        <v>1916</v>
      </c>
      <c r="B995" s="33" t="s">
        <v>5998</v>
      </c>
      <c r="C995" s="80">
        <v>20000</v>
      </c>
      <c r="D995" s="81">
        <v>102</v>
      </c>
      <c r="E995" s="1" t="s">
        <v>2861</v>
      </c>
      <c r="F995" s="1" t="s">
        <v>2810</v>
      </c>
      <c r="G995" s="82" t="s">
        <v>2818</v>
      </c>
      <c r="H995" s="1" t="s">
        <v>2863</v>
      </c>
    </row>
    <row r="996" spans="1:8">
      <c r="A996" s="1">
        <v>3192</v>
      </c>
      <c r="B996" s="33" t="s">
        <v>5999</v>
      </c>
      <c r="C996" s="80">
        <v>10000</v>
      </c>
      <c r="D996" s="81">
        <v>102</v>
      </c>
      <c r="E996" s="1" t="s">
        <v>2861</v>
      </c>
      <c r="F996" s="1" t="s">
        <v>2820</v>
      </c>
      <c r="G996" s="82" t="s">
        <v>2839</v>
      </c>
      <c r="H996" s="1" t="s">
        <v>3032</v>
      </c>
    </row>
    <row r="997" spans="1:8">
      <c r="A997" s="1">
        <v>2134</v>
      </c>
      <c r="B997" s="33" t="s">
        <v>5997</v>
      </c>
      <c r="C997" s="80">
        <v>6000</v>
      </c>
      <c r="D997" s="81">
        <v>104</v>
      </c>
      <c r="E997" s="1" t="s">
        <v>2861</v>
      </c>
      <c r="F997" s="1" t="s">
        <v>2810</v>
      </c>
      <c r="G997" s="82" t="s">
        <v>2849</v>
      </c>
      <c r="H997" s="1" t="s">
        <v>3029</v>
      </c>
    </row>
    <row r="998" spans="1:8" ht="27.6">
      <c r="A998" s="1">
        <v>712</v>
      </c>
      <c r="B998" s="33" t="s">
        <v>5991</v>
      </c>
      <c r="C998" s="80">
        <v>48500</v>
      </c>
      <c r="D998" s="81">
        <v>105</v>
      </c>
      <c r="E998" s="1" t="s">
        <v>2861</v>
      </c>
      <c r="F998" s="1" t="s">
        <v>2810</v>
      </c>
      <c r="G998" s="82" t="s">
        <v>2839</v>
      </c>
      <c r="H998" s="1" t="s">
        <v>2816</v>
      </c>
    </row>
    <row r="999" spans="1:8">
      <c r="A999" s="1">
        <v>1405</v>
      </c>
      <c r="B999" s="33" t="s">
        <v>5992</v>
      </c>
      <c r="C999" s="80">
        <v>25000</v>
      </c>
      <c r="D999" s="81">
        <v>105</v>
      </c>
      <c r="E999" s="1" t="s">
        <v>2861</v>
      </c>
      <c r="F999" s="1" t="s">
        <v>2810</v>
      </c>
      <c r="G999" s="82" t="s">
        <v>2818</v>
      </c>
      <c r="H999" s="1" t="s">
        <v>3694</v>
      </c>
    </row>
    <row r="1000" spans="1:8" ht="27.6">
      <c r="A1000" s="1">
        <v>1481</v>
      </c>
      <c r="B1000" s="33" t="s">
        <v>5993</v>
      </c>
      <c r="C1000" s="80">
        <v>5000</v>
      </c>
      <c r="D1000" s="81">
        <v>105</v>
      </c>
      <c r="E1000" s="1" t="s">
        <v>2861</v>
      </c>
      <c r="F1000" s="1" t="s">
        <v>96</v>
      </c>
      <c r="G1000" s="82" t="s">
        <v>2818</v>
      </c>
      <c r="H1000" s="1" t="s">
        <v>4262</v>
      </c>
    </row>
    <row r="1001" spans="1:8" ht="27.6">
      <c r="A1001" s="1">
        <v>2759</v>
      </c>
      <c r="B1001" s="33" t="s">
        <v>5994</v>
      </c>
      <c r="C1001" s="80">
        <v>1000</v>
      </c>
      <c r="D1001" s="81">
        <v>105</v>
      </c>
      <c r="E1001" s="1" t="s">
        <v>2861</v>
      </c>
      <c r="F1001" s="1" t="s">
        <v>2892</v>
      </c>
      <c r="G1001" s="82" t="s">
        <v>2821</v>
      </c>
      <c r="H1001" s="1" t="s">
        <v>4721</v>
      </c>
    </row>
    <row r="1002" spans="1:8" ht="27.6">
      <c r="A1002" s="1">
        <v>3077</v>
      </c>
      <c r="B1002" s="33" t="s">
        <v>5995</v>
      </c>
      <c r="C1002" s="80">
        <v>22000</v>
      </c>
      <c r="D1002" s="81">
        <v>105</v>
      </c>
      <c r="E1002" s="1" t="s">
        <v>2861</v>
      </c>
      <c r="F1002" s="1" t="s">
        <v>96</v>
      </c>
      <c r="G1002" s="82" t="s">
        <v>2839</v>
      </c>
      <c r="H1002" s="1" t="s">
        <v>2881</v>
      </c>
    </row>
    <row r="1003" spans="1:8">
      <c r="A1003" s="1">
        <v>4017</v>
      </c>
      <c r="B1003" s="33" t="s">
        <v>5996</v>
      </c>
      <c r="C1003" s="80">
        <v>10000</v>
      </c>
      <c r="D1003" s="81">
        <v>105</v>
      </c>
      <c r="E1003" s="1" t="s">
        <v>2861</v>
      </c>
      <c r="F1003" s="1" t="s">
        <v>2810</v>
      </c>
      <c r="G1003" s="82" t="s">
        <v>2867</v>
      </c>
      <c r="H1003" s="1" t="s">
        <v>2928</v>
      </c>
    </row>
    <row r="1004" spans="1:8">
      <c r="A1004" s="1">
        <v>571</v>
      </c>
      <c r="B1004" s="33" t="s">
        <v>5985</v>
      </c>
      <c r="C1004" s="80">
        <v>25000</v>
      </c>
      <c r="D1004" s="81">
        <v>106</v>
      </c>
      <c r="E1004" s="1" t="s">
        <v>2861</v>
      </c>
      <c r="F1004" s="1" t="s">
        <v>2810</v>
      </c>
      <c r="G1004" s="82" t="s">
        <v>2851</v>
      </c>
      <c r="H1004" s="1" t="s">
        <v>3415</v>
      </c>
    </row>
    <row r="1005" spans="1:8" ht="27.6">
      <c r="A1005" s="1">
        <v>968</v>
      </c>
      <c r="B1005" s="33" t="s">
        <v>5986</v>
      </c>
      <c r="C1005" s="80">
        <v>8000</v>
      </c>
      <c r="D1005" s="81">
        <v>106</v>
      </c>
      <c r="E1005" s="1" t="s">
        <v>2861</v>
      </c>
      <c r="F1005" s="1" t="s">
        <v>2810</v>
      </c>
      <c r="G1005" s="82" t="s">
        <v>2851</v>
      </c>
      <c r="H1005" s="1" t="s">
        <v>2816</v>
      </c>
    </row>
    <row r="1006" spans="1:8" ht="27.6">
      <c r="A1006" s="1">
        <v>984</v>
      </c>
      <c r="B1006" s="33" t="s">
        <v>5987</v>
      </c>
      <c r="C1006" s="80">
        <v>10000</v>
      </c>
      <c r="D1006" s="81">
        <v>106</v>
      </c>
      <c r="E1006" s="1" t="s">
        <v>2861</v>
      </c>
      <c r="F1006" s="1" t="s">
        <v>2810</v>
      </c>
      <c r="G1006" s="82" t="s">
        <v>2811</v>
      </c>
      <c r="H1006" s="1" t="s">
        <v>2816</v>
      </c>
    </row>
    <row r="1007" spans="1:8" ht="27.6">
      <c r="A1007" s="1">
        <v>1322</v>
      </c>
      <c r="B1007" s="33" t="s">
        <v>5988</v>
      </c>
      <c r="C1007" s="80">
        <v>35000</v>
      </c>
      <c r="D1007" s="81">
        <v>106</v>
      </c>
      <c r="E1007" s="1" t="s">
        <v>2814</v>
      </c>
      <c r="F1007" s="1" t="s">
        <v>2820</v>
      </c>
      <c r="G1007" s="82" t="s">
        <v>2823</v>
      </c>
      <c r="H1007" s="1" t="s">
        <v>2816</v>
      </c>
    </row>
    <row r="1008" spans="1:8">
      <c r="A1008" s="1">
        <v>1380</v>
      </c>
      <c r="B1008" s="33" t="s">
        <v>5989</v>
      </c>
      <c r="C1008" s="80">
        <v>25</v>
      </c>
      <c r="D1008" s="81">
        <v>106</v>
      </c>
      <c r="E1008" s="1" t="s">
        <v>2809</v>
      </c>
      <c r="F1008" s="1" t="s">
        <v>2810</v>
      </c>
      <c r="G1008" s="82" t="s">
        <v>2825</v>
      </c>
      <c r="H1008" s="1" t="s">
        <v>2984</v>
      </c>
    </row>
    <row r="1009" spans="1:8">
      <c r="A1009" s="1">
        <v>2648</v>
      </c>
      <c r="B1009" s="33" t="s">
        <v>5990</v>
      </c>
      <c r="C1009" s="80">
        <v>12000</v>
      </c>
      <c r="D1009" s="81">
        <v>106</v>
      </c>
      <c r="E1009" s="1" t="s">
        <v>2814</v>
      </c>
      <c r="F1009" s="1" t="s">
        <v>2810</v>
      </c>
      <c r="G1009" s="82" t="s">
        <v>2811</v>
      </c>
      <c r="H1009" s="1" t="s">
        <v>2844</v>
      </c>
    </row>
    <row r="1010" spans="1:8">
      <c r="A1010" s="1">
        <v>1791</v>
      </c>
      <c r="B1010" s="33" t="s">
        <v>5984</v>
      </c>
      <c r="C1010" s="80">
        <v>3000</v>
      </c>
      <c r="D1010" s="81">
        <v>107</v>
      </c>
      <c r="E1010" s="1" t="s">
        <v>2861</v>
      </c>
      <c r="F1010" s="1" t="s">
        <v>2820</v>
      </c>
      <c r="G1010" s="82" t="s">
        <v>2843</v>
      </c>
      <c r="H1010" s="1" t="s">
        <v>2834</v>
      </c>
    </row>
    <row r="1011" spans="1:8" ht="27.6">
      <c r="A1011" s="1">
        <v>2326</v>
      </c>
      <c r="B1011" s="33" t="s">
        <v>5982</v>
      </c>
      <c r="C1011" s="80">
        <v>15000</v>
      </c>
      <c r="D1011" s="81">
        <v>108</v>
      </c>
      <c r="E1011" s="1" t="s">
        <v>2971</v>
      </c>
      <c r="F1011" s="1" t="s">
        <v>2810</v>
      </c>
      <c r="G1011" s="82" t="s">
        <v>2849</v>
      </c>
      <c r="H1011" s="1" t="s">
        <v>2870</v>
      </c>
    </row>
    <row r="1012" spans="1:8" ht="27.6">
      <c r="A1012" s="1">
        <v>2351</v>
      </c>
      <c r="B1012" s="33" t="s">
        <v>5983</v>
      </c>
      <c r="C1012" s="80">
        <v>18900</v>
      </c>
      <c r="D1012" s="81">
        <v>108</v>
      </c>
      <c r="E1012" s="1" t="s">
        <v>2814</v>
      </c>
      <c r="F1012" s="1" t="s">
        <v>3232</v>
      </c>
      <c r="G1012" s="82" t="s">
        <v>2849</v>
      </c>
      <c r="H1012" s="1" t="s">
        <v>3415</v>
      </c>
    </row>
    <row r="1013" spans="1:8">
      <c r="A1013" s="1">
        <v>1118</v>
      </c>
      <c r="B1013" s="33" t="s">
        <v>5981</v>
      </c>
      <c r="C1013" s="80">
        <v>4500</v>
      </c>
      <c r="D1013" s="81">
        <v>109</v>
      </c>
      <c r="E1013" s="1" t="s">
        <v>2861</v>
      </c>
      <c r="F1013" s="1" t="s">
        <v>2892</v>
      </c>
      <c r="G1013" s="82" t="s">
        <v>2849</v>
      </c>
      <c r="H1013" s="1" t="s">
        <v>3029</v>
      </c>
    </row>
    <row r="1014" spans="1:8">
      <c r="A1014" s="1">
        <v>232</v>
      </c>
      <c r="B1014" s="33" t="s">
        <v>5974</v>
      </c>
      <c r="C1014" s="80">
        <v>4000</v>
      </c>
      <c r="D1014" s="81">
        <v>110</v>
      </c>
      <c r="E1014" s="1" t="s">
        <v>2861</v>
      </c>
      <c r="F1014" s="1" t="s">
        <v>2820</v>
      </c>
      <c r="G1014" s="82" t="s">
        <v>2839</v>
      </c>
      <c r="H1014" s="1" t="s">
        <v>2893</v>
      </c>
    </row>
    <row r="1015" spans="1:8">
      <c r="A1015" s="1">
        <v>1735</v>
      </c>
      <c r="B1015" s="33" t="s">
        <v>5975</v>
      </c>
      <c r="C1015" s="80">
        <v>1000</v>
      </c>
      <c r="D1015" s="81">
        <v>110</v>
      </c>
      <c r="E1015" s="1" t="s">
        <v>2861</v>
      </c>
      <c r="F1015" s="1" t="s">
        <v>2810</v>
      </c>
      <c r="G1015" s="82" t="s">
        <v>2851</v>
      </c>
      <c r="H1015" s="1" t="s">
        <v>2972</v>
      </c>
    </row>
    <row r="1016" spans="1:8" ht="27.6">
      <c r="A1016" s="1">
        <v>2749</v>
      </c>
      <c r="B1016" s="33" t="s">
        <v>5976</v>
      </c>
      <c r="C1016" s="80">
        <v>10000</v>
      </c>
      <c r="D1016" s="81">
        <v>110</v>
      </c>
      <c r="E1016" s="1" t="s">
        <v>2861</v>
      </c>
      <c r="F1016" s="1" t="s">
        <v>2810</v>
      </c>
      <c r="G1016" s="82" t="s">
        <v>2849</v>
      </c>
      <c r="H1016" s="1" t="s">
        <v>4721</v>
      </c>
    </row>
    <row r="1017" spans="1:8">
      <c r="A1017" s="1">
        <v>3198</v>
      </c>
      <c r="B1017" s="33" t="s">
        <v>5977</v>
      </c>
      <c r="C1017" s="80">
        <v>30000</v>
      </c>
      <c r="D1017" s="81">
        <v>110</v>
      </c>
      <c r="E1017" s="1" t="s">
        <v>2861</v>
      </c>
      <c r="F1017" s="1" t="s">
        <v>2911</v>
      </c>
      <c r="G1017" s="82" t="s">
        <v>2839</v>
      </c>
      <c r="H1017" s="1" t="s">
        <v>3032</v>
      </c>
    </row>
    <row r="1018" spans="1:8">
      <c r="A1018" s="1">
        <v>3979</v>
      </c>
      <c r="B1018" s="33" t="s">
        <v>5978</v>
      </c>
      <c r="C1018" s="80">
        <v>6000</v>
      </c>
      <c r="D1018" s="81">
        <v>110</v>
      </c>
      <c r="E1018" s="1" t="s">
        <v>2861</v>
      </c>
      <c r="F1018" s="1" t="s">
        <v>2820</v>
      </c>
      <c r="G1018" s="82" t="s">
        <v>2849</v>
      </c>
      <c r="H1018" s="1" t="s">
        <v>2928</v>
      </c>
    </row>
    <row r="1019" spans="1:8" ht="27.6">
      <c r="A1019" s="1">
        <v>4047</v>
      </c>
      <c r="B1019" s="33" t="s">
        <v>5979</v>
      </c>
      <c r="C1019" s="80">
        <v>5000</v>
      </c>
      <c r="D1019" s="81">
        <v>110</v>
      </c>
      <c r="E1019" s="1" t="s">
        <v>2861</v>
      </c>
      <c r="F1019" s="1" t="s">
        <v>2810</v>
      </c>
      <c r="G1019" s="82" t="s">
        <v>2815</v>
      </c>
      <c r="H1019" s="1" t="s">
        <v>2928</v>
      </c>
    </row>
    <row r="1020" spans="1:8" ht="27.6">
      <c r="A1020" s="1">
        <v>4053</v>
      </c>
      <c r="B1020" s="33" t="s">
        <v>5980</v>
      </c>
      <c r="C1020" s="80">
        <v>500</v>
      </c>
      <c r="D1020" s="81">
        <v>110</v>
      </c>
      <c r="E1020" s="1" t="s">
        <v>2861</v>
      </c>
      <c r="F1020" s="1" t="s">
        <v>2820</v>
      </c>
      <c r="G1020" s="82" t="s">
        <v>2818</v>
      </c>
      <c r="H1020" s="1" t="s">
        <v>2928</v>
      </c>
    </row>
    <row r="1021" spans="1:8">
      <c r="A1021" s="1">
        <v>880</v>
      </c>
      <c r="B1021" s="33" t="s">
        <v>5973</v>
      </c>
      <c r="C1021" s="80">
        <v>3780</v>
      </c>
      <c r="D1021" s="81">
        <v>113</v>
      </c>
      <c r="E1021" s="1" t="s">
        <v>2861</v>
      </c>
      <c r="F1021" s="1" t="s">
        <v>2810</v>
      </c>
      <c r="G1021" s="82" t="s">
        <v>2880</v>
      </c>
      <c r="H1021" s="1" t="s">
        <v>2948</v>
      </c>
    </row>
    <row r="1022" spans="1:8">
      <c r="A1022" s="1">
        <v>503</v>
      </c>
      <c r="B1022" s="33" t="s">
        <v>5972</v>
      </c>
      <c r="C1022" s="80">
        <v>6500</v>
      </c>
      <c r="D1022" s="81">
        <v>114</v>
      </c>
      <c r="E1022" s="1" t="s">
        <v>2861</v>
      </c>
      <c r="F1022" s="1" t="s">
        <v>2820</v>
      </c>
      <c r="G1022" s="82" t="s">
        <v>2815</v>
      </c>
      <c r="H1022" s="1" t="s">
        <v>3207</v>
      </c>
    </row>
    <row r="1023" spans="1:8">
      <c r="A1023" s="1">
        <v>146</v>
      </c>
      <c r="B1023" s="33" t="s">
        <v>5968</v>
      </c>
      <c r="C1023" s="80">
        <v>20000</v>
      </c>
      <c r="D1023" s="81">
        <v>115</v>
      </c>
      <c r="E1023" s="1" t="s">
        <v>2814</v>
      </c>
      <c r="F1023" s="1" t="s">
        <v>2810</v>
      </c>
      <c r="G1023" s="82" t="s">
        <v>2843</v>
      </c>
      <c r="H1023" s="1" t="s">
        <v>3142</v>
      </c>
    </row>
    <row r="1024" spans="1:8" ht="27.6">
      <c r="A1024" s="1">
        <v>593</v>
      </c>
      <c r="B1024" s="33" t="s">
        <v>5969</v>
      </c>
      <c r="C1024" s="80">
        <v>500</v>
      </c>
      <c r="D1024" s="81">
        <v>115</v>
      </c>
      <c r="E1024" s="1" t="s">
        <v>2861</v>
      </c>
      <c r="F1024" s="1" t="s">
        <v>2820</v>
      </c>
      <c r="G1024" s="82" t="s">
        <v>2849</v>
      </c>
      <c r="H1024" s="1" t="s">
        <v>3415</v>
      </c>
    </row>
    <row r="1025" spans="1:8">
      <c r="A1025" s="1">
        <v>2124</v>
      </c>
      <c r="B1025" s="33" t="s">
        <v>5970</v>
      </c>
      <c r="C1025" s="80">
        <v>1100</v>
      </c>
      <c r="D1025" s="81">
        <v>115</v>
      </c>
      <c r="E1025" s="1" t="s">
        <v>2861</v>
      </c>
      <c r="F1025" s="1" t="s">
        <v>2810</v>
      </c>
      <c r="G1025" s="82" t="s">
        <v>2818</v>
      </c>
      <c r="H1025" s="1" t="s">
        <v>3029</v>
      </c>
    </row>
    <row r="1026" spans="1:8">
      <c r="A1026" s="1">
        <v>2155</v>
      </c>
      <c r="B1026" s="33" t="s">
        <v>5971</v>
      </c>
      <c r="C1026" s="80">
        <v>5000</v>
      </c>
      <c r="D1026" s="81">
        <v>115</v>
      </c>
      <c r="E1026" s="1" t="s">
        <v>2861</v>
      </c>
      <c r="F1026" s="1" t="s">
        <v>2820</v>
      </c>
      <c r="G1026" s="82" t="s">
        <v>2849</v>
      </c>
      <c r="H1026" s="1" t="s">
        <v>3029</v>
      </c>
    </row>
    <row r="1027" spans="1:8" ht="27.6">
      <c r="A1027" s="1">
        <v>1233</v>
      </c>
      <c r="B1027" s="33" t="s">
        <v>5965</v>
      </c>
      <c r="C1027" s="80">
        <v>1000</v>
      </c>
      <c r="D1027" s="81">
        <v>116</v>
      </c>
      <c r="E1027" s="1" t="s">
        <v>2814</v>
      </c>
      <c r="F1027" s="1" t="s">
        <v>2810</v>
      </c>
      <c r="G1027" s="82" t="s">
        <v>2839</v>
      </c>
      <c r="H1027" s="1" t="s">
        <v>4564</v>
      </c>
    </row>
    <row r="1028" spans="1:8">
      <c r="A1028" s="1">
        <v>3122</v>
      </c>
      <c r="B1028" s="33" t="s">
        <v>5966</v>
      </c>
      <c r="C1028" s="80">
        <v>199</v>
      </c>
      <c r="D1028" s="81">
        <v>116</v>
      </c>
      <c r="E1028" s="1" t="s">
        <v>2814</v>
      </c>
      <c r="F1028" s="1" t="s">
        <v>2810</v>
      </c>
      <c r="G1028" s="82" t="s">
        <v>2843</v>
      </c>
      <c r="H1028" s="1" t="s">
        <v>2881</v>
      </c>
    </row>
    <row r="1029" spans="1:8">
      <c r="A1029" s="1">
        <v>3789</v>
      </c>
      <c r="B1029" s="33" t="s">
        <v>5967</v>
      </c>
      <c r="C1029" s="80">
        <v>3550</v>
      </c>
      <c r="D1029" s="81">
        <v>116</v>
      </c>
      <c r="E1029" s="1" t="s">
        <v>2861</v>
      </c>
      <c r="F1029" s="1" t="s">
        <v>2820</v>
      </c>
      <c r="G1029" s="82" t="s">
        <v>2825</v>
      </c>
      <c r="H1029" s="1" t="s">
        <v>3032</v>
      </c>
    </row>
    <row r="1030" spans="1:8">
      <c r="A1030" s="1">
        <v>2151</v>
      </c>
      <c r="B1030" s="33" t="s">
        <v>5963</v>
      </c>
      <c r="C1030" s="80">
        <v>45000</v>
      </c>
      <c r="D1030" s="81">
        <v>118</v>
      </c>
      <c r="E1030" s="1" t="s">
        <v>2861</v>
      </c>
      <c r="F1030" s="1" t="s">
        <v>2810</v>
      </c>
      <c r="G1030" s="82" t="s">
        <v>2825</v>
      </c>
      <c r="H1030" s="1" t="s">
        <v>3029</v>
      </c>
    </row>
    <row r="1031" spans="1:8">
      <c r="A1031" s="1">
        <v>3889</v>
      </c>
      <c r="B1031" s="33" t="s">
        <v>5964</v>
      </c>
      <c r="C1031" s="80">
        <v>8000</v>
      </c>
      <c r="D1031" s="81">
        <v>118</v>
      </c>
      <c r="E1031" s="1" t="s">
        <v>2861</v>
      </c>
      <c r="F1031" s="1" t="s">
        <v>2810</v>
      </c>
      <c r="G1031" s="82" t="s">
        <v>2815</v>
      </c>
      <c r="H1031" s="1" t="s">
        <v>2928</v>
      </c>
    </row>
    <row r="1032" spans="1:8" ht="27.6">
      <c r="A1032" s="1">
        <v>933</v>
      </c>
      <c r="B1032" s="33" t="s">
        <v>5957</v>
      </c>
      <c r="C1032" s="80">
        <v>2000</v>
      </c>
      <c r="D1032" s="81">
        <v>120</v>
      </c>
      <c r="E1032" s="1" t="s">
        <v>2861</v>
      </c>
      <c r="F1032" s="1" t="s">
        <v>2810</v>
      </c>
      <c r="G1032" s="82" t="s">
        <v>2849</v>
      </c>
      <c r="H1032" s="1" t="s">
        <v>3919</v>
      </c>
    </row>
    <row r="1033" spans="1:8">
      <c r="A1033" s="1">
        <v>2323</v>
      </c>
      <c r="B1033" s="33" t="s">
        <v>5958</v>
      </c>
      <c r="C1033" s="80">
        <v>250</v>
      </c>
      <c r="D1033" s="81">
        <v>120</v>
      </c>
      <c r="E1033" s="1" t="s">
        <v>2971</v>
      </c>
      <c r="F1033" s="1" t="s">
        <v>2810</v>
      </c>
      <c r="G1033" s="82" t="s">
        <v>2849</v>
      </c>
      <c r="H1033" s="1" t="s">
        <v>2870</v>
      </c>
    </row>
    <row r="1034" spans="1:8">
      <c r="A1034" s="1">
        <v>2362</v>
      </c>
      <c r="B1034" s="33" t="s">
        <v>5959</v>
      </c>
      <c r="C1034" s="80">
        <v>420</v>
      </c>
      <c r="D1034" s="81">
        <v>120</v>
      </c>
      <c r="E1034" s="1" t="s">
        <v>2814</v>
      </c>
      <c r="F1034" s="1" t="s">
        <v>2810</v>
      </c>
      <c r="G1034" s="82" t="s">
        <v>2843</v>
      </c>
      <c r="H1034" s="1" t="s">
        <v>3415</v>
      </c>
    </row>
    <row r="1035" spans="1:8">
      <c r="A1035" s="1">
        <v>2567</v>
      </c>
      <c r="B1035" s="33" t="s">
        <v>5960</v>
      </c>
      <c r="C1035" s="80">
        <v>45000</v>
      </c>
      <c r="D1035" s="81">
        <v>120</v>
      </c>
      <c r="E1035" s="1" t="s">
        <v>2814</v>
      </c>
      <c r="F1035" s="1" t="s">
        <v>2810</v>
      </c>
      <c r="G1035" s="82" t="s">
        <v>2849</v>
      </c>
      <c r="H1035" s="1" t="s">
        <v>3661</v>
      </c>
    </row>
    <row r="1036" spans="1:8">
      <c r="A1036" s="1">
        <v>2976</v>
      </c>
      <c r="B1036" s="33" t="s">
        <v>5961</v>
      </c>
      <c r="C1036" s="80">
        <v>70</v>
      </c>
      <c r="D1036" s="81">
        <v>120</v>
      </c>
      <c r="E1036" s="1" t="s">
        <v>2809</v>
      </c>
      <c r="F1036" s="1" t="s">
        <v>2820</v>
      </c>
      <c r="G1036" s="82" t="s">
        <v>2811</v>
      </c>
      <c r="H1036" s="1" t="s">
        <v>2928</v>
      </c>
    </row>
    <row r="1037" spans="1:8">
      <c r="A1037" s="1">
        <v>3918</v>
      </c>
      <c r="B1037" s="33" t="s">
        <v>5962</v>
      </c>
      <c r="C1037" s="80">
        <v>60000</v>
      </c>
      <c r="D1037" s="81">
        <v>120</v>
      </c>
      <c r="E1037" s="1" t="s">
        <v>2861</v>
      </c>
      <c r="F1037" s="1" t="s">
        <v>2820</v>
      </c>
      <c r="G1037" s="82" t="s">
        <v>2851</v>
      </c>
      <c r="H1037" s="1" t="s">
        <v>2928</v>
      </c>
    </row>
    <row r="1038" spans="1:8">
      <c r="A1038" s="1">
        <v>553</v>
      </c>
      <c r="B1038" s="33" t="s">
        <v>5955</v>
      </c>
      <c r="C1038" s="80">
        <v>25000</v>
      </c>
      <c r="D1038" s="81">
        <v>123</v>
      </c>
      <c r="E1038" s="1" t="s">
        <v>2861</v>
      </c>
      <c r="F1038" s="1" t="s">
        <v>2810</v>
      </c>
      <c r="G1038" s="82" t="s">
        <v>2818</v>
      </c>
      <c r="H1038" s="1" t="s">
        <v>3415</v>
      </c>
    </row>
    <row r="1039" spans="1:8">
      <c r="A1039" s="1">
        <v>910</v>
      </c>
      <c r="B1039" s="33" t="s">
        <v>5956</v>
      </c>
      <c r="C1039" s="80">
        <v>550</v>
      </c>
      <c r="D1039" s="81">
        <v>123</v>
      </c>
      <c r="E1039" s="1" t="s">
        <v>2861</v>
      </c>
      <c r="F1039" s="1" t="s">
        <v>2820</v>
      </c>
      <c r="G1039" s="82" t="s">
        <v>2839</v>
      </c>
      <c r="H1039" s="1" t="s">
        <v>3919</v>
      </c>
    </row>
    <row r="1040" spans="1:8" ht="27.6">
      <c r="A1040" s="1">
        <v>2649</v>
      </c>
      <c r="B1040" s="33" t="s">
        <v>5953</v>
      </c>
      <c r="C1040" s="80">
        <v>125000</v>
      </c>
      <c r="D1040" s="81">
        <v>124</v>
      </c>
      <c r="E1040" s="1" t="s">
        <v>2814</v>
      </c>
      <c r="F1040" s="1" t="s">
        <v>2810</v>
      </c>
      <c r="G1040" s="82" t="s">
        <v>2815</v>
      </c>
      <c r="H1040" s="1" t="s">
        <v>2844</v>
      </c>
    </row>
    <row r="1041" spans="1:8">
      <c r="A1041" s="1">
        <v>2823</v>
      </c>
      <c r="B1041" s="33" t="s">
        <v>5954</v>
      </c>
      <c r="C1041" s="80">
        <v>100</v>
      </c>
      <c r="D1041" s="81">
        <v>124</v>
      </c>
      <c r="E1041" s="1" t="s">
        <v>2809</v>
      </c>
      <c r="F1041" s="1" t="s">
        <v>2820</v>
      </c>
      <c r="G1041" s="82" t="s">
        <v>2849</v>
      </c>
      <c r="H1041" s="1" t="s">
        <v>2928</v>
      </c>
    </row>
    <row r="1042" spans="1:8">
      <c r="A1042" s="1">
        <v>434</v>
      </c>
      <c r="B1042" s="33" t="s">
        <v>5945</v>
      </c>
      <c r="C1042" s="80">
        <v>2500</v>
      </c>
      <c r="D1042" s="81">
        <v>125</v>
      </c>
      <c r="E1042" s="1" t="s">
        <v>2861</v>
      </c>
      <c r="F1042" s="1" t="s">
        <v>2810</v>
      </c>
      <c r="G1042" s="82" t="s">
        <v>2818</v>
      </c>
      <c r="H1042" s="1" t="s">
        <v>3207</v>
      </c>
    </row>
    <row r="1043" spans="1:8">
      <c r="A1043" s="1">
        <v>890</v>
      </c>
      <c r="B1043" s="33" t="s">
        <v>5946</v>
      </c>
      <c r="C1043" s="80">
        <v>3000</v>
      </c>
      <c r="D1043" s="81">
        <v>125</v>
      </c>
      <c r="E1043" s="1" t="s">
        <v>2861</v>
      </c>
      <c r="F1043" s="1" t="s">
        <v>2810</v>
      </c>
      <c r="G1043" s="82" t="s">
        <v>2818</v>
      </c>
      <c r="H1043" s="1" t="s">
        <v>2948</v>
      </c>
    </row>
    <row r="1044" spans="1:8" ht="27.6">
      <c r="A1044" s="1">
        <v>1138</v>
      </c>
      <c r="B1044" s="33" t="s">
        <v>5947</v>
      </c>
      <c r="C1044" s="80">
        <v>35000</v>
      </c>
      <c r="D1044" s="81">
        <v>125</v>
      </c>
      <c r="E1044" s="1" t="s">
        <v>2861</v>
      </c>
      <c r="F1044" s="1" t="s">
        <v>2810</v>
      </c>
      <c r="G1044" s="82" t="s">
        <v>2839</v>
      </c>
      <c r="H1044" s="1" t="s">
        <v>3602</v>
      </c>
    </row>
    <row r="1045" spans="1:8" ht="27.6">
      <c r="A1045" s="1">
        <v>1572</v>
      </c>
      <c r="B1045" s="33" t="s">
        <v>5948</v>
      </c>
      <c r="C1045" s="80">
        <v>2500</v>
      </c>
      <c r="D1045" s="81">
        <v>125</v>
      </c>
      <c r="E1045" s="1" t="s">
        <v>2814</v>
      </c>
      <c r="F1045" s="1" t="s">
        <v>2820</v>
      </c>
      <c r="G1045" s="82" t="s">
        <v>2811</v>
      </c>
      <c r="H1045" s="1" t="s">
        <v>3836</v>
      </c>
    </row>
    <row r="1046" spans="1:8">
      <c r="A1046" s="1">
        <v>1866</v>
      </c>
      <c r="B1046" s="33" t="s">
        <v>5949</v>
      </c>
      <c r="C1046" s="80">
        <v>25000</v>
      </c>
      <c r="D1046" s="81">
        <v>125</v>
      </c>
      <c r="E1046" s="1" t="s">
        <v>2861</v>
      </c>
      <c r="F1046" s="1" t="s">
        <v>2810</v>
      </c>
      <c r="G1046" s="82" t="s">
        <v>2839</v>
      </c>
      <c r="H1046" s="1" t="s">
        <v>3602</v>
      </c>
    </row>
    <row r="1047" spans="1:8" ht="27.6">
      <c r="A1047" s="1">
        <v>3087</v>
      </c>
      <c r="B1047" s="33" t="s">
        <v>5950</v>
      </c>
      <c r="C1047" s="80">
        <v>20000</v>
      </c>
      <c r="D1047" s="81">
        <v>125</v>
      </c>
      <c r="E1047" s="1" t="s">
        <v>2861</v>
      </c>
      <c r="F1047" s="1" t="s">
        <v>2810</v>
      </c>
      <c r="G1047" s="82" t="s">
        <v>2818</v>
      </c>
      <c r="H1047" s="1" t="s">
        <v>2881</v>
      </c>
    </row>
    <row r="1048" spans="1:8" ht="27.6">
      <c r="A1048" s="1">
        <v>3899</v>
      </c>
      <c r="B1048" s="33" t="s">
        <v>5951</v>
      </c>
      <c r="C1048" s="80">
        <v>10000</v>
      </c>
      <c r="D1048" s="81">
        <v>125</v>
      </c>
      <c r="E1048" s="1" t="s">
        <v>2861</v>
      </c>
      <c r="F1048" s="1" t="s">
        <v>2810</v>
      </c>
      <c r="G1048" s="82" t="s">
        <v>2851</v>
      </c>
      <c r="H1048" s="1" t="s">
        <v>2928</v>
      </c>
    </row>
    <row r="1049" spans="1:8">
      <c r="A1049" s="1">
        <v>4021</v>
      </c>
      <c r="B1049" s="33" t="s">
        <v>5952</v>
      </c>
      <c r="C1049" s="80">
        <v>15000</v>
      </c>
      <c r="D1049" s="81">
        <v>125</v>
      </c>
      <c r="E1049" s="1" t="s">
        <v>2861</v>
      </c>
      <c r="F1049" s="1" t="s">
        <v>2810</v>
      </c>
      <c r="G1049" s="82" t="s">
        <v>2867</v>
      </c>
      <c r="H1049" s="1" t="s">
        <v>2928</v>
      </c>
    </row>
    <row r="1050" spans="1:8" ht="27.6">
      <c r="A1050" s="1">
        <v>953</v>
      </c>
      <c r="B1050" s="33" t="s">
        <v>5942</v>
      </c>
      <c r="C1050" s="80">
        <v>15000</v>
      </c>
      <c r="D1050" s="81">
        <v>126</v>
      </c>
      <c r="E1050" s="1" t="s">
        <v>2861</v>
      </c>
      <c r="F1050" s="1" t="s">
        <v>2810</v>
      </c>
      <c r="G1050" s="82" t="s">
        <v>2815</v>
      </c>
      <c r="H1050" s="1" t="s">
        <v>2816</v>
      </c>
    </row>
    <row r="1051" spans="1:8" ht="27.6">
      <c r="A1051" s="1">
        <v>3088</v>
      </c>
      <c r="B1051" s="33" t="s">
        <v>5943</v>
      </c>
      <c r="C1051" s="80">
        <v>65000</v>
      </c>
      <c r="D1051" s="81">
        <v>126</v>
      </c>
      <c r="E1051" s="1" t="s">
        <v>2861</v>
      </c>
      <c r="F1051" s="1" t="s">
        <v>2810</v>
      </c>
      <c r="G1051" s="82" t="s">
        <v>2815</v>
      </c>
      <c r="H1051" s="1" t="s">
        <v>2881</v>
      </c>
    </row>
    <row r="1052" spans="1:8">
      <c r="A1052" s="1">
        <v>3964</v>
      </c>
      <c r="B1052" s="33" t="s">
        <v>5944</v>
      </c>
      <c r="C1052" s="80">
        <v>2000</v>
      </c>
      <c r="D1052" s="81">
        <v>126</v>
      </c>
      <c r="E1052" s="1" t="s">
        <v>2861</v>
      </c>
      <c r="F1052" s="1" t="s">
        <v>2810</v>
      </c>
      <c r="G1052" s="82" t="s">
        <v>2811</v>
      </c>
      <c r="H1052" s="1" t="s">
        <v>2928</v>
      </c>
    </row>
    <row r="1053" spans="1:8">
      <c r="A1053" s="1">
        <v>2138</v>
      </c>
      <c r="B1053" s="33" t="s">
        <v>5940</v>
      </c>
      <c r="C1053" s="80">
        <v>1000</v>
      </c>
      <c r="D1053" s="81">
        <v>128</v>
      </c>
      <c r="E1053" s="1" t="s">
        <v>2861</v>
      </c>
      <c r="F1053" s="1" t="s">
        <v>2820</v>
      </c>
      <c r="G1053" s="82" t="s">
        <v>2818</v>
      </c>
      <c r="H1053" s="1" t="s">
        <v>3029</v>
      </c>
    </row>
    <row r="1054" spans="1:8">
      <c r="A1054" s="1">
        <v>3120</v>
      </c>
      <c r="B1054" s="33" t="s">
        <v>5941</v>
      </c>
      <c r="C1054" s="80">
        <v>1300000</v>
      </c>
      <c r="D1054" s="81">
        <v>128</v>
      </c>
      <c r="E1054" s="1" t="s">
        <v>2861</v>
      </c>
      <c r="F1054" s="1" t="s">
        <v>2981</v>
      </c>
      <c r="G1054" s="82" t="s">
        <v>2849</v>
      </c>
      <c r="H1054" s="1" t="s">
        <v>2881</v>
      </c>
    </row>
    <row r="1055" spans="1:8" ht="27.6">
      <c r="A1055" s="1">
        <v>2921</v>
      </c>
      <c r="B1055" s="33" t="s">
        <v>5939</v>
      </c>
      <c r="C1055" s="80">
        <v>100</v>
      </c>
      <c r="D1055" s="81">
        <v>129</v>
      </c>
      <c r="E1055" s="1" t="s">
        <v>2809</v>
      </c>
      <c r="F1055" s="1" t="s">
        <v>2810</v>
      </c>
      <c r="G1055" s="82" t="s">
        <v>2867</v>
      </c>
      <c r="H1055" s="1" t="s">
        <v>3032</v>
      </c>
    </row>
    <row r="1056" spans="1:8">
      <c r="A1056" s="1">
        <v>222</v>
      </c>
      <c r="B1056" s="33" t="s">
        <v>5934</v>
      </c>
      <c r="C1056" s="80">
        <v>1000</v>
      </c>
      <c r="D1056" s="81">
        <v>130</v>
      </c>
      <c r="E1056" s="1" t="s">
        <v>2861</v>
      </c>
      <c r="F1056" s="1" t="s">
        <v>2810</v>
      </c>
      <c r="G1056" s="82" t="s">
        <v>2839</v>
      </c>
      <c r="H1056" s="1" t="s">
        <v>2893</v>
      </c>
    </row>
    <row r="1057" spans="1:8">
      <c r="A1057" s="1">
        <v>1067</v>
      </c>
      <c r="B1057" s="33" t="s">
        <v>5935</v>
      </c>
      <c r="C1057" s="80">
        <v>500</v>
      </c>
      <c r="D1057" s="81">
        <v>130</v>
      </c>
      <c r="E1057" s="1" t="s">
        <v>2861</v>
      </c>
      <c r="F1057" s="1" t="s">
        <v>2810</v>
      </c>
      <c r="G1057" s="82" t="s">
        <v>2843</v>
      </c>
      <c r="H1057" s="1" t="s">
        <v>3029</v>
      </c>
    </row>
    <row r="1058" spans="1:8">
      <c r="A1058" s="1">
        <v>2885</v>
      </c>
      <c r="B1058" s="33" t="s">
        <v>5936</v>
      </c>
      <c r="C1058" s="80">
        <v>400</v>
      </c>
      <c r="D1058" s="81">
        <v>130</v>
      </c>
      <c r="E1058" s="1" t="s">
        <v>2861</v>
      </c>
      <c r="F1058" s="1" t="s">
        <v>2810</v>
      </c>
      <c r="G1058" s="82" t="s">
        <v>2811</v>
      </c>
      <c r="H1058" s="1" t="s">
        <v>2928</v>
      </c>
    </row>
    <row r="1059" spans="1:8">
      <c r="A1059" s="1">
        <v>3188</v>
      </c>
      <c r="B1059" s="33" t="s">
        <v>5937</v>
      </c>
      <c r="C1059" s="80">
        <v>200</v>
      </c>
      <c r="D1059" s="81">
        <v>130</v>
      </c>
      <c r="E1059" s="1" t="s">
        <v>2861</v>
      </c>
      <c r="F1059" s="1" t="s">
        <v>2820</v>
      </c>
      <c r="G1059" s="82" t="s">
        <v>2825</v>
      </c>
      <c r="H1059" s="1" t="s">
        <v>3032</v>
      </c>
    </row>
    <row r="1060" spans="1:8">
      <c r="A1060" s="1">
        <v>4018</v>
      </c>
      <c r="B1060" s="33" t="s">
        <v>5938</v>
      </c>
      <c r="C1060" s="80">
        <v>1500</v>
      </c>
      <c r="D1060" s="81">
        <v>130</v>
      </c>
      <c r="E1060" s="1" t="s">
        <v>2861</v>
      </c>
      <c r="F1060" s="1" t="s">
        <v>2820</v>
      </c>
      <c r="G1060" s="82" t="s">
        <v>2880</v>
      </c>
      <c r="H1060" s="1" t="s">
        <v>2928</v>
      </c>
    </row>
    <row r="1061" spans="1:8">
      <c r="A1061" s="1">
        <v>605</v>
      </c>
      <c r="B1061" s="33" t="s">
        <v>5931</v>
      </c>
      <c r="C1061" s="80">
        <v>5000</v>
      </c>
      <c r="D1061" s="81">
        <v>131</v>
      </c>
      <c r="E1061" s="1" t="s">
        <v>2814</v>
      </c>
      <c r="F1061" s="1" t="s">
        <v>2810</v>
      </c>
      <c r="G1061" s="82" t="s">
        <v>2851</v>
      </c>
      <c r="H1061" s="1" t="s">
        <v>3415</v>
      </c>
    </row>
    <row r="1062" spans="1:8" ht="27.6">
      <c r="A1062" s="1">
        <v>931</v>
      </c>
      <c r="B1062" s="33" t="s">
        <v>5932</v>
      </c>
      <c r="C1062" s="80">
        <v>2000</v>
      </c>
      <c r="D1062" s="81">
        <v>131</v>
      </c>
      <c r="E1062" s="1" t="s">
        <v>2861</v>
      </c>
      <c r="F1062" s="1" t="s">
        <v>2820</v>
      </c>
      <c r="G1062" s="82" t="s">
        <v>2811</v>
      </c>
      <c r="H1062" s="1" t="s">
        <v>3919</v>
      </c>
    </row>
    <row r="1063" spans="1:8">
      <c r="A1063" s="1">
        <v>3732</v>
      </c>
      <c r="B1063" s="33" t="s">
        <v>5933</v>
      </c>
      <c r="C1063" s="80">
        <v>850</v>
      </c>
      <c r="D1063" s="81">
        <v>131</v>
      </c>
      <c r="E1063" s="1" t="s">
        <v>2861</v>
      </c>
      <c r="F1063" s="1" t="s">
        <v>2981</v>
      </c>
      <c r="G1063" s="82" t="s">
        <v>2843</v>
      </c>
      <c r="H1063" s="1" t="s">
        <v>2928</v>
      </c>
    </row>
    <row r="1064" spans="1:8">
      <c r="A1064" s="1">
        <v>1225</v>
      </c>
      <c r="B1064" s="33" t="s">
        <v>5929</v>
      </c>
      <c r="C1064" s="80">
        <v>3000</v>
      </c>
      <c r="D1064" s="81">
        <v>132</v>
      </c>
      <c r="E1064" s="1" t="s">
        <v>2814</v>
      </c>
      <c r="F1064" s="1" t="s">
        <v>2810</v>
      </c>
      <c r="G1064" s="82" t="s">
        <v>2867</v>
      </c>
      <c r="H1064" s="1" t="s">
        <v>4564</v>
      </c>
    </row>
    <row r="1065" spans="1:8">
      <c r="A1065" s="1">
        <v>2679</v>
      </c>
      <c r="B1065" s="33" t="s">
        <v>5930</v>
      </c>
      <c r="C1065" s="80">
        <v>40000</v>
      </c>
      <c r="D1065" s="81">
        <v>132</v>
      </c>
      <c r="E1065" s="1" t="s">
        <v>2861</v>
      </c>
      <c r="F1065" s="1" t="s">
        <v>2810</v>
      </c>
      <c r="G1065" s="82" t="s">
        <v>2839</v>
      </c>
      <c r="H1065" s="1" t="s">
        <v>3237</v>
      </c>
    </row>
    <row r="1066" spans="1:8">
      <c r="A1066" s="1">
        <v>426</v>
      </c>
      <c r="B1066" s="33" t="s">
        <v>5928</v>
      </c>
      <c r="C1066" s="80">
        <v>10000</v>
      </c>
      <c r="D1066" s="81">
        <v>133</v>
      </c>
      <c r="E1066" s="1" t="s">
        <v>2861</v>
      </c>
      <c r="F1066" s="1" t="s">
        <v>2810</v>
      </c>
      <c r="G1066" s="82" t="s">
        <v>2839</v>
      </c>
      <c r="H1066" s="1" t="s">
        <v>3207</v>
      </c>
    </row>
    <row r="1067" spans="1:8">
      <c r="A1067" s="1">
        <v>3900</v>
      </c>
      <c r="B1067" s="33" t="s">
        <v>5924</v>
      </c>
      <c r="C1067" s="80">
        <v>2500</v>
      </c>
      <c r="D1067" s="81">
        <v>135</v>
      </c>
      <c r="E1067" s="1" t="s">
        <v>2861</v>
      </c>
      <c r="F1067" s="1" t="s">
        <v>2810</v>
      </c>
      <c r="G1067" s="82" t="s">
        <v>2825</v>
      </c>
      <c r="H1067" s="1" t="s">
        <v>2928</v>
      </c>
    </row>
    <row r="1068" spans="1:8">
      <c r="A1068" s="1">
        <v>3909</v>
      </c>
      <c r="B1068" s="33" t="s">
        <v>5925</v>
      </c>
      <c r="C1068" s="80">
        <v>60000</v>
      </c>
      <c r="D1068" s="81">
        <v>135</v>
      </c>
      <c r="E1068" s="1" t="s">
        <v>2861</v>
      </c>
      <c r="F1068" s="1" t="s">
        <v>2810</v>
      </c>
      <c r="G1068" s="82" t="s">
        <v>2867</v>
      </c>
      <c r="H1068" s="1" t="s">
        <v>2928</v>
      </c>
    </row>
    <row r="1069" spans="1:8">
      <c r="A1069" s="1">
        <v>3920</v>
      </c>
      <c r="B1069" s="33" t="s">
        <v>5926</v>
      </c>
      <c r="C1069" s="80">
        <v>2500</v>
      </c>
      <c r="D1069" s="81">
        <v>135</v>
      </c>
      <c r="E1069" s="1" t="s">
        <v>2861</v>
      </c>
      <c r="F1069" s="1" t="s">
        <v>2820</v>
      </c>
      <c r="G1069" s="82" t="s">
        <v>2818</v>
      </c>
      <c r="H1069" s="1" t="s">
        <v>2928</v>
      </c>
    </row>
    <row r="1070" spans="1:8">
      <c r="A1070" s="1">
        <v>4063</v>
      </c>
      <c r="B1070" s="33" t="s">
        <v>5927</v>
      </c>
      <c r="C1070" s="80">
        <v>9500</v>
      </c>
      <c r="D1070" s="81">
        <v>135</v>
      </c>
      <c r="E1070" s="1" t="s">
        <v>2861</v>
      </c>
      <c r="F1070" s="1" t="s">
        <v>2820</v>
      </c>
      <c r="G1070" s="82" t="s">
        <v>2825</v>
      </c>
      <c r="H1070" s="1" t="s">
        <v>2928</v>
      </c>
    </row>
    <row r="1071" spans="1:8">
      <c r="A1071" s="1">
        <v>3971</v>
      </c>
      <c r="B1071" s="33" t="s">
        <v>5923</v>
      </c>
      <c r="C1071" s="80">
        <v>14000</v>
      </c>
      <c r="D1071" s="81">
        <v>136</v>
      </c>
      <c r="E1071" s="1" t="s">
        <v>2861</v>
      </c>
      <c r="F1071" s="1" t="s">
        <v>2810</v>
      </c>
      <c r="G1071" s="82" t="s">
        <v>2821</v>
      </c>
      <c r="H1071" s="1" t="s">
        <v>2928</v>
      </c>
    </row>
    <row r="1072" spans="1:8">
      <c r="A1072" s="1">
        <v>4102</v>
      </c>
      <c r="B1072" s="33" t="s">
        <v>5922</v>
      </c>
      <c r="C1072" s="80">
        <v>500</v>
      </c>
      <c r="D1072" s="81">
        <v>137</v>
      </c>
      <c r="E1072" s="1" t="s">
        <v>2861</v>
      </c>
      <c r="F1072" s="1" t="s">
        <v>2810</v>
      </c>
      <c r="G1072" s="82" t="s">
        <v>2823</v>
      </c>
      <c r="H1072" s="1" t="s">
        <v>2928</v>
      </c>
    </row>
    <row r="1073" spans="1:8">
      <c r="A1073" s="1">
        <v>465</v>
      </c>
      <c r="B1073" s="33" t="s">
        <v>5921</v>
      </c>
      <c r="C1073" s="80">
        <v>512</v>
      </c>
      <c r="D1073" s="81">
        <v>138</v>
      </c>
      <c r="E1073" s="1" t="s">
        <v>2861</v>
      </c>
      <c r="F1073" s="1" t="s">
        <v>2810</v>
      </c>
      <c r="G1073" s="82" t="s">
        <v>2821</v>
      </c>
      <c r="H1073" s="1" t="s">
        <v>3207</v>
      </c>
    </row>
    <row r="1074" spans="1:8" ht="27.6">
      <c r="A1074" s="1">
        <v>151</v>
      </c>
      <c r="B1074" s="33" t="s">
        <v>5917</v>
      </c>
      <c r="C1074" s="80">
        <v>250000</v>
      </c>
      <c r="D1074" s="81">
        <v>140</v>
      </c>
      <c r="E1074" s="1" t="s">
        <v>2814</v>
      </c>
      <c r="F1074" s="1" t="s">
        <v>2892</v>
      </c>
      <c r="G1074" s="82" t="s">
        <v>2823</v>
      </c>
      <c r="H1074" s="1" t="s">
        <v>3142</v>
      </c>
    </row>
    <row r="1075" spans="1:8">
      <c r="A1075" s="1">
        <v>601</v>
      </c>
      <c r="B1075" s="33" t="s">
        <v>5918</v>
      </c>
      <c r="C1075" s="80">
        <v>10000</v>
      </c>
      <c r="D1075" s="81">
        <v>140</v>
      </c>
      <c r="E1075" s="1" t="s">
        <v>2814</v>
      </c>
      <c r="F1075" s="1" t="s">
        <v>96</v>
      </c>
      <c r="G1075" s="82" t="s">
        <v>2843</v>
      </c>
      <c r="H1075" s="1" t="s">
        <v>3415</v>
      </c>
    </row>
    <row r="1076" spans="1:8">
      <c r="A1076" s="1">
        <v>1991</v>
      </c>
      <c r="B1076" s="33" t="s">
        <v>5919</v>
      </c>
      <c r="C1076" s="80">
        <v>2000</v>
      </c>
      <c r="D1076" s="81">
        <v>140</v>
      </c>
      <c r="E1076" s="1" t="s">
        <v>2861</v>
      </c>
      <c r="F1076" s="1" t="s">
        <v>2810</v>
      </c>
      <c r="G1076" s="82" t="s">
        <v>2821</v>
      </c>
      <c r="H1076" s="1" t="s">
        <v>4373</v>
      </c>
    </row>
    <row r="1077" spans="1:8" ht="27.6">
      <c r="A1077" s="1">
        <v>2747</v>
      </c>
      <c r="B1077" s="33" t="s">
        <v>5920</v>
      </c>
      <c r="C1077" s="80">
        <v>500</v>
      </c>
      <c r="D1077" s="81">
        <v>140</v>
      </c>
      <c r="E1077" s="1" t="s">
        <v>2861</v>
      </c>
      <c r="F1077" s="1" t="s">
        <v>2810</v>
      </c>
      <c r="G1077" s="82" t="s">
        <v>2825</v>
      </c>
      <c r="H1077" s="1" t="s">
        <v>4721</v>
      </c>
    </row>
    <row r="1078" spans="1:8" ht="27.6">
      <c r="A1078" s="1">
        <v>472</v>
      </c>
      <c r="B1078" s="33" t="s">
        <v>5915</v>
      </c>
      <c r="C1078" s="80">
        <v>800</v>
      </c>
      <c r="D1078" s="81">
        <v>141</v>
      </c>
      <c r="E1078" s="1" t="s">
        <v>2861</v>
      </c>
      <c r="F1078" s="1" t="s">
        <v>2810</v>
      </c>
      <c r="G1078" s="82" t="s">
        <v>2851</v>
      </c>
      <c r="H1078" s="1" t="s">
        <v>3207</v>
      </c>
    </row>
    <row r="1079" spans="1:8" ht="27.6">
      <c r="A1079" s="1">
        <v>3069</v>
      </c>
      <c r="B1079" s="33" t="s">
        <v>5916</v>
      </c>
      <c r="C1079" s="80">
        <v>1000</v>
      </c>
      <c r="D1079" s="81">
        <v>141</v>
      </c>
      <c r="E1079" s="1" t="s">
        <v>2861</v>
      </c>
      <c r="F1079" s="1" t="s">
        <v>2810</v>
      </c>
      <c r="G1079" s="82" t="s">
        <v>2843</v>
      </c>
      <c r="H1079" s="1" t="s">
        <v>2881</v>
      </c>
    </row>
    <row r="1080" spans="1:8">
      <c r="A1080" s="1">
        <v>570</v>
      </c>
      <c r="B1080" s="33" t="s">
        <v>5914</v>
      </c>
      <c r="C1080" s="80">
        <v>85000</v>
      </c>
      <c r="D1080" s="81">
        <v>142</v>
      </c>
      <c r="E1080" s="1" t="s">
        <v>2861</v>
      </c>
      <c r="F1080" s="1" t="s">
        <v>2810</v>
      </c>
      <c r="G1080" s="82" t="s">
        <v>2839</v>
      </c>
      <c r="H1080" s="1" t="s">
        <v>3415</v>
      </c>
    </row>
    <row r="1081" spans="1:8">
      <c r="A1081" s="1">
        <v>1456</v>
      </c>
      <c r="B1081" s="33" t="s">
        <v>5911</v>
      </c>
      <c r="C1081" s="80">
        <v>5000</v>
      </c>
      <c r="D1081" s="81">
        <v>145</v>
      </c>
      <c r="E1081" s="1" t="s">
        <v>2814</v>
      </c>
      <c r="F1081" s="1" t="s">
        <v>2856</v>
      </c>
      <c r="G1081" s="82" t="s">
        <v>2815</v>
      </c>
      <c r="H1081" s="1" t="s">
        <v>3694</v>
      </c>
    </row>
    <row r="1082" spans="1:8" ht="27.6">
      <c r="A1082" s="1">
        <v>2569</v>
      </c>
      <c r="B1082" s="33" t="s">
        <v>5912</v>
      </c>
      <c r="C1082" s="80">
        <v>6500</v>
      </c>
      <c r="D1082" s="81">
        <v>145</v>
      </c>
      <c r="E1082" s="1" t="s">
        <v>2814</v>
      </c>
      <c r="F1082" s="1" t="s">
        <v>2810</v>
      </c>
      <c r="G1082" s="82" t="s">
        <v>2867</v>
      </c>
      <c r="H1082" s="1" t="s">
        <v>3661</v>
      </c>
    </row>
    <row r="1083" spans="1:8">
      <c r="A1083" s="1">
        <v>2916</v>
      </c>
      <c r="B1083" s="33" t="s">
        <v>5913</v>
      </c>
      <c r="C1083" s="80">
        <v>1850</v>
      </c>
      <c r="D1083" s="81">
        <v>145</v>
      </c>
      <c r="E1083" s="1" t="s">
        <v>2861</v>
      </c>
      <c r="F1083" s="1" t="s">
        <v>2820</v>
      </c>
      <c r="G1083" s="82" t="s">
        <v>2823</v>
      </c>
      <c r="H1083" s="1" t="s">
        <v>2928</v>
      </c>
    </row>
    <row r="1084" spans="1:8">
      <c r="A1084" s="1">
        <v>2856</v>
      </c>
      <c r="B1084" s="33" t="s">
        <v>5910</v>
      </c>
      <c r="C1084" s="80">
        <v>3000</v>
      </c>
      <c r="D1084" s="81">
        <v>146</v>
      </c>
      <c r="E1084" s="1" t="s">
        <v>2861</v>
      </c>
      <c r="F1084" s="1" t="s">
        <v>2810</v>
      </c>
      <c r="G1084" s="82" t="s">
        <v>2821</v>
      </c>
      <c r="H1084" s="1" t="s">
        <v>2928</v>
      </c>
    </row>
    <row r="1085" spans="1:8">
      <c r="A1085" s="1">
        <v>484</v>
      </c>
      <c r="B1085" s="33" t="s">
        <v>5909</v>
      </c>
      <c r="C1085" s="80">
        <v>80000</v>
      </c>
      <c r="D1085" s="81">
        <v>149</v>
      </c>
      <c r="E1085" s="1" t="s">
        <v>2861</v>
      </c>
      <c r="F1085" s="1" t="s">
        <v>2820</v>
      </c>
      <c r="G1085" s="82" t="s">
        <v>2880</v>
      </c>
      <c r="H1085" s="1" t="s">
        <v>3207</v>
      </c>
    </row>
    <row r="1086" spans="1:8">
      <c r="A1086" s="1">
        <v>511</v>
      </c>
      <c r="B1086" s="33" t="s">
        <v>5904</v>
      </c>
      <c r="C1086" s="80">
        <v>5000</v>
      </c>
      <c r="D1086" s="81">
        <v>150</v>
      </c>
      <c r="E1086" s="1" t="s">
        <v>2861</v>
      </c>
      <c r="F1086" s="1" t="s">
        <v>2810</v>
      </c>
      <c r="G1086" s="82" t="s">
        <v>2849</v>
      </c>
      <c r="H1086" s="1" t="s">
        <v>3207</v>
      </c>
    </row>
    <row r="1087" spans="1:8">
      <c r="A1087" s="1">
        <v>1485</v>
      </c>
      <c r="B1087" s="33" t="s">
        <v>5905</v>
      </c>
      <c r="C1087" s="80">
        <v>6700</v>
      </c>
      <c r="D1087" s="81">
        <v>150</v>
      </c>
      <c r="E1087" s="1" t="s">
        <v>2861</v>
      </c>
      <c r="F1087" s="1" t="s">
        <v>2810</v>
      </c>
      <c r="G1087" s="82" t="s">
        <v>2825</v>
      </c>
      <c r="H1087" s="1" t="s">
        <v>4262</v>
      </c>
    </row>
    <row r="1088" spans="1:8" ht="27.6">
      <c r="A1088" s="1">
        <v>1716</v>
      </c>
      <c r="B1088" s="33" t="s">
        <v>5906</v>
      </c>
      <c r="C1088" s="80">
        <v>2000</v>
      </c>
      <c r="D1088" s="81">
        <v>150</v>
      </c>
      <c r="E1088" s="1" t="s">
        <v>2861</v>
      </c>
      <c r="F1088" s="1" t="s">
        <v>2810</v>
      </c>
      <c r="G1088" s="82" t="s">
        <v>2818</v>
      </c>
      <c r="H1088" s="1" t="s">
        <v>2972</v>
      </c>
    </row>
    <row r="1089" spans="1:8">
      <c r="A1089" s="1">
        <v>2775</v>
      </c>
      <c r="B1089" s="33" t="s">
        <v>5907</v>
      </c>
      <c r="C1089" s="80">
        <v>5000</v>
      </c>
      <c r="D1089" s="81">
        <v>150</v>
      </c>
      <c r="E1089" s="1" t="s">
        <v>2861</v>
      </c>
      <c r="F1089" s="1" t="s">
        <v>2810</v>
      </c>
      <c r="G1089" s="82" t="s">
        <v>2843</v>
      </c>
      <c r="H1089" s="1" t="s">
        <v>4721</v>
      </c>
    </row>
    <row r="1090" spans="1:8">
      <c r="A1090" s="1">
        <v>3737</v>
      </c>
      <c r="B1090" s="33" t="s">
        <v>5908</v>
      </c>
      <c r="C1090" s="80">
        <v>700</v>
      </c>
      <c r="D1090" s="81">
        <v>150</v>
      </c>
      <c r="E1090" s="1" t="s">
        <v>2861</v>
      </c>
      <c r="F1090" s="1" t="s">
        <v>2810</v>
      </c>
      <c r="G1090" s="82" t="s">
        <v>2818</v>
      </c>
      <c r="H1090" s="1" t="s">
        <v>2928</v>
      </c>
    </row>
    <row r="1091" spans="1:8">
      <c r="A1091" s="1">
        <v>123</v>
      </c>
      <c r="B1091" s="33" t="s">
        <v>5898</v>
      </c>
      <c r="C1091" s="80">
        <v>55000</v>
      </c>
      <c r="D1091" s="81">
        <v>151</v>
      </c>
      <c r="E1091" s="1" t="s">
        <v>2814</v>
      </c>
      <c r="F1091" s="1" t="s">
        <v>2810</v>
      </c>
      <c r="G1091" s="82" t="s">
        <v>2880</v>
      </c>
      <c r="H1091" s="1" t="s">
        <v>3142</v>
      </c>
    </row>
    <row r="1092" spans="1:8">
      <c r="A1092" s="1">
        <v>904</v>
      </c>
      <c r="B1092" s="33" t="s">
        <v>5899</v>
      </c>
      <c r="C1092" s="80">
        <v>50000</v>
      </c>
      <c r="D1092" s="81">
        <v>151</v>
      </c>
      <c r="E1092" s="1" t="s">
        <v>2861</v>
      </c>
      <c r="F1092" s="1" t="s">
        <v>2810</v>
      </c>
      <c r="G1092" s="82" t="s">
        <v>2815</v>
      </c>
      <c r="H1092" s="1" t="s">
        <v>3919</v>
      </c>
    </row>
    <row r="1093" spans="1:8" ht="27.6">
      <c r="A1093" s="1">
        <v>1157</v>
      </c>
      <c r="B1093" s="33" t="s">
        <v>5900</v>
      </c>
      <c r="C1093" s="80">
        <v>10000</v>
      </c>
      <c r="D1093" s="81">
        <v>151</v>
      </c>
      <c r="E1093" s="1" t="s">
        <v>2861</v>
      </c>
      <c r="F1093" s="1" t="s">
        <v>2810</v>
      </c>
      <c r="G1093" s="82" t="s">
        <v>2818</v>
      </c>
      <c r="H1093" s="1" t="s">
        <v>3661</v>
      </c>
    </row>
    <row r="1094" spans="1:8">
      <c r="A1094" s="1">
        <v>2411</v>
      </c>
      <c r="B1094" s="33" t="s">
        <v>5901</v>
      </c>
      <c r="C1094" s="80">
        <v>25000</v>
      </c>
      <c r="D1094" s="81">
        <v>151</v>
      </c>
      <c r="E1094" s="1" t="s">
        <v>2861</v>
      </c>
      <c r="F1094" s="1" t="s">
        <v>2810</v>
      </c>
      <c r="G1094" s="82" t="s">
        <v>2851</v>
      </c>
      <c r="H1094" s="1" t="s">
        <v>3661</v>
      </c>
    </row>
    <row r="1095" spans="1:8">
      <c r="A1095" s="1">
        <v>3191</v>
      </c>
      <c r="B1095" s="33" t="s">
        <v>5902</v>
      </c>
      <c r="C1095" s="80">
        <v>3750</v>
      </c>
      <c r="D1095" s="81">
        <v>151</v>
      </c>
      <c r="E1095" s="1" t="s">
        <v>2861</v>
      </c>
      <c r="F1095" s="1" t="s">
        <v>2810</v>
      </c>
      <c r="G1095" s="82" t="s">
        <v>2821</v>
      </c>
      <c r="H1095" s="1" t="s">
        <v>3032</v>
      </c>
    </row>
    <row r="1096" spans="1:8">
      <c r="A1096" s="1">
        <v>3987</v>
      </c>
      <c r="B1096" s="33" t="s">
        <v>5903</v>
      </c>
      <c r="C1096" s="80">
        <v>400</v>
      </c>
      <c r="D1096" s="81">
        <v>151</v>
      </c>
      <c r="E1096" s="1" t="s">
        <v>2861</v>
      </c>
      <c r="F1096" s="1" t="s">
        <v>2820</v>
      </c>
      <c r="G1096" s="82" t="s">
        <v>2825</v>
      </c>
      <c r="H1096" s="1" t="s">
        <v>2928</v>
      </c>
    </row>
    <row r="1097" spans="1:8" ht="27.6">
      <c r="A1097" s="1">
        <v>423</v>
      </c>
      <c r="B1097" s="33" t="s">
        <v>5895</v>
      </c>
      <c r="C1097" s="80">
        <v>20000</v>
      </c>
      <c r="D1097" s="81">
        <v>153</v>
      </c>
      <c r="E1097" s="1" t="s">
        <v>2861</v>
      </c>
      <c r="F1097" s="1" t="s">
        <v>2810</v>
      </c>
      <c r="G1097" s="82" t="s">
        <v>2825</v>
      </c>
      <c r="H1097" s="1" t="s">
        <v>3207</v>
      </c>
    </row>
    <row r="1098" spans="1:8">
      <c r="A1098" s="1">
        <v>2169</v>
      </c>
      <c r="B1098" s="33" t="s">
        <v>5896</v>
      </c>
      <c r="C1098" s="80">
        <v>153</v>
      </c>
      <c r="D1098" s="81">
        <v>153</v>
      </c>
      <c r="E1098" s="1" t="s">
        <v>2809</v>
      </c>
      <c r="F1098" s="1" t="s">
        <v>2810</v>
      </c>
      <c r="G1098" s="82" t="s">
        <v>2811</v>
      </c>
      <c r="H1098" s="1" t="s">
        <v>2984</v>
      </c>
    </row>
    <row r="1099" spans="1:8" ht="27.6">
      <c r="A1099" s="1">
        <v>3907</v>
      </c>
      <c r="B1099" s="33" t="s">
        <v>5897</v>
      </c>
      <c r="C1099" s="80">
        <v>1000</v>
      </c>
      <c r="D1099" s="81">
        <v>153</v>
      </c>
      <c r="E1099" s="1" t="s">
        <v>2861</v>
      </c>
      <c r="F1099" s="1" t="s">
        <v>2810</v>
      </c>
      <c r="G1099" s="82" t="s">
        <v>2880</v>
      </c>
      <c r="H1099" s="1" t="s">
        <v>2928</v>
      </c>
    </row>
    <row r="1100" spans="1:8">
      <c r="A1100" s="1">
        <v>1761</v>
      </c>
      <c r="B1100" s="33" t="s">
        <v>5894</v>
      </c>
      <c r="C1100" s="80">
        <v>100</v>
      </c>
      <c r="D1100" s="81">
        <v>155</v>
      </c>
      <c r="E1100" s="1" t="s">
        <v>2809</v>
      </c>
      <c r="F1100" s="1" t="s">
        <v>2820</v>
      </c>
      <c r="G1100" s="82" t="s">
        <v>2851</v>
      </c>
      <c r="H1100" s="1" t="s">
        <v>2834</v>
      </c>
    </row>
    <row r="1101" spans="1:8">
      <c r="A1101" s="1">
        <v>662</v>
      </c>
      <c r="B1101" s="33" t="s">
        <v>5893</v>
      </c>
      <c r="C1101" s="80">
        <v>39000</v>
      </c>
      <c r="D1101" s="81">
        <v>156</v>
      </c>
      <c r="E1101" s="1" t="s">
        <v>2861</v>
      </c>
      <c r="F1101" s="1" t="s">
        <v>2810</v>
      </c>
      <c r="G1101" s="82" t="s">
        <v>2815</v>
      </c>
      <c r="H1101" s="1" t="s">
        <v>2816</v>
      </c>
    </row>
    <row r="1102" spans="1:8">
      <c r="A1102" s="1">
        <v>903</v>
      </c>
      <c r="B1102" s="33" t="s">
        <v>5891</v>
      </c>
      <c r="C1102" s="80">
        <v>5000</v>
      </c>
      <c r="D1102" s="81">
        <v>160</v>
      </c>
      <c r="E1102" s="1" t="s">
        <v>2861</v>
      </c>
      <c r="F1102" s="1" t="s">
        <v>2810</v>
      </c>
      <c r="G1102" s="82" t="s">
        <v>2867</v>
      </c>
      <c r="H1102" s="1" t="s">
        <v>3919</v>
      </c>
    </row>
    <row r="1103" spans="1:8">
      <c r="A1103" s="1">
        <v>925</v>
      </c>
      <c r="B1103" s="33" t="s">
        <v>5892</v>
      </c>
      <c r="C1103" s="80">
        <v>6000</v>
      </c>
      <c r="D1103" s="81">
        <v>160</v>
      </c>
      <c r="E1103" s="1" t="s">
        <v>2861</v>
      </c>
      <c r="F1103" s="1" t="s">
        <v>2810</v>
      </c>
      <c r="G1103" s="82" t="s">
        <v>2818</v>
      </c>
      <c r="H1103" s="1" t="s">
        <v>3919</v>
      </c>
    </row>
    <row r="1104" spans="1:8" ht="27.6">
      <c r="A1104" s="1">
        <v>3135</v>
      </c>
      <c r="B1104" s="33" t="s">
        <v>5890</v>
      </c>
      <c r="C1104" s="80">
        <v>777</v>
      </c>
      <c r="D1104" s="81">
        <v>162</v>
      </c>
      <c r="E1104" s="1" t="s">
        <v>2971</v>
      </c>
      <c r="F1104" s="1" t="s">
        <v>2810</v>
      </c>
      <c r="G1104" s="82" t="s">
        <v>2849</v>
      </c>
      <c r="H1104" s="1" t="s">
        <v>2928</v>
      </c>
    </row>
    <row r="1105" spans="1:8">
      <c r="A1105" s="1">
        <v>1106</v>
      </c>
      <c r="B1105" s="33" t="s">
        <v>5888</v>
      </c>
      <c r="C1105" s="80">
        <v>400</v>
      </c>
      <c r="D1105" s="81">
        <v>165</v>
      </c>
      <c r="E1105" s="1" t="s">
        <v>2861</v>
      </c>
      <c r="F1105" s="1" t="s">
        <v>2810</v>
      </c>
      <c r="G1105" s="82" t="s">
        <v>2849</v>
      </c>
      <c r="H1105" s="1" t="s">
        <v>3029</v>
      </c>
    </row>
    <row r="1106" spans="1:8">
      <c r="A1106" s="1">
        <v>4070</v>
      </c>
      <c r="B1106" s="33" t="s">
        <v>5889</v>
      </c>
      <c r="C1106" s="80">
        <v>1000</v>
      </c>
      <c r="D1106" s="81">
        <v>165</v>
      </c>
      <c r="E1106" s="1" t="s">
        <v>2861</v>
      </c>
      <c r="F1106" s="1" t="s">
        <v>2810</v>
      </c>
      <c r="G1106" s="82" t="s">
        <v>2839</v>
      </c>
      <c r="H1106" s="1" t="s">
        <v>2928</v>
      </c>
    </row>
    <row r="1107" spans="1:8">
      <c r="A1107" s="1">
        <v>775</v>
      </c>
      <c r="B1107" s="33" t="s">
        <v>5883</v>
      </c>
      <c r="C1107" s="80">
        <v>10000</v>
      </c>
      <c r="D1107" s="81">
        <v>170</v>
      </c>
      <c r="E1107" s="1" t="s">
        <v>2861</v>
      </c>
      <c r="F1107" s="1" t="s">
        <v>2810</v>
      </c>
      <c r="G1107" s="82" t="s">
        <v>2843</v>
      </c>
      <c r="H1107" s="1" t="s">
        <v>4262</v>
      </c>
    </row>
    <row r="1108" spans="1:8" ht="27.6">
      <c r="A1108" s="1">
        <v>862</v>
      </c>
      <c r="B1108" s="33" t="s">
        <v>5884</v>
      </c>
      <c r="C1108" s="80">
        <v>50000</v>
      </c>
      <c r="D1108" s="81">
        <v>170</v>
      </c>
      <c r="E1108" s="1" t="s">
        <v>2861</v>
      </c>
      <c r="F1108" s="1" t="s">
        <v>2820</v>
      </c>
      <c r="G1108" s="82" t="s">
        <v>2818</v>
      </c>
      <c r="H1108" s="1" t="s">
        <v>3919</v>
      </c>
    </row>
    <row r="1109" spans="1:8">
      <c r="A1109" s="1">
        <v>1549</v>
      </c>
      <c r="B1109" s="33" t="s">
        <v>5885</v>
      </c>
      <c r="C1109" s="80">
        <v>500</v>
      </c>
      <c r="D1109" s="81">
        <v>170</v>
      </c>
      <c r="E1109" s="1" t="s">
        <v>2861</v>
      </c>
      <c r="F1109" s="1" t="s">
        <v>2810</v>
      </c>
      <c r="G1109" s="82" t="s">
        <v>2818</v>
      </c>
      <c r="H1109" s="1" t="s">
        <v>4701</v>
      </c>
    </row>
    <row r="1110" spans="1:8">
      <c r="A1110" s="1">
        <v>3896</v>
      </c>
      <c r="B1110" s="33" t="s">
        <v>5886</v>
      </c>
      <c r="C1110" s="80">
        <v>1600</v>
      </c>
      <c r="D1110" s="81">
        <v>170</v>
      </c>
      <c r="E1110" s="1" t="s">
        <v>2861</v>
      </c>
      <c r="F1110" s="1" t="s">
        <v>2810</v>
      </c>
      <c r="G1110" s="82" t="s">
        <v>2821</v>
      </c>
      <c r="H1110" s="1" t="s">
        <v>2928</v>
      </c>
    </row>
    <row r="1111" spans="1:8">
      <c r="A1111" s="1">
        <v>3982</v>
      </c>
      <c r="B1111" s="33" t="s">
        <v>5887</v>
      </c>
      <c r="C1111" s="80">
        <v>850</v>
      </c>
      <c r="D1111" s="81">
        <v>170</v>
      </c>
      <c r="E1111" s="1" t="s">
        <v>2861</v>
      </c>
      <c r="F1111" s="1" t="s">
        <v>2820</v>
      </c>
      <c r="G1111" s="82" t="s">
        <v>2825</v>
      </c>
      <c r="H1111" s="1" t="s">
        <v>2928</v>
      </c>
    </row>
    <row r="1112" spans="1:8">
      <c r="A1112" s="1">
        <v>3905</v>
      </c>
      <c r="B1112" s="33" t="s">
        <v>5882</v>
      </c>
      <c r="C1112" s="80">
        <v>1500</v>
      </c>
      <c r="D1112" s="81">
        <v>173</v>
      </c>
      <c r="E1112" s="1" t="s">
        <v>2861</v>
      </c>
      <c r="F1112" s="1" t="s">
        <v>2820</v>
      </c>
      <c r="G1112" s="82" t="s">
        <v>2823</v>
      </c>
      <c r="H1112" s="1" t="s">
        <v>2928</v>
      </c>
    </row>
    <row r="1113" spans="1:8">
      <c r="A1113" s="1">
        <v>579</v>
      </c>
      <c r="B1113" s="33" t="s">
        <v>5880</v>
      </c>
      <c r="C1113" s="80">
        <v>12000</v>
      </c>
      <c r="D1113" s="81">
        <v>175</v>
      </c>
      <c r="E1113" s="1" t="s">
        <v>2861</v>
      </c>
      <c r="F1113" s="1" t="s">
        <v>2810</v>
      </c>
      <c r="G1113" s="82" t="s">
        <v>2843</v>
      </c>
      <c r="H1113" s="1" t="s">
        <v>3415</v>
      </c>
    </row>
    <row r="1114" spans="1:8" ht="27.6">
      <c r="A1114" s="1">
        <v>3068</v>
      </c>
      <c r="B1114" s="33" t="s">
        <v>5881</v>
      </c>
      <c r="C1114" s="80">
        <v>250000</v>
      </c>
      <c r="D1114" s="81">
        <v>175</v>
      </c>
      <c r="E1114" s="1" t="s">
        <v>2861</v>
      </c>
      <c r="F1114" s="1" t="s">
        <v>2810</v>
      </c>
      <c r="G1114" s="82" t="s">
        <v>2880</v>
      </c>
      <c r="H1114" s="1" t="s">
        <v>2881</v>
      </c>
    </row>
    <row r="1115" spans="1:8">
      <c r="A1115" s="1">
        <v>767</v>
      </c>
      <c r="B1115" s="33" t="s">
        <v>5878</v>
      </c>
      <c r="C1115" s="80">
        <v>5000</v>
      </c>
      <c r="D1115" s="81">
        <v>177</v>
      </c>
      <c r="E1115" s="1" t="s">
        <v>2861</v>
      </c>
      <c r="F1115" s="1" t="s">
        <v>2810</v>
      </c>
      <c r="G1115" s="82" t="s">
        <v>2823</v>
      </c>
      <c r="H1115" s="1" t="s">
        <v>4262</v>
      </c>
    </row>
    <row r="1116" spans="1:8" ht="27.6">
      <c r="A1116" s="1">
        <v>2869</v>
      </c>
      <c r="B1116" s="33" t="s">
        <v>5879</v>
      </c>
      <c r="C1116" s="80">
        <v>20000</v>
      </c>
      <c r="D1116" s="81">
        <v>177</v>
      </c>
      <c r="E1116" s="1" t="s">
        <v>2861</v>
      </c>
      <c r="F1116" s="1" t="s">
        <v>2810</v>
      </c>
      <c r="G1116" s="82" t="s">
        <v>2821</v>
      </c>
      <c r="H1116" s="1" t="s">
        <v>2928</v>
      </c>
    </row>
    <row r="1117" spans="1:8">
      <c r="A1117" s="1">
        <v>1238</v>
      </c>
      <c r="B1117" s="33" t="s">
        <v>5877</v>
      </c>
      <c r="C1117" s="80">
        <v>1000</v>
      </c>
      <c r="D1117" s="81">
        <v>178</v>
      </c>
      <c r="E1117" s="1" t="s">
        <v>2814</v>
      </c>
      <c r="F1117" s="1" t="s">
        <v>2810</v>
      </c>
      <c r="G1117" s="82" t="s">
        <v>2851</v>
      </c>
      <c r="H1117" s="1" t="s">
        <v>4564</v>
      </c>
    </row>
    <row r="1118" spans="1:8">
      <c r="A1118" s="1">
        <v>1116</v>
      </c>
      <c r="B1118" s="33" t="s">
        <v>5876</v>
      </c>
      <c r="C1118" s="80">
        <v>500000</v>
      </c>
      <c r="D1118" s="81">
        <v>178.52</v>
      </c>
      <c r="E1118" s="1" t="s">
        <v>2861</v>
      </c>
      <c r="F1118" s="1" t="s">
        <v>2810</v>
      </c>
      <c r="G1118" s="82" t="s">
        <v>2823</v>
      </c>
      <c r="H1118" s="1" t="s">
        <v>3029</v>
      </c>
    </row>
    <row r="1119" spans="1:8">
      <c r="A1119" s="1">
        <v>177</v>
      </c>
      <c r="B1119" s="33" t="s">
        <v>5871</v>
      </c>
      <c r="C1119" s="80">
        <v>450</v>
      </c>
      <c r="D1119" s="81">
        <v>180</v>
      </c>
      <c r="E1119" s="1" t="s">
        <v>2861</v>
      </c>
      <c r="F1119" s="1" t="s">
        <v>2810</v>
      </c>
      <c r="G1119" s="82" t="s">
        <v>2849</v>
      </c>
      <c r="H1119" s="1" t="s">
        <v>2893</v>
      </c>
    </row>
    <row r="1120" spans="1:8" ht="27.6">
      <c r="A1120" s="1">
        <v>1439</v>
      </c>
      <c r="B1120" s="33" t="s">
        <v>5872</v>
      </c>
      <c r="C1120" s="80">
        <v>2725</v>
      </c>
      <c r="D1120" s="81">
        <v>180</v>
      </c>
      <c r="E1120" s="1" t="s">
        <v>2861</v>
      </c>
      <c r="F1120" s="1" t="s">
        <v>96</v>
      </c>
      <c r="G1120" s="82" t="s">
        <v>2811</v>
      </c>
      <c r="H1120" s="1" t="s">
        <v>3694</v>
      </c>
    </row>
    <row r="1121" spans="1:8">
      <c r="A1121" s="1">
        <v>2167</v>
      </c>
      <c r="B1121" s="33" t="s">
        <v>5873</v>
      </c>
      <c r="C1121" s="80">
        <v>150</v>
      </c>
      <c r="D1121" s="81">
        <v>180</v>
      </c>
      <c r="E1121" s="1" t="s">
        <v>2809</v>
      </c>
      <c r="F1121" s="1" t="s">
        <v>2810</v>
      </c>
      <c r="G1121" s="82" t="s">
        <v>2880</v>
      </c>
      <c r="H1121" s="1" t="s">
        <v>2984</v>
      </c>
    </row>
    <row r="1122" spans="1:8">
      <c r="A1122" s="1">
        <v>2372</v>
      </c>
      <c r="B1122" s="33" t="s">
        <v>5874</v>
      </c>
      <c r="C1122" s="80">
        <v>5500</v>
      </c>
      <c r="D1122" s="81">
        <v>180</v>
      </c>
      <c r="E1122" s="1" t="s">
        <v>2814</v>
      </c>
      <c r="F1122" s="1" t="s">
        <v>2892</v>
      </c>
      <c r="G1122" s="82" t="s">
        <v>2849</v>
      </c>
      <c r="H1122" s="1" t="s">
        <v>3415</v>
      </c>
    </row>
    <row r="1123" spans="1:8">
      <c r="A1123" s="1">
        <v>3508</v>
      </c>
      <c r="B1123" s="33" t="s">
        <v>5875</v>
      </c>
      <c r="C1123" s="80">
        <v>100</v>
      </c>
      <c r="D1123" s="81">
        <v>180</v>
      </c>
      <c r="E1123" s="1" t="s">
        <v>2809</v>
      </c>
      <c r="F1123" s="1" t="s">
        <v>2820</v>
      </c>
      <c r="G1123" s="82" t="s">
        <v>2823</v>
      </c>
      <c r="H1123" s="1" t="s">
        <v>2928</v>
      </c>
    </row>
    <row r="1124" spans="1:8">
      <c r="A1124" s="1">
        <v>2884</v>
      </c>
      <c r="B1124" s="33" t="s">
        <v>5869</v>
      </c>
      <c r="C1124" s="80">
        <v>45000</v>
      </c>
      <c r="D1124" s="81">
        <v>185</v>
      </c>
      <c r="E1124" s="1" t="s">
        <v>2861</v>
      </c>
      <c r="F1124" s="1" t="s">
        <v>2810</v>
      </c>
      <c r="G1124" s="82" t="s">
        <v>2843</v>
      </c>
      <c r="H1124" s="1" t="s">
        <v>2928</v>
      </c>
    </row>
    <row r="1125" spans="1:8" ht="27.6">
      <c r="A1125" s="1">
        <v>3910</v>
      </c>
      <c r="B1125" s="33" t="s">
        <v>5870</v>
      </c>
      <c r="C1125" s="80">
        <v>6000</v>
      </c>
      <c r="D1125" s="81">
        <v>185</v>
      </c>
      <c r="E1125" s="1" t="s">
        <v>2861</v>
      </c>
      <c r="F1125" s="1" t="s">
        <v>2810</v>
      </c>
      <c r="G1125" s="82" t="s">
        <v>2867</v>
      </c>
      <c r="H1125" s="1" t="s">
        <v>2928</v>
      </c>
    </row>
    <row r="1126" spans="1:8">
      <c r="A1126" s="1">
        <v>1143</v>
      </c>
      <c r="B1126" s="33" t="s">
        <v>5868</v>
      </c>
      <c r="C1126" s="80">
        <v>45000</v>
      </c>
      <c r="D1126" s="81">
        <v>186</v>
      </c>
      <c r="E1126" s="1" t="s">
        <v>2861</v>
      </c>
      <c r="F1126" s="1" t="s">
        <v>2810</v>
      </c>
      <c r="G1126" s="82" t="s">
        <v>2843</v>
      </c>
      <c r="H1126" s="1" t="s">
        <v>3602</v>
      </c>
    </row>
    <row r="1127" spans="1:8">
      <c r="A1127" s="1">
        <v>1768</v>
      </c>
      <c r="B1127" s="33" t="s">
        <v>5867</v>
      </c>
      <c r="C1127" s="80">
        <v>5000</v>
      </c>
      <c r="D1127" s="81">
        <v>187</v>
      </c>
      <c r="E1127" s="1" t="s">
        <v>2861</v>
      </c>
      <c r="F1127" s="1" t="s">
        <v>2810</v>
      </c>
      <c r="G1127" s="82" t="s">
        <v>2851</v>
      </c>
      <c r="H1127" s="1" t="s">
        <v>2834</v>
      </c>
    </row>
    <row r="1128" spans="1:8">
      <c r="A1128" s="1">
        <v>1155</v>
      </c>
      <c r="B1128" s="33" t="s">
        <v>5866</v>
      </c>
      <c r="C1128" s="80">
        <v>25000</v>
      </c>
      <c r="D1128" s="81">
        <v>188</v>
      </c>
      <c r="E1128" s="1" t="s">
        <v>2861</v>
      </c>
      <c r="F1128" s="1" t="s">
        <v>2810</v>
      </c>
      <c r="G1128" s="82" t="s">
        <v>2851</v>
      </c>
      <c r="H1128" s="1" t="s">
        <v>3661</v>
      </c>
    </row>
    <row r="1129" spans="1:8">
      <c r="A1129" s="1">
        <v>3846</v>
      </c>
      <c r="B1129" s="33" t="s">
        <v>5865</v>
      </c>
      <c r="C1129" s="80">
        <v>7000</v>
      </c>
      <c r="D1129" s="81">
        <v>189</v>
      </c>
      <c r="E1129" s="1" t="s">
        <v>2861</v>
      </c>
      <c r="F1129" s="1" t="s">
        <v>2810</v>
      </c>
      <c r="G1129" s="82" t="s">
        <v>2880</v>
      </c>
      <c r="H1129" s="1" t="s">
        <v>2928</v>
      </c>
    </row>
    <row r="1130" spans="1:8">
      <c r="A1130" s="1">
        <v>127</v>
      </c>
      <c r="B1130" s="33" t="s">
        <v>5863</v>
      </c>
      <c r="C1130" s="80">
        <v>8000</v>
      </c>
      <c r="D1130" s="81">
        <v>190</v>
      </c>
      <c r="E1130" s="1" t="s">
        <v>2814</v>
      </c>
      <c r="F1130" s="1" t="s">
        <v>2810</v>
      </c>
      <c r="G1130" s="82" t="s">
        <v>2849</v>
      </c>
      <c r="H1130" s="1" t="s">
        <v>3142</v>
      </c>
    </row>
    <row r="1131" spans="1:8">
      <c r="A1131" s="1">
        <v>1062</v>
      </c>
      <c r="B1131" s="33" t="s">
        <v>5864</v>
      </c>
      <c r="C1131" s="80">
        <v>199</v>
      </c>
      <c r="D1131" s="81">
        <v>190</v>
      </c>
      <c r="E1131" s="1" t="s">
        <v>2814</v>
      </c>
      <c r="F1131" s="1" t="s">
        <v>2810</v>
      </c>
      <c r="G1131" s="82" t="s">
        <v>2851</v>
      </c>
      <c r="H1131" s="1" t="s">
        <v>3666</v>
      </c>
    </row>
    <row r="1132" spans="1:8" ht="27.6">
      <c r="A1132" s="1">
        <v>719</v>
      </c>
      <c r="B1132" s="33" t="s">
        <v>5862</v>
      </c>
      <c r="C1132" s="80">
        <v>15000</v>
      </c>
      <c r="D1132" s="81">
        <v>194</v>
      </c>
      <c r="E1132" s="1" t="s">
        <v>2861</v>
      </c>
      <c r="F1132" s="1" t="s">
        <v>2810</v>
      </c>
      <c r="G1132" s="82" t="s">
        <v>2811</v>
      </c>
      <c r="H1132" s="1" t="s">
        <v>2816</v>
      </c>
    </row>
    <row r="1133" spans="1:8" ht="27.6">
      <c r="A1133" s="1">
        <v>895</v>
      </c>
      <c r="B1133" s="33" t="s">
        <v>5859</v>
      </c>
      <c r="C1133" s="80">
        <v>8000</v>
      </c>
      <c r="D1133" s="81">
        <v>195</v>
      </c>
      <c r="E1133" s="1" t="s">
        <v>2861</v>
      </c>
      <c r="F1133" s="1" t="s">
        <v>2810</v>
      </c>
      <c r="G1133" s="82" t="s">
        <v>2880</v>
      </c>
      <c r="H1133" s="1" t="s">
        <v>2948</v>
      </c>
    </row>
    <row r="1134" spans="1:8" ht="27.6">
      <c r="A1134" s="1">
        <v>3429</v>
      </c>
      <c r="B1134" s="33" t="s">
        <v>5860</v>
      </c>
      <c r="C1134" s="80">
        <v>150</v>
      </c>
      <c r="D1134" s="81">
        <v>195</v>
      </c>
      <c r="E1134" s="1" t="s">
        <v>2809</v>
      </c>
      <c r="F1134" s="1" t="s">
        <v>2820</v>
      </c>
      <c r="G1134" s="82" t="s">
        <v>2818</v>
      </c>
      <c r="H1134" s="1" t="s">
        <v>2928</v>
      </c>
    </row>
    <row r="1135" spans="1:8">
      <c r="A1135" s="1">
        <v>3946</v>
      </c>
      <c r="B1135" s="33" t="s">
        <v>5861</v>
      </c>
      <c r="C1135" s="80">
        <v>6000</v>
      </c>
      <c r="D1135" s="81">
        <v>195</v>
      </c>
      <c r="E1135" s="1" t="s">
        <v>2861</v>
      </c>
      <c r="F1135" s="1" t="s">
        <v>2810</v>
      </c>
      <c r="G1135" s="82" t="s">
        <v>2839</v>
      </c>
      <c r="H1135" s="1" t="s">
        <v>2928</v>
      </c>
    </row>
    <row r="1136" spans="1:8">
      <c r="A1136" s="1">
        <v>905</v>
      </c>
      <c r="B1136" s="33" t="s">
        <v>5857</v>
      </c>
      <c r="C1136" s="80">
        <v>6500</v>
      </c>
      <c r="D1136" s="81">
        <v>196</v>
      </c>
      <c r="E1136" s="1" t="s">
        <v>2861</v>
      </c>
      <c r="F1136" s="1" t="s">
        <v>2810</v>
      </c>
      <c r="G1136" s="82" t="s">
        <v>2843</v>
      </c>
      <c r="H1136" s="1" t="s">
        <v>3919</v>
      </c>
    </row>
    <row r="1137" spans="1:8" ht="27.6">
      <c r="A1137" s="1">
        <v>918</v>
      </c>
      <c r="B1137" s="33" t="s">
        <v>5858</v>
      </c>
      <c r="C1137" s="80">
        <v>3900</v>
      </c>
      <c r="D1137" s="81">
        <v>196</v>
      </c>
      <c r="E1137" s="1" t="s">
        <v>2861</v>
      </c>
      <c r="F1137" s="1" t="s">
        <v>2820</v>
      </c>
      <c r="G1137" s="82" t="s">
        <v>2843</v>
      </c>
      <c r="H1137" s="1" t="s">
        <v>3919</v>
      </c>
    </row>
    <row r="1138" spans="1:8">
      <c r="A1138" s="1">
        <v>713</v>
      </c>
      <c r="B1138" s="33" t="s">
        <v>5856</v>
      </c>
      <c r="C1138" s="80">
        <v>25000</v>
      </c>
      <c r="D1138" s="81">
        <v>199</v>
      </c>
      <c r="E1138" s="1" t="s">
        <v>2861</v>
      </c>
      <c r="F1138" s="1" t="s">
        <v>2856</v>
      </c>
      <c r="G1138" s="82" t="s">
        <v>2825</v>
      </c>
      <c r="H1138" s="1" t="s">
        <v>2816</v>
      </c>
    </row>
    <row r="1139" spans="1:8">
      <c r="A1139" s="1">
        <v>179</v>
      </c>
      <c r="B1139" s="33" t="s">
        <v>5848</v>
      </c>
      <c r="C1139" s="80">
        <v>1000</v>
      </c>
      <c r="D1139" s="81">
        <v>200</v>
      </c>
      <c r="E1139" s="1" t="s">
        <v>2861</v>
      </c>
      <c r="F1139" s="1" t="s">
        <v>2810</v>
      </c>
      <c r="G1139" s="82" t="s">
        <v>2811</v>
      </c>
      <c r="H1139" s="1" t="s">
        <v>2893</v>
      </c>
    </row>
    <row r="1140" spans="1:8">
      <c r="A1140" s="1">
        <v>556</v>
      </c>
      <c r="B1140" s="33" t="s">
        <v>5849</v>
      </c>
      <c r="C1140" s="80">
        <v>8000</v>
      </c>
      <c r="D1140" s="81">
        <v>200</v>
      </c>
      <c r="E1140" s="1" t="s">
        <v>2861</v>
      </c>
      <c r="F1140" s="1" t="s">
        <v>2810</v>
      </c>
      <c r="G1140" s="82" t="s">
        <v>2815</v>
      </c>
      <c r="H1140" s="1" t="s">
        <v>3415</v>
      </c>
    </row>
    <row r="1141" spans="1:8">
      <c r="A1141" s="1">
        <v>893</v>
      </c>
      <c r="B1141" s="33" t="s">
        <v>5850</v>
      </c>
      <c r="C1141" s="80">
        <v>2000</v>
      </c>
      <c r="D1141" s="81">
        <v>200</v>
      </c>
      <c r="E1141" s="1" t="s">
        <v>2861</v>
      </c>
      <c r="F1141" s="1" t="s">
        <v>2810</v>
      </c>
      <c r="G1141" s="82" t="s">
        <v>2849</v>
      </c>
      <c r="H1141" s="1" t="s">
        <v>2948</v>
      </c>
    </row>
    <row r="1142" spans="1:8" ht="27.6">
      <c r="A1142" s="1">
        <v>1363</v>
      </c>
      <c r="B1142" s="33" t="s">
        <v>5851</v>
      </c>
      <c r="C1142" s="80">
        <v>200</v>
      </c>
      <c r="D1142" s="81">
        <v>200</v>
      </c>
      <c r="E1142" s="1" t="s">
        <v>2809</v>
      </c>
      <c r="F1142" s="1" t="s">
        <v>2810</v>
      </c>
      <c r="G1142" s="82" t="s">
        <v>2839</v>
      </c>
      <c r="H1142" s="1" t="s">
        <v>2999</v>
      </c>
    </row>
    <row r="1143" spans="1:8">
      <c r="A1143" s="1">
        <v>1421</v>
      </c>
      <c r="B1143" s="33" t="s">
        <v>5852</v>
      </c>
      <c r="C1143" s="80">
        <v>200000</v>
      </c>
      <c r="D1143" s="81">
        <v>200</v>
      </c>
      <c r="E1143" s="1" t="s">
        <v>2861</v>
      </c>
      <c r="F1143" s="1" t="s">
        <v>2927</v>
      </c>
      <c r="G1143" s="82" t="s">
        <v>2839</v>
      </c>
      <c r="H1143" s="1" t="s">
        <v>3694</v>
      </c>
    </row>
    <row r="1144" spans="1:8" ht="27.6">
      <c r="A1144" s="1">
        <v>3067</v>
      </c>
      <c r="B1144" s="33" t="s">
        <v>5853</v>
      </c>
      <c r="C1144" s="80">
        <v>8000</v>
      </c>
      <c r="D1144" s="81">
        <v>200</v>
      </c>
      <c r="E1144" s="1" t="s">
        <v>2861</v>
      </c>
      <c r="F1144" s="1" t="s">
        <v>3232</v>
      </c>
      <c r="G1144" s="82" t="s">
        <v>2867</v>
      </c>
      <c r="H1144" s="1" t="s">
        <v>2881</v>
      </c>
    </row>
    <row r="1145" spans="1:8">
      <c r="A1145" s="1">
        <v>3415</v>
      </c>
      <c r="B1145" s="33" t="s">
        <v>5854</v>
      </c>
      <c r="C1145" s="80">
        <v>200</v>
      </c>
      <c r="D1145" s="81">
        <v>200</v>
      </c>
      <c r="E1145" s="1" t="s">
        <v>2809</v>
      </c>
      <c r="F1145" s="1" t="s">
        <v>2810</v>
      </c>
      <c r="G1145" s="82" t="s">
        <v>2823</v>
      </c>
      <c r="H1145" s="1" t="s">
        <v>2928</v>
      </c>
    </row>
    <row r="1146" spans="1:8" ht="27.6">
      <c r="A1146" s="1">
        <v>4034</v>
      </c>
      <c r="B1146" s="33" t="s">
        <v>5855</v>
      </c>
      <c r="C1146" s="80">
        <v>13500</v>
      </c>
      <c r="D1146" s="81">
        <v>200</v>
      </c>
      <c r="E1146" s="1" t="s">
        <v>2861</v>
      </c>
      <c r="F1146" s="1" t="s">
        <v>2810</v>
      </c>
      <c r="G1146" s="82" t="s">
        <v>2849</v>
      </c>
      <c r="H1146" s="1" t="s">
        <v>2928</v>
      </c>
    </row>
    <row r="1147" spans="1:8" ht="27.6">
      <c r="A1147" s="1">
        <v>2401</v>
      </c>
      <c r="B1147" s="33" t="s">
        <v>5845</v>
      </c>
      <c r="C1147" s="80">
        <v>28000</v>
      </c>
      <c r="D1147" s="81">
        <v>201</v>
      </c>
      <c r="E1147" s="1" t="s">
        <v>2861</v>
      </c>
      <c r="F1147" s="1" t="s">
        <v>2810</v>
      </c>
      <c r="G1147" s="82" t="s">
        <v>2839</v>
      </c>
      <c r="H1147" s="1" t="s">
        <v>3661</v>
      </c>
    </row>
    <row r="1148" spans="1:8">
      <c r="A1148" s="1">
        <v>3588</v>
      </c>
      <c r="B1148" s="33" t="s">
        <v>5846</v>
      </c>
      <c r="C1148" s="80">
        <v>200</v>
      </c>
      <c r="D1148" s="81">
        <v>201</v>
      </c>
      <c r="E1148" s="1" t="s">
        <v>2809</v>
      </c>
      <c r="F1148" s="1" t="s">
        <v>2820</v>
      </c>
      <c r="G1148" s="82" t="s">
        <v>2823</v>
      </c>
      <c r="H1148" s="1" t="s">
        <v>2928</v>
      </c>
    </row>
    <row r="1149" spans="1:8">
      <c r="A1149" s="1">
        <v>4003</v>
      </c>
      <c r="B1149" s="33" t="s">
        <v>5847</v>
      </c>
      <c r="C1149" s="80">
        <v>2000</v>
      </c>
      <c r="D1149" s="81">
        <v>201</v>
      </c>
      <c r="E1149" s="1" t="s">
        <v>2861</v>
      </c>
      <c r="F1149" s="1" t="s">
        <v>2810</v>
      </c>
      <c r="G1149" s="82" t="s">
        <v>2839</v>
      </c>
      <c r="H1149" s="1" t="s">
        <v>2928</v>
      </c>
    </row>
    <row r="1150" spans="1:8" ht="27.6">
      <c r="A1150" s="1">
        <v>2403</v>
      </c>
      <c r="B1150" s="33" t="s">
        <v>5843</v>
      </c>
      <c r="C1150" s="80">
        <v>1200</v>
      </c>
      <c r="D1150" s="81">
        <v>202</v>
      </c>
      <c r="E1150" s="1" t="s">
        <v>2861</v>
      </c>
      <c r="F1150" s="1" t="s">
        <v>2820</v>
      </c>
      <c r="G1150" s="82" t="s">
        <v>2839</v>
      </c>
      <c r="H1150" s="1" t="s">
        <v>3661</v>
      </c>
    </row>
    <row r="1151" spans="1:8">
      <c r="A1151" s="1">
        <v>3746</v>
      </c>
      <c r="B1151" s="33" t="s">
        <v>5844</v>
      </c>
      <c r="C1151" s="80">
        <v>8500</v>
      </c>
      <c r="D1151" s="81">
        <v>202</v>
      </c>
      <c r="E1151" s="1" t="s">
        <v>2861</v>
      </c>
      <c r="F1151" s="1" t="s">
        <v>2810</v>
      </c>
      <c r="G1151" s="82" t="s">
        <v>2880</v>
      </c>
      <c r="H1151" s="1" t="s">
        <v>2928</v>
      </c>
    </row>
    <row r="1152" spans="1:8">
      <c r="A1152" s="1">
        <v>424</v>
      </c>
      <c r="B1152" s="33" t="s">
        <v>5842</v>
      </c>
      <c r="C1152" s="80">
        <v>3000</v>
      </c>
      <c r="D1152" s="81">
        <v>203.9</v>
      </c>
      <c r="E1152" s="1" t="s">
        <v>2861</v>
      </c>
      <c r="F1152" s="1" t="s">
        <v>2810</v>
      </c>
      <c r="G1152" s="82" t="s">
        <v>2839</v>
      </c>
      <c r="H1152" s="1" t="s">
        <v>3207</v>
      </c>
    </row>
    <row r="1153" spans="1:8">
      <c r="A1153" s="1">
        <v>4091</v>
      </c>
      <c r="B1153" s="33" t="s">
        <v>5841</v>
      </c>
      <c r="C1153" s="80">
        <v>1600</v>
      </c>
      <c r="D1153" s="81">
        <v>204</v>
      </c>
      <c r="E1153" s="1" t="s">
        <v>2861</v>
      </c>
      <c r="F1153" s="1" t="s">
        <v>2810</v>
      </c>
      <c r="G1153" s="82" t="s">
        <v>2815</v>
      </c>
      <c r="H1153" s="1" t="s">
        <v>2928</v>
      </c>
    </row>
    <row r="1154" spans="1:8">
      <c r="A1154" s="1">
        <v>83</v>
      </c>
      <c r="B1154" s="33" t="s">
        <v>5835</v>
      </c>
      <c r="C1154" s="80">
        <v>200</v>
      </c>
      <c r="D1154" s="81">
        <v>205</v>
      </c>
      <c r="E1154" s="1" t="s">
        <v>2809</v>
      </c>
      <c r="F1154" s="1" t="s">
        <v>2820</v>
      </c>
      <c r="G1154" s="82" t="s">
        <v>2811</v>
      </c>
      <c r="H1154" s="1" t="s">
        <v>3439</v>
      </c>
    </row>
    <row r="1155" spans="1:8">
      <c r="A1155" s="1">
        <v>517</v>
      </c>
      <c r="B1155" s="33" t="s">
        <v>5836</v>
      </c>
      <c r="C1155" s="80">
        <v>15000</v>
      </c>
      <c r="D1155" s="81">
        <v>205</v>
      </c>
      <c r="E1155" s="1" t="s">
        <v>2861</v>
      </c>
      <c r="F1155" s="1" t="s">
        <v>2810</v>
      </c>
      <c r="G1155" s="82" t="s">
        <v>2839</v>
      </c>
      <c r="H1155" s="1" t="s">
        <v>3207</v>
      </c>
    </row>
    <row r="1156" spans="1:8">
      <c r="A1156" s="1">
        <v>673</v>
      </c>
      <c r="B1156" s="33" t="s">
        <v>5837</v>
      </c>
      <c r="C1156" s="80">
        <v>100000</v>
      </c>
      <c r="D1156" s="81">
        <v>205</v>
      </c>
      <c r="E1156" s="1" t="s">
        <v>2861</v>
      </c>
      <c r="F1156" s="1" t="s">
        <v>2810</v>
      </c>
      <c r="G1156" s="82" t="s">
        <v>2851</v>
      </c>
      <c r="H1156" s="1" t="s">
        <v>2816</v>
      </c>
    </row>
    <row r="1157" spans="1:8">
      <c r="A1157" s="1">
        <v>886</v>
      </c>
      <c r="B1157" s="33" t="s">
        <v>5838</v>
      </c>
      <c r="C1157" s="80">
        <v>500</v>
      </c>
      <c r="D1157" s="81">
        <v>205</v>
      </c>
      <c r="E1157" s="1" t="s">
        <v>2861</v>
      </c>
      <c r="F1157" s="1" t="s">
        <v>2810</v>
      </c>
      <c r="G1157" s="82" t="s">
        <v>2867</v>
      </c>
      <c r="H1157" s="1" t="s">
        <v>2948</v>
      </c>
    </row>
    <row r="1158" spans="1:8" ht="27.6">
      <c r="A1158" s="1">
        <v>1578</v>
      </c>
      <c r="B1158" s="33" t="s">
        <v>5839</v>
      </c>
      <c r="C1158" s="80">
        <v>1897</v>
      </c>
      <c r="D1158" s="81">
        <v>205</v>
      </c>
      <c r="E1158" s="1" t="s">
        <v>2814</v>
      </c>
      <c r="F1158" s="1" t="s">
        <v>2810</v>
      </c>
      <c r="G1158" s="82" t="s">
        <v>2867</v>
      </c>
      <c r="H1158" s="1" t="s">
        <v>3836</v>
      </c>
    </row>
    <row r="1159" spans="1:8">
      <c r="A1159" s="1">
        <v>1594</v>
      </c>
      <c r="B1159" s="33" t="s">
        <v>5840</v>
      </c>
      <c r="C1159" s="80">
        <v>1000</v>
      </c>
      <c r="D1159" s="81">
        <v>205</v>
      </c>
      <c r="E1159" s="1" t="s">
        <v>2861</v>
      </c>
      <c r="F1159" s="1" t="s">
        <v>2810</v>
      </c>
      <c r="G1159" s="82" t="s">
        <v>2849</v>
      </c>
      <c r="H1159" s="1" t="s">
        <v>4175</v>
      </c>
    </row>
    <row r="1160" spans="1:8" ht="27.6">
      <c r="A1160" s="1">
        <v>1235</v>
      </c>
      <c r="B1160" s="33" t="s">
        <v>5833</v>
      </c>
      <c r="C1160" s="80">
        <v>7534</v>
      </c>
      <c r="D1160" s="81">
        <v>210</v>
      </c>
      <c r="E1160" s="1" t="s">
        <v>2814</v>
      </c>
      <c r="F1160" s="1" t="s">
        <v>2810</v>
      </c>
      <c r="G1160" s="82" t="s">
        <v>2843</v>
      </c>
      <c r="H1160" s="1" t="s">
        <v>4564</v>
      </c>
    </row>
    <row r="1161" spans="1:8">
      <c r="A1161" s="1">
        <v>2514</v>
      </c>
      <c r="B1161" s="33" t="s">
        <v>5834</v>
      </c>
      <c r="C1161" s="80">
        <v>12000</v>
      </c>
      <c r="D1161" s="81">
        <v>210</v>
      </c>
      <c r="E1161" s="1" t="s">
        <v>2861</v>
      </c>
      <c r="F1161" s="1" t="s">
        <v>2810</v>
      </c>
      <c r="G1161" s="82" t="s">
        <v>2867</v>
      </c>
      <c r="H1161" s="1" t="s">
        <v>4864</v>
      </c>
    </row>
    <row r="1162" spans="1:8">
      <c r="A1162" s="1">
        <v>3969</v>
      </c>
      <c r="B1162" s="33" t="s">
        <v>5831</v>
      </c>
      <c r="C1162" s="80">
        <v>2825</v>
      </c>
      <c r="D1162" s="81">
        <v>211</v>
      </c>
      <c r="E1162" s="1" t="s">
        <v>2861</v>
      </c>
      <c r="F1162" s="1" t="s">
        <v>2810</v>
      </c>
      <c r="G1162" s="82" t="s">
        <v>2867</v>
      </c>
      <c r="H1162" s="1" t="s">
        <v>2928</v>
      </c>
    </row>
    <row r="1163" spans="1:8">
      <c r="A1163" s="1">
        <v>3972</v>
      </c>
      <c r="B1163" s="33" t="s">
        <v>5832</v>
      </c>
      <c r="C1163" s="80">
        <v>1000</v>
      </c>
      <c r="D1163" s="81">
        <v>211</v>
      </c>
      <c r="E1163" s="1" t="s">
        <v>2861</v>
      </c>
      <c r="F1163" s="1" t="s">
        <v>2810</v>
      </c>
      <c r="G1163" s="82" t="s">
        <v>2815</v>
      </c>
      <c r="H1163" s="1" t="s">
        <v>2928</v>
      </c>
    </row>
    <row r="1164" spans="1:8">
      <c r="A1164" s="1">
        <v>991</v>
      </c>
      <c r="B1164" s="33" t="s">
        <v>5828</v>
      </c>
      <c r="C1164" s="80">
        <v>5000</v>
      </c>
      <c r="D1164" s="81">
        <v>212</v>
      </c>
      <c r="E1164" s="1" t="s">
        <v>2861</v>
      </c>
      <c r="F1164" s="1" t="s">
        <v>2820</v>
      </c>
      <c r="G1164" s="82" t="s">
        <v>2821</v>
      </c>
      <c r="H1164" s="1" t="s">
        <v>2816</v>
      </c>
    </row>
    <row r="1165" spans="1:8">
      <c r="A1165" s="1">
        <v>1048</v>
      </c>
      <c r="B1165" s="33" t="s">
        <v>5829</v>
      </c>
      <c r="C1165" s="80">
        <v>15000</v>
      </c>
      <c r="D1165" s="81">
        <v>212</v>
      </c>
      <c r="E1165" s="1" t="s">
        <v>2814</v>
      </c>
      <c r="F1165" s="1" t="s">
        <v>2810</v>
      </c>
      <c r="G1165" s="82" t="s">
        <v>2867</v>
      </c>
      <c r="H1165" s="1" t="s">
        <v>3666</v>
      </c>
    </row>
    <row r="1166" spans="1:8">
      <c r="A1166" s="1">
        <v>1872</v>
      </c>
      <c r="B1166" s="33" t="s">
        <v>5830</v>
      </c>
      <c r="C1166" s="80">
        <v>20000</v>
      </c>
      <c r="D1166" s="81">
        <v>212</v>
      </c>
      <c r="E1166" s="1" t="s">
        <v>2861</v>
      </c>
      <c r="F1166" s="1" t="s">
        <v>2810</v>
      </c>
      <c r="G1166" s="82" t="s">
        <v>2825</v>
      </c>
      <c r="H1166" s="1" t="s">
        <v>3602</v>
      </c>
    </row>
    <row r="1167" spans="1:8">
      <c r="A1167" s="1">
        <v>3978</v>
      </c>
      <c r="B1167" s="33" t="s">
        <v>5827</v>
      </c>
      <c r="C1167" s="80">
        <v>2000</v>
      </c>
      <c r="D1167" s="81">
        <v>214</v>
      </c>
      <c r="E1167" s="1" t="s">
        <v>2861</v>
      </c>
      <c r="F1167" s="1" t="s">
        <v>2810</v>
      </c>
      <c r="G1167" s="82" t="s">
        <v>2815</v>
      </c>
      <c r="H1167" s="1" t="s">
        <v>2928</v>
      </c>
    </row>
    <row r="1168" spans="1:8">
      <c r="A1168" s="1">
        <v>489</v>
      </c>
      <c r="B1168" s="33" t="s">
        <v>5824</v>
      </c>
      <c r="C1168" s="80">
        <v>74997</v>
      </c>
      <c r="D1168" s="81">
        <v>215</v>
      </c>
      <c r="E1168" s="1" t="s">
        <v>2861</v>
      </c>
      <c r="F1168" s="1" t="s">
        <v>2810</v>
      </c>
      <c r="G1168" s="82" t="s">
        <v>2815</v>
      </c>
      <c r="H1168" s="1" t="s">
        <v>3207</v>
      </c>
    </row>
    <row r="1169" spans="1:8">
      <c r="A1169" s="1">
        <v>500</v>
      </c>
      <c r="B1169" s="33" t="s">
        <v>5825</v>
      </c>
      <c r="C1169" s="80">
        <v>6500</v>
      </c>
      <c r="D1169" s="81">
        <v>215</v>
      </c>
      <c r="E1169" s="1" t="s">
        <v>2861</v>
      </c>
      <c r="F1169" s="1" t="s">
        <v>2810</v>
      </c>
      <c r="G1169" s="82" t="s">
        <v>2849</v>
      </c>
      <c r="H1169" s="1" t="s">
        <v>3207</v>
      </c>
    </row>
    <row r="1170" spans="1:8" ht="27.6">
      <c r="A1170" s="1">
        <v>4027</v>
      </c>
      <c r="B1170" s="33" t="s">
        <v>5826</v>
      </c>
      <c r="C1170" s="80">
        <v>3000</v>
      </c>
      <c r="D1170" s="81">
        <v>215</v>
      </c>
      <c r="E1170" s="1" t="s">
        <v>2861</v>
      </c>
      <c r="F1170" s="1" t="s">
        <v>2810</v>
      </c>
      <c r="G1170" s="82" t="s">
        <v>2811</v>
      </c>
      <c r="H1170" s="1" t="s">
        <v>2928</v>
      </c>
    </row>
    <row r="1171" spans="1:8">
      <c r="A1171" s="1">
        <v>1699</v>
      </c>
      <c r="B1171" s="33" t="s">
        <v>5821</v>
      </c>
      <c r="C1171" s="80">
        <v>5105</v>
      </c>
      <c r="D1171" s="81">
        <v>216</v>
      </c>
      <c r="E1171" s="1" t="s">
        <v>2971</v>
      </c>
      <c r="F1171" s="1" t="s">
        <v>2810</v>
      </c>
      <c r="G1171" s="82" t="s">
        <v>2849</v>
      </c>
      <c r="H1171" s="1" t="s">
        <v>2972</v>
      </c>
    </row>
    <row r="1172" spans="1:8">
      <c r="A1172" s="1">
        <v>3638</v>
      </c>
      <c r="B1172" s="33" t="s">
        <v>5822</v>
      </c>
      <c r="C1172" s="80">
        <v>3300</v>
      </c>
      <c r="D1172" s="81">
        <v>216</v>
      </c>
      <c r="E1172" s="1" t="s">
        <v>2861</v>
      </c>
      <c r="F1172" s="1" t="s">
        <v>96</v>
      </c>
      <c r="G1172" s="82" t="s">
        <v>2811</v>
      </c>
      <c r="H1172" s="1" t="s">
        <v>3032</v>
      </c>
    </row>
    <row r="1173" spans="1:8" ht="27.6">
      <c r="A1173" s="1">
        <v>4088</v>
      </c>
      <c r="B1173" s="33" t="s">
        <v>5823</v>
      </c>
      <c r="C1173" s="80">
        <v>2000</v>
      </c>
      <c r="D1173" s="81">
        <v>216</v>
      </c>
      <c r="E1173" s="1" t="s">
        <v>2861</v>
      </c>
      <c r="F1173" s="1" t="s">
        <v>2820</v>
      </c>
      <c r="G1173" s="82" t="s">
        <v>2815</v>
      </c>
      <c r="H1173" s="1" t="s">
        <v>2928</v>
      </c>
    </row>
    <row r="1174" spans="1:8" ht="27.6">
      <c r="A1174" s="1">
        <v>1010</v>
      </c>
      <c r="B1174" s="33" t="s">
        <v>5820</v>
      </c>
      <c r="C1174" s="80">
        <v>115250</v>
      </c>
      <c r="D1174" s="81">
        <v>220</v>
      </c>
      <c r="E1174" s="1" t="s">
        <v>2814</v>
      </c>
      <c r="F1174" s="1" t="s">
        <v>2810</v>
      </c>
      <c r="G1174" s="82" t="s">
        <v>2851</v>
      </c>
      <c r="H1174" s="1" t="s">
        <v>2816</v>
      </c>
    </row>
    <row r="1175" spans="1:8" ht="27.6">
      <c r="A1175" s="1">
        <v>590</v>
      </c>
      <c r="B1175" s="33" t="s">
        <v>5818</v>
      </c>
      <c r="C1175" s="80">
        <v>5000</v>
      </c>
      <c r="D1175" s="81">
        <v>223</v>
      </c>
      <c r="E1175" s="1" t="s">
        <v>2861</v>
      </c>
      <c r="F1175" s="1" t="s">
        <v>2820</v>
      </c>
      <c r="G1175" s="82" t="s">
        <v>2839</v>
      </c>
      <c r="H1175" s="1" t="s">
        <v>3415</v>
      </c>
    </row>
    <row r="1176" spans="1:8" ht="27.6">
      <c r="A1176" s="1">
        <v>1573</v>
      </c>
      <c r="B1176" s="33" t="s">
        <v>5819</v>
      </c>
      <c r="C1176" s="80">
        <v>9000</v>
      </c>
      <c r="D1176" s="81">
        <v>223</v>
      </c>
      <c r="E1176" s="1" t="s">
        <v>2814</v>
      </c>
      <c r="F1176" s="1" t="s">
        <v>96</v>
      </c>
      <c r="G1176" s="82" t="s">
        <v>2811</v>
      </c>
      <c r="H1176" s="1" t="s">
        <v>3836</v>
      </c>
    </row>
    <row r="1177" spans="1:8">
      <c r="A1177" s="1">
        <v>1720</v>
      </c>
      <c r="B1177" s="33" t="s">
        <v>5813</v>
      </c>
      <c r="C1177" s="80">
        <v>4000</v>
      </c>
      <c r="D1177" s="81">
        <v>225</v>
      </c>
      <c r="E1177" s="1" t="s">
        <v>2861</v>
      </c>
      <c r="F1177" s="1" t="s">
        <v>2810</v>
      </c>
      <c r="G1177" s="82" t="s">
        <v>2818</v>
      </c>
      <c r="H1177" s="1" t="s">
        <v>2972</v>
      </c>
    </row>
    <row r="1178" spans="1:8" ht="27.6">
      <c r="A1178" s="1">
        <v>2143</v>
      </c>
      <c r="B1178" s="33" t="s">
        <v>5814</v>
      </c>
      <c r="C1178" s="80">
        <v>2000</v>
      </c>
      <c r="D1178" s="81">
        <v>225</v>
      </c>
      <c r="E1178" s="1" t="s">
        <v>2861</v>
      </c>
      <c r="F1178" s="1" t="s">
        <v>2810</v>
      </c>
      <c r="G1178" s="82" t="s">
        <v>2821</v>
      </c>
      <c r="H1178" s="1" t="s">
        <v>3029</v>
      </c>
    </row>
    <row r="1179" spans="1:8" ht="27.6">
      <c r="A1179" s="1">
        <v>3134</v>
      </c>
      <c r="B1179" s="33" t="s">
        <v>5815</v>
      </c>
      <c r="C1179" s="80">
        <v>1000</v>
      </c>
      <c r="D1179" s="81">
        <v>225</v>
      </c>
      <c r="E1179" s="1" t="s">
        <v>2971</v>
      </c>
      <c r="F1179" s="1" t="s">
        <v>2820</v>
      </c>
      <c r="G1179" s="82" t="s">
        <v>2849</v>
      </c>
      <c r="H1179" s="1" t="s">
        <v>2928</v>
      </c>
    </row>
    <row r="1180" spans="1:8">
      <c r="A1180" s="1">
        <v>3830</v>
      </c>
      <c r="B1180" s="33" t="s">
        <v>5816</v>
      </c>
      <c r="C1180" s="80">
        <v>100</v>
      </c>
      <c r="D1180" s="81">
        <v>225</v>
      </c>
      <c r="E1180" s="1" t="s">
        <v>2809</v>
      </c>
      <c r="F1180" s="1" t="s">
        <v>2810</v>
      </c>
      <c r="G1180" s="82" t="s">
        <v>2825</v>
      </c>
      <c r="H1180" s="1" t="s">
        <v>2928</v>
      </c>
    </row>
    <row r="1181" spans="1:8">
      <c r="A1181" s="1">
        <v>4044</v>
      </c>
      <c r="B1181" s="33" t="s">
        <v>5817</v>
      </c>
      <c r="C1181" s="80">
        <v>600</v>
      </c>
      <c r="D1181" s="81">
        <v>225</v>
      </c>
      <c r="E1181" s="1" t="s">
        <v>2861</v>
      </c>
      <c r="F1181" s="1" t="s">
        <v>2810</v>
      </c>
      <c r="G1181" s="82" t="s">
        <v>2849</v>
      </c>
      <c r="H1181" s="1" t="s">
        <v>2928</v>
      </c>
    </row>
    <row r="1182" spans="1:8" ht="27.6">
      <c r="A1182" s="1">
        <v>971</v>
      </c>
      <c r="B1182" s="33" t="s">
        <v>5812</v>
      </c>
      <c r="C1182" s="80">
        <v>100000</v>
      </c>
      <c r="D1182" s="81">
        <v>226</v>
      </c>
      <c r="E1182" s="1" t="s">
        <v>2861</v>
      </c>
      <c r="F1182" s="1" t="s">
        <v>2810</v>
      </c>
      <c r="G1182" s="82" t="s">
        <v>2823</v>
      </c>
      <c r="H1182" s="1" t="s">
        <v>2816</v>
      </c>
    </row>
    <row r="1183" spans="1:8">
      <c r="A1183" s="1">
        <v>502</v>
      </c>
      <c r="B1183" s="33" t="s">
        <v>5810</v>
      </c>
      <c r="C1183" s="80">
        <v>20000</v>
      </c>
      <c r="D1183" s="81">
        <v>230</v>
      </c>
      <c r="E1183" s="1" t="s">
        <v>2861</v>
      </c>
      <c r="F1183" s="1" t="s">
        <v>2810</v>
      </c>
      <c r="G1183" s="82" t="s">
        <v>2811</v>
      </c>
      <c r="H1183" s="1" t="s">
        <v>3207</v>
      </c>
    </row>
    <row r="1184" spans="1:8" ht="27.6">
      <c r="A1184" s="1">
        <v>3536</v>
      </c>
      <c r="B1184" s="33" t="s">
        <v>5811</v>
      </c>
      <c r="C1184" s="80">
        <v>150</v>
      </c>
      <c r="D1184" s="81">
        <v>230</v>
      </c>
      <c r="E1184" s="1" t="s">
        <v>2809</v>
      </c>
      <c r="F1184" s="1" t="s">
        <v>2820</v>
      </c>
      <c r="G1184" s="82" t="s">
        <v>2843</v>
      </c>
      <c r="H1184" s="1" t="s">
        <v>2928</v>
      </c>
    </row>
    <row r="1185" spans="1:8">
      <c r="A1185" s="1">
        <v>957</v>
      </c>
      <c r="B1185" s="33" t="s">
        <v>5808</v>
      </c>
      <c r="C1185" s="80">
        <v>12000</v>
      </c>
      <c r="D1185" s="81">
        <v>233</v>
      </c>
      <c r="E1185" s="1" t="s">
        <v>2861</v>
      </c>
      <c r="F1185" s="1" t="s">
        <v>2810</v>
      </c>
      <c r="G1185" s="82" t="s">
        <v>2818</v>
      </c>
      <c r="H1185" s="1" t="s">
        <v>2816</v>
      </c>
    </row>
    <row r="1186" spans="1:8" ht="27.6">
      <c r="A1186" s="1">
        <v>2588</v>
      </c>
      <c r="B1186" s="33" t="s">
        <v>5809</v>
      </c>
      <c r="C1186" s="80">
        <v>6000</v>
      </c>
      <c r="D1186" s="81">
        <v>233</v>
      </c>
      <c r="E1186" s="1" t="s">
        <v>2861</v>
      </c>
      <c r="F1186" s="1" t="s">
        <v>2810</v>
      </c>
      <c r="G1186" s="82" t="s">
        <v>2811</v>
      </c>
      <c r="H1186" s="1" t="s">
        <v>3661</v>
      </c>
    </row>
    <row r="1187" spans="1:8" ht="27.6">
      <c r="A1187" s="1">
        <v>1006</v>
      </c>
      <c r="B1187" s="33" t="s">
        <v>5805</v>
      </c>
      <c r="C1187" s="80">
        <v>4000</v>
      </c>
      <c r="D1187" s="81">
        <v>234</v>
      </c>
      <c r="E1187" s="1" t="s">
        <v>2814</v>
      </c>
      <c r="F1187" s="1" t="s">
        <v>2810</v>
      </c>
      <c r="G1187" s="82" t="s">
        <v>2815</v>
      </c>
      <c r="H1187" s="1" t="s">
        <v>2816</v>
      </c>
    </row>
    <row r="1188" spans="1:8">
      <c r="A1188" s="1">
        <v>2758</v>
      </c>
      <c r="B1188" s="33" t="s">
        <v>5806</v>
      </c>
      <c r="C1188" s="80">
        <v>2000</v>
      </c>
      <c r="D1188" s="81">
        <v>234</v>
      </c>
      <c r="E1188" s="1" t="s">
        <v>2861</v>
      </c>
      <c r="F1188" s="1" t="s">
        <v>2892</v>
      </c>
      <c r="G1188" s="82" t="s">
        <v>2880</v>
      </c>
      <c r="H1188" s="1" t="s">
        <v>4721</v>
      </c>
    </row>
    <row r="1189" spans="1:8">
      <c r="A1189" s="1">
        <v>3663</v>
      </c>
      <c r="B1189" s="33" t="s">
        <v>5807</v>
      </c>
      <c r="C1189" s="80">
        <v>225</v>
      </c>
      <c r="D1189" s="81">
        <v>234</v>
      </c>
      <c r="E1189" s="1" t="s">
        <v>2809</v>
      </c>
      <c r="F1189" s="1" t="s">
        <v>2820</v>
      </c>
      <c r="G1189" s="82" t="s">
        <v>2818</v>
      </c>
      <c r="H1189" s="1" t="s">
        <v>2928</v>
      </c>
    </row>
    <row r="1190" spans="1:8">
      <c r="A1190" s="1">
        <v>761</v>
      </c>
      <c r="B1190" s="33" t="s">
        <v>5804</v>
      </c>
      <c r="C1190" s="80">
        <v>5000</v>
      </c>
      <c r="D1190" s="81">
        <v>235</v>
      </c>
      <c r="E1190" s="1" t="s">
        <v>2861</v>
      </c>
      <c r="F1190" s="1" t="s">
        <v>2810</v>
      </c>
      <c r="G1190" s="82" t="s">
        <v>2839</v>
      </c>
      <c r="H1190" s="1" t="s">
        <v>4262</v>
      </c>
    </row>
    <row r="1191" spans="1:8">
      <c r="A1191" s="1">
        <v>1999</v>
      </c>
      <c r="B1191" s="33" t="s">
        <v>5802</v>
      </c>
      <c r="C1191" s="80">
        <v>31000</v>
      </c>
      <c r="D1191" s="81">
        <v>236</v>
      </c>
      <c r="E1191" s="1" t="s">
        <v>2861</v>
      </c>
      <c r="F1191" s="1" t="s">
        <v>2820</v>
      </c>
      <c r="G1191" s="82" t="s">
        <v>2818</v>
      </c>
      <c r="H1191" s="1" t="s">
        <v>4373</v>
      </c>
    </row>
    <row r="1192" spans="1:8">
      <c r="A1192" s="1">
        <v>2129</v>
      </c>
      <c r="B1192" s="33" t="s">
        <v>5803</v>
      </c>
      <c r="C1192" s="80">
        <v>2000</v>
      </c>
      <c r="D1192" s="81">
        <v>236</v>
      </c>
      <c r="E1192" s="1" t="s">
        <v>2861</v>
      </c>
      <c r="F1192" s="1" t="s">
        <v>2810</v>
      </c>
      <c r="G1192" s="82" t="s">
        <v>2811</v>
      </c>
      <c r="H1192" s="1" t="s">
        <v>3029</v>
      </c>
    </row>
    <row r="1193" spans="1:8" ht="27.6">
      <c r="A1193" s="1">
        <v>1919</v>
      </c>
      <c r="B1193" s="33" t="s">
        <v>5801</v>
      </c>
      <c r="C1193" s="80">
        <v>500</v>
      </c>
      <c r="D1193" s="81">
        <v>237</v>
      </c>
      <c r="E1193" s="1" t="s">
        <v>2861</v>
      </c>
      <c r="F1193" s="1" t="s">
        <v>2810</v>
      </c>
      <c r="G1193" s="82" t="s">
        <v>2823</v>
      </c>
      <c r="H1193" s="1" t="s">
        <v>2863</v>
      </c>
    </row>
    <row r="1194" spans="1:8" ht="27.6">
      <c r="A1194" s="1">
        <v>1015</v>
      </c>
      <c r="B1194" s="33" t="s">
        <v>5799</v>
      </c>
      <c r="C1194" s="80">
        <v>9000</v>
      </c>
      <c r="D1194" s="81">
        <v>240</v>
      </c>
      <c r="E1194" s="1" t="s">
        <v>2814</v>
      </c>
      <c r="F1194" s="1" t="s">
        <v>3992</v>
      </c>
      <c r="G1194" s="82" t="s">
        <v>2818</v>
      </c>
      <c r="H1194" s="1" t="s">
        <v>2816</v>
      </c>
    </row>
    <row r="1195" spans="1:8" ht="27.6">
      <c r="A1195" s="1">
        <v>4089</v>
      </c>
      <c r="B1195" s="33" t="s">
        <v>5800</v>
      </c>
      <c r="C1195" s="80">
        <v>5000</v>
      </c>
      <c r="D1195" s="81">
        <v>240</v>
      </c>
      <c r="E1195" s="1" t="s">
        <v>2861</v>
      </c>
      <c r="F1195" s="1" t="s">
        <v>2810</v>
      </c>
      <c r="G1195" s="82" t="s">
        <v>2823</v>
      </c>
      <c r="H1195" s="1" t="s">
        <v>2928</v>
      </c>
    </row>
    <row r="1196" spans="1:8">
      <c r="A1196" s="1">
        <v>1240</v>
      </c>
      <c r="B1196" s="33" t="s">
        <v>5796</v>
      </c>
      <c r="C1196" s="80">
        <v>8000</v>
      </c>
      <c r="D1196" s="81">
        <v>241</v>
      </c>
      <c r="E1196" s="1" t="s">
        <v>2814</v>
      </c>
      <c r="F1196" s="1" t="s">
        <v>2810</v>
      </c>
      <c r="G1196" s="82" t="s">
        <v>2825</v>
      </c>
      <c r="H1196" s="1" t="s">
        <v>4564</v>
      </c>
    </row>
    <row r="1197" spans="1:8">
      <c r="A1197" s="1">
        <v>1404</v>
      </c>
      <c r="B1197" s="33" t="s">
        <v>5797</v>
      </c>
      <c r="C1197" s="80">
        <v>14500</v>
      </c>
      <c r="D1197" s="81">
        <v>241</v>
      </c>
      <c r="E1197" s="1" t="s">
        <v>2861</v>
      </c>
      <c r="F1197" s="1" t="s">
        <v>2820</v>
      </c>
      <c r="G1197" s="82" t="s">
        <v>2839</v>
      </c>
      <c r="H1197" s="1" t="s">
        <v>3694</v>
      </c>
    </row>
    <row r="1198" spans="1:8">
      <c r="A1198" s="1">
        <v>3670</v>
      </c>
      <c r="B1198" s="33" t="s">
        <v>5798</v>
      </c>
      <c r="C1198" s="80">
        <v>220</v>
      </c>
      <c r="D1198" s="81">
        <v>241</v>
      </c>
      <c r="E1198" s="1" t="s">
        <v>2809</v>
      </c>
      <c r="F1198" s="1" t="s">
        <v>2820</v>
      </c>
      <c r="G1198" s="82" t="s">
        <v>2825</v>
      </c>
      <c r="H1198" s="1" t="s">
        <v>2928</v>
      </c>
    </row>
    <row r="1199" spans="1:8">
      <c r="A1199" s="1">
        <v>1103</v>
      </c>
      <c r="B1199" s="33" t="s">
        <v>5795</v>
      </c>
      <c r="C1199" s="80">
        <v>15000</v>
      </c>
      <c r="D1199" s="81">
        <v>243</v>
      </c>
      <c r="E1199" s="1" t="s">
        <v>2861</v>
      </c>
      <c r="F1199" s="1" t="s">
        <v>2810</v>
      </c>
      <c r="G1199" s="82" t="s">
        <v>2823</v>
      </c>
      <c r="H1199" s="1" t="s">
        <v>3029</v>
      </c>
    </row>
    <row r="1200" spans="1:8" ht="27.6">
      <c r="A1200" s="1">
        <v>568</v>
      </c>
      <c r="B1200" s="33" t="s">
        <v>5794</v>
      </c>
      <c r="C1200" s="80">
        <v>24500</v>
      </c>
      <c r="D1200" s="81">
        <v>245</v>
      </c>
      <c r="E1200" s="1" t="s">
        <v>2861</v>
      </c>
      <c r="F1200" s="1" t="s">
        <v>3232</v>
      </c>
      <c r="G1200" s="82" t="s">
        <v>2815</v>
      </c>
      <c r="H1200" s="1" t="s">
        <v>3415</v>
      </c>
    </row>
    <row r="1201" spans="1:8">
      <c r="A1201" s="1">
        <v>191</v>
      </c>
      <c r="B1201" s="33" t="s">
        <v>5780</v>
      </c>
      <c r="C1201" s="80">
        <v>5000</v>
      </c>
      <c r="D1201" s="81">
        <v>250</v>
      </c>
      <c r="E1201" s="1" t="s">
        <v>2861</v>
      </c>
      <c r="F1201" s="1" t="s">
        <v>2892</v>
      </c>
      <c r="G1201" s="82" t="s">
        <v>2867</v>
      </c>
      <c r="H1201" s="1" t="s">
        <v>2893</v>
      </c>
    </row>
    <row r="1202" spans="1:8">
      <c r="A1202" s="1">
        <v>226</v>
      </c>
      <c r="B1202" s="33" t="s">
        <v>5781</v>
      </c>
      <c r="C1202" s="80">
        <v>29000</v>
      </c>
      <c r="D1202" s="81">
        <v>250</v>
      </c>
      <c r="E1202" s="1" t="s">
        <v>2861</v>
      </c>
      <c r="F1202" s="1" t="s">
        <v>2820</v>
      </c>
      <c r="G1202" s="82" t="s">
        <v>2823</v>
      </c>
      <c r="H1202" s="1" t="s">
        <v>2893</v>
      </c>
    </row>
    <row r="1203" spans="1:8">
      <c r="A1203" s="1">
        <v>239</v>
      </c>
      <c r="B1203" s="33" t="s">
        <v>5782</v>
      </c>
      <c r="C1203" s="80">
        <v>1000</v>
      </c>
      <c r="D1203" s="81">
        <v>250</v>
      </c>
      <c r="E1203" s="1" t="s">
        <v>2861</v>
      </c>
      <c r="F1203" s="1" t="s">
        <v>2892</v>
      </c>
      <c r="G1203" s="82" t="s">
        <v>2818</v>
      </c>
      <c r="H1203" s="1" t="s">
        <v>2893</v>
      </c>
    </row>
    <row r="1204" spans="1:8">
      <c r="A1204" s="1">
        <v>506</v>
      </c>
      <c r="B1204" s="33" t="s">
        <v>5783</v>
      </c>
      <c r="C1204" s="80">
        <v>200000</v>
      </c>
      <c r="D1204" s="81">
        <v>250</v>
      </c>
      <c r="E1204" s="1" t="s">
        <v>2861</v>
      </c>
      <c r="F1204" s="1" t="s">
        <v>2810</v>
      </c>
      <c r="G1204" s="82" t="s">
        <v>2851</v>
      </c>
      <c r="H1204" s="1" t="s">
        <v>3207</v>
      </c>
    </row>
    <row r="1205" spans="1:8">
      <c r="A1205" s="1">
        <v>592</v>
      </c>
      <c r="B1205" s="33" t="s">
        <v>5784</v>
      </c>
      <c r="C1205" s="80">
        <v>7500</v>
      </c>
      <c r="D1205" s="81">
        <v>250</v>
      </c>
      <c r="E1205" s="1" t="s">
        <v>2861</v>
      </c>
      <c r="F1205" s="1" t="s">
        <v>2810</v>
      </c>
      <c r="G1205" s="82" t="s">
        <v>2843</v>
      </c>
      <c r="H1205" s="1" t="s">
        <v>3415</v>
      </c>
    </row>
    <row r="1206" spans="1:8">
      <c r="A1206" s="1">
        <v>1008</v>
      </c>
      <c r="B1206" s="33" t="s">
        <v>5785</v>
      </c>
      <c r="C1206" s="80">
        <v>93500</v>
      </c>
      <c r="D1206" s="81">
        <v>250</v>
      </c>
      <c r="E1206" s="1" t="s">
        <v>2814</v>
      </c>
      <c r="F1206" s="1" t="s">
        <v>3051</v>
      </c>
      <c r="G1206" s="82" t="s">
        <v>2843</v>
      </c>
      <c r="H1206" s="1" t="s">
        <v>2816</v>
      </c>
    </row>
    <row r="1207" spans="1:8" ht="27.6">
      <c r="A1207" s="1">
        <v>1040</v>
      </c>
      <c r="B1207" s="33" t="s">
        <v>5786</v>
      </c>
      <c r="C1207" s="80">
        <v>85000</v>
      </c>
      <c r="D1207" s="81">
        <v>250</v>
      </c>
      <c r="E1207" s="1" t="s">
        <v>2814</v>
      </c>
      <c r="F1207" s="1" t="s">
        <v>2810</v>
      </c>
      <c r="G1207" s="82" t="s">
        <v>2851</v>
      </c>
      <c r="H1207" s="1" t="s">
        <v>3666</v>
      </c>
    </row>
    <row r="1208" spans="1:8">
      <c r="A1208" s="1">
        <v>2571</v>
      </c>
      <c r="B1208" s="33" t="s">
        <v>5787</v>
      </c>
      <c r="C1208" s="80">
        <v>100000</v>
      </c>
      <c r="D1208" s="81">
        <v>250</v>
      </c>
      <c r="E1208" s="1" t="s">
        <v>2814</v>
      </c>
      <c r="F1208" s="1" t="s">
        <v>2892</v>
      </c>
      <c r="G1208" s="82" t="s">
        <v>2849</v>
      </c>
      <c r="H1208" s="1" t="s">
        <v>3661</v>
      </c>
    </row>
    <row r="1209" spans="1:8">
      <c r="A1209" s="1">
        <v>3203</v>
      </c>
      <c r="B1209" s="33" t="s">
        <v>5788</v>
      </c>
      <c r="C1209" s="80">
        <v>1000</v>
      </c>
      <c r="D1209" s="81">
        <v>250</v>
      </c>
      <c r="E1209" s="1" t="s">
        <v>2861</v>
      </c>
      <c r="F1209" s="1" t="s">
        <v>2810</v>
      </c>
      <c r="G1209" s="82" t="s">
        <v>2867</v>
      </c>
      <c r="H1209" s="1" t="s">
        <v>3032</v>
      </c>
    </row>
    <row r="1210" spans="1:8">
      <c r="A1210" s="1">
        <v>3336</v>
      </c>
      <c r="B1210" s="33" t="s">
        <v>5789</v>
      </c>
      <c r="C1210" s="80">
        <v>250</v>
      </c>
      <c r="D1210" s="81">
        <v>250</v>
      </c>
      <c r="E1210" s="1" t="s">
        <v>2809</v>
      </c>
      <c r="F1210" s="1" t="s">
        <v>2820</v>
      </c>
      <c r="G1210" s="82" t="s">
        <v>2849</v>
      </c>
      <c r="H1210" s="1" t="s">
        <v>2928</v>
      </c>
    </row>
    <row r="1211" spans="1:8">
      <c r="A1211" s="1">
        <v>3442</v>
      </c>
      <c r="B1211" s="33" t="s">
        <v>5790</v>
      </c>
      <c r="C1211" s="80">
        <v>250</v>
      </c>
      <c r="D1211" s="81">
        <v>250</v>
      </c>
      <c r="E1211" s="1" t="s">
        <v>2809</v>
      </c>
      <c r="F1211" s="1" t="s">
        <v>2810</v>
      </c>
      <c r="G1211" s="82" t="s">
        <v>2823</v>
      </c>
      <c r="H1211" s="1" t="s">
        <v>2928</v>
      </c>
    </row>
    <row r="1212" spans="1:8">
      <c r="A1212" s="1">
        <v>3660</v>
      </c>
      <c r="B1212" s="33" t="s">
        <v>5791</v>
      </c>
      <c r="C1212" s="80">
        <v>250</v>
      </c>
      <c r="D1212" s="81">
        <v>250</v>
      </c>
      <c r="E1212" s="1" t="s">
        <v>2809</v>
      </c>
      <c r="F1212" s="1" t="s">
        <v>2820</v>
      </c>
      <c r="G1212" s="82" t="s">
        <v>2843</v>
      </c>
      <c r="H1212" s="1" t="s">
        <v>2928</v>
      </c>
    </row>
    <row r="1213" spans="1:8">
      <c r="A1213" s="1">
        <v>4025</v>
      </c>
      <c r="B1213" s="33" t="s">
        <v>5792</v>
      </c>
      <c r="C1213" s="80">
        <v>5000</v>
      </c>
      <c r="D1213" s="81">
        <v>250</v>
      </c>
      <c r="E1213" s="1" t="s">
        <v>2861</v>
      </c>
      <c r="F1213" s="1" t="s">
        <v>3414</v>
      </c>
      <c r="G1213" s="82" t="s">
        <v>2825</v>
      </c>
      <c r="H1213" s="1" t="s">
        <v>2928</v>
      </c>
    </row>
    <row r="1214" spans="1:8">
      <c r="A1214" s="1">
        <v>4059</v>
      </c>
      <c r="B1214" s="33" t="s">
        <v>5793</v>
      </c>
      <c r="C1214" s="80">
        <v>10000</v>
      </c>
      <c r="D1214" s="81">
        <v>250</v>
      </c>
      <c r="E1214" s="1" t="s">
        <v>2861</v>
      </c>
      <c r="F1214" s="1" t="s">
        <v>96</v>
      </c>
      <c r="G1214" s="82" t="s">
        <v>2867</v>
      </c>
      <c r="H1214" s="1" t="s">
        <v>2928</v>
      </c>
    </row>
    <row r="1215" spans="1:8" ht="27.6">
      <c r="A1215" s="1">
        <v>3545</v>
      </c>
      <c r="B1215" s="33" t="s">
        <v>5778</v>
      </c>
      <c r="C1215" s="80">
        <v>250</v>
      </c>
      <c r="D1215" s="81">
        <v>251</v>
      </c>
      <c r="E1215" s="1" t="s">
        <v>2809</v>
      </c>
      <c r="F1215" s="1" t="s">
        <v>2810</v>
      </c>
      <c r="G1215" s="82" t="s">
        <v>2849</v>
      </c>
      <c r="H1215" s="1" t="s">
        <v>2928</v>
      </c>
    </row>
    <row r="1216" spans="1:8">
      <c r="A1216" s="1">
        <v>3867</v>
      </c>
      <c r="B1216" s="33" t="s">
        <v>5779</v>
      </c>
      <c r="C1216" s="80">
        <v>2000</v>
      </c>
      <c r="D1216" s="81">
        <v>251</v>
      </c>
      <c r="E1216" s="1" t="s">
        <v>2861</v>
      </c>
      <c r="F1216" s="1" t="s">
        <v>2810</v>
      </c>
      <c r="G1216" s="82" t="s">
        <v>2825</v>
      </c>
      <c r="H1216" s="1" t="s">
        <v>2928</v>
      </c>
    </row>
    <row r="1217" spans="1:8">
      <c r="A1217" s="1">
        <v>1150</v>
      </c>
      <c r="B1217" s="33" t="s">
        <v>5776</v>
      </c>
      <c r="C1217" s="80">
        <v>2500</v>
      </c>
      <c r="D1217" s="81">
        <v>252</v>
      </c>
      <c r="E1217" s="1" t="s">
        <v>2861</v>
      </c>
      <c r="F1217" s="1" t="s">
        <v>2810</v>
      </c>
      <c r="G1217" s="82" t="s">
        <v>2843</v>
      </c>
      <c r="H1217" s="1" t="s">
        <v>3661</v>
      </c>
    </row>
    <row r="1218" spans="1:8" ht="27.6">
      <c r="A1218" s="1">
        <v>2882</v>
      </c>
      <c r="B1218" s="33" t="s">
        <v>5777</v>
      </c>
      <c r="C1218" s="80">
        <v>750</v>
      </c>
      <c r="D1218" s="81">
        <v>252</v>
      </c>
      <c r="E1218" s="1" t="s">
        <v>2861</v>
      </c>
      <c r="F1218" s="1" t="s">
        <v>2810</v>
      </c>
      <c r="G1218" s="82" t="s">
        <v>2823</v>
      </c>
      <c r="H1218" s="1" t="s">
        <v>2928</v>
      </c>
    </row>
    <row r="1219" spans="1:8">
      <c r="A1219" s="1">
        <v>1110</v>
      </c>
      <c r="B1219" s="33" t="s">
        <v>5775</v>
      </c>
      <c r="C1219" s="80">
        <v>50000</v>
      </c>
      <c r="D1219" s="81">
        <v>255</v>
      </c>
      <c r="E1219" s="1" t="s">
        <v>2861</v>
      </c>
      <c r="F1219" s="1" t="s">
        <v>2810</v>
      </c>
      <c r="G1219" s="82" t="s">
        <v>2843</v>
      </c>
      <c r="H1219" s="1" t="s">
        <v>3029</v>
      </c>
    </row>
    <row r="1220" spans="1:8">
      <c r="A1220" s="1">
        <v>3141</v>
      </c>
      <c r="B1220" s="33" t="s">
        <v>5774</v>
      </c>
      <c r="C1220" s="80">
        <v>500</v>
      </c>
      <c r="D1220" s="81">
        <v>258</v>
      </c>
      <c r="E1220" s="1" t="s">
        <v>2971</v>
      </c>
      <c r="F1220" s="1" t="s">
        <v>2981</v>
      </c>
      <c r="G1220" s="82" t="s">
        <v>2849</v>
      </c>
      <c r="H1220" s="1" t="s">
        <v>2928</v>
      </c>
    </row>
    <row r="1221" spans="1:8" ht="27.6">
      <c r="A1221" s="1">
        <v>575</v>
      </c>
      <c r="B1221" s="33" t="s">
        <v>5773</v>
      </c>
      <c r="C1221" s="80">
        <v>60000</v>
      </c>
      <c r="D1221" s="81">
        <v>259</v>
      </c>
      <c r="E1221" s="1" t="s">
        <v>2861</v>
      </c>
      <c r="F1221" s="1" t="s">
        <v>100</v>
      </c>
      <c r="G1221" s="82" t="s">
        <v>2825</v>
      </c>
      <c r="H1221" s="1" t="s">
        <v>3415</v>
      </c>
    </row>
    <row r="1222" spans="1:8" ht="27.6">
      <c r="A1222" s="1">
        <v>94</v>
      </c>
      <c r="B1222" s="33" t="s">
        <v>5766</v>
      </c>
      <c r="C1222" s="80">
        <v>250</v>
      </c>
      <c r="D1222" s="81">
        <v>260</v>
      </c>
      <c r="E1222" s="1" t="s">
        <v>2809</v>
      </c>
      <c r="F1222" s="1" t="s">
        <v>2820</v>
      </c>
      <c r="G1222" s="82" t="s">
        <v>2849</v>
      </c>
      <c r="H1222" s="1" t="s">
        <v>3439</v>
      </c>
    </row>
    <row r="1223" spans="1:8">
      <c r="A1223" s="1">
        <v>691</v>
      </c>
      <c r="B1223" s="33" t="s">
        <v>5767</v>
      </c>
      <c r="C1223" s="80">
        <v>50000</v>
      </c>
      <c r="D1223" s="81">
        <v>260</v>
      </c>
      <c r="E1223" s="1" t="s">
        <v>2861</v>
      </c>
      <c r="F1223" s="1" t="s">
        <v>2810</v>
      </c>
      <c r="G1223" s="82" t="s">
        <v>2821</v>
      </c>
      <c r="H1223" s="1" t="s">
        <v>2816</v>
      </c>
    </row>
    <row r="1224" spans="1:8">
      <c r="A1224" s="1">
        <v>891</v>
      </c>
      <c r="B1224" s="33" t="s">
        <v>5768</v>
      </c>
      <c r="C1224" s="80">
        <v>8000</v>
      </c>
      <c r="D1224" s="81">
        <v>260</v>
      </c>
      <c r="E1224" s="1" t="s">
        <v>2861</v>
      </c>
      <c r="F1224" s="1" t="s">
        <v>2810</v>
      </c>
      <c r="G1224" s="82" t="s">
        <v>2851</v>
      </c>
      <c r="H1224" s="1" t="s">
        <v>2948</v>
      </c>
    </row>
    <row r="1225" spans="1:8" ht="27.6">
      <c r="A1225" s="1">
        <v>1918</v>
      </c>
      <c r="B1225" s="33" t="s">
        <v>5769</v>
      </c>
      <c r="C1225" s="80">
        <v>25000</v>
      </c>
      <c r="D1225" s="81">
        <v>260</v>
      </c>
      <c r="E1225" s="1" t="s">
        <v>2861</v>
      </c>
      <c r="F1225" s="1" t="s">
        <v>2810</v>
      </c>
      <c r="G1225" s="82" t="s">
        <v>2851</v>
      </c>
      <c r="H1225" s="1" t="s">
        <v>2863</v>
      </c>
    </row>
    <row r="1226" spans="1:8">
      <c r="A1226" s="1">
        <v>2755</v>
      </c>
      <c r="B1226" s="33" t="s">
        <v>5770</v>
      </c>
      <c r="C1226" s="80">
        <v>500</v>
      </c>
      <c r="D1226" s="81">
        <v>260</v>
      </c>
      <c r="E1226" s="1" t="s">
        <v>2861</v>
      </c>
      <c r="F1226" s="1" t="s">
        <v>2969</v>
      </c>
      <c r="G1226" s="82" t="s">
        <v>2849</v>
      </c>
      <c r="H1226" s="1" t="s">
        <v>4721</v>
      </c>
    </row>
    <row r="1227" spans="1:8">
      <c r="A1227" s="1">
        <v>3857</v>
      </c>
      <c r="B1227" s="33" t="s">
        <v>5771</v>
      </c>
      <c r="C1227" s="80">
        <v>5000</v>
      </c>
      <c r="D1227" s="81">
        <v>260</v>
      </c>
      <c r="E1227" s="1" t="s">
        <v>2861</v>
      </c>
      <c r="F1227" s="1" t="s">
        <v>2810</v>
      </c>
      <c r="G1227" s="82" t="s">
        <v>2851</v>
      </c>
      <c r="H1227" s="1" t="s">
        <v>2928</v>
      </c>
    </row>
    <row r="1228" spans="1:8">
      <c r="A1228" s="1">
        <v>3891</v>
      </c>
      <c r="B1228" s="33" t="s">
        <v>5772</v>
      </c>
      <c r="C1228" s="80">
        <v>800</v>
      </c>
      <c r="D1228" s="81">
        <v>260</v>
      </c>
      <c r="E1228" s="1" t="s">
        <v>2861</v>
      </c>
      <c r="F1228" s="1" t="s">
        <v>2810</v>
      </c>
      <c r="G1228" s="82" t="s">
        <v>2811</v>
      </c>
      <c r="H1228" s="1" t="s">
        <v>2928</v>
      </c>
    </row>
    <row r="1229" spans="1:8" ht="27.6">
      <c r="A1229" s="1">
        <v>621</v>
      </c>
      <c r="B1229" s="33" t="s">
        <v>5765</v>
      </c>
      <c r="C1229" s="80">
        <v>25000</v>
      </c>
      <c r="D1229" s="81">
        <v>261</v>
      </c>
      <c r="E1229" s="1" t="s">
        <v>2814</v>
      </c>
      <c r="F1229" s="1" t="s">
        <v>2810</v>
      </c>
      <c r="G1229" s="82" t="s">
        <v>2821</v>
      </c>
      <c r="H1229" s="1" t="s">
        <v>3415</v>
      </c>
    </row>
    <row r="1230" spans="1:8">
      <c r="A1230" s="1">
        <v>197</v>
      </c>
      <c r="B1230" s="33" t="s">
        <v>5764</v>
      </c>
      <c r="C1230" s="80">
        <v>2500</v>
      </c>
      <c r="D1230" s="81">
        <v>262</v>
      </c>
      <c r="E1230" s="1" t="s">
        <v>2861</v>
      </c>
      <c r="F1230" s="1" t="s">
        <v>2820</v>
      </c>
      <c r="G1230" s="82" t="s">
        <v>2839</v>
      </c>
      <c r="H1230" s="1" t="s">
        <v>2893</v>
      </c>
    </row>
    <row r="1231" spans="1:8">
      <c r="A1231" s="1">
        <v>2908</v>
      </c>
      <c r="B1231" s="33" t="s">
        <v>5763</v>
      </c>
      <c r="C1231" s="80">
        <v>9600</v>
      </c>
      <c r="D1231" s="81">
        <v>264</v>
      </c>
      <c r="E1231" s="1" t="s">
        <v>2861</v>
      </c>
      <c r="F1231" s="1" t="s">
        <v>2810</v>
      </c>
      <c r="G1231" s="82" t="s">
        <v>2825</v>
      </c>
      <c r="H1231" s="1" t="s">
        <v>2928</v>
      </c>
    </row>
    <row r="1232" spans="1:8">
      <c r="A1232" s="1">
        <v>1045</v>
      </c>
      <c r="B1232" s="33" t="s">
        <v>5761</v>
      </c>
      <c r="C1232" s="80">
        <v>10000</v>
      </c>
      <c r="D1232" s="81">
        <v>266</v>
      </c>
      <c r="E1232" s="1" t="s">
        <v>2814</v>
      </c>
      <c r="F1232" s="1" t="s">
        <v>2810</v>
      </c>
      <c r="G1232" s="82" t="s">
        <v>2851</v>
      </c>
      <c r="H1232" s="1" t="s">
        <v>3666</v>
      </c>
    </row>
    <row r="1233" spans="1:8">
      <c r="A1233" s="1">
        <v>2860</v>
      </c>
      <c r="B1233" s="33" t="s">
        <v>5762</v>
      </c>
      <c r="C1233" s="80">
        <v>4000</v>
      </c>
      <c r="D1233" s="81">
        <v>266</v>
      </c>
      <c r="E1233" s="1" t="s">
        <v>2861</v>
      </c>
      <c r="F1233" s="1" t="s">
        <v>2810</v>
      </c>
      <c r="G1233" s="82" t="s">
        <v>2823</v>
      </c>
      <c r="H1233" s="1" t="s">
        <v>2928</v>
      </c>
    </row>
    <row r="1234" spans="1:8" ht="27.6">
      <c r="A1234" s="1">
        <v>1136</v>
      </c>
      <c r="B1234" s="33" t="s">
        <v>5757</v>
      </c>
      <c r="C1234" s="80">
        <v>4190</v>
      </c>
      <c r="D1234" s="81">
        <v>270</v>
      </c>
      <c r="E1234" s="1" t="s">
        <v>2861</v>
      </c>
      <c r="F1234" s="1" t="s">
        <v>3414</v>
      </c>
      <c r="G1234" s="82" t="s">
        <v>2843</v>
      </c>
      <c r="H1234" s="1" t="s">
        <v>3602</v>
      </c>
    </row>
    <row r="1235" spans="1:8">
      <c r="A1235" s="1">
        <v>2348</v>
      </c>
      <c r="B1235" s="33" t="s">
        <v>5758</v>
      </c>
      <c r="C1235" s="80">
        <v>70000</v>
      </c>
      <c r="D1235" s="81">
        <v>270</v>
      </c>
      <c r="E1235" s="1" t="s">
        <v>2814</v>
      </c>
      <c r="F1235" s="1" t="s">
        <v>2810</v>
      </c>
      <c r="G1235" s="82" t="s">
        <v>2815</v>
      </c>
      <c r="H1235" s="1" t="s">
        <v>3415</v>
      </c>
    </row>
    <row r="1236" spans="1:8">
      <c r="A1236" s="1">
        <v>3738</v>
      </c>
      <c r="B1236" s="33" t="s">
        <v>5759</v>
      </c>
      <c r="C1236" s="80">
        <v>1500</v>
      </c>
      <c r="D1236" s="81">
        <v>270</v>
      </c>
      <c r="E1236" s="1" t="s">
        <v>2861</v>
      </c>
      <c r="F1236" s="1" t="s">
        <v>2820</v>
      </c>
      <c r="G1236" s="82" t="s">
        <v>2821</v>
      </c>
      <c r="H1236" s="1" t="s">
        <v>2928</v>
      </c>
    </row>
    <row r="1237" spans="1:8">
      <c r="A1237" s="1">
        <v>3824</v>
      </c>
      <c r="B1237" s="33" t="s">
        <v>5760</v>
      </c>
      <c r="C1237" s="80">
        <v>250</v>
      </c>
      <c r="D1237" s="81">
        <v>270</v>
      </c>
      <c r="E1237" s="1" t="s">
        <v>2809</v>
      </c>
      <c r="F1237" s="1" t="s">
        <v>2820</v>
      </c>
      <c r="G1237" s="82" t="s">
        <v>2851</v>
      </c>
      <c r="H1237" s="1" t="s">
        <v>2928</v>
      </c>
    </row>
    <row r="1238" spans="1:8">
      <c r="A1238" s="1">
        <v>2874</v>
      </c>
      <c r="B1238" s="33" t="s">
        <v>5756</v>
      </c>
      <c r="C1238" s="80">
        <v>5000</v>
      </c>
      <c r="D1238" s="81">
        <v>271</v>
      </c>
      <c r="E1238" s="1" t="s">
        <v>2861</v>
      </c>
      <c r="F1238" s="1" t="s">
        <v>2810</v>
      </c>
      <c r="G1238" s="82" t="s">
        <v>2815</v>
      </c>
      <c r="H1238" s="1" t="s">
        <v>2928</v>
      </c>
    </row>
    <row r="1239" spans="1:8">
      <c r="A1239" s="1">
        <v>2820</v>
      </c>
      <c r="B1239" s="33" t="s">
        <v>5755</v>
      </c>
      <c r="C1239" s="80">
        <v>200</v>
      </c>
      <c r="D1239" s="81">
        <v>272</v>
      </c>
      <c r="E1239" s="1" t="s">
        <v>2809</v>
      </c>
      <c r="F1239" s="1" t="s">
        <v>2820</v>
      </c>
      <c r="G1239" s="82" t="s">
        <v>2811</v>
      </c>
      <c r="H1239" s="1" t="s">
        <v>2928</v>
      </c>
    </row>
    <row r="1240" spans="1:8">
      <c r="A1240" s="1">
        <v>949</v>
      </c>
      <c r="B1240" s="33" t="s">
        <v>5752</v>
      </c>
      <c r="C1240" s="80">
        <v>20000</v>
      </c>
      <c r="D1240" s="81">
        <v>273</v>
      </c>
      <c r="E1240" s="1" t="s">
        <v>2861</v>
      </c>
      <c r="F1240" s="1" t="s">
        <v>100</v>
      </c>
      <c r="G1240" s="82" t="s">
        <v>2815</v>
      </c>
      <c r="H1240" s="1" t="s">
        <v>2816</v>
      </c>
    </row>
    <row r="1241" spans="1:8">
      <c r="A1241" s="1">
        <v>2891</v>
      </c>
      <c r="B1241" s="33" t="s">
        <v>5753</v>
      </c>
      <c r="C1241" s="80">
        <v>10000</v>
      </c>
      <c r="D1241" s="81">
        <v>273</v>
      </c>
      <c r="E1241" s="1" t="s">
        <v>2861</v>
      </c>
      <c r="F1241" s="1" t="s">
        <v>2810</v>
      </c>
      <c r="G1241" s="82" t="s">
        <v>2811</v>
      </c>
      <c r="H1241" s="1" t="s">
        <v>2928</v>
      </c>
    </row>
    <row r="1242" spans="1:8">
      <c r="A1242" s="1">
        <v>3205</v>
      </c>
      <c r="B1242" s="33" t="s">
        <v>5754</v>
      </c>
      <c r="C1242" s="80">
        <v>8000</v>
      </c>
      <c r="D1242" s="81">
        <v>273</v>
      </c>
      <c r="E1242" s="1" t="s">
        <v>2861</v>
      </c>
      <c r="F1242" s="1" t="s">
        <v>2820</v>
      </c>
      <c r="G1242" s="82" t="s">
        <v>2823</v>
      </c>
      <c r="H1242" s="1" t="s">
        <v>3032</v>
      </c>
    </row>
    <row r="1243" spans="1:8">
      <c r="A1243" s="1">
        <v>2680</v>
      </c>
      <c r="B1243" s="33" t="s">
        <v>5751</v>
      </c>
      <c r="C1243" s="80">
        <v>32000</v>
      </c>
      <c r="D1243" s="81">
        <v>276</v>
      </c>
      <c r="E1243" s="1" t="s">
        <v>2861</v>
      </c>
      <c r="F1243" s="1" t="s">
        <v>2841</v>
      </c>
      <c r="G1243" s="82" t="s">
        <v>2849</v>
      </c>
      <c r="H1243" s="1" t="s">
        <v>3237</v>
      </c>
    </row>
    <row r="1244" spans="1:8">
      <c r="A1244" s="1">
        <v>2579</v>
      </c>
      <c r="B1244" s="33" t="s">
        <v>5749</v>
      </c>
      <c r="C1244" s="80">
        <v>200000</v>
      </c>
      <c r="D1244" s="81">
        <v>277</v>
      </c>
      <c r="E1244" s="1" t="s">
        <v>2814</v>
      </c>
      <c r="F1244" s="1" t="s">
        <v>2810</v>
      </c>
      <c r="G1244" s="82" t="s">
        <v>2851</v>
      </c>
      <c r="H1244" s="1" t="s">
        <v>3661</v>
      </c>
    </row>
    <row r="1245" spans="1:8">
      <c r="A1245" s="1">
        <v>3371</v>
      </c>
      <c r="B1245" s="33" t="s">
        <v>5750</v>
      </c>
      <c r="C1245" s="80">
        <v>200</v>
      </c>
      <c r="D1245" s="81">
        <v>277</v>
      </c>
      <c r="E1245" s="1" t="s">
        <v>2809</v>
      </c>
      <c r="F1245" s="1" t="s">
        <v>2810</v>
      </c>
      <c r="G1245" s="82" t="s">
        <v>2843</v>
      </c>
      <c r="H1245" s="1" t="s">
        <v>2928</v>
      </c>
    </row>
    <row r="1246" spans="1:8">
      <c r="A1246" s="1">
        <v>3099</v>
      </c>
      <c r="B1246" s="33" t="s">
        <v>5748</v>
      </c>
      <c r="C1246" s="80">
        <v>2000</v>
      </c>
      <c r="D1246" s="81">
        <v>278</v>
      </c>
      <c r="E1246" s="1" t="s">
        <v>2861</v>
      </c>
      <c r="F1246" s="1" t="s">
        <v>2810</v>
      </c>
      <c r="G1246" s="82" t="s">
        <v>2839</v>
      </c>
      <c r="H1246" s="1" t="s">
        <v>2881</v>
      </c>
    </row>
    <row r="1247" spans="1:8">
      <c r="A1247" s="1">
        <v>198</v>
      </c>
      <c r="B1247" s="33" t="s">
        <v>5747</v>
      </c>
      <c r="C1247" s="80">
        <v>25000</v>
      </c>
      <c r="D1247" s="81">
        <v>279</v>
      </c>
      <c r="E1247" s="1" t="s">
        <v>2861</v>
      </c>
      <c r="F1247" s="1" t="s">
        <v>2810</v>
      </c>
      <c r="G1247" s="82" t="s">
        <v>2880</v>
      </c>
      <c r="H1247" s="1" t="s">
        <v>2893</v>
      </c>
    </row>
    <row r="1248" spans="1:8">
      <c r="A1248" s="1">
        <v>899</v>
      </c>
      <c r="B1248" s="33" t="s">
        <v>5741</v>
      </c>
      <c r="C1248" s="80">
        <v>750</v>
      </c>
      <c r="D1248" s="81">
        <v>280</v>
      </c>
      <c r="E1248" s="1" t="s">
        <v>2861</v>
      </c>
      <c r="F1248" s="1" t="s">
        <v>2810</v>
      </c>
      <c r="G1248" s="82" t="s">
        <v>2823</v>
      </c>
      <c r="H1248" s="1" t="s">
        <v>2948</v>
      </c>
    </row>
    <row r="1249" spans="1:8">
      <c r="A1249" s="1">
        <v>974</v>
      </c>
      <c r="B1249" s="33" t="s">
        <v>5742</v>
      </c>
      <c r="C1249" s="80">
        <v>50000</v>
      </c>
      <c r="D1249" s="81">
        <v>280</v>
      </c>
      <c r="E1249" s="1" t="s">
        <v>2861</v>
      </c>
      <c r="F1249" s="1" t="s">
        <v>2810</v>
      </c>
      <c r="G1249" s="82" t="s">
        <v>2811</v>
      </c>
      <c r="H1249" s="1" t="s">
        <v>2816</v>
      </c>
    </row>
    <row r="1250" spans="1:8">
      <c r="A1250" s="1">
        <v>1595</v>
      </c>
      <c r="B1250" s="33" t="s">
        <v>5743</v>
      </c>
      <c r="C1250" s="80">
        <v>100000</v>
      </c>
      <c r="D1250" s="81">
        <v>280</v>
      </c>
      <c r="E1250" s="1" t="s">
        <v>2861</v>
      </c>
      <c r="F1250" s="1" t="s">
        <v>2810</v>
      </c>
      <c r="G1250" s="82" t="s">
        <v>2825</v>
      </c>
      <c r="H1250" s="1" t="s">
        <v>4175</v>
      </c>
    </row>
    <row r="1251" spans="1:8">
      <c r="A1251" s="1">
        <v>1693</v>
      </c>
      <c r="B1251" s="33" t="s">
        <v>5744</v>
      </c>
      <c r="C1251" s="80">
        <v>3000</v>
      </c>
      <c r="D1251" s="81">
        <v>280</v>
      </c>
      <c r="E1251" s="1" t="s">
        <v>2971</v>
      </c>
      <c r="F1251" s="1" t="s">
        <v>2820</v>
      </c>
      <c r="G1251" s="82" t="s">
        <v>2849</v>
      </c>
      <c r="H1251" s="1" t="s">
        <v>2972</v>
      </c>
    </row>
    <row r="1252" spans="1:8">
      <c r="A1252" s="1">
        <v>2957</v>
      </c>
      <c r="B1252" s="33" t="s">
        <v>5745</v>
      </c>
      <c r="C1252" s="80">
        <v>15000</v>
      </c>
      <c r="D1252" s="81">
        <v>280</v>
      </c>
      <c r="E1252" s="1" t="s">
        <v>2814</v>
      </c>
      <c r="F1252" s="1" t="s">
        <v>2810</v>
      </c>
      <c r="G1252" s="82" t="s">
        <v>2839</v>
      </c>
      <c r="H1252" s="1" t="s">
        <v>2881</v>
      </c>
    </row>
    <row r="1253" spans="1:8">
      <c r="A1253" s="1">
        <v>3397</v>
      </c>
      <c r="B1253" s="33" t="s">
        <v>5746</v>
      </c>
      <c r="C1253" s="80">
        <v>250</v>
      </c>
      <c r="D1253" s="81">
        <v>280</v>
      </c>
      <c r="E1253" s="1" t="s">
        <v>2809</v>
      </c>
      <c r="F1253" s="1" t="s">
        <v>2820</v>
      </c>
      <c r="G1253" s="82" t="s">
        <v>2839</v>
      </c>
      <c r="H1253" s="1" t="s">
        <v>2928</v>
      </c>
    </row>
    <row r="1254" spans="1:8">
      <c r="A1254" s="1">
        <v>2501</v>
      </c>
      <c r="B1254" s="33" t="s">
        <v>5740</v>
      </c>
      <c r="C1254" s="80">
        <v>11000</v>
      </c>
      <c r="D1254" s="81">
        <v>281</v>
      </c>
      <c r="E1254" s="1" t="s">
        <v>2861</v>
      </c>
      <c r="F1254" s="1" t="s">
        <v>96</v>
      </c>
      <c r="G1254" s="82" t="s">
        <v>2867</v>
      </c>
      <c r="H1254" s="1" t="s">
        <v>4864</v>
      </c>
    </row>
    <row r="1255" spans="1:8">
      <c r="A1255" s="1">
        <v>2121</v>
      </c>
      <c r="B1255" s="33" t="s">
        <v>5739</v>
      </c>
      <c r="C1255" s="80">
        <v>50000</v>
      </c>
      <c r="D1255" s="81">
        <v>284</v>
      </c>
      <c r="E1255" s="1" t="s">
        <v>2861</v>
      </c>
      <c r="F1255" s="1" t="s">
        <v>3992</v>
      </c>
      <c r="G1255" s="82" t="s">
        <v>2815</v>
      </c>
      <c r="H1255" s="1" t="s">
        <v>3029</v>
      </c>
    </row>
    <row r="1256" spans="1:8">
      <c r="A1256" s="1">
        <v>3965</v>
      </c>
      <c r="B1256" s="33" t="s">
        <v>5737</v>
      </c>
      <c r="C1256" s="80">
        <v>2000</v>
      </c>
      <c r="D1256" s="81">
        <v>285</v>
      </c>
      <c r="E1256" s="1" t="s">
        <v>2861</v>
      </c>
      <c r="F1256" s="1" t="s">
        <v>2810</v>
      </c>
      <c r="G1256" s="82" t="s">
        <v>2811</v>
      </c>
      <c r="H1256" s="1" t="s">
        <v>2928</v>
      </c>
    </row>
    <row r="1257" spans="1:8">
      <c r="A1257" s="1">
        <v>4060</v>
      </c>
      <c r="B1257" s="33" t="s">
        <v>5738</v>
      </c>
      <c r="C1257" s="80">
        <v>10000</v>
      </c>
      <c r="D1257" s="81">
        <v>285</v>
      </c>
      <c r="E1257" s="1" t="s">
        <v>2861</v>
      </c>
      <c r="F1257" s="1" t="s">
        <v>96</v>
      </c>
      <c r="G1257" s="82" t="s">
        <v>2825</v>
      </c>
      <c r="H1257" s="1" t="s">
        <v>2928</v>
      </c>
    </row>
    <row r="1258" spans="1:8">
      <c r="A1258" s="1">
        <v>946</v>
      </c>
      <c r="B1258" s="33" t="s">
        <v>5736</v>
      </c>
      <c r="C1258" s="80">
        <v>15000</v>
      </c>
      <c r="D1258" s="81">
        <v>286</v>
      </c>
      <c r="E1258" s="1" t="s">
        <v>2861</v>
      </c>
      <c r="F1258" s="1" t="s">
        <v>2810</v>
      </c>
      <c r="G1258" s="82" t="s">
        <v>2867</v>
      </c>
      <c r="H1258" s="1" t="s">
        <v>2816</v>
      </c>
    </row>
    <row r="1259" spans="1:8">
      <c r="A1259" s="1">
        <v>943</v>
      </c>
      <c r="B1259" s="33" t="s">
        <v>5733</v>
      </c>
      <c r="C1259" s="80">
        <v>3000</v>
      </c>
      <c r="D1259" s="81">
        <v>289</v>
      </c>
      <c r="E1259" s="1" t="s">
        <v>2861</v>
      </c>
      <c r="F1259" s="1" t="s">
        <v>2810</v>
      </c>
      <c r="G1259" s="82" t="s">
        <v>2818</v>
      </c>
      <c r="H1259" s="1" t="s">
        <v>2816</v>
      </c>
    </row>
    <row r="1260" spans="1:8">
      <c r="A1260" s="1">
        <v>1546</v>
      </c>
      <c r="B1260" s="33" t="s">
        <v>5734</v>
      </c>
      <c r="C1260" s="80">
        <v>1000</v>
      </c>
      <c r="D1260" s="81">
        <v>289</v>
      </c>
      <c r="E1260" s="1" t="s">
        <v>2861</v>
      </c>
      <c r="F1260" s="1" t="s">
        <v>2820</v>
      </c>
      <c r="G1260" s="82" t="s">
        <v>2851</v>
      </c>
      <c r="H1260" s="1" t="s">
        <v>4701</v>
      </c>
    </row>
    <row r="1261" spans="1:8">
      <c r="A1261" s="1">
        <v>3292</v>
      </c>
      <c r="B1261" s="33" t="s">
        <v>5735</v>
      </c>
      <c r="C1261" s="80">
        <v>101</v>
      </c>
      <c r="D1261" s="81">
        <v>289</v>
      </c>
      <c r="E1261" s="1" t="s">
        <v>2809</v>
      </c>
      <c r="F1261" s="1" t="s">
        <v>2820</v>
      </c>
      <c r="G1261" s="82" t="s">
        <v>2818</v>
      </c>
      <c r="H1261" s="1" t="s">
        <v>2928</v>
      </c>
    </row>
    <row r="1262" spans="1:8">
      <c r="A1262" s="1">
        <v>1192</v>
      </c>
      <c r="B1262" s="33" t="s">
        <v>5732</v>
      </c>
      <c r="C1262" s="80">
        <v>100</v>
      </c>
      <c r="D1262" s="81">
        <v>290</v>
      </c>
      <c r="E1262" s="1" t="s">
        <v>2809</v>
      </c>
      <c r="F1262" s="1" t="s">
        <v>2820</v>
      </c>
      <c r="G1262" s="82" t="s">
        <v>2839</v>
      </c>
      <c r="H1262" s="1" t="s">
        <v>2834</v>
      </c>
    </row>
    <row r="1263" spans="1:8" ht="27.6">
      <c r="A1263" s="1">
        <v>3959</v>
      </c>
      <c r="B1263" s="33" t="s">
        <v>5731</v>
      </c>
      <c r="C1263" s="80">
        <v>1200</v>
      </c>
      <c r="D1263" s="81">
        <v>292</v>
      </c>
      <c r="E1263" s="1" t="s">
        <v>2861</v>
      </c>
      <c r="F1263" s="1" t="s">
        <v>2810</v>
      </c>
      <c r="G1263" s="82" t="s">
        <v>2867</v>
      </c>
      <c r="H1263" s="1" t="s">
        <v>2928</v>
      </c>
    </row>
    <row r="1264" spans="1:8">
      <c r="A1264" s="1">
        <v>683</v>
      </c>
      <c r="B1264" s="33" t="s">
        <v>5729</v>
      </c>
      <c r="C1264" s="80">
        <v>35000</v>
      </c>
      <c r="D1264" s="81">
        <v>298</v>
      </c>
      <c r="E1264" s="1" t="s">
        <v>2861</v>
      </c>
      <c r="F1264" s="1" t="s">
        <v>2810</v>
      </c>
      <c r="G1264" s="82" t="s">
        <v>2880</v>
      </c>
      <c r="H1264" s="1" t="s">
        <v>2816</v>
      </c>
    </row>
    <row r="1265" spans="1:8" ht="27.6">
      <c r="A1265" s="1">
        <v>965</v>
      </c>
      <c r="B1265" s="33" t="s">
        <v>5730</v>
      </c>
      <c r="C1265" s="80">
        <v>25000</v>
      </c>
      <c r="D1265" s="81">
        <v>298</v>
      </c>
      <c r="E1265" s="1" t="s">
        <v>2861</v>
      </c>
      <c r="F1265" s="1" t="s">
        <v>2810</v>
      </c>
      <c r="G1265" s="82" t="s">
        <v>2880</v>
      </c>
      <c r="H1265" s="1" t="s">
        <v>2816</v>
      </c>
    </row>
    <row r="1266" spans="1:8" ht="27.6">
      <c r="A1266" s="1">
        <v>620</v>
      </c>
      <c r="B1266" s="33" t="s">
        <v>5718</v>
      </c>
      <c r="C1266" s="80">
        <v>30000</v>
      </c>
      <c r="D1266" s="81">
        <v>300</v>
      </c>
      <c r="E1266" s="1" t="s">
        <v>2814</v>
      </c>
      <c r="F1266" s="1" t="s">
        <v>96</v>
      </c>
      <c r="G1266" s="82" t="s">
        <v>2851</v>
      </c>
      <c r="H1266" s="1" t="s">
        <v>3415</v>
      </c>
    </row>
    <row r="1267" spans="1:8">
      <c r="A1267" s="1">
        <v>848</v>
      </c>
      <c r="B1267" s="33" t="s">
        <v>5719</v>
      </c>
      <c r="C1267" s="80">
        <v>300</v>
      </c>
      <c r="D1267" s="81">
        <v>300</v>
      </c>
      <c r="E1267" s="1" t="s">
        <v>2809</v>
      </c>
      <c r="F1267" s="1" t="s">
        <v>2810</v>
      </c>
      <c r="G1267" s="82" t="s">
        <v>2849</v>
      </c>
      <c r="H1267" s="1" t="s">
        <v>3107</v>
      </c>
    </row>
    <row r="1268" spans="1:8">
      <c r="A1268" s="1">
        <v>853</v>
      </c>
      <c r="B1268" s="33" t="s">
        <v>5720</v>
      </c>
      <c r="C1268" s="80">
        <v>300</v>
      </c>
      <c r="D1268" s="81">
        <v>300</v>
      </c>
      <c r="E1268" s="1" t="s">
        <v>2809</v>
      </c>
      <c r="F1268" s="1" t="s">
        <v>2810</v>
      </c>
      <c r="G1268" s="82" t="s">
        <v>2839</v>
      </c>
      <c r="H1268" s="1" t="s">
        <v>3107</v>
      </c>
    </row>
    <row r="1269" spans="1:8" ht="27.6">
      <c r="A1269" s="1">
        <v>1822</v>
      </c>
      <c r="B1269" s="33" t="s">
        <v>5721</v>
      </c>
      <c r="C1269" s="80">
        <v>300</v>
      </c>
      <c r="D1269" s="81">
        <v>300</v>
      </c>
      <c r="E1269" s="1" t="s">
        <v>2809</v>
      </c>
      <c r="F1269" s="1" t="s">
        <v>96</v>
      </c>
      <c r="G1269" s="82" t="s">
        <v>2815</v>
      </c>
      <c r="H1269" s="1" t="s">
        <v>2984</v>
      </c>
    </row>
    <row r="1270" spans="1:8">
      <c r="A1270" s="1">
        <v>2112</v>
      </c>
      <c r="B1270" s="33" t="s">
        <v>5722</v>
      </c>
      <c r="C1270" s="80">
        <v>300</v>
      </c>
      <c r="D1270" s="81">
        <v>300</v>
      </c>
      <c r="E1270" s="1" t="s">
        <v>2809</v>
      </c>
      <c r="F1270" s="1" t="s">
        <v>2810</v>
      </c>
      <c r="G1270" s="82" t="s">
        <v>2823</v>
      </c>
      <c r="H1270" s="1" t="s">
        <v>2948</v>
      </c>
    </row>
    <row r="1271" spans="1:8">
      <c r="A1271" s="1">
        <v>2343</v>
      </c>
      <c r="B1271" s="33" t="s">
        <v>5723</v>
      </c>
      <c r="C1271" s="80">
        <v>10000</v>
      </c>
      <c r="D1271" s="81">
        <v>300</v>
      </c>
      <c r="E1271" s="1" t="s">
        <v>2814</v>
      </c>
      <c r="F1271" s="1" t="s">
        <v>2810</v>
      </c>
      <c r="G1271" s="82" t="s">
        <v>2843</v>
      </c>
      <c r="H1271" s="1" t="s">
        <v>3415</v>
      </c>
    </row>
    <row r="1272" spans="1:8">
      <c r="A1272" s="1">
        <v>2855</v>
      </c>
      <c r="B1272" s="33" t="s">
        <v>5724</v>
      </c>
      <c r="C1272" s="80">
        <v>600</v>
      </c>
      <c r="D1272" s="81">
        <v>300</v>
      </c>
      <c r="E1272" s="1" t="s">
        <v>2861</v>
      </c>
      <c r="F1272" s="1" t="s">
        <v>2810</v>
      </c>
      <c r="G1272" s="82" t="s">
        <v>2839</v>
      </c>
      <c r="H1272" s="1" t="s">
        <v>2928</v>
      </c>
    </row>
    <row r="1273" spans="1:8">
      <c r="A1273" s="1">
        <v>2923</v>
      </c>
      <c r="B1273" s="33" t="s">
        <v>5725</v>
      </c>
      <c r="C1273" s="80">
        <v>300</v>
      </c>
      <c r="D1273" s="81">
        <v>300</v>
      </c>
      <c r="E1273" s="1" t="s">
        <v>2809</v>
      </c>
      <c r="F1273" s="1" t="s">
        <v>2810</v>
      </c>
      <c r="G1273" s="82" t="s">
        <v>2839</v>
      </c>
      <c r="H1273" s="1" t="s">
        <v>3032</v>
      </c>
    </row>
    <row r="1274" spans="1:8">
      <c r="A1274" s="1">
        <v>3101</v>
      </c>
      <c r="B1274" s="33" t="s">
        <v>5726</v>
      </c>
      <c r="C1274" s="80">
        <v>2500</v>
      </c>
      <c r="D1274" s="81">
        <v>300</v>
      </c>
      <c r="E1274" s="1" t="s">
        <v>2861</v>
      </c>
      <c r="F1274" s="1" t="s">
        <v>3414</v>
      </c>
      <c r="G1274" s="82" t="s">
        <v>2821</v>
      </c>
      <c r="H1274" s="1" t="s">
        <v>2881</v>
      </c>
    </row>
    <row r="1275" spans="1:8">
      <c r="A1275" s="1">
        <v>3115</v>
      </c>
      <c r="B1275" s="33" t="s">
        <v>5727</v>
      </c>
      <c r="C1275" s="80">
        <v>10000</v>
      </c>
      <c r="D1275" s="81">
        <v>300</v>
      </c>
      <c r="E1275" s="1" t="s">
        <v>2861</v>
      </c>
      <c r="F1275" s="1" t="s">
        <v>2927</v>
      </c>
      <c r="G1275" s="82" t="s">
        <v>2825</v>
      </c>
      <c r="H1275" s="1" t="s">
        <v>2881</v>
      </c>
    </row>
    <row r="1276" spans="1:8">
      <c r="A1276" s="1">
        <v>4039</v>
      </c>
      <c r="B1276" s="33" t="s">
        <v>5728</v>
      </c>
      <c r="C1276" s="80">
        <v>500</v>
      </c>
      <c r="D1276" s="81">
        <v>300</v>
      </c>
      <c r="E1276" s="1" t="s">
        <v>2861</v>
      </c>
      <c r="F1276" s="1" t="s">
        <v>2810</v>
      </c>
      <c r="G1276" s="82" t="s">
        <v>2818</v>
      </c>
      <c r="H1276" s="1" t="s">
        <v>2928</v>
      </c>
    </row>
    <row r="1277" spans="1:8">
      <c r="A1277" s="1">
        <v>421</v>
      </c>
      <c r="B1277" s="33" t="s">
        <v>5713</v>
      </c>
      <c r="C1277" s="80">
        <v>15000</v>
      </c>
      <c r="D1277" s="81">
        <v>301</v>
      </c>
      <c r="E1277" s="1" t="s">
        <v>2861</v>
      </c>
      <c r="F1277" s="1" t="s">
        <v>2810</v>
      </c>
      <c r="G1277" s="82" t="s">
        <v>2821</v>
      </c>
      <c r="H1277" s="1" t="s">
        <v>3207</v>
      </c>
    </row>
    <row r="1278" spans="1:8">
      <c r="A1278" s="1">
        <v>588</v>
      </c>
      <c r="B1278" s="33" t="s">
        <v>5714</v>
      </c>
      <c r="C1278" s="80">
        <v>9000</v>
      </c>
      <c r="D1278" s="81">
        <v>301</v>
      </c>
      <c r="E1278" s="1" t="s">
        <v>2861</v>
      </c>
      <c r="F1278" s="1" t="s">
        <v>2856</v>
      </c>
      <c r="G1278" s="82" t="s">
        <v>2880</v>
      </c>
      <c r="H1278" s="1" t="s">
        <v>3415</v>
      </c>
    </row>
    <row r="1279" spans="1:8">
      <c r="A1279" s="1">
        <v>1849</v>
      </c>
      <c r="B1279" s="33" t="s">
        <v>5715</v>
      </c>
      <c r="C1279" s="80">
        <v>300</v>
      </c>
      <c r="D1279" s="81">
        <v>301</v>
      </c>
      <c r="E1279" s="1" t="s">
        <v>2809</v>
      </c>
      <c r="F1279" s="1" t="s">
        <v>2810</v>
      </c>
      <c r="G1279" s="82" t="s">
        <v>2880</v>
      </c>
      <c r="H1279" s="1" t="s">
        <v>2984</v>
      </c>
    </row>
    <row r="1280" spans="1:8">
      <c r="A1280" s="1">
        <v>1923</v>
      </c>
      <c r="B1280" s="33" t="s">
        <v>5716</v>
      </c>
      <c r="C1280" s="80">
        <v>125</v>
      </c>
      <c r="D1280" s="81">
        <v>301</v>
      </c>
      <c r="E1280" s="1" t="s">
        <v>2809</v>
      </c>
      <c r="F1280" s="1" t="s">
        <v>2810</v>
      </c>
      <c r="G1280" s="82" t="s">
        <v>2867</v>
      </c>
      <c r="H1280" s="1" t="s">
        <v>2948</v>
      </c>
    </row>
    <row r="1281" spans="1:8" ht="27.6">
      <c r="A1281" s="1">
        <v>4038</v>
      </c>
      <c r="B1281" s="33" t="s">
        <v>5717</v>
      </c>
      <c r="C1281" s="80">
        <v>2500</v>
      </c>
      <c r="D1281" s="81">
        <v>301</v>
      </c>
      <c r="E1281" s="1" t="s">
        <v>2861</v>
      </c>
      <c r="F1281" s="1" t="s">
        <v>2810</v>
      </c>
      <c r="G1281" s="82" t="s">
        <v>2867</v>
      </c>
      <c r="H1281" s="1" t="s">
        <v>2928</v>
      </c>
    </row>
    <row r="1282" spans="1:8">
      <c r="A1282" s="1">
        <v>882</v>
      </c>
      <c r="B1282" s="33" t="s">
        <v>5712</v>
      </c>
      <c r="C1282" s="80">
        <v>1500</v>
      </c>
      <c r="D1282" s="81">
        <v>302</v>
      </c>
      <c r="E1282" s="1" t="s">
        <v>2861</v>
      </c>
      <c r="F1282" s="1" t="s">
        <v>2810</v>
      </c>
      <c r="G1282" s="82" t="s">
        <v>2867</v>
      </c>
      <c r="H1282" s="1" t="s">
        <v>2948</v>
      </c>
    </row>
    <row r="1283" spans="1:8">
      <c r="A1283" s="1">
        <v>717</v>
      </c>
      <c r="B1283" s="33" t="s">
        <v>5711</v>
      </c>
      <c r="C1283" s="80">
        <v>100000</v>
      </c>
      <c r="D1283" s="81">
        <v>305</v>
      </c>
      <c r="E1283" s="1" t="s">
        <v>2861</v>
      </c>
      <c r="F1283" s="1" t="s">
        <v>2810</v>
      </c>
      <c r="G1283" s="82" t="s">
        <v>2867</v>
      </c>
      <c r="H1283" s="1" t="s">
        <v>2816</v>
      </c>
    </row>
    <row r="1284" spans="1:8">
      <c r="A1284" s="1">
        <v>827</v>
      </c>
      <c r="B1284" s="33" t="s">
        <v>5707</v>
      </c>
      <c r="C1284" s="80">
        <v>300</v>
      </c>
      <c r="D1284" s="81">
        <v>310</v>
      </c>
      <c r="E1284" s="1" t="s">
        <v>2809</v>
      </c>
      <c r="F1284" s="1" t="s">
        <v>2810</v>
      </c>
      <c r="G1284" s="82" t="s">
        <v>2839</v>
      </c>
      <c r="H1284" s="1" t="s">
        <v>2984</v>
      </c>
    </row>
    <row r="1285" spans="1:8">
      <c r="A1285" s="1">
        <v>2122</v>
      </c>
      <c r="B1285" s="33" t="s">
        <v>5708</v>
      </c>
      <c r="C1285" s="80">
        <v>80000</v>
      </c>
      <c r="D1285" s="81">
        <v>310</v>
      </c>
      <c r="E1285" s="1" t="s">
        <v>2861</v>
      </c>
      <c r="F1285" s="1" t="s">
        <v>3051</v>
      </c>
      <c r="G1285" s="82" t="s">
        <v>2815</v>
      </c>
      <c r="H1285" s="1" t="s">
        <v>3029</v>
      </c>
    </row>
    <row r="1286" spans="1:8">
      <c r="A1286" s="1">
        <v>2424</v>
      </c>
      <c r="B1286" s="33" t="s">
        <v>5709</v>
      </c>
      <c r="C1286" s="80">
        <v>25000</v>
      </c>
      <c r="D1286" s="81">
        <v>310</v>
      </c>
      <c r="E1286" s="1" t="s">
        <v>2861</v>
      </c>
      <c r="F1286" s="1" t="s">
        <v>2810</v>
      </c>
      <c r="G1286" s="82" t="s">
        <v>2880</v>
      </c>
      <c r="H1286" s="1" t="s">
        <v>3661</v>
      </c>
    </row>
    <row r="1287" spans="1:8">
      <c r="A1287" s="1">
        <v>2740</v>
      </c>
      <c r="B1287" s="33" t="s">
        <v>5710</v>
      </c>
      <c r="C1287" s="80">
        <v>300</v>
      </c>
      <c r="D1287" s="81">
        <v>310</v>
      </c>
      <c r="E1287" s="1" t="s">
        <v>2809</v>
      </c>
      <c r="F1287" s="1" t="s">
        <v>2810</v>
      </c>
      <c r="G1287" s="82" t="s">
        <v>2811</v>
      </c>
      <c r="H1287" s="1" t="s">
        <v>2812</v>
      </c>
    </row>
    <row r="1288" spans="1:8">
      <c r="A1288" s="1">
        <v>2850</v>
      </c>
      <c r="B1288" s="33" t="s">
        <v>5706</v>
      </c>
      <c r="C1288" s="80">
        <v>8000</v>
      </c>
      <c r="D1288" s="81">
        <v>311</v>
      </c>
      <c r="E1288" s="1" t="s">
        <v>2861</v>
      </c>
      <c r="F1288" s="1" t="s">
        <v>2810</v>
      </c>
      <c r="G1288" s="82" t="s">
        <v>2867</v>
      </c>
      <c r="H1288" s="1" t="s">
        <v>2928</v>
      </c>
    </row>
    <row r="1289" spans="1:8" ht="27.6">
      <c r="A1289" s="1">
        <v>3476</v>
      </c>
      <c r="B1289" s="33" t="s">
        <v>5705</v>
      </c>
      <c r="C1289" s="80">
        <v>300</v>
      </c>
      <c r="D1289" s="81">
        <v>312</v>
      </c>
      <c r="E1289" s="1" t="s">
        <v>2809</v>
      </c>
      <c r="F1289" s="1" t="s">
        <v>2810</v>
      </c>
      <c r="G1289" s="82" t="s">
        <v>2818</v>
      </c>
      <c r="H1289" s="1" t="s">
        <v>2928</v>
      </c>
    </row>
    <row r="1290" spans="1:8">
      <c r="A1290" s="1">
        <v>2898</v>
      </c>
      <c r="B1290" s="33" t="s">
        <v>5704</v>
      </c>
      <c r="C1290" s="80">
        <v>7500</v>
      </c>
      <c r="D1290" s="81">
        <v>316</v>
      </c>
      <c r="E1290" s="1" t="s">
        <v>2861</v>
      </c>
      <c r="F1290" s="1" t="s">
        <v>2810</v>
      </c>
      <c r="G1290" s="82" t="s">
        <v>2818</v>
      </c>
      <c r="H1290" s="1" t="s">
        <v>2928</v>
      </c>
    </row>
    <row r="1291" spans="1:8">
      <c r="A1291" s="1">
        <v>2216</v>
      </c>
      <c r="B1291" s="33" t="s">
        <v>5703</v>
      </c>
      <c r="C1291" s="80">
        <v>300</v>
      </c>
      <c r="D1291" s="81">
        <v>317</v>
      </c>
      <c r="E1291" s="1" t="s">
        <v>2809</v>
      </c>
      <c r="F1291" s="1" t="s">
        <v>2810</v>
      </c>
      <c r="G1291" s="82" t="s">
        <v>2851</v>
      </c>
      <c r="H1291" s="1" t="s">
        <v>2952</v>
      </c>
    </row>
    <row r="1292" spans="1:8" ht="27.6">
      <c r="A1292" s="1">
        <v>1412</v>
      </c>
      <c r="B1292" s="33" t="s">
        <v>5700</v>
      </c>
      <c r="C1292" s="80">
        <v>7000</v>
      </c>
      <c r="D1292" s="81">
        <v>320</v>
      </c>
      <c r="E1292" s="1" t="s">
        <v>2861</v>
      </c>
      <c r="F1292" s="1" t="s">
        <v>2810</v>
      </c>
      <c r="G1292" s="82" t="s">
        <v>2843</v>
      </c>
      <c r="H1292" s="1" t="s">
        <v>3694</v>
      </c>
    </row>
    <row r="1293" spans="1:8">
      <c r="A1293" s="1">
        <v>3835</v>
      </c>
      <c r="B1293" s="33" t="s">
        <v>5701</v>
      </c>
      <c r="C1293" s="80">
        <v>200</v>
      </c>
      <c r="D1293" s="81">
        <v>320</v>
      </c>
      <c r="E1293" s="1" t="s">
        <v>2809</v>
      </c>
      <c r="F1293" s="1" t="s">
        <v>2820</v>
      </c>
      <c r="G1293" s="82" t="s">
        <v>2849</v>
      </c>
      <c r="H1293" s="1" t="s">
        <v>2928</v>
      </c>
    </row>
    <row r="1294" spans="1:8">
      <c r="A1294" s="1">
        <v>3974</v>
      </c>
      <c r="B1294" s="33" t="s">
        <v>5702</v>
      </c>
      <c r="C1294" s="80">
        <v>1000</v>
      </c>
      <c r="D1294" s="81">
        <v>320</v>
      </c>
      <c r="E1294" s="1" t="s">
        <v>2861</v>
      </c>
      <c r="F1294" s="1" t="s">
        <v>2820</v>
      </c>
      <c r="G1294" s="82" t="s">
        <v>2825</v>
      </c>
      <c r="H1294" s="1" t="s">
        <v>2928</v>
      </c>
    </row>
    <row r="1295" spans="1:8">
      <c r="A1295" s="1">
        <v>168</v>
      </c>
      <c r="B1295" s="33" t="s">
        <v>5696</v>
      </c>
      <c r="C1295" s="80">
        <v>8000</v>
      </c>
      <c r="D1295" s="81">
        <v>325</v>
      </c>
      <c r="E1295" s="1" t="s">
        <v>2861</v>
      </c>
      <c r="F1295" s="1" t="s">
        <v>2810</v>
      </c>
      <c r="G1295" s="82" t="s">
        <v>2811</v>
      </c>
      <c r="H1295" s="1" t="s">
        <v>2893</v>
      </c>
    </row>
    <row r="1296" spans="1:8">
      <c r="A1296" s="1">
        <v>170</v>
      </c>
      <c r="B1296" s="33" t="s">
        <v>5697</v>
      </c>
      <c r="C1296" s="80">
        <v>10000</v>
      </c>
      <c r="D1296" s="81">
        <v>325</v>
      </c>
      <c r="E1296" s="1" t="s">
        <v>2861</v>
      </c>
      <c r="F1296" s="1" t="s">
        <v>2810</v>
      </c>
      <c r="G1296" s="82" t="s">
        <v>2851</v>
      </c>
      <c r="H1296" s="1" t="s">
        <v>2893</v>
      </c>
    </row>
    <row r="1297" spans="1:8" ht="27.6">
      <c r="A1297" s="1">
        <v>871</v>
      </c>
      <c r="B1297" s="33" t="s">
        <v>5698</v>
      </c>
      <c r="C1297" s="80">
        <v>6000</v>
      </c>
      <c r="D1297" s="81">
        <v>325</v>
      </c>
      <c r="E1297" s="1" t="s">
        <v>2861</v>
      </c>
      <c r="F1297" s="1" t="s">
        <v>2810</v>
      </c>
      <c r="G1297" s="82" t="s">
        <v>2818</v>
      </c>
      <c r="H1297" s="1" t="s">
        <v>3919</v>
      </c>
    </row>
    <row r="1298" spans="1:8">
      <c r="A1298" s="1">
        <v>1154</v>
      </c>
      <c r="B1298" s="33" t="s">
        <v>5699</v>
      </c>
      <c r="C1298" s="80">
        <v>5000</v>
      </c>
      <c r="D1298" s="81">
        <v>325</v>
      </c>
      <c r="E1298" s="1" t="s">
        <v>2861</v>
      </c>
      <c r="F1298" s="1" t="s">
        <v>2810</v>
      </c>
      <c r="G1298" s="82" t="s">
        <v>2867</v>
      </c>
      <c r="H1298" s="1" t="s">
        <v>3661</v>
      </c>
    </row>
    <row r="1299" spans="1:8">
      <c r="A1299" s="1">
        <v>2376</v>
      </c>
      <c r="B1299" s="33" t="s">
        <v>5695</v>
      </c>
      <c r="C1299" s="80">
        <v>3000</v>
      </c>
      <c r="D1299" s="81">
        <v>326.33</v>
      </c>
      <c r="E1299" s="1" t="s">
        <v>2814</v>
      </c>
      <c r="F1299" s="1" t="s">
        <v>2810</v>
      </c>
      <c r="G1299" s="82" t="s">
        <v>2843</v>
      </c>
      <c r="H1299" s="1" t="s">
        <v>3415</v>
      </c>
    </row>
    <row r="1300" spans="1:8">
      <c r="A1300" s="1">
        <v>924</v>
      </c>
      <c r="B1300" s="33" t="s">
        <v>5694</v>
      </c>
      <c r="C1300" s="80">
        <v>3000</v>
      </c>
      <c r="D1300" s="81">
        <v>327</v>
      </c>
      <c r="E1300" s="1" t="s">
        <v>2861</v>
      </c>
      <c r="F1300" s="1" t="s">
        <v>2810</v>
      </c>
      <c r="G1300" s="82" t="s">
        <v>2839</v>
      </c>
      <c r="H1300" s="1" t="s">
        <v>3919</v>
      </c>
    </row>
    <row r="1301" spans="1:8">
      <c r="A1301" s="1">
        <v>923</v>
      </c>
      <c r="B1301" s="33" t="s">
        <v>5693</v>
      </c>
      <c r="C1301" s="80">
        <v>15000</v>
      </c>
      <c r="D1301" s="81">
        <v>330</v>
      </c>
      <c r="E1301" s="1" t="s">
        <v>2861</v>
      </c>
      <c r="F1301" s="1" t="s">
        <v>2810</v>
      </c>
      <c r="G1301" s="82" t="s">
        <v>2818</v>
      </c>
      <c r="H1301" s="1" t="s">
        <v>3919</v>
      </c>
    </row>
    <row r="1302" spans="1:8" ht="27.6">
      <c r="A1302" s="1">
        <v>3070</v>
      </c>
      <c r="B1302" s="33" t="s">
        <v>5692</v>
      </c>
      <c r="C1302" s="80">
        <v>10000</v>
      </c>
      <c r="D1302" s="81">
        <v>334</v>
      </c>
      <c r="E1302" s="1" t="s">
        <v>2861</v>
      </c>
      <c r="F1302" s="1" t="s">
        <v>2820</v>
      </c>
      <c r="G1302" s="82" t="s">
        <v>2843</v>
      </c>
      <c r="H1302" s="1" t="s">
        <v>2881</v>
      </c>
    </row>
    <row r="1303" spans="1:8" ht="27.6">
      <c r="A1303" s="1">
        <v>504</v>
      </c>
      <c r="B1303" s="33" t="s">
        <v>5688</v>
      </c>
      <c r="C1303" s="80">
        <v>24500</v>
      </c>
      <c r="D1303" s="81">
        <v>335</v>
      </c>
      <c r="E1303" s="1" t="s">
        <v>2861</v>
      </c>
      <c r="F1303" s="1" t="s">
        <v>2810</v>
      </c>
      <c r="G1303" s="82" t="s">
        <v>2811</v>
      </c>
      <c r="H1303" s="1" t="s">
        <v>3207</v>
      </c>
    </row>
    <row r="1304" spans="1:8">
      <c r="A1304" s="1">
        <v>1776</v>
      </c>
      <c r="B1304" s="33" t="s">
        <v>5689</v>
      </c>
      <c r="C1304" s="80">
        <v>5000</v>
      </c>
      <c r="D1304" s="81">
        <v>335</v>
      </c>
      <c r="E1304" s="1" t="s">
        <v>2861</v>
      </c>
      <c r="F1304" s="1" t="s">
        <v>2820</v>
      </c>
      <c r="G1304" s="82" t="s">
        <v>2880</v>
      </c>
      <c r="H1304" s="1" t="s">
        <v>2834</v>
      </c>
    </row>
    <row r="1305" spans="1:8">
      <c r="A1305" s="1">
        <v>2415</v>
      </c>
      <c r="B1305" s="33" t="s">
        <v>5690</v>
      </c>
      <c r="C1305" s="80">
        <v>60000</v>
      </c>
      <c r="D1305" s="81">
        <v>335</v>
      </c>
      <c r="E1305" s="1" t="s">
        <v>2861</v>
      </c>
      <c r="F1305" s="1" t="s">
        <v>2810</v>
      </c>
      <c r="G1305" s="82" t="s">
        <v>2821</v>
      </c>
      <c r="H1305" s="1" t="s">
        <v>3661</v>
      </c>
    </row>
    <row r="1306" spans="1:8">
      <c r="A1306" s="1">
        <v>3060</v>
      </c>
      <c r="B1306" s="33" t="s">
        <v>5691</v>
      </c>
      <c r="C1306" s="80">
        <v>220000</v>
      </c>
      <c r="D1306" s="81">
        <v>335</v>
      </c>
      <c r="E1306" s="1" t="s">
        <v>2861</v>
      </c>
      <c r="F1306" s="1" t="s">
        <v>2810</v>
      </c>
      <c r="G1306" s="82" t="s">
        <v>2867</v>
      </c>
      <c r="H1306" s="1" t="s">
        <v>2881</v>
      </c>
    </row>
    <row r="1307" spans="1:8">
      <c r="A1307" s="1">
        <v>145</v>
      </c>
      <c r="B1307" s="33" t="s">
        <v>5687</v>
      </c>
      <c r="C1307" s="80">
        <v>4500</v>
      </c>
      <c r="D1307" s="81">
        <v>338</v>
      </c>
      <c r="E1307" s="1" t="s">
        <v>2814</v>
      </c>
      <c r="F1307" s="1" t="s">
        <v>2810</v>
      </c>
      <c r="G1307" s="82" t="s">
        <v>2851</v>
      </c>
      <c r="H1307" s="1" t="s">
        <v>3142</v>
      </c>
    </row>
    <row r="1308" spans="1:8">
      <c r="A1308" s="1">
        <v>3475</v>
      </c>
      <c r="B1308" s="33" t="s">
        <v>5686</v>
      </c>
      <c r="C1308" s="80">
        <v>300</v>
      </c>
      <c r="D1308" s="81">
        <v>340</v>
      </c>
      <c r="E1308" s="1" t="s">
        <v>2809</v>
      </c>
      <c r="F1308" s="1" t="s">
        <v>2820</v>
      </c>
      <c r="G1308" s="82" t="s">
        <v>2818</v>
      </c>
      <c r="H1308" s="1" t="s">
        <v>2928</v>
      </c>
    </row>
    <row r="1309" spans="1:8">
      <c r="A1309" s="1">
        <v>622</v>
      </c>
      <c r="B1309" s="33" t="s">
        <v>5685</v>
      </c>
      <c r="C1309" s="80">
        <v>6000</v>
      </c>
      <c r="D1309" s="81">
        <v>341</v>
      </c>
      <c r="E1309" s="1" t="s">
        <v>2814</v>
      </c>
      <c r="F1309" s="1" t="s">
        <v>2810</v>
      </c>
      <c r="G1309" s="82" t="s">
        <v>2821</v>
      </c>
      <c r="H1309" s="1" t="s">
        <v>3415</v>
      </c>
    </row>
    <row r="1310" spans="1:8">
      <c r="A1310" s="1">
        <v>189</v>
      </c>
      <c r="B1310" s="33" t="s">
        <v>5683</v>
      </c>
      <c r="C1310" s="80">
        <v>500000</v>
      </c>
      <c r="D1310" s="81">
        <v>345</v>
      </c>
      <c r="E1310" s="1" t="s">
        <v>2861</v>
      </c>
      <c r="F1310" s="1" t="s">
        <v>2810</v>
      </c>
      <c r="G1310" s="82" t="s">
        <v>2851</v>
      </c>
      <c r="H1310" s="1" t="s">
        <v>2893</v>
      </c>
    </row>
    <row r="1311" spans="1:8" ht="27.6">
      <c r="A1311" s="1">
        <v>930</v>
      </c>
      <c r="B1311" s="33" t="s">
        <v>5684</v>
      </c>
      <c r="C1311" s="80">
        <v>900</v>
      </c>
      <c r="D1311" s="81">
        <v>345</v>
      </c>
      <c r="E1311" s="1" t="s">
        <v>2861</v>
      </c>
      <c r="F1311" s="1" t="s">
        <v>2810</v>
      </c>
      <c r="G1311" s="82" t="s">
        <v>2825</v>
      </c>
      <c r="H1311" s="1" t="s">
        <v>3919</v>
      </c>
    </row>
    <row r="1312" spans="1:8" ht="27.6">
      <c r="A1312" s="1">
        <v>573</v>
      </c>
      <c r="B1312" s="33" t="s">
        <v>5682</v>
      </c>
      <c r="C1312" s="80">
        <v>88888</v>
      </c>
      <c r="D1312" s="81">
        <v>346</v>
      </c>
      <c r="E1312" s="1" t="s">
        <v>2861</v>
      </c>
      <c r="F1312" s="1" t="s">
        <v>2810</v>
      </c>
      <c r="G1312" s="82" t="s">
        <v>2843</v>
      </c>
      <c r="H1312" s="1" t="s">
        <v>3415</v>
      </c>
    </row>
    <row r="1313" spans="1:8" ht="27.6">
      <c r="A1313" s="1">
        <v>629</v>
      </c>
      <c r="B1313" s="33" t="s">
        <v>5678</v>
      </c>
      <c r="C1313" s="80">
        <v>200000</v>
      </c>
      <c r="D1313" s="81">
        <v>350</v>
      </c>
      <c r="E1313" s="1" t="s">
        <v>2814</v>
      </c>
      <c r="F1313" s="1" t="s">
        <v>2892</v>
      </c>
      <c r="G1313" s="82" t="s">
        <v>2823</v>
      </c>
      <c r="H1313" s="1" t="s">
        <v>3415</v>
      </c>
    </row>
    <row r="1314" spans="1:8">
      <c r="A1314" s="1">
        <v>1567</v>
      </c>
      <c r="B1314" s="33" t="s">
        <v>5679</v>
      </c>
      <c r="C1314" s="80">
        <v>8500</v>
      </c>
      <c r="D1314" s="81">
        <v>350</v>
      </c>
      <c r="E1314" s="1" t="s">
        <v>2814</v>
      </c>
      <c r="F1314" s="1" t="s">
        <v>2810</v>
      </c>
      <c r="G1314" s="82" t="s">
        <v>2811</v>
      </c>
      <c r="H1314" s="1" t="s">
        <v>3836</v>
      </c>
    </row>
    <row r="1315" spans="1:8">
      <c r="A1315" s="1">
        <v>3423</v>
      </c>
      <c r="B1315" s="33" t="s">
        <v>5680</v>
      </c>
      <c r="C1315" s="80">
        <v>250</v>
      </c>
      <c r="D1315" s="81">
        <v>350</v>
      </c>
      <c r="E1315" s="1" t="s">
        <v>2809</v>
      </c>
      <c r="F1315" s="1" t="s">
        <v>2810</v>
      </c>
      <c r="G1315" s="82" t="s">
        <v>2849</v>
      </c>
      <c r="H1315" s="1" t="s">
        <v>2928</v>
      </c>
    </row>
    <row r="1316" spans="1:8" ht="27.6">
      <c r="A1316" s="1">
        <v>4081</v>
      </c>
      <c r="B1316" s="33" t="s">
        <v>5681</v>
      </c>
      <c r="C1316" s="80">
        <v>2224</v>
      </c>
      <c r="D1316" s="81">
        <v>350</v>
      </c>
      <c r="E1316" s="1" t="s">
        <v>2861</v>
      </c>
      <c r="F1316" s="1" t="s">
        <v>2810</v>
      </c>
      <c r="G1316" s="82" t="s">
        <v>2811</v>
      </c>
      <c r="H1316" s="1" t="s">
        <v>2928</v>
      </c>
    </row>
    <row r="1317" spans="1:8" ht="27.6">
      <c r="A1317" s="1">
        <v>774</v>
      </c>
      <c r="B1317" s="33" t="s">
        <v>5676</v>
      </c>
      <c r="C1317" s="80">
        <v>500</v>
      </c>
      <c r="D1317" s="81">
        <v>351</v>
      </c>
      <c r="E1317" s="1" t="s">
        <v>2861</v>
      </c>
      <c r="F1317" s="1" t="s">
        <v>2810</v>
      </c>
      <c r="G1317" s="82" t="s">
        <v>2839</v>
      </c>
      <c r="H1317" s="1" t="s">
        <v>4262</v>
      </c>
    </row>
    <row r="1318" spans="1:8">
      <c r="A1318" s="1">
        <v>3787</v>
      </c>
      <c r="B1318" s="33" t="s">
        <v>5677</v>
      </c>
      <c r="C1318" s="80">
        <v>350</v>
      </c>
      <c r="D1318" s="81">
        <v>351</v>
      </c>
      <c r="E1318" s="1" t="s">
        <v>2809</v>
      </c>
      <c r="F1318" s="1" t="s">
        <v>2810</v>
      </c>
      <c r="G1318" s="82" t="s">
        <v>2821</v>
      </c>
      <c r="H1318" s="1" t="s">
        <v>3032</v>
      </c>
    </row>
    <row r="1319" spans="1:8">
      <c r="A1319" s="1">
        <v>2638</v>
      </c>
      <c r="B1319" s="33" t="s">
        <v>5675</v>
      </c>
      <c r="C1319" s="80">
        <v>347</v>
      </c>
      <c r="D1319" s="81">
        <v>353</v>
      </c>
      <c r="E1319" s="1" t="s">
        <v>2809</v>
      </c>
      <c r="F1319" s="1" t="s">
        <v>2810</v>
      </c>
      <c r="G1319" s="82" t="s">
        <v>2815</v>
      </c>
      <c r="H1319" s="1" t="s">
        <v>2844</v>
      </c>
    </row>
    <row r="1320" spans="1:8">
      <c r="A1320" s="1">
        <v>3686</v>
      </c>
      <c r="B1320" s="33" t="s">
        <v>5674</v>
      </c>
      <c r="C1320" s="80">
        <v>350</v>
      </c>
      <c r="D1320" s="81">
        <v>355</v>
      </c>
      <c r="E1320" s="1" t="s">
        <v>2809</v>
      </c>
      <c r="F1320" s="1" t="s">
        <v>2810</v>
      </c>
      <c r="G1320" s="82" t="s">
        <v>2867</v>
      </c>
      <c r="H1320" s="1" t="s">
        <v>2928</v>
      </c>
    </row>
    <row r="1321" spans="1:8">
      <c r="A1321" s="1">
        <v>2650</v>
      </c>
      <c r="B1321" s="33" t="s">
        <v>5672</v>
      </c>
      <c r="C1321" s="80">
        <v>60000</v>
      </c>
      <c r="D1321" s="81">
        <v>358</v>
      </c>
      <c r="E1321" s="1" t="s">
        <v>2814</v>
      </c>
      <c r="F1321" s="1" t="s">
        <v>2810</v>
      </c>
      <c r="G1321" s="82" t="s">
        <v>2843</v>
      </c>
      <c r="H1321" s="1" t="s">
        <v>2844</v>
      </c>
    </row>
    <row r="1322" spans="1:8">
      <c r="A1322" s="1">
        <v>3740</v>
      </c>
      <c r="B1322" s="33" t="s">
        <v>5673</v>
      </c>
      <c r="C1322" s="80">
        <v>2000</v>
      </c>
      <c r="D1322" s="81">
        <v>358</v>
      </c>
      <c r="E1322" s="1" t="s">
        <v>2861</v>
      </c>
      <c r="F1322" s="1" t="s">
        <v>2810</v>
      </c>
      <c r="G1322" s="82" t="s">
        <v>2851</v>
      </c>
      <c r="H1322" s="1" t="s">
        <v>2928</v>
      </c>
    </row>
    <row r="1323" spans="1:8">
      <c r="A1323" s="1">
        <v>153</v>
      </c>
      <c r="B1323" s="33" t="s">
        <v>5671</v>
      </c>
      <c r="C1323" s="80">
        <v>50000</v>
      </c>
      <c r="D1323" s="81">
        <v>359</v>
      </c>
      <c r="E1323" s="1" t="s">
        <v>2814</v>
      </c>
      <c r="F1323" s="1" t="s">
        <v>2810</v>
      </c>
      <c r="G1323" s="82" t="s">
        <v>2818</v>
      </c>
      <c r="H1323" s="1" t="s">
        <v>3142</v>
      </c>
    </row>
    <row r="1324" spans="1:8">
      <c r="A1324" s="1">
        <v>220</v>
      </c>
      <c r="B1324" s="33" t="s">
        <v>5668</v>
      </c>
      <c r="C1324" s="80">
        <v>50000</v>
      </c>
      <c r="D1324" s="81">
        <v>360</v>
      </c>
      <c r="E1324" s="1" t="s">
        <v>2861</v>
      </c>
      <c r="F1324" s="1" t="s">
        <v>2810</v>
      </c>
      <c r="G1324" s="82" t="s">
        <v>2851</v>
      </c>
      <c r="H1324" s="1" t="s">
        <v>2893</v>
      </c>
    </row>
    <row r="1325" spans="1:8">
      <c r="A1325" s="1">
        <v>1488</v>
      </c>
      <c r="B1325" s="33" t="s">
        <v>5669</v>
      </c>
      <c r="C1325" s="80">
        <v>15000</v>
      </c>
      <c r="D1325" s="81">
        <v>360</v>
      </c>
      <c r="E1325" s="1" t="s">
        <v>2861</v>
      </c>
      <c r="F1325" s="1" t="s">
        <v>2892</v>
      </c>
      <c r="G1325" s="82" t="s">
        <v>2815</v>
      </c>
      <c r="H1325" s="1" t="s">
        <v>4262</v>
      </c>
    </row>
    <row r="1326" spans="1:8">
      <c r="A1326" s="1">
        <v>1685</v>
      </c>
      <c r="B1326" s="33" t="s">
        <v>5670</v>
      </c>
      <c r="C1326" s="80">
        <v>350</v>
      </c>
      <c r="D1326" s="81">
        <v>360</v>
      </c>
      <c r="E1326" s="1" t="s">
        <v>2971</v>
      </c>
      <c r="F1326" s="1" t="s">
        <v>2810</v>
      </c>
      <c r="G1326" s="82" t="s">
        <v>2811</v>
      </c>
      <c r="H1326" s="1" t="s">
        <v>2972</v>
      </c>
    </row>
    <row r="1327" spans="1:8">
      <c r="A1327" s="1">
        <v>1870</v>
      </c>
      <c r="B1327" s="33" t="s">
        <v>5667</v>
      </c>
      <c r="C1327" s="80">
        <v>3500</v>
      </c>
      <c r="D1327" s="81">
        <v>361</v>
      </c>
      <c r="E1327" s="1" t="s">
        <v>2861</v>
      </c>
      <c r="F1327" s="1" t="s">
        <v>2810</v>
      </c>
      <c r="G1327" s="82" t="s">
        <v>2839</v>
      </c>
      <c r="H1327" s="1" t="s">
        <v>3602</v>
      </c>
    </row>
    <row r="1328" spans="1:8">
      <c r="A1328" s="1">
        <v>3729</v>
      </c>
      <c r="B1328" s="33" t="s">
        <v>5666</v>
      </c>
      <c r="C1328" s="80">
        <v>5000</v>
      </c>
      <c r="D1328" s="81">
        <v>362</v>
      </c>
      <c r="E1328" s="1" t="s">
        <v>2861</v>
      </c>
      <c r="F1328" s="1" t="s">
        <v>2810</v>
      </c>
      <c r="G1328" s="82" t="s">
        <v>2811</v>
      </c>
      <c r="H1328" s="1" t="s">
        <v>2928</v>
      </c>
    </row>
    <row r="1329" spans="1:8">
      <c r="A1329" s="1">
        <v>1600</v>
      </c>
      <c r="B1329" s="33" t="s">
        <v>5665</v>
      </c>
      <c r="C1329" s="80">
        <v>5000</v>
      </c>
      <c r="D1329" s="81">
        <v>367</v>
      </c>
      <c r="E1329" s="1" t="s">
        <v>2861</v>
      </c>
      <c r="F1329" s="1" t="s">
        <v>2810</v>
      </c>
      <c r="G1329" s="82" t="s">
        <v>2821</v>
      </c>
      <c r="H1329" s="1" t="s">
        <v>4175</v>
      </c>
    </row>
    <row r="1330" spans="1:8">
      <c r="A1330" s="1">
        <v>3540</v>
      </c>
      <c r="B1330" s="33" t="s">
        <v>5664</v>
      </c>
      <c r="C1330" s="80">
        <v>300</v>
      </c>
      <c r="D1330" s="81">
        <v>369</v>
      </c>
      <c r="E1330" s="1" t="s">
        <v>2809</v>
      </c>
      <c r="F1330" s="1" t="s">
        <v>2820</v>
      </c>
      <c r="G1330" s="82" t="s">
        <v>2825</v>
      </c>
      <c r="H1330" s="1" t="s">
        <v>2928</v>
      </c>
    </row>
    <row r="1331" spans="1:8">
      <c r="A1331" s="1">
        <v>3011</v>
      </c>
      <c r="B1331" s="33" t="s">
        <v>5663</v>
      </c>
      <c r="C1331" s="80">
        <v>300</v>
      </c>
      <c r="D1331" s="81">
        <v>371</v>
      </c>
      <c r="E1331" s="1" t="s">
        <v>2809</v>
      </c>
      <c r="F1331" s="1" t="s">
        <v>2841</v>
      </c>
      <c r="G1331" s="82" t="s">
        <v>2843</v>
      </c>
      <c r="H1331" s="1" t="s">
        <v>2881</v>
      </c>
    </row>
    <row r="1332" spans="1:8" ht="27.6">
      <c r="A1332" s="1">
        <v>915</v>
      </c>
      <c r="B1332" s="33" t="s">
        <v>5659</v>
      </c>
      <c r="C1332" s="80">
        <v>6500</v>
      </c>
      <c r="D1332" s="81">
        <v>375</v>
      </c>
      <c r="E1332" s="1" t="s">
        <v>2861</v>
      </c>
      <c r="F1332" s="1" t="s">
        <v>2810</v>
      </c>
      <c r="G1332" s="82" t="s">
        <v>2839</v>
      </c>
      <c r="H1332" s="1" t="s">
        <v>3919</v>
      </c>
    </row>
    <row r="1333" spans="1:8" ht="27.6">
      <c r="A1333" s="1">
        <v>1345</v>
      </c>
      <c r="B1333" s="33" t="s">
        <v>5660</v>
      </c>
      <c r="C1333" s="80">
        <v>300</v>
      </c>
      <c r="D1333" s="81">
        <v>375</v>
      </c>
      <c r="E1333" s="1" t="s">
        <v>2809</v>
      </c>
      <c r="F1333" s="1" t="s">
        <v>2810</v>
      </c>
      <c r="G1333" s="82" t="s">
        <v>2821</v>
      </c>
      <c r="H1333" s="1" t="s">
        <v>2999</v>
      </c>
    </row>
    <row r="1334" spans="1:8">
      <c r="A1334" s="1">
        <v>3130</v>
      </c>
      <c r="B1334" s="33" t="s">
        <v>5661</v>
      </c>
      <c r="C1334" s="80">
        <v>10000</v>
      </c>
      <c r="D1334" s="81">
        <v>375</v>
      </c>
      <c r="E1334" s="1" t="s">
        <v>2971</v>
      </c>
      <c r="F1334" s="1" t="s">
        <v>2810</v>
      </c>
      <c r="G1334" s="82" t="s">
        <v>2849</v>
      </c>
      <c r="H1334" s="1" t="s">
        <v>2928</v>
      </c>
    </row>
    <row r="1335" spans="1:8">
      <c r="A1335" s="1">
        <v>3470</v>
      </c>
      <c r="B1335" s="33" t="s">
        <v>5662</v>
      </c>
      <c r="C1335" s="80">
        <v>250</v>
      </c>
      <c r="D1335" s="81">
        <v>375</v>
      </c>
      <c r="E1335" s="1" t="s">
        <v>2809</v>
      </c>
      <c r="F1335" s="1" t="s">
        <v>2810</v>
      </c>
      <c r="G1335" s="82" t="s">
        <v>2821</v>
      </c>
      <c r="H1335" s="1" t="s">
        <v>2928</v>
      </c>
    </row>
    <row r="1336" spans="1:8">
      <c r="A1336" s="1">
        <v>372</v>
      </c>
      <c r="B1336" s="33" t="s">
        <v>5657</v>
      </c>
      <c r="C1336" s="80">
        <v>300</v>
      </c>
      <c r="D1336" s="81">
        <v>376</v>
      </c>
      <c r="E1336" s="1" t="s">
        <v>2809</v>
      </c>
      <c r="F1336" s="1" t="s">
        <v>2820</v>
      </c>
      <c r="G1336" s="82" t="s">
        <v>2811</v>
      </c>
      <c r="H1336" s="1" t="s">
        <v>2876</v>
      </c>
    </row>
    <row r="1337" spans="1:8">
      <c r="A1337" s="1">
        <v>3080</v>
      </c>
      <c r="B1337" s="33" t="s">
        <v>5658</v>
      </c>
      <c r="C1337" s="80">
        <v>2000000</v>
      </c>
      <c r="D1337" s="81">
        <v>376</v>
      </c>
      <c r="E1337" s="1" t="s">
        <v>2861</v>
      </c>
      <c r="F1337" s="1" t="s">
        <v>2810</v>
      </c>
      <c r="G1337" s="82" t="s">
        <v>2818</v>
      </c>
      <c r="H1337" s="1" t="s">
        <v>2881</v>
      </c>
    </row>
    <row r="1338" spans="1:8">
      <c r="A1338" s="1">
        <v>963</v>
      </c>
      <c r="B1338" s="33" t="s">
        <v>5656</v>
      </c>
      <c r="C1338" s="80">
        <v>35000</v>
      </c>
      <c r="D1338" s="81">
        <v>377</v>
      </c>
      <c r="E1338" s="1" t="s">
        <v>2861</v>
      </c>
      <c r="F1338" s="1" t="s">
        <v>2810</v>
      </c>
      <c r="G1338" s="82" t="s">
        <v>2880</v>
      </c>
      <c r="H1338" s="1" t="s">
        <v>2816</v>
      </c>
    </row>
    <row r="1339" spans="1:8">
      <c r="A1339" s="1">
        <v>201</v>
      </c>
      <c r="B1339" s="33" t="s">
        <v>5653</v>
      </c>
      <c r="C1339" s="80">
        <v>650</v>
      </c>
      <c r="D1339" s="81">
        <v>380</v>
      </c>
      <c r="E1339" s="1" t="s">
        <v>2861</v>
      </c>
      <c r="F1339" s="1" t="s">
        <v>2810</v>
      </c>
      <c r="G1339" s="82" t="s">
        <v>2839</v>
      </c>
      <c r="H1339" s="1" t="s">
        <v>2893</v>
      </c>
    </row>
    <row r="1340" spans="1:8">
      <c r="A1340" s="1">
        <v>1809</v>
      </c>
      <c r="B1340" s="33" t="s">
        <v>5654</v>
      </c>
      <c r="C1340" s="80">
        <v>3500</v>
      </c>
      <c r="D1340" s="81">
        <v>380</v>
      </c>
      <c r="E1340" s="1" t="s">
        <v>2861</v>
      </c>
      <c r="F1340" s="1" t="s">
        <v>96</v>
      </c>
      <c r="G1340" s="82" t="s">
        <v>2839</v>
      </c>
      <c r="H1340" s="1" t="s">
        <v>2834</v>
      </c>
    </row>
    <row r="1341" spans="1:8">
      <c r="A1341" s="1">
        <v>2753</v>
      </c>
      <c r="B1341" s="33" t="s">
        <v>5655</v>
      </c>
      <c r="C1341" s="80">
        <v>2000</v>
      </c>
      <c r="D1341" s="81">
        <v>380</v>
      </c>
      <c r="E1341" s="1" t="s">
        <v>2861</v>
      </c>
      <c r="F1341" s="1" t="s">
        <v>2810</v>
      </c>
      <c r="G1341" s="82" t="s">
        <v>2851</v>
      </c>
      <c r="H1341" s="1" t="s">
        <v>4721</v>
      </c>
    </row>
    <row r="1342" spans="1:8">
      <c r="A1342" s="1">
        <v>1981</v>
      </c>
      <c r="B1342" s="33" t="s">
        <v>5651</v>
      </c>
      <c r="C1342" s="80">
        <v>7500</v>
      </c>
      <c r="D1342" s="81">
        <v>381</v>
      </c>
      <c r="E1342" s="1" t="s">
        <v>2861</v>
      </c>
      <c r="F1342" s="1" t="s">
        <v>96</v>
      </c>
      <c r="G1342" s="82" t="s">
        <v>2821</v>
      </c>
      <c r="H1342" s="1" t="s">
        <v>4373</v>
      </c>
    </row>
    <row r="1343" spans="1:8" ht="27.6">
      <c r="A1343" s="1">
        <v>3725</v>
      </c>
      <c r="B1343" s="33" t="s">
        <v>5652</v>
      </c>
      <c r="C1343" s="80">
        <v>300</v>
      </c>
      <c r="D1343" s="81">
        <v>381</v>
      </c>
      <c r="E1343" s="1" t="s">
        <v>2809</v>
      </c>
      <c r="F1343" s="1" t="s">
        <v>2820</v>
      </c>
      <c r="G1343" s="82" t="s">
        <v>2811</v>
      </c>
      <c r="H1343" s="1" t="s">
        <v>2928</v>
      </c>
    </row>
    <row r="1344" spans="1:8">
      <c r="A1344" s="1">
        <v>3453</v>
      </c>
      <c r="B1344" s="33" t="s">
        <v>5649</v>
      </c>
      <c r="C1344" s="80">
        <v>300</v>
      </c>
      <c r="D1344" s="81">
        <v>385</v>
      </c>
      <c r="E1344" s="1" t="s">
        <v>2809</v>
      </c>
      <c r="F1344" s="1" t="s">
        <v>2820</v>
      </c>
      <c r="G1344" s="82" t="s">
        <v>2821</v>
      </c>
      <c r="H1344" s="1" t="s">
        <v>2928</v>
      </c>
    </row>
    <row r="1345" spans="1:8" ht="27.6">
      <c r="A1345" s="1">
        <v>4064</v>
      </c>
      <c r="B1345" s="33" t="s">
        <v>5650</v>
      </c>
      <c r="C1345" s="80">
        <v>2000</v>
      </c>
      <c r="D1345" s="81">
        <v>385</v>
      </c>
      <c r="E1345" s="1" t="s">
        <v>2861</v>
      </c>
      <c r="F1345" s="1" t="s">
        <v>2892</v>
      </c>
      <c r="G1345" s="82" t="s">
        <v>2849</v>
      </c>
      <c r="H1345" s="1" t="s">
        <v>2928</v>
      </c>
    </row>
    <row r="1346" spans="1:8" ht="27.6">
      <c r="A1346" s="1">
        <v>2543</v>
      </c>
      <c r="B1346" s="33" t="s">
        <v>5648</v>
      </c>
      <c r="C1346" s="80">
        <v>250</v>
      </c>
      <c r="D1346" s="81">
        <v>391</v>
      </c>
      <c r="E1346" s="1" t="s">
        <v>2809</v>
      </c>
      <c r="F1346" s="1" t="s">
        <v>2810</v>
      </c>
      <c r="G1346" s="82" t="s">
        <v>2815</v>
      </c>
      <c r="H1346" s="1" t="s">
        <v>3263</v>
      </c>
    </row>
    <row r="1347" spans="1:8">
      <c r="A1347" s="1">
        <v>450</v>
      </c>
      <c r="B1347" s="33" t="s">
        <v>5647</v>
      </c>
      <c r="C1347" s="80">
        <v>50000</v>
      </c>
      <c r="D1347" s="81">
        <v>396</v>
      </c>
      <c r="E1347" s="1" t="s">
        <v>2861</v>
      </c>
      <c r="F1347" s="1" t="s">
        <v>2810</v>
      </c>
      <c r="G1347" s="82" t="s">
        <v>2839</v>
      </c>
      <c r="H1347" s="1" t="s">
        <v>3207</v>
      </c>
    </row>
    <row r="1348" spans="1:8">
      <c r="A1348" s="1">
        <v>3938</v>
      </c>
      <c r="B1348" s="33" t="s">
        <v>5646</v>
      </c>
      <c r="C1348" s="80">
        <v>3255</v>
      </c>
      <c r="D1348" s="81">
        <v>397</v>
      </c>
      <c r="E1348" s="1" t="s">
        <v>2861</v>
      </c>
      <c r="F1348" s="1" t="s">
        <v>2810</v>
      </c>
      <c r="G1348" s="82" t="s">
        <v>2825</v>
      </c>
      <c r="H1348" s="1" t="s">
        <v>2928</v>
      </c>
    </row>
    <row r="1349" spans="1:8">
      <c r="A1349" s="1">
        <v>508</v>
      </c>
      <c r="B1349" s="33" t="s">
        <v>5641</v>
      </c>
      <c r="C1349" s="80">
        <v>50000</v>
      </c>
      <c r="D1349" s="81">
        <v>400</v>
      </c>
      <c r="E1349" s="1" t="s">
        <v>2861</v>
      </c>
      <c r="F1349" s="1" t="s">
        <v>2810</v>
      </c>
      <c r="G1349" s="82" t="s">
        <v>2849</v>
      </c>
      <c r="H1349" s="1" t="s">
        <v>3207</v>
      </c>
    </row>
    <row r="1350" spans="1:8">
      <c r="A1350" s="1">
        <v>779</v>
      </c>
      <c r="B1350" s="33" t="s">
        <v>5642</v>
      </c>
      <c r="C1350" s="80">
        <v>15000</v>
      </c>
      <c r="D1350" s="81">
        <v>400</v>
      </c>
      <c r="E1350" s="1" t="s">
        <v>2861</v>
      </c>
      <c r="F1350" s="1" t="s">
        <v>2810</v>
      </c>
      <c r="G1350" s="82" t="s">
        <v>2880</v>
      </c>
      <c r="H1350" s="1" t="s">
        <v>4262</v>
      </c>
    </row>
    <row r="1351" spans="1:8">
      <c r="A1351" s="1">
        <v>3494</v>
      </c>
      <c r="B1351" s="33" t="s">
        <v>5643</v>
      </c>
      <c r="C1351" s="80">
        <v>400</v>
      </c>
      <c r="D1351" s="81">
        <v>400</v>
      </c>
      <c r="E1351" s="1" t="s">
        <v>2809</v>
      </c>
      <c r="F1351" s="1" t="s">
        <v>2810</v>
      </c>
      <c r="G1351" s="82" t="s">
        <v>2843</v>
      </c>
      <c r="H1351" s="1" t="s">
        <v>2928</v>
      </c>
    </row>
    <row r="1352" spans="1:8">
      <c r="A1352" s="1">
        <v>4030</v>
      </c>
      <c r="B1352" s="33" t="s">
        <v>5644</v>
      </c>
      <c r="C1352" s="80">
        <v>2500</v>
      </c>
      <c r="D1352" s="81">
        <v>400</v>
      </c>
      <c r="E1352" s="1" t="s">
        <v>2861</v>
      </c>
      <c r="F1352" s="1" t="s">
        <v>2810</v>
      </c>
      <c r="G1352" s="82" t="s">
        <v>2839</v>
      </c>
      <c r="H1352" s="1" t="s">
        <v>2928</v>
      </c>
    </row>
    <row r="1353" spans="1:8" ht="27.6">
      <c r="A1353" s="1">
        <v>4096</v>
      </c>
      <c r="B1353" s="33" t="s">
        <v>5645</v>
      </c>
      <c r="C1353" s="80">
        <v>3500</v>
      </c>
      <c r="D1353" s="81">
        <v>400</v>
      </c>
      <c r="E1353" s="1" t="s">
        <v>2861</v>
      </c>
      <c r="F1353" s="1" t="s">
        <v>2820</v>
      </c>
      <c r="G1353" s="82" t="s">
        <v>2839</v>
      </c>
      <c r="H1353" s="1" t="s">
        <v>2928</v>
      </c>
    </row>
    <row r="1354" spans="1:8">
      <c r="A1354" s="1">
        <v>2479</v>
      </c>
      <c r="B1354" s="33" t="s">
        <v>5640</v>
      </c>
      <c r="C1354" s="80">
        <v>300</v>
      </c>
      <c r="D1354" s="81">
        <v>400.33</v>
      </c>
      <c r="E1354" s="1" t="s">
        <v>2809</v>
      </c>
      <c r="F1354" s="1" t="s">
        <v>2810</v>
      </c>
      <c r="G1354" s="82" t="s">
        <v>2851</v>
      </c>
      <c r="H1354" s="1" t="s">
        <v>2948</v>
      </c>
    </row>
    <row r="1355" spans="1:8">
      <c r="A1355" s="1">
        <v>180</v>
      </c>
      <c r="B1355" s="33" t="s">
        <v>5638</v>
      </c>
      <c r="C1355" s="80">
        <v>1200</v>
      </c>
      <c r="D1355" s="81">
        <v>401</v>
      </c>
      <c r="E1355" s="1" t="s">
        <v>2861</v>
      </c>
      <c r="F1355" s="1" t="s">
        <v>2820</v>
      </c>
      <c r="G1355" s="82" t="s">
        <v>2849</v>
      </c>
      <c r="H1355" s="1" t="s">
        <v>2893</v>
      </c>
    </row>
    <row r="1356" spans="1:8">
      <c r="A1356" s="1">
        <v>234</v>
      </c>
      <c r="B1356" s="33" t="s">
        <v>5639</v>
      </c>
      <c r="C1356" s="80">
        <v>1000</v>
      </c>
      <c r="D1356" s="81">
        <v>401</v>
      </c>
      <c r="E1356" s="1" t="s">
        <v>2861</v>
      </c>
      <c r="F1356" s="1" t="s">
        <v>2810</v>
      </c>
      <c r="G1356" s="82" t="s">
        <v>2825</v>
      </c>
      <c r="H1356" s="1" t="s">
        <v>2893</v>
      </c>
    </row>
    <row r="1357" spans="1:8">
      <c r="A1357" s="1">
        <v>3799</v>
      </c>
      <c r="B1357" s="33" t="s">
        <v>5637</v>
      </c>
      <c r="C1357" s="80">
        <v>10000</v>
      </c>
      <c r="D1357" s="81">
        <v>402</v>
      </c>
      <c r="E1357" s="1" t="s">
        <v>2861</v>
      </c>
      <c r="F1357" s="1" t="s">
        <v>2810</v>
      </c>
      <c r="G1357" s="82" t="s">
        <v>2811</v>
      </c>
      <c r="H1357" s="1" t="s">
        <v>3032</v>
      </c>
    </row>
    <row r="1358" spans="1:8" ht="27.6">
      <c r="A1358" s="1">
        <v>135</v>
      </c>
      <c r="B1358" s="33" t="s">
        <v>5634</v>
      </c>
      <c r="C1358" s="80">
        <v>3000</v>
      </c>
      <c r="D1358" s="81">
        <v>403</v>
      </c>
      <c r="E1358" s="1" t="s">
        <v>2814</v>
      </c>
      <c r="F1358" s="1" t="s">
        <v>2810</v>
      </c>
      <c r="G1358" s="82" t="s">
        <v>2825</v>
      </c>
      <c r="H1358" s="1" t="s">
        <v>3142</v>
      </c>
    </row>
    <row r="1359" spans="1:8" ht="27.6">
      <c r="A1359" s="1">
        <v>700</v>
      </c>
      <c r="B1359" s="33" t="s">
        <v>5635</v>
      </c>
      <c r="C1359" s="80">
        <v>15000</v>
      </c>
      <c r="D1359" s="81">
        <v>403</v>
      </c>
      <c r="E1359" s="1" t="s">
        <v>2861</v>
      </c>
      <c r="F1359" s="1" t="s">
        <v>2841</v>
      </c>
      <c r="G1359" s="82" t="s">
        <v>2815</v>
      </c>
      <c r="H1359" s="1" t="s">
        <v>2816</v>
      </c>
    </row>
    <row r="1360" spans="1:8">
      <c r="A1360" s="1">
        <v>1430</v>
      </c>
      <c r="B1360" s="33" t="s">
        <v>5636</v>
      </c>
      <c r="C1360" s="80">
        <v>5000</v>
      </c>
      <c r="D1360" s="81">
        <v>403</v>
      </c>
      <c r="E1360" s="1" t="s">
        <v>2861</v>
      </c>
      <c r="F1360" s="1" t="s">
        <v>2810</v>
      </c>
      <c r="G1360" s="82" t="s">
        <v>2843</v>
      </c>
      <c r="H1360" s="1" t="s">
        <v>3694</v>
      </c>
    </row>
    <row r="1361" spans="1:8">
      <c r="A1361" s="1">
        <v>2150</v>
      </c>
      <c r="B1361" s="33" t="s">
        <v>5633</v>
      </c>
      <c r="C1361" s="80">
        <v>50000</v>
      </c>
      <c r="D1361" s="81">
        <v>405</v>
      </c>
      <c r="E1361" s="1" t="s">
        <v>2861</v>
      </c>
      <c r="F1361" s="1" t="s">
        <v>2833</v>
      </c>
      <c r="G1361" s="82" t="s">
        <v>2821</v>
      </c>
      <c r="H1361" s="1" t="s">
        <v>3029</v>
      </c>
    </row>
    <row r="1362" spans="1:8" ht="27.6">
      <c r="A1362" s="1">
        <v>1329</v>
      </c>
      <c r="B1362" s="33" t="s">
        <v>5632</v>
      </c>
      <c r="C1362" s="80">
        <v>50000</v>
      </c>
      <c r="D1362" s="81">
        <v>408</v>
      </c>
      <c r="E1362" s="1" t="s">
        <v>2814</v>
      </c>
      <c r="F1362" s="1" t="s">
        <v>2810</v>
      </c>
      <c r="G1362" s="82" t="s">
        <v>2818</v>
      </c>
      <c r="H1362" s="1" t="s">
        <v>2816</v>
      </c>
    </row>
    <row r="1363" spans="1:8" ht="27.6">
      <c r="A1363" s="1">
        <v>3704</v>
      </c>
      <c r="B1363" s="33" t="s">
        <v>5631</v>
      </c>
      <c r="C1363" s="80">
        <v>300</v>
      </c>
      <c r="D1363" s="81">
        <v>409.01</v>
      </c>
      <c r="E1363" s="1" t="s">
        <v>2809</v>
      </c>
      <c r="F1363" s="1" t="s">
        <v>2820</v>
      </c>
      <c r="G1363" s="82" t="s">
        <v>2823</v>
      </c>
      <c r="H1363" s="1" t="s">
        <v>2928</v>
      </c>
    </row>
    <row r="1364" spans="1:8">
      <c r="A1364" s="1">
        <v>22</v>
      </c>
      <c r="B1364" s="33" t="s">
        <v>5628</v>
      </c>
      <c r="C1364" s="80">
        <v>350</v>
      </c>
      <c r="D1364" s="81">
        <v>410</v>
      </c>
      <c r="E1364" s="1" t="s">
        <v>2809</v>
      </c>
      <c r="F1364" s="1" t="s">
        <v>2810</v>
      </c>
      <c r="G1364" s="82" t="s">
        <v>2815</v>
      </c>
      <c r="H1364" s="1" t="s">
        <v>2997</v>
      </c>
    </row>
    <row r="1365" spans="1:8">
      <c r="A1365" s="1">
        <v>1083</v>
      </c>
      <c r="B1365" s="33" t="s">
        <v>5629</v>
      </c>
      <c r="C1365" s="80">
        <v>50000</v>
      </c>
      <c r="D1365" s="81">
        <v>410</v>
      </c>
      <c r="E1365" s="1" t="s">
        <v>2861</v>
      </c>
      <c r="F1365" s="1" t="s">
        <v>96</v>
      </c>
      <c r="G1365" s="82" t="s">
        <v>2821</v>
      </c>
      <c r="H1365" s="1" t="s">
        <v>3029</v>
      </c>
    </row>
    <row r="1366" spans="1:8" ht="27.6">
      <c r="A1366" s="1">
        <v>3967</v>
      </c>
      <c r="B1366" s="33" t="s">
        <v>5630</v>
      </c>
      <c r="C1366" s="80">
        <v>1700</v>
      </c>
      <c r="D1366" s="81">
        <v>410</v>
      </c>
      <c r="E1366" s="1" t="s">
        <v>2861</v>
      </c>
      <c r="F1366" s="1" t="s">
        <v>2810</v>
      </c>
      <c r="G1366" s="82" t="s">
        <v>2811</v>
      </c>
      <c r="H1366" s="1" t="s">
        <v>2928</v>
      </c>
    </row>
    <row r="1367" spans="1:8" ht="27.6">
      <c r="A1367" s="1">
        <v>973</v>
      </c>
      <c r="B1367" s="33" t="s">
        <v>5627</v>
      </c>
      <c r="C1367" s="80">
        <v>20000</v>
      </c>
      <c r="D1367" s="81">
        <v>411</v>
      </c>
      <c r="E1367" s="1" t="s">
        <v>2861</v>
      </c>
      <c r="F1367" s="1" t="s">
        <v>2810</v>
      </c>
      <c r="G1367" s="82" t="s">
        <v>2880</v>
      </c>
      <c r="H1367" s="1" t="s">
        <v>2816</v>
      </c>
    </row>
    <row r="1368" spans="1:8">
      <c r="A1368" s="1">
        <v>4032</v>
      </c>
      <c r="B1368" s="33" t="s">
        <v>5626</v>
      </c>
      <c r="C1368" s="80">
        <v>6048</v>
      </c>
      <c r="D1368" s="81">
        <v>413</v>
      </c>
      <c r="E1368" s="1" t="s">
        <v>2861</v>
      </c>
      <c r="F1368" s="1" t="s">
        <v>2810</v>
      </c>
      <c r="G1368" s="82" t="s">
        <v>2818</v>
      </c>
      <c r="H1368" s="1" t="s">
        <v>2928</v>
      </c>
    </row>
    <row r="1369" spans="1:8">
      <c r="A1369" s="1">
        <v>431</v>
      </c>
      <c r="B1369" s="33" t="s">
        <v>5625</v>
      </c>
      <c r="C1369" s="80">
        <v>3000</v>
      </c>
      <c r="D1369" s="81">
        <v>415</v>
      </c>
      <c r="E1369" s="1" t="s">
        <v>2861</v>
      </c>
      <c r="F1369" s="1" t="s">
        <v>2820</v>
      </c>
      <c r="G1369" s="82" t="s">
        <v>2821</v>
      </c>
      <c r="H1369" s="1" t="s">
        <v>3207</v>
      </c>
    </row>
    <row r="1370" spans="1:8">
      <c r="A1370" s="1">
        <v>2317</v>
      </c>
      <c r="B1370" s="33" t="s">
        <v>5624</v>
      </c>
      <c r="C1370" s="80">
        <v>400</v>
      </c>
      <c r="D1370" s="81">
        <v>416</v>
      </c>
      <c r="E1370" s="1" t="s">
        <v>2809</v>
      </c>
      <c r="F1370" s="1" t="s">
        <v>2810</v>
      </c>
      <c r="G1370" s="82" t="s">
        <v>2839</v>
      </c>
      <c r="H1370" s="1" t="s">
        <v>2948</v>
      </c>
    </row>
    <row r="1371" spans="1:8">
      <c r="A1371" s="1">
        <v>2854</v>
      </c>
      <c r="B1371" s="33" t="s">
        <v>5623</v>
      </c>
      <c r="C1371" s="80">
        <v>1000</v>
      </c>
      <c r="D1371" s="81">
        <v>417</v>
      </c>
      <c r="E1371" s="1" t="s">
        <v>2861</v>
      </c>
      <c r="F1371" s="1" t="s">
        <v>2820</v>
      </c>
      <c r="G1371" s="82" t="s">
        <v>2823</v>
      </c>
      <c r="H1371" s="1" t="s">
        <v>2928</v>
      </c>
    </row>
    <row r="1372" spans="1:8">
      <c r="A1372" s="1">
        <v>1427</v>
      </c>
      <c r="B1372" s="33" t="s">
        <v>5622</v>
      </c>
      <c r="C1372" s="80">
        <v>5000</v>
      </c>
      <c r="D1372" s="81">
        <v>419</v>
      </c>
      <c r="E1372" s="1" t="s">
        <v>2861</v>
      </c>
      <c r="F1372" s="1" t="s">
        <v>100</v>
      </c>
      <c r="G1372" s="82" t="s">
        <v>2867</v>
      </c>
      <c r="H1372" s="1" t="s">
        <v>3694</v>
      </c>
    </row>
    <row r="1373" spans="1:8">
      <c r="A1373" s="1">
        <v>3719</v>
      </c>
      <c r="B1373" s="33" t="s">
        <v>5621</v>
      </c>
      <c r="C1373" s="80">
        <v>200</v>
      </c>
      <c r="D1373" s="81">
        <v>420</v>
      </c>
      <c r="E1373" s="1" t="s">
        <v>2809</v>
      </c>
      <c r="F1373" s="1" t="s">
        <v>2820</v>
      </c>
      <c r="G1373" s="82" t="s">
        <v>2825</v>
      </c>
      <c r="H1373" s="1" t="s">
        <v>2928</v>
      </c>
    </row>
    <row r="1374" spans="1:8">
      <c r="A1374" s="1">
        <v>2201</v>
      </c>
      <c r="B1374" s="33" t="s">
        <v>5620</v>
      </c>
      <c r="C1374" s="80">
        <v>110</v>
      </c>
      <c r="D1374" s="81">
        <v>420.99</v>
      </c>
      <c r="E1374" s="1" t="s">
        <v>2809</v>
      </c>
      <c r="F1374" s="1" t="s">
        <v>2820</v>
      </c>
      <c r="G1374" s="82" t="s">
        <v>2839</v>
      </c>
      <c r="H1374" s="1" t="s">
        <v>2952</v>
      </c>
    </row>
    <row r="1375" spans="1:8">
      <c r="A1375" s="1">
        <v>97</v>
      </c>
      <c r="B1375" s="33" t="s">
        <v>5615</v>
      </c>
      <c r="C1375" s="80">
        <v>400</v>
      </c>
      <c r="D1375" s="81">
        <v>425</v>
      </c>
      <c r="E1375" s="1" t="s">
        <v>2809</v>
      </c>
      <c r="F1375" s="1" t="s">
        <v>2810</v>
      </c>
      <c r="G1375" s="82" t="s">
        <v>2821</v>
      </c>
      <c r="H1375" s="1" t="s">
        <v>3439</v>
      </c>
    </row>
    <row r="1376" spans="1:8">
      <c r="A1376" s="1">
        <v>1102</v>
      </c>
      <c r="B1376" s="33" t="s">
        <v>5616</v>
      </c>
      <c r="C1376" s="80">
        <v>8000</v>
      </c>
      <c r="D1376" s="81">
        <v>425</v>
      </c>
      <c r="E1376" s="1" t="s">
        <v>2861</v>
      </c>
      <c r="F1376" s="1" t="s">
        <v>2810</v>
      </c>
      <c r="G1376" s="82" t="s">
        <v>2818</v>
      </c>
      <c r="H1376" s="1" t="s">
        <v>3029</v>
      </c>
    </row>
    <row r="1377" spans="1:8" ht="27.6">
      <c r="A1377" s="1">
        <v>1124</v>
      </c>
      <c r="B1377" s="33" t="s">
        <v>5617</v>
      </c>
      <c r="C1377" s="80">
        <v>90000</v>
      </c>
      <c r="D1377" s="81">
        <v>425</v>
      </c>
      <c r="E1377" s="1" t="s">
        <v>2861</v>
      </c>
      <c r="F1377" s="1" t="s">
        <v>2810</v>
      </c>
      <c r="G1377" s="82" t="s">
        <v>2849</v>
      </c>
      <c r="H1377" s="1" t="s">
        <v>3602</v>
      </c>
    </row>
    <row r="1378" spans="1:8" ht="27.6">
      <c r="A1378" s="1">
        <v>2217</v>
      </c>
      <c r="B1378" s="33" t="s">
        <v>5618</v>
      </c>
      <c r="C1378" s="80">
        <v>420</v>
      </c>
      <c r="D1378" s="81">
        <v>425</v>
      </c>
      <c r="E1378" s="1" t="s">
        <v>2809</v>
      </c>
      <c r="F1378" s="1" t="s">
        <v>2810</v>
      </c>
      <c r="G1378" s="82" t="s">
        <v>2818</v>
      </c>
      <c r="H1378" s="1" t="s">
        <v>2952</v>
      </c>
    </row>
    <row r="1379" spans="1:8" ht="27.6">
      <c r="A1379" s="1">
        <v>3955</v>
      </c>
      <c r="B1379" s="33" t="s">
        <v>5619</v>
      </c>
      <c r="C1379" s="80">
        <v>1750</v>
      </c>
      <c r="D1379" s="81">
        <v>425</v>
      </c>
      <c r="E1379" s="1" t="s">
        <v>2861</v>
      </c>
      <c r="F1379" s="1" t="s">
        <v>2810</v>
      </c>
      <c r="G1379" s="82" t="s">
        <v>2818</v>
      </c>
      <c r="H1379" s="1" t="s">
        <v>2928</v>
      </c>
    </row>
    <row r="1380" spans="1:8">
      <c r="A1380" s="1">
        <v>595</v>
      </c>
      <c r="B1380" s="33" t="s">
        <v>5613</v>
      </c>
      <c r="C1380" s="80">
        <v>100000</v>
      </c>
      <c r="D1380" s="81">
        <v>426</v>
      </c>
      <c r="E1380" s="1" t="s">
        <v>2861</v>
      </c>
      <c r="F1380" s="1" t="s">
        <v>2810</v>
      </c>
      <c r="G1380" s="82" t="s">
        <v>2849</v>
      </c>
      <c r="H1380" s="1" t="s">
        <v>3415</v>
      </c>
    </row>
    <row r="1381" spans="1:8">
      <c r="A1381" s="1">
        <v>3801</v>
      </c>
      <c r="B1381" s="33" t="s">
        <v>5614</v>
      </c>
      <c r="C1381" s="80">
        <v>5000</v>
      </c>
      <c r="D1381" s="81">
        <v>426</v>
      </c>
      <c r="E1381" s="1" t="s">
        <v>2861</v>
      </c>
      <c r="F1381" s="1" t="s">
        <v>2810</v>
      </c>
      <c r="G1381" s="82" t="s">
        <v>2815</v>
      </c>
      <c r="H1381" s="1" t="s">
        <v>3032</v>
      </c>
    </row>
    <row r="1382" spans="1:8">
      <c r="A1382" s="1">
        <v>3734</v>
      </c>
      <c r="B1382" s="33" t="s">
        <v>5612</v>
      </c>
      <c r="C1382" s="80">
        <v>1500</v>
      </c>
      <c r="D1382" s="81">
        <v>427</v>
      </c>
      <c r="E1382" s="1" t="s">
        <v>2861</v>
      </c>
      <c r="F1382" s="1" t="s">
        <v>2810</v>
      </c>
      <c r="G1382" s="82" t="s">
        <v>2849</v>
      </c>
      <c r="H1382" s="1" t="s">
        <v>2928</v>
      </c>
    </row>
    <row r="1383" spans="1:8" ht="27.6">
      <c r="A1383" s="1">
        <v>422</v>
      </c>
      <c r="B1383" s="33" t="s">
        <v>5606</v>
      </c>
      <c r="C1383" s="80">
        <v>40000</v>
      </c>
      <c r="D1383" s="81">
        <v>430</v>
      </c>
      <c r="E1383" s="1" t="s">
        <v>2861</v>
      </c>
      <c r="F1383" s="1" t="s">
        <v>2810</v>
      </c>
      <c r="G1383" s="82" t="s">
        <v>2867</v>
      </c>
      <c r="H1383" s="1" t="s">
        <v>3207</v>
      </c>
    </row>
    <row r="1384" spans="1:8" ht="27.6">
      <c r="A1384" s="1">
        <v>2448</v>
      </c>
      <c r="B1384" s="33" t="s">
        <v>5607</v>
      </c>
      <c r="C1384" s="80">
        <v>400</v>
      </c>
      <c r="D1384" s="81">
        <v>430</v>
      </c>
      <c r="E1384" s="1" t="s">
        <v>2809</v>
      </c>
      <c r="F1384" s="1" t="s">
        <v>2810</v>
      </c>
      <c r="G1384" s="82" t="s">
        <v>2867</v>
      </c>
      <c r="H1384" s="1" t="s">
        <v>2870</v>
      </c>
    </row>
    <row r="1385" spans="1:8">
      <c r="A1385" s="1">
        <v>3116</v>
      </c>
      <c r="B1385" s="33" t="s">
        <v>5608</v>
      </c>
      <c r="C1385" s="80">
        <v>750</v>
      </c>
      <c r="D1385" s="81">
        <v>430</v>
      </c>
      <c r="E1385" s="1" t="s">
        <v>2861</v>
      </c>
      <c r="F1385" s="1" t="s">
        <v>2810</v>
      </c>
      <c r="G1385" s="82" t="s">
        <v>2849</v>
      </c>
      <c r="H1385" s="1" t="s">
        <v>2881</v>
      </c>
    </row>
    <row r="1386" spans="1:8">
      <c r="A1386" s="1">
        <v>3693</v>
      </c>
      <c r="B1386" s="33" t="s">
        <v>5609</v>
      </c>
      <c r="C1386" s="80">
        <v>333</v>
      </c>
      <c r="D1386" s="81">
        <v>430</v>
      </c>
      <c r="E1386" s="1" t="s">
        <v>2809</v>
      </c>
      <c r="F1386" s="1" t="s">
        <v>2820</v>
      </c>
      <c r="G1386" s="82" t="s">
        <v>2843</v>
      </c>
      <c r="H1386" s="1" t="s">
        <v>2928</v>
      </c>
    </row>
    <row r="1387" spans="1:8">
      <c r="A1387" s="1">
        <v>3820</v>
      </c>
      <c r="B1387" s="33" t="s">
        <v>5610</v>
      </c>
      <c r="C1387" s="80">
        <v>300</v>
      </c>
      <c r="D1387" s="81">
        <v>430</v>
      </c>
      <c r="E1387" s="1" t="s">
        <v>2809</v>
      </c>
      <c r="F1387" s="1" t="s">
        <v>2820</v>
      </c>
      <c r="G1387" s="82" t="s">
        <v>2821</v>
      </c>
      <c r="H1387" s="1" t="s">
        <v>2928</v>
      </c>
    </row>
    <row r="1388" spans="1:8">
      <c r="A1388" s="1">
        <v>4069</v>
      </c>
      <c r="B1388" s="33" t="s">
        <v>5611</v>
      </c>
      <c r="C1388" s="80">
        <v>1250</v>
      </c>
      <c r="D1388" s="81">
        <v>430</v>
      </c>
      <c r="E1388" s="1" t="s">
        <v>2861</v>
      </c>
      <c r="F1388" s="1" t="s">
        <v>2820</v>
      </c>
      <c r="G1388" s="82" t="s">
        <v>2839</v>
      </c>
      <c r="H1388" s="1" t="s">
        <v>2928</v>
      </c>
    </row>
    <row r="1389" spans="1:8" ht="27.6">
      <c r="A1389" s="1">
        <v>1908</v>
      </c>
      <c r="B1389" s="33" t="s">
        <v>5605</v>
      </c>
      <c r="C1389" s="80">
        <v>25000</v>
      </c>
      <c r="D1389" s="81">
        <v>433</v>
      </c>
      <c r="E1389" s="1" t="s">
        <v>2861</v>
      </c>
      <c r="F1389" s="1" t="s">
        <v>2810</v>
      </c>
      <c r="G1389" s="82" t="s">
        <v>2843</v>
      </c>
      <c r="H1389" s="1" t="s">
        <v>2863</v>
      </c>
    </row>
    <row r="1390" spans="1:8">
      <c r="A1390" s="1">
        <v>162</v>
      </c>
      <c r="B1390" s="33" t="s">
        <v>5602</v>
      </c>
      <c r="C1390" s="80">
        <v>2800</v>
      </c>
      <c r="D1390" s="81">
        <v>435</v>
      </c>
      <c r="E1390" s="1" t="s">
        <v>2861</v>
      </c>
      <c r="F1390" s="1" t="s">
        <v>2810</v>
      </c>
      <c r="G1390" s="82" t="s">
        <v>2851</v>
      </c>
      <c r="H1390" s="1" t="s">
        <v>2893</v>
      </c>
    </row>
    <row r="1391" spans="1:8">
      <c r="A1391" s="1">
        <v>819</v>
      </c>
      <c r="B1391" s="33" t="s">
        <v>5603</v>
      </c>
      <c r="C1391" s="80">
        <v>400</v>
      </c>
      <c r="D1391" s="81">
        <v>435</v>
      </c>
      <c r="E1391" s="1" t="s">
        <v>2809</v>
      </c>
      <c r="F1391" s="1" t="s">
        <v>2810</v>
      </c>
      <c r="G1391" s="82" t="s">
        <v>2815</v>
      </c>
      <c r="H1391" s="1" t="s">
        <v>2984</v>
      </c>
    </row>
    <row r="1392" spans="1:8">
      <c r="A1392" s="1">
        <v>2383</v>
      </c>
      <c r="B1392" s="33" t="s">
        <v>5604</v>
      </c>
      <c r="C1392" s="80">
        <v>10000</v>
      </c>
      <c r="D1392" s="81">
        <v>435</v>
      </c>
      <c r="E1392" s="1" t="s">
        <v>2814</v>
      </c>
      <c r="F1392" s="1" t="s">
        <v>3232</v>
      </c>
      <c r="G1392" s="82" t="s">
        <v>2839</v>
      </c>
      <c r="H1392" s="1" t="s">
        <v>3415</v>
      </c>
    </row>
    <row r="1393" spans="1:8">
      <c r="A1393" s="1">
        <v>2917</v>
      </c>
      <c r="B1393" s="33" t="s">
        <v>5601</v>
      </c>
      <c r="C1393" s="80">
        <v>2000</v>
      </c>
      <c r="D1393" s="81">
        <v>437</v>
      </c>
      <c r="E1393" s="1" t="s">
        <v>2861</v>
      </c>
      <c r="F1393" s="1" t="s">
        <v>2810</v>
      </c>
      <c r="G1393" s="82" t="s">
        <v>2867</v>
      </c>
      <c r="H1393" s="1" t="s">
        <v>2928</v>
      </c>
    </row>
    <row r="1394" spans="1:8">
      <c r="A1394" s="1">
        <v>2805</v>
      </c>
      <c r="B1394" s="33" t="s">
        <v>5599</v>
      </c>
      <c r="C1394" s="80">
        <v>400</v>
      </c>
      <c r="D1394" s="81">
        <v>440</v>
      </c>
      <c r="E1394" s="1" t="s">
        <v>2809</v>
      </c>
      <c r="F1394" s="1" t="s">
        <v>2820</v>
      </c>
      <c r="G1394" s="82" t="s">
        <v>2851</v>
      </c>
      <c r="H1394" s="1" t="s">
        <v>2928</v>
      </c>
    </row>
    <row r="1395" spans="1:8" ht="27.6">
      <c r="A1395" s="1">
        <v>3897</v>
      </c>
      <c r="B1395" s="33" t="s">
        <v>5600</v>
      </c>
      <c r="C1395" s="80">
        <v>2500</v>
      </c>
      <c r="D1395" s="81">
        <v>440</v>
      </c>
      <c r="E1395" s="1" t="s">
        <v>2861</v>
      </c>
      <c r="F1395" s="1" t="s">
        <v>3232</v>
      </c>
      <c r="G1395" s="82" t="s">
        <v>2815</v>
      </c>
      <c r="H1395" s="1" t="s">
        <v>2928</v>
      </c>
    </row>
    <row r="1396" spans="1:8" ht="27.6">
      <c r="A1396" s="1">
        <v>1419</v>
      </c>
      <c r="B1396" s="33" t="s">
        <v>5597</v>
      </c>
      <c r="C1396" s="80">
        <v>6300</v>
      </c>
      <c r="D1396" s="81">
        <v>445</v>
      </c>
      <c r="E1396" s="1" t="s">
        <v>2861</v>
      </c>
      <c r="F1396" s="1" t="s">
        <v>2810</v>
      </c>
      <c r="G1396" s="82" t="s">
        <v>2880</v>
      </c>
      <c r="H1396" s="1" t="s">
        <v>3694</v>
      </c>
    </row>
    <row r="1397" spans="1:8">
      <c r="A1397" s="1">
        <v>1494</v>
      </c>
      <c r="B1397" s="33" t="s">
        <v>5598</v>
      </c>
      <c r="C1397" s="80">
        <v>5000</v>
      </c>
      <c r="D1397" s="81">
        <v>445</v>
      </c>
      <c r="E1397" s="1" t="s">
        <v>2861</v>
      </c>
      <c r="F1397" s="1" t="s">
        <v>2810</v>
      </c>
      <c r="G1397" s="82" t="s">
        <v>2849</v>
      </c>
      <c r="H1397" s="1" t="s">
        <v>4262</v>
      </c>
    </row>
    <row r="1398" spans="1:8">
      <c r="A1398" s="1">
        <v>3325</v>
      </c>
      <c r="B1398" s="33" t="s">
        <v>5595</v>
      </c>
      <c r="C1398" s="80">
        <v>400</v>
      </c>
      <c r="D1398" s="81">
        <v>450</v>
      </c>
      <c r="E1398" s="1" t="s">
        <v>2809</v>
      </c>
      <c r="F1398" s="1" t="s">
        <v>2820</v>
      </c>
      <c r="G1398" s="82" t="s">
        <v>2849</v>
      </c>
      <c r="H1398" s="1" t="s">
        <v>2928</v>
      </c>
    </row>
    <row r="1399" spans="1:8">
      <c r="A1399" s="1">
        <v>3980</v>
      </c>
      <c r="B1399" s="33" t="s">
        <v>5596</v>
      </c>
      <c r="C1399" s="80">
        <v>2500</v>
      </c>
      <c r="D1399" s="81">
        <v>450</v>
      </c>
      <c r="E1399" s="1" t="s">
        <v>2861</v>
      </c>
      <c r="F1399" s="1" t="s">
        <v>2810</v>
      </c>
      <c r="G1399" s="82" t="s">
        <v>2821</v>
      </c>
      <c r="H1399" s="1" t="s">
        <v>2928</v>
      </c>
    </row>
    <row r="1400" spans="1:8" ht="27.6">
      <c r="A1400" s="1">
        <v>3059</v>
      </c>
      <c r="B1400" s="33" t="s">
        <v>5594</v>
      </c>
      <c r="C1400" s="80">
        <v>15000</v>
      </c>
      <c r="D1400" s="81">
        <v>451</v>
      </c>
      <c r="E1400" s="1" t="s">
        <v>2861</v>
      </c>
      <c r="F1400" s="1" t="s">
        <v>2810</v>
      </c>
      <c r="G1400" s="82" t="s">
        <v>2851</v>
      </c>
      <c r="H1400" s="1" t="s">
        <v>2881</v>
      </c>
    </row>
    <row r="1401" spans="1:8">
      <c r="A1401" s="1">
        <v>3869</v>
      </c>
      <c r="B1401" s="33" t="s">
        <v>5593</v>
      </c>
      <c r="C1401" s="80">
        <v>13111</v>
      </c>
      <c r="D1401" s="81">
        <v>452</v>
      </c>
      <c r="E1401" s="1" t="s">
        <v>2814</v>
      </c>
      <c r="F1401" s="1" t="s">
        <v>2810</v>
      </c>
      <c r="G1401" s="82" t="s">
        <v>2811</v>
      </c>
      <c r="H1401" s="1" t="s">
        <v>3032</v>
      </c>
    </row>
    <row r="1402" spans="1:8">
      <c r="A1402" s="1">
        <v>3929</v>
      </c>
      <c r="B1402" s="33" t="s">
        <v>5591</v>
      </c>
      <c r="C1402" s="80">
        <v>20000</v>
      </c>
      <c r="D1402" s="81">
        <v>453</v>
      </c>
      <c r="E1402" s="1" t="s">
        <v>2861</v>
      </c>
      <c r="F1402" s="1" t="s">
        <v>2810</v>
      </c>
      <c r="G1402" s="82" t="s">
        <v>2867</v>
      </c>
      <c r="H1402" s="1" t="s">
        <v>2928</v>
      </c>
    </row>
    <row r="1403" spans="1:8" ht="27.6">
      <c r="A1403" s="1">
        <v>4001</v>
      </c>
      <c r="B1403" s="33" t="s">
        <v>5592</v>
      </c>
      <c r="C1403" s="80">
        <v>1200</v>
      </c>
      <c r="D1403" s="81">
        <v>453</v>
      </c>
      <c r="E1403" s="1" t="s">
        <v>2861</v>
      </c>
      <c r="F1403" s="1" t="s">
        <v>2820</v>
      </c>
      <c r="G1403" s="82" t="s">
        <v>2811</v>
      </c>
      <c r="H1403" s="1" t="s">
        <v>2928</v>
      </c>
    </row>
    <row r="1404" spans="1:8">
      <c r="A1404" s="1">
        <v>3807</v>
      </c>
      <c r="B1404" s="33" t="s">
        <v>5590</v>
      </c>
      <c r="C1404" s="80">
        <v>1500</v>
      </c>
      <c r="D1404" s="81">
        <v>455</v>
      </c>
      <c r="E1404" s="1" t="s">
        <v>2861</v>
      </c>
      <c r="F1404" s="1" t="s">
        <v>2810</v>
      </c>
      <c r="G1404" s="82" t="s">
        <v>2849</v>
      </c>
      <c r="H1404" s="1" t="s">
        <v>3032</v>
      </c>
    </row>
    <row r="1405" spans="1:8">
      <c r="A1405" s="1">
        <v>76</v>
      </c>
      <c r="B1405" s="33" t="s">
        <v>5584</v>
      </c>
      <c r="C1405" s="80">
        <v>300</v>
      </c>
      <c r="D1405" s="81">
        <v>460</v>
      </c>
      <c r="E1405" s="1" t="s">
        <v>2809</v>
      </c>
      <c r="F1405" s="1" t="s">
        <v>2810</v>
      </c>
      <c r="G1405" s="82" t="s">
        <v>2818</v>
      </c>
      <c r="H1405" s="1" t="s">
        <v>3439</v>
      </c>
    </row>
    <row r="1406" spans="1:8">
      <c r="A1406" s="1">
        <v>95</v>
      </c>
      <c r="B1406" s="33" t="s">
        <v>5585</v>
      </c>
      <c r="C1406" s="80">
        <v>350</v>
      </c>
      <c r="D1406" s="81">
        <v>460</v>
      </c>
      <c r="E1406" s="1" t="s">
        <v>2809</v>
      </c>
      <c r="F1406" s="1" t="s">
        <v>2810</v>
      </c>
      <c r="G1406" s="82" t="s">
        <v>2839</v>
      </c>
      <c r="H1406" s="1" t="s">
        <v>3439</v>
      </c>
    </row>
    <row r="1407" spans="1:8" ht="27.6">
      <c r="A1407" s="1">
        <v>2409</v>
      </c>
      <c r="B1407" s="33" t="s">
        <v>5586</v>
      </c>
      <c r="C1407" s="80">
        <v>25000</v>
      </c>
      <c r="D1407" s="81">
        <v>460</v>
      </c>
      <c r="E1407" s="1" t="s">
        <v>2861</v>
      </c>
      <c r="F1407" s="1" t="s">
        <v>2810</v>
      </c>
      <c r="G1407" s="82" t="s">
        <v>2851</v>
      </c>
      <c r="H1407" s="1" t="s">
        <v>3661</v>
      </c>
    </row>
    <row r="1408" spans="1:8">
      <c r="A1408" s="1">
        <v>2414</v>
      </c>
      <c r="B1408" s="33" t="s">
        <v>5587</v>
      </c>
      <c r="C1408" s="80">
        <v>15000</v>
      </c>
      <c r="D1408" s="81">
        <v>460</v>
      </c>
      <c r="E1408" s="1" t="s">
        <v>2861</v>
      </c>
      <c r="F1408" s="1" t="s">
        <v>2810</v>
      </c>
      <c r="G1408" s="82" t="s">
        <v>2851</v>
      </c>
      <c r="H1408" s="1" t="s">
        <v>3661</v>
      </c>
    </row>
    <row r="1409" spans="1:8" ht="27.6">
      <c r="A1409" s="1">
        <v>3605</v>
      </c>
      <c r="B1409" s="33" t="s">
        <v>5588</v>
      </c>
      <c r="C1409" s="80">
        <v>250</v>
      </c>
      <c r="D1409" s="81">
        <v>460</v>
      </c>
      <c r="E1409" s="1" t="s">
        <v>2809</v>
      </c>
      <c r="F1409" s="1" t="s">
        <v>2820</v>
      </c>
      <c r="G1409" s="82" t="s">
        <v>2839</v>
      </c>
      <c r="H1409" s="1" t="s">
        <v>2928</v>
      </c>
    </row>
    <row r="1410" spans="1:8">
      <c r="A1410" s="1">
        <v>4046</v>
      </c>
      <c r="B1410" s="33" t="s">
        <v>5589</v>
      </c>
      <c r="C1410" s="80">
        <v>5600</v>
      </c>
      <c r="D1410" s="81">
        <v>460</v>
      </c>
      <c r="E1410" s="1" t="s">
        <v>2861</v>
      </c>
      <c r="F1410" s="1" t="s">
        <v>2810</v>
      </c>
      <c r="G1410" s="82" t="s">
        <v>2880</v>
      </c>
      <c r="H1410" s="1" t="s">
        <v>2928</v>
      </c>
    </row>
    <row r="1411" spans="1:8">
      <c r="A1411" s="1">
        <v>2161</v>
      </c>
      <c r="B1411" s="33" t="s">
        <v>5582</v>
      </c>
      <c r="C1411" s="80">
        <v>400</v>
      </c>
      <c r="D1411" s="81">
        <v>463</v>
      </c>
      <c r="E1411" s="1" t="s">
        <v>2809</v>
      </c>
      <c r="F1411" s="1" t="s">
        <v>2810</v>
      </c>
      <c r="G1411" s="82" t="s">
        <v>2867</v>
      </c>
      <c r="H1411" s="1" t="s">
        <v>2984</v>
      </c>
    </row>
    <row r="1412" spans="1:8" ht="27.6">
      <c r="A1412" s="1">
        <v>2388</v>
      </c>
      <c r="B1412" s="33" t="s">
        <v>5583</v>
      </c>
      <c r="C1412" s="80">
        <v>37000</v>
      </c>
      <c r="D1412" s="81">
        <v>463</v>
      </c>
      <c r="E1412" s="1" t="s">
        <v>2814</v>
      </c>
      <c r="F1412" s="1" t="s">
        <v>2810</v>
      </c>
      <c r="G1412" s="82" t="s">
        <v>2815</v>
      </c>
      <c r="H1412" s="1" t="s">
        <v>3415</v>
      </c>
    </row>
    <row r="1413" spans="1:8">
      <c r="A1413" s="1">
        <v>992</v>
      </c>
      <c r="B1413" s="33" t="s">
        <v>5580</v>
      </c>
      <c r="C1413" s="80">
        <v>100000</v>
      </c>
      <c r="D1413" s="81">
        <v>467</v>
      </c>
      <c r="E1413" s="1" t="s">
        <v>2861</v>
      </c>
      <c r="F1413" s="1" t="s">
        <v>2810</v>
      </c>
      <c r="G1413" s="82" t="s">
        <v>2849</v>
      </c>
      <c r="H1413" s="1" t="s">
        <v>2816</v>
      </c>
    </row>
    <row r="1414" spans="1:8">
      <c r="A1414" s="1">
        <v>2871</v>
      </c>
      <c r="B1414" s="33" t="s">
        <v>5581</v>
      </c>
      <c r="C1414" s="80">
        <v>10000</v>
      </c>
      <c r="D1414" s="81">
        <v>467</v>
      </c>
      <c r="E1414" s="1" t="s">
        <v>2861</v>
      </c>
      <c r="F1414" s="1" t="s">
        <v>2810</v>
      </c>
      <c r="G1414" s="82" t="s">
        <v>2815</v>
      </c>
      <c r="H1414" s="1" t="s">
        <v>2928</v>
      </c>
    </row>
    <row r="1415" spans="1:8" ht="27.6">
      <c r="A1415" s="1">
        <v>3562</v>
      </c>
      <c r="B1415" s="33" t="s">
        <v>5579</v>
      </c>
      <c r="C1415" s="80">
        <v>315</v>
      </c>
      <c r="D1415" s="81">
        <v>469</v>
      </c>
      <c r="E1415" s="1" t="s">
        <v>2809</v>
      </c>
      <c r="F1415" s="1" t="s">
        <v>2820</v>
      </c>
      <c r="G1415" s="82" t="s">
        <v>2849</v>
      </c>
      <c r="H1415" s="1" t="s">
        <v>2928</v>
      </c>
    </row>
    <row r="1416" spans="1:8">
      <c r="A1416" s="1">
        <v>3084</v>
      </c>
      <c r="B1416" s="33" t="s">
        <v>5578</v>
      </c>
      <c r="C1416" s="80">
        <v>4059</v>
      </c>
      <c r="D1416" s="81">
        <v>470</v>
      </c>
      <c r="E1416" s="1" t="s">
        <v>2861</v>
      </c>
      <c r="F1416" s="1" t="s">
        <v>2810</v>
      </c>
      <c r="G1416" s="82" t="s">
        <v>2823</v>
      </c>
      <c r="H1416" s="1" t="s">
        <v>2881</v>
      </c>
    </row>
    <row r="1417" spans="1:8">
      <c r="A1417" s="1">
        <v>2135</v>
      </c>
      <c r="B1417" s="33" t="s">
        <v>5577</v>
      </c>
      <c r="C1417" s="80">
        <v>5000</v>
      </c>
      <c r="D1417" s="81">
        <v>478</v>
      </c>
      <c r="E1417" s="1" t="s">
        <v>2861</v>
      </c>
      <c r="F1417" s="1" t="s">
        <v>2810</v>
      </c>
      <c r="G1417" s="82" t="s">
        <v>2880</v>
      </c>
      <c r="H1417" s="1" t="s">
        <v>3029</v>
      </c>
    </row>
    <row r="1418" spans="1:8">
      <c r="A1418" s="1">
        <v>452</v>
      </c>
      <c r="B1418" s="33" t="s">
        <v>5575</v>
      </c>
      <c r="C1418" s="80">
        <v>750</v>
      </c>
      <c r="D1418" s="81">
        <v>480</v>
      </c>
      <c r="E1418" s="1" t="s">
        <v>2861</v>
      </c>
      <c r="F1418" s="1" t="s">
        <v>2810</v>
      </c>
      <c r="G1418" s="82" t="s">
        <v>2823</v>
      </c>
      <c r="H1418" s="1" t="s">
        <v>3207</v>
      </c>
    </row>
    <row r="1419" spans="1:8">
      <c r="A1419" s="1">
        <v>948</v>
      </c>
      <c r="B1419" s="33" t="s">
        <v>5576</v>
      </c>
      <c r="C1419" s="80">
        <v>4000</v>
      </c>
      <c r="D1419" s="81">
        <v>480</v>
      </c>
      <c r="E1419" s="1" t="s">
        <v>2861</v>
      </c>
      <c r="F1419" s="1" t="s">
        <v>2981</v>
      </c>
      <c r="G1419" s="82" t="s">
        <v>2811</v>
      </c>
      <c r="H1419" s="1" t="s">
        <v>2816</v>
      </c>
    </row>
    <row r="1420" spans="1:8">
      <c r="A1420" s="1">
        <v>704</v>
      </c>
      <c r="B1420" s="33" t="s">
        <v>5573</v>
      </c>
      <c r="C1420" s="80">
        <v>55000</v>
      </c>
      <c r="D1420" s="81">
        <v>481</v>
      </c>
      <c r="E1420" s="1" t="s">
        <v>2861</v>
      </c>
      <c r="F1420" s="1" t="s">
        <v>96</v>
      </c>
      <c r="G1420" s="82" t="s">
        <v>2815</v>
      </c>
      <c r="H1420" s="1" t="s">
        <v>2816</v>
      </c>
    </row>
    <row r="1421" spans="1:8">
      <c r="A1421" s="1">
        <v>3646</v>
      </c>
      <c r="B1421" s="33" t="s">
        <v>5574</v>
      </c>
      <c r="C1421" s="80">
        <v>10000</v>
      </c>
      <c r="D1421" s="81">
        <v>481</v>
      </c>
      <c r="E1421" s="1" t="s">
        <v>2861</v>
      </c>
      <c r="F1421" s="1" t="s">
        <v>2810</v>
      </c>
      <c r="G1421" s="82" t="s">
        <v>2825</v>
      </c>
      <c r="H1421" s="1" t="s">
        <v>3032</v>
      </c>
    </row>
    <row r="1422" spans="1:8" ht="27.6">
      <c r="A1422" s="1">
        <v>3405</v>
      </c>
      <c r="B1422" s="33" t="s">
        <v>5572</v>
      </c>
      <c r="C1422" s="80">
        <v>350</v>
      </c>
      <c r="D1422" s="81">
        <v>481.5</v>
      </c>
      <c r="E1422" s="1" t="s">
        <v>2809</v>
      </c>
      <c r="F1422" s="1" t="s">
        <v>2820</v>
      </c>
      <c r="G1422" s="82" t="s">
        <v>2811</v>
      </c>
      <c r="H1422" s="1" t="s">
        <v>2928</v>
      </c>
    </row>
    <row r="1423" spans="1:8">
      <c r="A1423" s="1">
        <v>2836</v>
      </c>
      <c r="B1423" s="33" t="s">
        <v>5571</v>
      </c>
      <c r="C1423" s="80">
        <v>450</v>
      </c>
      <c r="D1423" s="81">
        <v>485</v>
      </c>
      <c r="E1423" s="1" t="s">
        <v>2809</v>
      </c>
      <c r="F1423" s="1" t="s">
        <v>2810</v>
      </c>
      <c r="G1423" s="82" t="s">
        <v>2839</v>
      </c>
      <c r="H1423" s="1" t="s">
        <v>2928</v>
      </c>
    </row>
    <row r="1424" spans="1:8" ht="27.6">
      <c r="A1424" s="1">
        <v>1325</v>
      </c>
      <c r="B1424" s="33" t="s">
        <v>5570</v>
      </c>
      <c r="C1424" s="80">
        <v>20000</v>
      </c>
      <c r="D1424" s="81">
        <v>486</v>
      </c>
      <c r="E1424" s="1" t="s">
        <v>2814</v>
      </c>
      <c r="F1424" s="1" t="s">
        <v>2810</v>
      </c>
      <c r="G1424" s="82" t="s">
        <v>2843</v>
      </c>
      <c r="H1424" s="1" t="s">
        <v>2816</v>
      </c>
    </row>
    <row r="1425" spans="1:8" ht="27.6">
      <c r="A1425" s="1">
        <v>1707</v>
      </c>
      <c r="B1425" s="33" t="s">
        <v>5569</v>
      </c>
      <c r="C1425" s="80">
        <v>5000</v>
      </c>
      <c r="D1425" s="81">
        <v>487</v>
      </c>
      <c r="E1425" s="1" t="s">
        <v>2861</v>
      </c>
      <c r="F1425" s="1" t="s">
        <v>2810</v>
      </c>
      <c r="G1425" s="82" t="s">
        <v>2811</v>
      </c>
      <c r="H1425" s="1" t="s">
        <v>2972</v>
      </c>
    </row>
    <row r="1426" spans="1:8">
      <c r="A1426" s="1">
        <v>3986</v>
      </c>
      <c r="B1426" s="33" t="s">
        <v>5568</v>
      </c>
      <c r="C1426" s="80">
        <v>5000</v>
      </c>
      <c r="D1426" s="81">
        <v>488</v>
      </c>
      <c r="E1426" s="1" t="s">
        <v>2861</v>
      </c>
      <c r="F1426" s="1" t="s">
        <v>2820</v>
      </c>
      <c r="G1426" s="82" t="s">
        <v>2823</v>
      </c>
      <c r="H1426" s="1" t="s">
        <v>2928</v>
      </c>
    </row>
    <row r="1427" spans="1:8" ht="27.6">
      <c r="A1427" s="1">
        <v>4062</v>
      </c>
      <c r="B1427" s="33" t="s">
        <v>5567</v>
      </c>
      <c r="C1427" s="80">
        <v>20000</v>
      </c>
      <c r="D1427" s="81">
        <v>490</v>
      </c>
      <c r="E1427" s="1" t="s">
        <v>2861</v>
      </c>
      <c r="F1427" s="1" t="s">
        <v>2810</v>
      </c>
      <c r="G1427" s="82" t="s">
        <v>2821</v>
      </c>
      <c r="H1427" s="1" t="s">
        <v>2928</v>
      </c>
    </row>
    <row r="1428" spans="1:8">
      <c r="A1428" s="1">
        <v>2639</v>
      </c>
      <c r="B1428" s="33" t="s">
        <v>5566</v>
      </c>
      <c r="C1428" s="80">
        <v>300</v>
      </c>
      <c r="D1428" s="81">
        <v>492</v>
      </c>
      <c r="E1428" s="1" t="s">
        <v>2809</v>
      </c>
      <c r="F1428" s="1" t="s">
        <v>2820</v>
      </c>
      <c r="G1428" s="82" t="s">
        <v>2839</v>
      </c>
      <c r="H1428" s="1" t="s">
        <v>2844</v>
      </c>
    </row>
    <row r="1429" spans="1:8">
      <c r="A1429" s="1">
        <v>3996</v>
      </c>
      <c r="B1429" s="33" t="s">
        <v>5565</v>
      </c>
      <c r="C1429" s="80">
        <v>3000</v>
      </c>
      <c r="D1429" s="81">
        <v>497</v>
      </c>
      <c r="E1429" s="1" t="s">
        <v>2861</v>
      </c>
      <c r="F1429" s="1" t="s">
        <v>2810</v>
      </c>
      <c r="G1429" s="82" t="s">
        <v>2843</v>
      </c>
      <c r="H1429" s="1" t="s">
        <v>2928</v>
      </c>
    </row>
    <row r="1430" spans="1:8">
      <c r="A1430" s="1">
        <v>84</v>
      </c>
      <c r="B1430" s="33" t="s">
        <v>5553</v>
      </c>
      <c r="C1430" s="80">
        <v>500</v>
      </c>
      <c r="D1430" s="81">
        <v>500</v>
      </c>
      <c r="E1430" s="1" t="s">
        <v>2809</v>
      </c>
      <c r="F1430" s="1" t="s">
        <v>2810</v>
      </c>
      <c r="G1430" s="82" t="s">
        <v>2823</v>
      </c>
      <c r="H1430" s="1" t="s">
        <v>3439</v>
      </c>
    </row>
    <row r="1431" spans="1:8">
      <c r="A1431" s="1">
        <v>139</v>
      </c>
      <c r="B1431" s="33" t="s">
        <v>5554</v>
      </c>
      <c r="C1431" s="80">
        <v>500</v>
      </c>
      <c r="D1431" s="81">
        <v>500</v>
      </c>
      <c r="E1431" s="1" t="s">
        <v>2814</v>
      </c>
      <c r="F1431" s="1" t="s">
        <v>2810</v>
      </c>
      <c r="G1431" s="82" t="s">
        <v>2851</v>
      </c>
      <c r="H1431" s="1" t="s">
        <v>3142</v>
      </c>
    </row>
    <row r="1432" spans="1:8">
      <c r="A1432" s="1">
        <v>1832</v>
      </c>
      <c r="B1432" s="33" t="s">
        <v>5555</v>
      </c>
      <c r="C1432" s="80">
        <v>350</v>
      </c>
      <c r="D1432" s="81">
        <v>500</v>
      </c>
      <c r="E1432" s="1" t="s">
        <v>2809</v>
      </c>
      <c r="F1432" s="1" t="s">
        <v>2810</v>
      </c>
      <c r="G1432" s="82" t="s">
        <v>2811</v>
      </c>
      <c r="H1432" s="1" t="s">
        <v>2984</v>
      </c>
    </row>
    <row r="1433" spans="1:8">
      <c r="A1433" s="1">
        <v>2892</v>
      </c>
      <c r="B1433" s="33" t="s">
        <v>5556</v>
      </c>
      <c r="C1433" s="80">
        <v>5500</v>
      </c>
      <c r="D1433" s="81">
        <v>500</v>
      </c>
      <c r="E1433" s="1" t="s">
        <v>2861</v>
      </c>
      <c r="F1433" s="1" t="s">
        <v>2810</v>
      </c>
      <c r="G1433" s="82" t="s">
        <v>2867</v>
      </c>
      <c r="H1433" s="1" t="s">
        <v>2928</v>
      </c>
    </row>
    <row r="1434" spans="1:8">
      <c r="A1434" s="1">
        <v>2922</v>
      </c>
      <c r="B1434" s="33" t="s">
        <v>5557</v>
      </c>
      <c r="C1434" s="80">
        <v>500</v>
      </c>
      <c r="D1434" s="81">
        <v>500</v>
      </c>
      <c r="E1434" s="1" t="s">
        <v>2809</v>
      </c>
      <c r="F1434" s="1" t="s">
        <v>2820</v>
      </c>
      <c r="G1434" s="82" t="s">
        <v>2823</v>
      </c>
      <c r="H1434" s="1" t="s">
        <v>3032</v>
      </c>
    </row>
    <row r="1435" spans="1:8">
      <c r="A1435" s="1">
        <v>3000</v>
      </c>
      <c r="B1435" s="33" t="s">
        <v>5558</v>
      </c>
      <c r="C1435" s="80">
        <v>500</v>
      </c>
      <c r="D1435" s="81">
        <v>500</v>
      </c>
      <c r="E1435" s="1" t="s">
        <v>2809</v>
      </c>
      <c r="F1435" s="1" t="s">
        <v>2810</v>
      </c>
      <c r="G1435" s="82" t="s">
        <v>2839</v>
      </c>
      <c r="H1435" s="1" t="s">
        <v>2881</v>
      </c>
    </row>
    <row r="1436" spans="1:8">
      <c r="A1436" s="1">
        <v>3392</v>
      </c>
      <c r="B1436" s="33" t="s">
        <v>5559</v>
      </c>
      <c r="C1436" s="80">
        <v>500</v>
      </c>
      <c r="D1436" s="81">
        <v>500</v>
      </c>
      <c r="E1436" s="1" t="s">
        <v>2809</v>
      </c>
      <c r="F1436" s="1" t="s">
        <v>2820</v>
      </c>
      <c r="G1436" s="82" t="s">
        <v>2849</v>
      </c>
      <c r="H1436" s="1" t="s">
        <v>2928</v>
      </c>
    </row>
    <row r="1437" spans="1:8">
      <c r="A1437" s="1">
        <v>3572</v>
      </c>
      <c r="B1437" s="33" t="s">
        <v>5560</v>
      </c>
      <c r="C1437" s="80">
        <v>500</v>
      </c>
      <c r="D1437" s="81">
        <v>500</v>
      </c>
      <c r="E1437" s="1" t="s">
        <v>2809</v>
      </c>
      <c r="F1437" s="1" t="s">
        <v>2820</v>
      </c>
      <c r="G1437" s="82" t="s">
        <v>2825</v>
      </c>
      <c r="H1437" s="1" t="s">
        <v>2928</v>
      </c>
    </row>
    <row r="1438" spans="1:8" ht="27.6">
      <c r="A1438" s="1">
        <v>3579</v>
      </c>
      <c r="B1438" s="33" t="s">
        <v>5561</v>
      </c>
      <c r="C1438" s="80">
        <v>500</v>
      </c>
      <c r="D1438" s="81">
        <v>500</v>
      </c>
      <c r="E1438" s="1" t="s">
        <v>2809</v>
      </c>
      <c r="F1438" s="1" t="s">
        <v>2820</v>
      </c>
      <c r="G1438" s="82" t="s">
        <v>2849</v>
      </c>
      <c r="H1438" s="1" t="s">
        <v>2928</v>
      </c>
    </row>
    <row r="1439" spans="1:8">
      <c r="A1439" s="1">
        <v>3650</v>
      </c>
      <c r="B1439" s="33" t="s">
        <v>5562</v>
      </c>
      <c r="C1439" s="80">
        <v>500</v>
      </c>
      <c r="D1439" s="81">
        <v>500</v>
      </c>
      <c r="E1439" s="1" t="s">
        <v>2809</v>
      </c>
      <c r="F1439" s="1" t="s">
        <v>2820</v>
      </c>
      <c r="G1439" s="82" t="s">
        <v>2839</v>
      </c>
      <c r="H1439" s="1" t="s">
        <v>2928</v>
      </c>
    </row>
    <row r="1440" spans="1:8">
      <c r="A1440" s="1">
        <v>3761</v>
      </c>
      <c r="B1440" s="33" t="s">
        <v>5563</v>
      </c>
      <c r="C1440" s="80">
        <v>500</v>
      </c>
      <c r="D1440" s="81">
        <v>500</v>
      </c>
      <c r="E1440" s="1" t="s">
        <v>2809</v>
      </c>
      <c r="F1440" s="1" t="s">
        <v>2820</v>
      </c>
      <c r="G1440" s="82" t="s">
        <v>2821</v>
      </c>
      <c r="H1440" s="1" t="s">
        <v>3032</v>
      </c>
    </row>
    <row r="1441" spans="1:8" ht="27.6">
      <c r="A1441" s="1">
        <v>3788</v>
      </c>
      <c r="B1441" s="33" t="s">
        <v>5564</v>
      </c>
      <c r="C1441" s="80">
        <v>75000</v>
      </c>
      <c r="D1441" s="81">
        <v>500</v>
      </c>
      <c r="E1441" s="1" t="s">
        <v>2861</v>
      </c>
      <c r="F1441" s="1" t="s">
        <v>2810</v>
      </c>
      <c r="G1441" s="82" t="s">
        <v>2843</v>
      </c>
      <c r="H1441" s="1" t="s">
        <v>3032</v>
      </c>
    </row>
    <row r="1442" spans="1:8">
      <c r="A1442" s="1">
        <v>3829</v>
      </c>
      <c r="B1442" s="33" t="s">
        <v>5552</v>
      </c>
      <c r="C1442" s="80">
        <v>500</v>
      </c>
      <c r="D1442" s="81">
        <v>501</v>
      </c>
      <c r="E1442" s="1" t="s">
        <v>2809</v>
      </c>
      <c r="F1442" s="1" t="s">
        <v>2810</v>
      </c>
      <c r="G1442" s="82" t="s">
        <v>2867</v>
      </c>
      <c r="H1442" s="1" t="s">
        <v>2928</v>
      </c>
    </row>
    <row r="1443" spans="1:8" ht="27.6">
      <c r="A1443" s="1">
        <v>90</v>
      </c>
      <c r="B1443" s="33" t="s">
        <v>5551</v>
      </c>
      <c r="C1443" s="80">
        <v>500</v>
      </c>
      <c r="D1443" s="81">
        <v>502</v>
      </c>
      <c r="E1443" s="1" t="s">
        <v>2809</v>
      </c>
      <c r="F1443" s="1" t="s">
        <v>2810</v>
      </c>
      <c r="G1443" s="82" t="s">
        <v>2821</v>
      </c>
      <c r="H1443" s="1" t="s">
        <v>3439</v>
      </c>
    </row>
    <row r="1444" spans="1:8" ht="27.6">
      <c r="A1444" s="1">
        <v>1320</v>
      </c>
      <c r="B1444" s="33" t="s">
        <v>5550</v>
      </c>
      <c r="C1444" s="80">
        <v>100000</v>
      </c>
      <c r="D1444" s="81">
        <v>503</v>
      </c>
      <c r="E1444" s="1" t="s">
        <v>2814</v>
      </c>
      <c r="F1444" s="1" t="s">
        <v>2981</v>
      </c>
      <c r="G1444" s="82" t="s">
        <v>2815</v>
      </c>
      <c r="H1444" s="1" t="s">
        <v>2816</v>
      </c>
    </row>
    <row r="1445" spans="1:8">
      <c r="A1445" s="1">
        <v>539</v>
      </c>
      <c r="B1445" s="33" t="s">
        <v>5549</v>
      </c>
      <c r="C1445" s="80">
        <v>500</v>
      </c>
      <c r="D1445" s="81">
        <v>503.22</v>
      </c>
      <c r="E1445" s="1" t="s">
        <v>2809</v>
      </c>
      <c r="F1445" s="1" t="s">
        <v>2820</v>
      </c>
      <c r="G1445" s="82" t="s">
        <v>2821</v>
      </c>
      <c r="H1445" s="1" t="s">
        <v>2928</v>
      </c>
    </row>
    <row r="1446" spans="1:8">
      <c r="A1446" s="1">
        <v>2867</v>
      </c>
      <c r="B1446" s="33" t="s">
        <v>5370</v>
      </c>
      <c r="C1446" s="80">
        <v>2500</v>
      </c>
      <c r="D1446" s="81">
        <v>504</v>
      </c>
      <c r="E1446" s="1" t="s">
        <v>2861</v>
      </c>
      <c r="F1446" s="1" t="s">
        <v>2810</v>
      </c>
      <c r="G1446" s="82" t="s">
        <v>2821</v>
      </c>
      <c r="H1446" s="1" t="s">
        <v>2928</v>
      </c>
    </row>
    <row r="1447" spans="1:8">
      <c r="A1447" s="1">
        <v>3558</v>
      </c>
      <c r="B1447" s="33" t="s">
        <v>5548</v>
      </c>
      <c r="C1447" s="80">
        <v>350</v>
      </c>
      <c r="D1447" s="81">
        <v>504</v>
      </c>
      <c r="E1447" s="1" t="s">
        <v>2809</v>
      </c>
      <c r="F1447" s="1" t="s">
        <v>2820</v>
      </c>
      <c r="G1447" s="82" t="s">
        <v>2825</v>
      </c>
      <c r="H1447" s="1" t="s">
        <v>2928</v>
      </c>
    </row>
    <row r="1448" spans="1:8">
      <c r="A1448" s="1">
        <v>3462</v>
      </c>
      <c r="B1448" s="33" t="s">
        <v>5547</v>
      </c>
      <c r="C1448" s="80">
        <v>250</v>
      </c>
      <c r="D1448" s="81">
        <v>505</v>
      </c>
      <c r="E1448" s="1" t="s">
        <v>2809</v>
      </c>
      <c r="F1448" s="1" t="s">
        <v>2810</v>
      </c>
      <c r="G1448" s="82" t="s">
        <v>2821</v>
      </c>
      <c r="H1448" s="1" t="s">
        <v>2928</v>
      </c>
    </row>
    <row r="1449" spans="1:8" ht="27.6">
      <c r="A1449" s="1">
        <v>1574</v>
      </c>
      <c r="B1449" s="33" t="s">
        <v>5546</v>
      </c>
      <c r="C1449" s="80">
        <v>10000</v>
      </c>
      <c r="D1449" s="81">
        <v>506</v>
      </c>
      <c r="E1449" s="1" t="s">
        <v>2814</v>
      </c>
      <c r="F1449" s="1" t="s">
        <v>2810</v>
      </c>
      <c r="G1449" s="82" t="s">
        <v>2839</v>
      </c>
      <c r="H1449" s="1" t="s">
        <v>3836</v>
      </c>
    </row>
    <row r="1450" spans="1:8">
      <c r="A1450" s="1">
        <v>1816</v>
      </c>
      <c r="B1450" s="33" t="s">
        <v>5544</v>
      </c>
      <c r="C1450" s="80">
        <v>25000</v>
      </c>
      <c r="D1450" s="81">
        <v>509</v>
      </c>
      <c r="E1450" s="1" t="s">
        <v>2861</v>
      </c>
      <c r="F1450" s="1" t="s">
        <v>3992</v>
      </c>
      <c r="G1450" s="82" t="s">
        <v>2821</v>
      </c>
      <c r="H1450" s="1" t="s">
        <v>2834</v>
      </c>
    </row>
    <row r="1451" spans="1:8">
      <c r="A1451" s="1">
        <v>1990</v>
      </c>
      <c r="B1451" s="33" t="s">
        <v>5545</v>
      </c>
      <c r="C1451" s="80">
        <v>3000</v>
      </c>
      <c r="D1451" s="81">
        <v>509</v>
      </c>
      <c r="E1451" s="1" t="s">
        <v>2861</v>
      </c>
      <c r="F1451" s="1" t="s">
        <v>2810</v>
      </c>
      <c r="G1451" s="82" t="s">
        <v>2839</v>
      </c>
      <c r="H1451" s="1" t="s">
        <v>4373</v>
      </c>
    </row>
    <row r="1452" spans="1:8">
      <c r="A1452" s="1">
        <v>2491</v>
      </c>
      <c r="B1452" s="33" t="s">
        <v>5543</v>
      </c>
      <c r="C1452" s="80">
        <v>500</v>
      </c>
      <c r="D1452" s="81">
        <v>516</v>
      </c>
      <c r="E1452" s="1" t="s">
        <v>2809</v>
      </c>
      <c r="F1452" s="1" t="s">
        <v>2810</v>
      </c>
      <c r="G1452" s="82" t="s">
        <v>2815</v>
      </c>
      <c r="H1452" s="1" t="s">
        <v>2948</v>
      </c>
    </row>
    <row r="1453" spans="1:8" ht="27.6">
      <c r="A1453" s="1">
        <v>1637</v>
      </c>
      <c r="B1453" s="33" t="s">
        <v>5542</v>
      </c>
      <c r="C1453" s="80">
        <v>500</v>
      </c>
      <c r="D1453" s="81">
        <v>519</v>
      </c>
      <c r="E1453" s="1" t="s">
        <v>2809</v>
      </c>
      <c r="F1453" s="1" t="s">
        <v>2810</v>
      </c>
      <c r="G1453" s="82" t="s">
        <v>2843</v>
      </c>
      <c r="H1453" s="1" t="s">
        <v>2984</v>
      </c>
    </row>
    <row r="1454" spans="1:8">
      <c r="A1454" s="1">
        <v>829</v>
      </c>
      <c r="B1454" s="33" t="s">
        <v>5537</v>
      </c>
      <c r="C1454" s="80">
        <v>500</v>
      </c>
      <c r="D1454" s="81">
        <v>520</v>
      </c>
      <c r="E1454" s="1" t="s">
        <v>2809</v>
      </c>
      <c r="F1454" s="1" t="s">
        <v>2820</v>
      </c>
      <c r="G1454" s="82" t="s">
        <v>2825</v>
      </c>
      <c r="H1454" s="1" t="s">
        <v>2984</v>
      </c>
    </row>
    <row r="1455" spans="1:8">
      <c r="A1455" s="1">
        <v>909</v>
      </c>
      <c r="B1455" s="33" t="s">
        <v>5538</v>
      </c>
      <c r="C1455" s="80">
        <v>16000</v>
      </c>
      <c r="D1455" s="81">
        <v>520</v>
      </c>
      <c r="E1455" s="1" t="s">
        <v>2861</v>
      </c>
      <c r="F1455" s="1" t="s">
        <v>2810</v>
      </c>
      <c r="G1455" s="82" t="s">
        <v>2821</v>
      </c>
      <c r="H1455" s="1" t="s">
        <v>3919</v>
      </c>
    </row>
    <row r="1456" spans="1:8">
      <c r="A1456" s="1">
        <v>1835</v>
      </c>
      <c r="B1456" s="33" t="s">
        <v>5539</v>
      </c>
      <c r="C1456" s="80">
        <v>500</v>
      </c>
      <c r="D1456" s="81">
        <v>520</v>
      </c>
      <c r="E1456" s="1" t="s">
        <v>2809</v>
      </c>
      <c r="F1456" s="1" t="s">
        <v>2820</v>
      </c>
      <c r="G1456" s="82" t="s">
        <v>2849</v>
      </c>
      <c r="H1456" s="1" t="s">
        <v>2984</v>
      </c>
    </row>
    <row r="1457" spans="1:8" ht="27.6">
      <c r="A1457" s="1">
        <v>3651</v>
      </c>
      <c r="B1457" s="33" t="s">
        <v>5540</v>
      </c>
      <c r="C1457" s="80">
        <v>500</v>
      </c>
      <c r="D1457" s="81">
        <v>520</v>
      </c>
      <c r="E1457" s="1" t="s">
        <v>2809</v>
      </c>
      <c r="F1457" s="1" t="s">
        <v>2810</v>
      </c>
      <c r="G1457" s="82" t="s">
        <v>2851</v>
      </c>
      <c r="H1457" s="1" t="s">
        <v>2928</v>
      </c>
    </row>
    <row r="1458" spans="1:8">
      <c r="A1458" s="1">
        <v>3894</v>
      </c>
      <c r="B1458" s="33" t="s">
        <v>5541</v>
      </c>
      <c r="C1458" s="80">
        <v>15000</v>
      </c>
      <c r="D1458" s="81">
        <v>520</v>
      </c>
      <c r="E1458" s="1" t="s">
        <v>2861</v>
      </c>
      <c r="F1458" s="1" t="s">
        <v>2810</v>
      </c>
      <c r="G1458" s="82" t="s">
        <v>2843</v>
      </c>
      <c r="H1458" s="1" t="s">
        <v>2928</v>
      </c>
    </row>
    <row r="1459" spans="1:8">
      <c r="A1459" s="1">
        <v>3112</v>
      </c>
      <c r="B1459" s="33" t="s">
        <v>5536</v>
      </c>
      <c r="C1459" s="80">
        <v>11000</v>
      </c>
      <c r="D1459" s="81">
        <v>521</v>
      </c>
      <c r="E1459" s="1" t="s">
        <v>2861</v>
      </c>
      <c r="F1459" s="1" t="s">
        <v>2810</v>
      </c>
      <c r="G1459" s="82" t="s">
        <v>2880</v>
      </c>
      <c r="H1459" s="1" t="s">
        <v>2881</v>
      </c>
    </row>
    <row r="1460" spans="1:8">
      <c r="A1460" s="1">
        <v>2</v>
      </c>
      <c r="B1460" s="33" t="s">
        <v>5533</v>
      </c>
      <c r="C1460" s="80">
        <v>500</v>
      </c>
      <c r="D1460" s="81">
        <v>525</v>
      </c>
      <c r="E1460" s="1" t="s">
        <v>2809</v>
      </c>
      <c r="F1460" s="1" t="s">
        <v>2820</v>
      </c>
      <c r="G1460" s="82" t="s">
        <v>2811</v>
      </c>
      <c r="H1460" s="1" t="s">
        <v>2997</v>
      </c>
    </row>
    <row r="1461" spans="1:8">
      <c r="A1461" s="1">
        <v>3255</v>
      </c>
      <c r="B1461" s="33" t="s">
        <v>5534</v>
      </c>
      <c r="C1461" s="80">
        <v>300</v>
      </c>
      <c r="D1461" s="81">
        <v>525</v>
      </c>
      <c r="E1461" s="1" t="s">
        <v>2809</v>
      </c>
      <c r="F1461" s="1" t="s">
        <v>2820</v>
      </c>
      <c r="G1461" s="82" t="s">
        <v>2880</v>
      </c>
      <c r="H1461" s="1" t="s">
        <v>2928</v>
      </c>
    </row>
    <row r="1462" spans="1:8">
      <c r="A1462" s="1">
        <v>3749</v>
      </c>
      <c r="B1462" s="33" t="s">
        <v>5535</v>
      </c>
      <c r="C1462" s="80">
        <v>500</v>
      </c>
      <c r="D1462" s="81">
        <v>525</v>
      </c>
      <c r="E1462" s="1" t="s">
        <v>2809</v>
      </c>
      <c r="F1462" s="1" t="s">
        <v>2810</v>
      </c>
      <c r="G1462" s="82" t="s">
        <v>2849</v>
      </c>
      <c r="H1462" s="1" t="s">
        <v>3032</v>
      </c>
    </row>
    <row r="1463" spans="1:8">
      <c r="A1463" s="1">
        <v>3968</v>
      </c>
      <c r="B1463" s="33" t="s">
        <v>5532</v>
      </c>
      <c r="C1463" s="80">
        <v>5000</v>
      </c>
      <c r="D1463" s="81">
        <v>527</v>
      </c>
      <c r="E1463" s="1" t="s">
        <v>2861</v>
      </c>
      <c r="F1463" s="1" t="s">
        <v>2810</v>
      </c>
      <c r="G1463" s="82" t="s">
        <v>2849</v>
      </c>
      <c r="H1463" s="1" t="s">
        <v>2928</v>
      </c>
    </row>
    <row r="1464" spans="1:8" ht="27.6">
      <c r="A1464" s="1">
        <v>3563</v>
      </c>
      <c r="B1464" s="33" t="s">
        <v>5531</v>
      </c>
      <c r="C1464" s="80">
        <v>500</v>
      </c>
      <c r="D1464" s="81">
        <v>527.45000000000005</v>
      </c>
      <c r="E1464" s="1" t="s">
        <v>2809</v>
      </c>
      <c r="F1464" s="1" t="s">
        <v>2820</v>
      </c>
      <c r="G1464" s="82" t="s">
        <v>2851</v>
      </c>
      <c r="H1464" s="1" t="s">
        <v>2928</v>
      </c>
    </row>
    <row r="1465" spans="1:8" ht="27.6">
      <c r="A1465" s="1">
        <v>1146</v>
      </c>
      <c r="B1465" s="33" t="s">
        <v>5528</v>
      </c>
      <c r="C1465" s="80">
        <v>6000</v>
      </c>
      <c r="D1465" s="81">
        <v>530</v>
      </c>
      <c r="E1465" s="1" t="s">
        <v>2861</v>
      </c>
      <c r="F1465" s="1" t="s">
        <v>2810</v>
      </c>
      <c r="G1465" s="82" t="s">
        <v>2849</v>
      </c>
      <c r="H1465" s="1" t="s">
        <v>3661</v>
      </c>
    </row>
    <row r="1466" spans="1:8">
      <c r="A1466" s="1">
        <v>2581</v>
      </c>
      <c r="B1466" s="33" t="s">
        <v>5529</v>
      </c>
      <c r="C1466" s="80">
        <v>5000</v>
      </c>
      <c r="D1466" s="81">
        <v>530</v>
      </c>
      <c r="E1466" s="1" t="s">
        <v>2861</v>
      </c>
      <c r="F1466" s="1" t="s">
        <v>2810</v>
      </c>
      <c r="G1466" s="82" t="s">
        <v>2818</v>
      </c>
      <c r="H1466" s="1" t="s">
        <v>3661</v>
      </c>
    </row>
    <row r="1467" spans="1:8">
      <c r="A1467" s="1">
        <v>3525</v>
      </c>
      <c r="B1467" s="33" t="s">
        <v>5530</v>
      </c>
      <c r="C1467" s="80">
        <v>500</v>
      </c>
      <c r="D1467" s="81">
        <v>530</v>
      </c>
      <c r="E1467" s="1" t="s">
        <v>2809</v>
      </c>
      <c r="F1467" s="1" t="s">
        <v>2810</v>
      </c>
      <c r="G1467" s="82" t="s">
        <v>2851</v>
      </c>
      <c r="H1467" s="1" t="s">
        <v>2928</v>
      </c>
    </row>
    <row r="1468" spans="1:8" ht="27.6">
      <c r="A1468" s="1">
        <v>3831</v>
      </c>
      <c r="B1468" s="33" t="s">
        <v>5527</v>
      </c>
      <c r="C1468" s="80">
        <v>500</v>
      </c>
      <c r="D1468" s="81">
        <v>530.11</v>
      </c>
      <c r="E1468" s="1" t="s">
        <v>2809</v>
      </c>
      <c r="F1468" s="1" t="s">
        <v>2810</v>
      </c>
      <c r="G1468" s="82" t="s">
        <v>2818</v>
      </c>
      <c r="H1468" s="1" t="s">
        <v>2928</v>
      </c>
    </row>
    <row r="1469" spans="1:8" ht="27.6">
      <c r="A1469" s="1">
        <v>3321</v>
      </c>
      <c r="B1469" s="33" t="s">
        <v>5526</v>
      </c>
      <c r="C1469" s="80">
        <v>500</v>
      </c>
      <c r="D1469" s="81">
        <v>537</v>
      </c>
      <c r="E1469" s="1" t="s">
        <v>2809</v>
      </c>
      <c r="F1469" s="1" t="s">
        <v>2810</v>
      </c>
      <c r="G1469" s="82" t="s">
        <v>2818</v>
      </c>
      <c r="H1469" s="1" t="s">
        <v>2928</v>
      </c>
    </row>
    <row r="1470" spans="1:8" ht="27.6">
      <c r="A1470" s="1">
        <v>3133</v>
      </c>
      <c r="B1470" s="33" t="s">
        <v>5524</v>
      </c>
      <c r="C1470" s="80">
        <v>500</v>
      </c>
      <c r="D1470" s="81">
        <v>540</v>
      </c>
      <c r="E1470" s="1" t="s">
        <v>2971</v>
      </c>
      <c r="F1470" s="1" t="s">
        <v>2820</v>
      </c>
      <c r="G1470" s="82" t="s">
        <v>2811</v>
      </c>
      <c r="H1470" s="1" t="s">
        <v>2928</v>
      </c>
    </row>
    <row r="1471" spans="1:8">
      <c r="A1471" s="1">
        <v>3319</v>
      </c>
      <c r="B1471" s="33" t="s">
        <v>5525</v>
      </c>
      <c r="C1471" s="80">
        <v>500</v>
      </c>
      <c r="D1471" s="81">
        <v>540</v>
      </c>
      <c r="E1471" s="1" t="s">
        <v>2809</v>
      </c>
      <c r="F1471" s="1" t="s">
        <v>2820</v>
      </c>
      <c r="G1471" s="82" t="s">
        <v>2815</v>
      </c>
      <c r="H1471" s="1" t="s">
        <v>2928</v>
      </c>
    </row>
    <row r="1472" spans="1:8" ht="27.6">
      <c r="A1472" s="1">
        <v>3992</v>
      </c>
      <c r="B1472" s="33" t="s">
        <v>5523</v>
      </c>
      <c r="C1472" s="80">
        <v>10000</v>
      </c>
      <c r="D1472" s="81">
        <v>541</v>
      </c>
      <c r="E1472" s="1" t="s">
        <v>2861</v>
      </c>
      <c r="F1472" s="1" t="s">
        <v>2810</v>
      </c>
      <c r="G1472" s="82" t="s">
        <v>2818</v>
      </c>
      <c r="H1472" s="1" t="s">
        <v>2928</v>
      </c>
    </row>
    <row r="1473" spans="1:8">
      <c r="A1473" s="1">
        <v>3888</v>
      </c>
      <c r="B1473" s="33" t="s">
        <v>5522</v>
      </c>
      <c r="C1473" s="80">
        <v>2000</v>
      </c>
      <c r="D1473" s="81">
        <v>542</v>
      </c>
      <c r="E1473" s="1" t="s">
        <v>2861</v>
      </c>
      <c r="F1473" s="1" t="s">
        <v>2820</v>
      </c>
      <c r="G1473" s="82" t="s">
        <v>2839</v>
      </c>
      <c r="H1473" s="1" t="s">
        <v>2928</v>
      </c>
    </row>
    <row r="1474" spans="1:8">
      <c r="A1474" s="1">
        <v>818</v>
      </c>
      <c r="B1474" s="33" t="s">
        <v>5519</v>
      </c>
      <c r="C1474" s="80">
        <v>350</v>
      </c>
      <c r="D1474" s="81">
        <v>545</v>
      </c>
      <c r="E1474" s="1" t="s">
        <v>2809</v>
      </c>
      <c r="F1474" s="1" t="s">
        <v>2810</v>
      </c>
      <c r="G1474" s="82" t="s">
        <v>2851</v>
      </c>
      <c r="H1474" s="1" t="s">
        <v>2984</v>
      </c>
    </row>
    <row r="1475" spans="1:8">
      <c r="A1475" s="1">
        <v>856</v>
      </c>
      <c r="B1475" s="33" t="s">
        <v>5520</v>
      </c>
      <c r="C1475" s="80">
        <v>250</v>
      </c>
      <c r="D1475" s="81">
        <v>545</v>
      </c>
      <c r="E1475" s="1" t="s">
        <v>2809</v>
      </c>
      <c r="F1475" s="1" t="s">
        <v>100</v>
      </c>
      <c r="G1475" s="82" t="s">
        <v>2867</v>
      </c>
      <c r="H1475" s="1" t="s">
        <v>3107</v>
      </c>
    </row>
    <row r="1476" spans="1:8">
      <c r="A1476" s="1">
        <v>3181</v>
      </c>
      <c r="B1476" s="33" t="s">
        <v>5521</v>
      </c>
      <c r="C1476" s="80">
        <v>500</v>
      </c>
      <c r="D1476" s="81">
        <v>545</v>
      </c>
      <c r="E1476" s="1" t="s">
        <v>2809</v>
      </c>
      <c r="F1476" s="1" t="s">
        <v>2820</v>
      </c>
      <c r="G1476" s="82" t="s">
        <v>2825</v>
      </c>
      <c r="H1476" s="1" t="s">
        <v>2928</v>
      </c>
    </row>
    <row r="1477" spans="1:8">
      <c r="A1477" s="1">
        <v>2455</v>
      </c>
      <c r="B1477" s="33" t="s">
        <v>5518</v>
      </c>
      <c r="C1477" s="80">
        <v>300</v>
      </c>
      <c r="D1477" s="81">
        <v>546</v>
      </c>
      <c r="E1477" s="1" t="s">
        <v>2809</v>
      </c>
      <c r="F1477" s="1" t="s">
        <v>2810</v>
      </c>
      <c r="G1477" s="82" t="s">
        <v>2849</v>
      </c>
      <c r="H1477" s="1" t="s">
        <v>2870</v>
      </c>
    </row>
    <row r="1478" spans="1:8" ht="27.6">
      <c r="A1478" s="1">
        <v>1612</v>
      </c>
      <c r="B1478" s="33" t="s">
        <v>5513</v>
      </c>
      <c r="C1478" s="80">
        <v>500</v>
      </c>
      <c r="D1478" s="81">
        <v>550</v>
      </c>
      <c r="E1478" s="1" t="s">
        <v>2809</v>
      </c>
      <c r="F1478" s="1" t="s">
        <v>2810</v>
      </c>
      <c r="G1478" s="82" t="s">
        <v>2815</v>
      </c>
      <c r="H1478" s="1" t="s">
        <v>2984</v>
      </c>
    </row>
    <row r="1479" spans="1:8">
      <c r="A1479" s="1">
        <v>2752</v>
      </c>
      <c r="B1479" s="33" t="s">
        <v>5514</v>
      </c>
      <c r="C1479" s="80">
        <v>4800</v>
      </c>
      <c r="D1479" s="81">
        <v>550</v>
      </c>
      <c r="E1479" s="1" t="s">
        <v>2861</v>
      </c>
      <c r="F1479" s="1" t="s">
        <v>2810</v>
      </c>
      <c r="G1479" s="82" t="s">
        <v>2843</v>
      </c>
      <c r="H1479" s="1" t="s">
        <v>4721</v>
      </c>
    </row>
    <row r="1480" spans="1:8">
      <c r="A1480" s="1">
        <v>2897</v>
      </c>
      <c r="B1480" s="33" t="s">
        <v>5515</v>
      </c>
      <c r="C1480" s="80">
        <v>12000</v>
      </c>
      <c r="D1480" s="81">
        <v>550</v>
      </c>
      <c r="E1480" s="1" t="s">
        <v>2861</v>
      </c>
      <c r="F1480" s="1" t="s">
        <v>2810</v>
      </c>
      <c r="G1480" s="82" t="s">
        <v>2880</v>
      </c>
      <c r="H1480" s="1" t="s">
        <v>2928</v>
      </c>
    </row>
    <row r="1481" spans="1:8" ht="27.6">
      <c r="A1481" s="1">
        <v>3514</v>
      </c>
      <c r="B1481" s="33" t="s">
        <v>5516</v>
      </c>
      <c r="C1481" s="80">
        <v>500</v>
      </c>
      <c r="D1481" s="81">
        <v>550</v>
      </c>
      <c r="E1481" s="1" t="s">
        <v>2809</v>
      </c>
      <c r="F1481" s="1" t="s">
        <v>2810</v>
      </c>
      <c r="G1481" s="82" t="s">
        <v>2839</v>
      </c>
      <c r="H1481" s="1" t="s">
        <v>2928</v>
      </c>
    </row>
    <row r="1482" spans="1:8">
      <c r="A1482" s="1">
        <v>3934</v>
      </c>
      <c r="B1482" s="33" t="s">
        <v>5517</v>
      </c>
      <c r="C1482" s="80">
        <v>5000</v>
      </c>
      <c r="D1482" s="81">
        <v>550</v>
      </c>
      <c r="E1482" s="1" t="s">
        <v>2861</v>
      </c>
      <c r="F1482" s="1" t="s">
        <v>2810</v>
      </c>
      <c r="G1482" s="82" t="s">
        <v>2867</v>
      </c>
      <c r="H1482" s="1" t="s">
        <v>2928</v>
      </c>
    </row>
    <row r="1483" spans="1:8">
      <c r="A1483" s="1">
        <v>1391</v>
      </c>
      <c r="B1483" s="33" t="s">
        <v>5512</v>
      </c>
      <c r="C1483" s="80">
        <v>500</v>
      </c>
      <c r="D1483" s="81">
        <v>551</v>
      </c>
      <c r="E1483" s="1" t="s">
        <v>2809</v>
      </c>
      <c r="F1483" s="1" t="s">
        <v>2810</v>
      </c>
      <c r="G1483" s="82" t="s">
        <v>2851</v>
      </c>
      <c r="H1483" s="1" t="s">
        <v>2984</v>
      </c>
    </row>
    <row r="1484" spans="1:8">
      <c r="A1484" s="1">
        <v>685</v>
      </c>
      <c r="B1484" s="33" t="s">
        <v>5510</v>
      </c>
      <c r="C1484" s="80">
        <v>2000</v>
      </c>
      <c r="D1484" s="81">
        <v>553</v>
      </c>
      <c r="E1484" s="1" t="s">
        <v>2861</v>
      </c>
      <c r="F1484" s="1" t="s">
        <v>2810</v>
      </c>
      <c r="G1484" s="82" t="s">
        <v>2843</v>
      </c>
      <c r="H1484" s="1" t="s">
        <v>2816</v>
      </c>
    </row>
    <row r="1485" spans="1:8">
      <c r="A1485" s="1">
        <v>1807</v>
      </c>
      <c r="B1485" s="33" t="s">
        <v>5511</v>
      </c>
      <c r="C1485" s="80">
        <v>5000</v>
      </c>
      <c r="D1485" s="81">
        <v>553</v>
      </c>
      <c r="E1485" s="1" t="s">
        <v>2861</v>
      </c>
      <c r="F1485" s="1" t="s">
        <v>2810</v>
      </c>
      <c r="G1485" s="82" t="s">
        <v>2867</v>
      </c>
      <c r="H1485" s="1" t="s">
        <v>2834</v>
      </c>
    </row>
    <row r="1486" spans="1:8">
      <c r="A1486" s="1">
        <v>2281</v>
      </c>
      <c r="B1486" s="33" t="s">
        <v>5509</v>
      </c>
      <c r="C1486" s="80">
        <v>300</v>
      </c>
      <c r="D1486" s="81">
        <v>555</v>
      </c>
      <c r="E1486" s="1" t="s">
        <v>2809</v>
      </c>
      <c r="F1486" s="1" t="s">
        <v>2810</v>
      </c>
      <c r="G1486" s="82" t="s">
        <v>2825</v>
      </c>
      <c r="H1486" s="1" t="s">
        <v>2984</v>
      </c>
    </row>
    <row r="1487" spans="1:8">
      <c r="A1487" s="1">
        <v>3309</v>
      </c>
      <c r="B1487" s="33" t="s">
        <v>5508</v>
      </c>
      <c r="C1487" s="80">
        <v>350</v>
      </c>
      <c r="D1487" s="81">
        <v>558</v>
      </c>
      <c r="E1487" s="1" t="s">
        <v>2809</v>
      </c>
      <c r="F1487" s="1" t="s">
        <v>2820</v>
      </c>
      <c r="G1487" s="82" t="s">
        <v>2880</v>
      </c>
      <c r="H1487" s="1" t="s">
        <v>2928</v>
      </c>
    </row>
    <row r="1488" spans="1:8">
      <c r="A1488" s="1">
        <v>1896</v>
      </c>
      <c r="B1488" s="33" t="s">
        <v>5507</v>
      </c>
      <c r="C1488" s="80">
        <v>451</v>
      </c>
      <c r="D1488" s="81">
        <v>559</v>
      </c>
      <c r="E1488" s="1" t="s">
        <v>2809</v>
      </c>
      <c r="F1488" s="1" t="s">
        <v>2810</v>
      </c>
      <c r="G1488" s="82" t="s">
        <v>2849</v>
      </c>
      <c r="H1488" s="1" t="s">
        <v>2948</v>
      </c>
    </row>
    <row r="1489" spans="1:8">
      <c r="A1489" s="1">
        <v>169</v>
      </c>
      <c r="B1489" s="33" t="s">
        <v>5504</v>
      </c>
      <c r="C1489" s="80">
        <v>2500</v>
      </c>
      <c r="D1489" s="81">
        <v>560</v>
      </c>
      <c r="E1489" s="1" t="s">
        <v>2861</v>
      </c>
      <c r="F1489" s="1" t="s">
        <v>2820</v>
      </c>
      <c r="G1489" s="82" t="s">
        <v>2880</v>
      </c>
      <c r="H1489" s="1" t="s">
        <v>2893</v>
      </c>
    </row>
    <row r="1490" spans="1:8">
      <c r="A1490" s="1">
        <v>1725</v>
      </c>
      <c r="B1490" s="33" t="s">
        <v>5505</v>
      </c>
      <c r="C1490" s="80">
        <v>5500</v>
      </c>
      <c r="D1490" s="81">
        <v>560</v>
      </c>
      <c r="E1490" s="1" t="s">
        <v>2861</v>
      </c>
      <c r="F1490" s="1" t="s">
        <v>2810</v>
      </c>
      <c r="G1490" s="82" t="s">
        <v>2851</v>
      </c>
      <c r="H1490" s="1" t="s">
        <v>2972</v>
      </c>
    </row>
    <row r="1491" spans="1:8" ht="27.6">
      <c r="A1491" s="1">
        <v>2140</v>
      </c>
      <c r="B1491" s="33" t="s">
        <v>5506</v>
      </c>
      <c r="C1491" s="80">
        <v>500000</v>
      </c>
      <c r="D1491" s="81">
        <v>560</v>
      </c>
      <c r="E1491" s="1" t="s">
        <v>2861</v>
      </c>
      <c r="F1491" s="1" t="s">
        <v>2810</v>
      </c>
      <c r="G1491" s="82" t="s">
        <v>2815</v>
      </c>
      <c r="H1491" s="1" t="s">
        <v>3029</v>
      </c>
    </row>
    <row r="1492" spans="1:8">
      <c r="A1492" s="1">
        <v>4028</v>
      </c>
      <c r="B1492" s="33" t="s">
        <v>5503</v>
      </c>
      <c r="C1492" s="80">
        <v>2000</v>
      </c>
      <c r="D1492" s="81">
        <v>561</v>
      </c>
      <c r="E1492" s="1" t="s">
        <v>2861</v>
      </c>
      <c r="F1492" s="1" t="s">
        <v>2810</v>
      </c>
      <c r="G1492" s="82" t="s">
        <v>2825</v>
      </c>
      <c r="H1492" s="1" t="s">
        <v>2928</v>
      </c>
    </row>
    <row r="1493" spans="1:8">
      <c r="A1493" s="1">
        <v>1659</v>
      </c>
      <c r="B1493" s="33" t="s">
        <v>5502</v>
      </c>
      <c r="C1493" s="80">
        <v>500</v>
      </c>
      <c r="D1493" s="81">
        <v>564</v>
      </c>
      <c r="E1493" s="1" t="s">
        <v>2809</v>
      </c>
      <c r="F1493" s="1" t="s">
        <v>2820</v>
      </c>
      <c r="G1493" s="82" t="s">
        <v>2843</v>
      </c>
      <c r="H1493" s="1" t="s">
        <v>3185</v>
      </c>
    </row>
    <row r="1494" spans="1:8">
      <c r="A1494" s="1">
        <v>74</v>
      </c>
      <c r="B1494" s="33" t="s">
        <v>5501</v>
      </c>
      <c r="C1494" s="80">
        <v>500</v>
      </c>
      <c r="D1494" s="81">
        <v>564.66</v>
      </c>
      <c r="E1494" s="1" t="s">
        <v>2809</v>
      </c>
      <c r="F1494" s="1" t="s">
        <v>3414</v>
      </c>
      <c r="G1494" s="82" t="s">
        <v>2815</v>
      </c>
      <c r="H1494" s="1" t="s">
        <v>3439</v>
      </c>
    </row>
    <row r="1495" spans="1:8">
      <c r="A1495" s="1">
        <v>2906</v>
      </c>
      <c r="B1495" s="33" t="s">
        <v>5499</v>
      </c>
      <c r="C1495" s="80">
        <v>6000</v>
      </c>
      <c r="D1495" s="81">
        <v>565</v>
      </c>
      <c r="E1495" s="1" t="s">
        <v>2861</v>
      </c>
      <c r="F1495" s="1" t="s">
        <v>2810</v>
      </c>
      <c r="G1495" s="82" t="s">
        <v>2851</v>
      </c>
      <c r="H1495" s="1" t="s">
        <v>2928</v>
      </c>
    </row>
    <row r="1496" spans="1:8">
      <c r="A1496" s="1">
        <v>3752</v>
      </c>
      <c r="B1496" s="33" t="s">
        <v>5500</v>
      </c>
      <c r="C1496" s="80">
        <v>500</v>
      </c>
      <c r="D1496" s="81">
        <v>565</v>
      </c>
      <c r="E1496" s="1" t="s">
        <v>2809</v>
      </c>
      <c r="F1496" s="1" t="s">
        <v>2820</v>
      </c>
      <c r="G1496" s="82" t="s">
        <v>2880</v>
      </c>
      <c r="H1496" s="1" t="s">
        <v>3032</v>
      </c>
    </row>
    <row r="1497" spans="1:8">
      <c r="A1497" s="1">
        <v>432</v>
      </c>
      <c r="B1497" s="33" t="s">
        <v>5494</v>
      </c>
      <c r="C1497" s="80">
        <v>6000</v>
      </c>
      <c r="D1497" s="81">
        <v>570</v>
      </c>
      <c r="E1497" s="1" t="s">
        <v>2861</v>
      </c>
      <c r="F1497" s="1" t="s">
        <v>2810</v>
      </c>
      <c r="G1497" s="82" t="s">
        <v>2867</v>
      </c>
      <c r="H1497" s="1" t="s">
        <v>3207</v>
      </c>
    </row>
    <row r="1498" spans="1:8">
      <c r="A1498" s="1">
        <v>2774</v>
      </c>
      <c r="B1498" s="33" t="s">
        <v>5495</v>
      </c>
      <c r="C1498" s="80">
        <v>4000</v>
      </c>
      <c r="D1498" s="81">
        <v>570</v>
      </c>
      <c r="E1498" s="1" t="s">
        <v>2861</v>
      </c>
      <c r="F1498" s="1" t="s">
        <v>2810</v>
      </c>
      <c r="G1498" s="82" t="s">
        <v>2811</v>
      </c>
      <c r="H1498" s="1" t="s">
        <v>4721</v>
      </c>
    </row>
    <row r="1499" spans="1:8" ht="27.6">
      <c r="A1499" s="1">
        <v>3291</v>
      </c>
      <c r="B1499" s="33" t="s">
        <v>5496</v>
      </c>
      <c r="C1499" s="80">
        <v>500</v>
      </c>
      <c r="D1499" s="81">
        <v>570</v>
      </c>
      <c r="E1499" s="1" t="s">
        <v>2809</v>
      </c>
      <c r="F1499" s="1" t="s">
        <v>2810</v>
      </c>
      <c r="G1499" s="82" t="s">
        <v>2867</v>
      </c>
      <c r="H1499" s="1" t="s">
        <v>2928</v>
      </c>
    </row>
    <row r="1500" spans="1:8">
      <c r="A1500" s="1">
        <v>3711</v>
      </c>
      <c r="B1500" s="33" t="s">
        <v>5497</v>
      </c>
      <c r="C1500" s="80">
        <v>500</v>
      </c>
      <c r="D1500" s="81">
        <v>570</v>
      </c>
      <c r="E1500" s="1" t="s">
        <v>2809</v>
      </c>
      <c r="F1500" s="1" t="s">
        <v>2810</v>
      </c>
      <c r="G1500" s="82" t="s">
        <v>2825</v>
      </c>
      <c r="H1500" s="1" t="s">
        <v>2928</v>
      </c>
    </row>
    <row r="1501" spans="1:8">
      <c r="A1501" s="1">
        <v>3818</v>
      </c>
      <c r="B1501" s="33" t="s">
        <v>5498</v>
      </c>
      <c r="C1501" s="80">
        <v>250</v>
      </c>
      <c r="D1501" s="81">
        <v>570</v>
      </c>
      <c r="E1501" s="1" t="s">
        <v>2809</v>
      </c>
      <c r="F1501" s="1" t="s">
        <v>2810</v>
      </c>
      <c r="G1501" s="82" t="s">
        <v>2811</v>
      </c>
      <c r="H1501" s="1" t="s">
        <v>2928</v>
      </c>
    </row>
    <row r="1502" spans="1:8">
      <c r="A1502" s="1">
        <v>4075</v>
      </c>
      <c r="B1502" s="33" t="s">
        <v>5493</v>
      </c>
      <c r="C1502" s="80">
        <v>2000</v>
      </c>
      <c r="D1502" s="81">
        <v>576</v>
      </c>
      <c r="E1502" s="1" t="s">
        <v>2861</v>
      </c>
      <c r="F1502" s="1" t="s">
        <v>2820</v>
      </c>
      <c r="G1502" s="82" t="s">
        <v>2825</v>
      </c>
      <c r="H1502" s="1" t="s">
        <v>2928</v>
      </c>
    </row>
    <row r="1503" spans="1:8">
      <c r="A1503" s="1">
        <v>3607</v>
      </c>
      <c r="B1503" s="33" t="s">
        <v>5492</v>
      </c>
      <c r="C1503" s="80">
        <v>550</v>
      </c>
      <c r="D1503" s="81">
        <v>580</v>
      </c>
      <c r="E1503" s="1" t="s">
        <v>2809</v>
      </c>
      <c r="F1503" s="1" t="s">
        <v>2820</v>
      </c>
      <c r="G1503" s="82" t="s">
        <v>2843</v>
      </c>
      <c r="H1503" s="1" t="s">
        <v>2928</v>
      </c>
    </row>
    <row r="1504" spans="1:8">
      <c r="A1504" s="1">
        <v>1127</v>
      </c>
      <c r="B1504" s="33" t="s">
        <v>5490</v>
      </c>
      <c r="C1504" s="80">
        <v>35000</v>
      </c>
      <c r="D1504" s="81">
        <v>585</v>
      </c>
      <c r="E1504" s="1" t="s">
        <v>2861</v>
      </c>
      <c r="F1504" s="1" t="s">
        <v>2810</v>
      </c>
      <c r="G1504" s="82" t="s">
        <v>2818</v>
      </c>
      <c r="H1504" s="1" t="s">
        <v>3602</v>
      </c>
    </row>
    <row r="1505" spans="1:8">
      <c r="A1505" s="1">
        <v>1175</v>
      </c>
      <c r="B1505" s="33" t="s">
        <v>5491</v>
      </c>
      <c r="C1505" s="80">
        <v>20000</v>
      </c>
      <c r="D1505" s="81">
        <v>585</v>
      </c>
      <c r="E1505" s="1" t="s">
        <v>2861</v>
      </c>
      <c r="F1505" s="1" t="s">
        <v>2810</v>
      </c>
      <c r="G1505" s="82" t="s">
        <v>2821</v>
      </c>
      <c r="H1505" s="1" t="s">
        <v>3661</v>
      </c>
    </row>
    <row r="1506" spans="1:8">
      <c r="A1506" s="1">
        <v>1400</v>
      </c>
      <c r="B1506" s="33" t="s">
        <v>5489</v>
      </c>
      <c r="C1506" s="80">
        <v>350</v>
      </c>
      <c r="D1506" s="81">
        <v>586</v>
      </c>
      <c r="E1506" s="1" t="s">
        <v>2809</v>
      </c>
      <c r="F1506" s="1" t="s">
        <v>2820</v>
      </c>
      <c r="G1506" s="82" t="s">
        <v>2825</v>
      </c>
      <c r="H1506" s="1" t="s">
        <v>2984</v>
      </c>
    </row>
    <row r="1507" spans="1:8">
      <c r="A1507" s="1">
        <v>3063</v>
      </c>
      <c r="B1507" s="33" t="s">
        <v>5487</v>
      </c>
      <c r="C1507" s="80">
        <v>3000</v>
      </c>
      <c r="D1507" s="81">
        <v>587</v>
      </c>
      <c r="E1507" s="1" t="s">
        <v>2861</v>
      </c>
      <c r="F1507" s="1" t="s">
        <v>2810</v>
      </c>
      <c r="G1507" s="82" t="s">
        <v>2880</v>
      </c>
      <c r="H1507" s="1" t="s">
        <v>2881</v>
      </c>
    </row>
    <row r="1508" spans="1:8">
      <c r="A1508" s="1">
        <v>3193</v>
      </c>
      <c r="B1508" s="33" t="s">
        <v>5488</v>
      </c>
      <c r="C1508" s="80">
        <v>5000</v>
      </c>
      <c r="D1508" s="81">
        <v>587</v>
      </c>
      <c r="E1508" s="1" t="s">
        <v>2861</v>
      </c>
      <c r="F1508" s="1" t="s">
        <v>2820</v>
      </c>
      <c r="G1508" s="82" t="s">
        <v>2839</v>
      </c>
      <c r="H1508" s="1" t="s">
        <v>3032</v>
      </c>
    </row>
    <row r="1509" spans="1:8">
      <c r="A1509" s="1">
        <v>694</v>
      </c>
      <c r="B1509" s="33" t="s">
        <v>5486</v>
      </c>
      <c r="C1509" s="80">
        <v>150000</v>
      </c>
      <c r="D1509" s="81">
        <v>590</v>
      </c>
      <c r="E1509" s="1" t="s">
        <v>2861</v>
      </c>
      <c r="F1509" s="1" t="s">
        <v>2810</v>
      </c>
      <c r="G1509" s="82" t="s">
        <v>2839</v>
      </c>
      <c r="H1509" s="1" t="s">
        <v>2816</v>
      </c>
    </row>
    <row r="1510" spans="1:8" ht="27.6">
      <c r="A1510" s="1">
        <v>603</v>
      </c>
      <c r="B1510" s="33" t="s">
        <v>5485</v>
      </c>
      <c r="C1510" s="80">
        <v>15000</v>
      </c>
      <c r="D1510" s="81">
        <v>590.02</v>
      </c>
      <c r="E1510" s="1" t="s">
        <v>2814</v>
      </c>
      <c r="F1510" s="1" t="s">
        <v>2810</v>
      </c>
      <c r="G1510" s="82" t="s">
        <v>2851</v>
      </c>
      <c r="H1510" s="1" t="s">
        <v>3415</v>
      </c>
    </row>
    <row r="1511" spans="1:8">
      <c r="A1511" s="1">
        <v>1806</v>
      </c>
      <c r="B1511" s="33" t="s">
        <v>5484</v>
      </c>
      <c r="C1511" s="80">
        <v>20000</v>
      </c>
      <c r="D1511" s="81">
        <v>591</v>
      </c>
      <c r="E1511" s="1" t="s">
        <v>2861</v>
      </c>
      <c r="F1511" s="1" t="s">
        <v>2820</v>
      </c>
      <c r="G1511" s="82" t="s">
        <v>2867</v>
      </c>
      <c r="H1511" s="1" t="s">
        <v>2834</v>
      </c>
    </row>
    <row r="1512" spans="1:8">
      <c r="A1512" s="1">
        <v>3378</v>
      </c>
      <c r="B1512" s="33" t="s">
        <v>5483</v>
      </c>
      <c r="C1512" s="80">
        <v>550</v>
      </c>
      <c r="D1512" s="81">
        <v>592</v>
      </c>
      <c r="E1512" s="1" t="s">
        <v>2809</v>
      </c>
      <c r="F1512" s="1" t="s">
        <v>2820</v>
      </c>
      <c r="G1512" s="82" t="s">
        <v>2867</v>
      </c>
      <c r="H1512" s="1" t="s">
        <v>2928</v>
      </c>
    </row>
    <row r="1513" spans="1:8">
      <c r="A1513" s="1">
        <v>3521</v>
      </c>
      <c r="B1513" s="33" t="s">
        <v>5482</v>
      </c>
      <c r="C1513" s="80">
        <v>350</v>
      </c>
      <c r="D1513" s="81">
        <v>593</v>
      </c>
      <c r="E1513" s="1" t="s">
        <v>2809</v>
      </c>
      <c r="F1513" s="1" t="s">
        <v>2810</v>
      </c>
      <c r="G1513" s="82" t="s">
        <v>2867</v>
      </c>
      <c r="H1513" s="1" t="s">
        <v>2928</v>
      </c>
    </row>
    <row r="1514" spans="1:8">
      <c r="A1514" s="1">
        <v>757</v>
      </c>
      <c r="B1514" s="33" t="s">
        <v>5481</v>
      </c>
      <c r="C1514" s="80">
        <v>250</v>
      </c>
      <c r="D1514" s="81">
        <v>595</v>
      </c>
      <c r="E1514" s="1" t="s">
        <v>2809</v>
      </c>
      <c r="F1514" s="1" t="s">
        <v>2810</v>
      </c>
      <c r="G1514" s="82" t="s">
        <v>2843</v>
      </c>
      <c r="H1514" s="1" t="s">
        <v>2999</v>
      </c>
    </row>
    <row r="1515" spans="1:8" ht="27.6">
      <c r="A1515" s="1">
        <v>2265</v>
      </c>
      <c r="B1515" s="33" t="s">
        <v>5480</v>
      </c>
      <c r="C1515" s="80">
        <v>200</v>
      </c>
      <c r="D1515" s="81">
        <v>597</v>
      </c>
      <c r="E1515" s="1" t="s">
        <v>2809</v>
      </c>
      <c r="F1515" s="1" t="s">
        <v>2820</v>
      </c>
      <c r="G1515" s="82" t="s">
        <v>2843</v>
      </c>
      <c r="H1515" s="1" t="s">
        <v>2853</v>
      </c>
    </row>
    <row r="1516" spans="1:8">
      <c r="A1516" s="1">
        <v>50</v>
      </c>
      <c r="B1516" s="33" t="s">
        <v>5476</v>
      </c>
      <c r="C1516" s="80">
        <v>600</v>
      </c>
      <c r="D1516" s="81">
        <v>600</v>
      </c>
      <c r="E1516" s="1" t="s">
        <v>2809</v>
      </c>
      <c r="F1516" s="1" t="s">
        <v>2820</v>
      </c>
      <c r="G1516" s="82" t="s">
        <v>2815</v>
      </c>
      <c r="H1516" s="1" t="s">
        <v>2997</v>
      </c>
    </row>
    <row r="1517" spans="1:8">
      <c r="A1517" s="1">
        <v>104</v>
      </c>
      <c r="B1517" s="33" t="s">
        <v>5477</v>
      </c>
      <c r="C1517" s="80">
        <v>500</v>
      </c>
      <c r="D1517" s="81">
        <v>600</v>
      </c>
      <c r="E1517" s="1" t="s">
        <v>2809</v>
      </c>
      <c r="F1517" s="1" t="s">
        <v>2810</v>
      </c>
      <c r="G1517" s="82" t="s">
        <v>2849</v>
      </c>
      <c r="H1517" s="1" t="s">
        <v>3439</v>
      </c>
    </row>
    <row r="1518" spans="1:8">
      <c r="A1518" s="1">
        <v>375</v>
      </c>
      <c r="B1518" s="33" t="s">
        <v>5478</v>
      </c>
      <c r="C1518" s="80">
        <v>500</v>
      </c>
      <c r="D1518" s="81">
        <v>600</v>
      </c>
      <c r="E1518" s="1" t="s">
        <v>2809</v>
      </c>
      <c r="F1518" s="1" t="s">
        <v>2810</v>
      </c>
      <c r="G1518" s="82" t="s">
        <v>2839</v>
      </c>
      <c r="H1518" s="1" t="s">
        <v>2876</v>
      </c>
    </row>
    <row r="1519" spans="1:8">
      <c r="A1519" s="1">
        <v>1438</v>
      </c>
      <c r="B1519" s="33" t="s">
        <v>5479</v>
      </c>
      <c r="C1519" s="80">
        <v>20000</v>
      </c>
      <c r="D1519" s="81">
        <v>600</v>
      </c>
      <c r="E1519" s="1" t="s">
        <v>2861</v>
      </c>
      <c r="F1519" s="1" t="s">
        <v>2911</v>
      </c>
      <c r="G1519" s="82" t="s">
        <v>2849</v>
      </c>
      <c r="H1519" s="1" t="s">
        <v>3694</v>
      </c>
    </row>
    <row r="1520" spans="1:8">
      <c r="A1520" s="1">
        <v>386</v>
      </c>
      <c r="B1520" s="33" t="s">
        <v>5474</v>
      </c>
      <c r="C1520" s="80">
        <v>600</v>
      </c>
      <c r="D1520" s="81">
        <v>601</v>
      </c>
      <c r="E1520" s="1" t="s">
        <v>2809</v>
      </c>
      <c r="F1520" s="1" t="s">
        <v>2810</v>
      </c>
      <c r="G1520" s="82" t="s">
        <v>2851</v>
      </c>
      <c r="H1520" s="1" t="s">
        <v>2876</v>
      </c>
    </row>
    <row r="1521" spans="1:8" ht="27.6">
      <c r="A1521" s="1">
        <v>2142</v>
      </c>
      <c r="B1521" s="33" t="s">
        <v>5475</v>
      </c>
      <c r="C1521" s="80">
        <v>10500</v>
      </c>
      <c r="D1521" s="81">
        <v>601</v>
      </c>
      <c r="E1521" s="1" t="s">
        <v>2861</v>
      </c>
      <c r="F1521" s="1" t="s">
        <v>100</v>
      </c>
      <c r="G1521" s="82" t="s">
        <v>2815</v>
      </c>
      <c r="H1521" s="1" t="s">
        <v>3029</v>
      </c>
    </row>
    <row r="1522" spans="1:8" ht="27.6">
      <c r="A1522" s="1">
        <v>1287</v>
      </c>
      <c r="B1522" s="33" t="s">
        <v>5471</v>
      </c>
      <c r="C1522" s="80">
        <v>250</v>
      </c>
      <c r="D1522" s="81">
        <v>605</v>
      </c>
      <c r="E1522" s="1" t="s">
        <v>2809</v>
      </c>
      <c r="F1522" s="1" t="s">
        <v>2820</v>
      </c>
      <c r="G1522" s="82" t="s">
        <v>2823</v>
      </c>
      <c r="H1522" s="1" t="s">
        <v>2928</v>
      </c>
    </row>
    <row r="1523" spans="1:8">
      <c r="A1523" s="1">
        <v>2815</v>
      </c>
      <c r="B1523" s="33" t="s">
        <v>5472</v>
      </c>
      <c r="C1523" s="80">
        <v>250</v>
      </c>
      <c r="D1523" s="81">
        <v>605</v>
      </c>
      <c r="E1523" s="1" t="s">
        <v>2809</v>
      </c>
      <c r="F1523" s="1" t="s">
        <v>96</v>
      </c>
      <c r="G1523" s="82" t="s">
        <v>2851</v>
      </c>
      <c r="H1523" s="1" t="s">
        <v>2928</v>
      </c>
    </row>
    <row r="1524" spans="1:8">
      <c r="A1524" s="1">
        <v>2953</v>
      </c>
      <c r="B1524" s="33" t="s">
        <v>5473</v>
      </c>
      <c r="C1524" s="80">
        <v>400000</v>
      </c>
      <c r="D1524" s="81">
        <v>605</v>
      </c>
      <c r="E1524" s="1" t="s">
        <v>2814</v>
      </c>
      <c r="F1524" s="1" t="s">
        <v>2810</v>
      </c>
      <c r="G1524" s="82" t="s">
        <v>2880</v>
      </c>
      <c r="H1524" s="1" t="s">
        <v>2881</v>
      </c>
    </row>
    <row r="1525" spans="1:8">
      <c r="A1525" s="1">
        <v>3700</v>
      </c>
      <c r="B1525" s="33" t="s">
        <v>5470</v>
      </c>
      <c r="C1525" s="80">
        <v>500</v>
      </c>
      <c r="D1525" s="81">
        <v>606</v>
      </c>
      <c r="E1525" s="1" t="s">
        <v>2809</v>
      </c>
      <c r="F1525" s="1" t="s">
        <v>2810</v>
      </c>
      <c r="G1525" s="82" t="s">
        <v>2867</v>
      </c>
      <c r="H1525" s="1" t="s">
        <v>2928</v>
      </c>
    </row>
    <row r="1526" spans="1:8">
      <c r="A1526" s="1">
        <v>2144</v>
      </c>
      <c r="B1526" s="33" t="s">
        <v>5468</v>
      </c>
      <c r="C1526" s="80">
        <v>35500</v>
      </c>
      <c r="D1526" s="81">
        <v>607</v>
      </c>
      <c r="E1526" s="1" t="s">
        <v>2861</v>
      </c>
      <c r="F1526" s="1" t="s">
        <v>2810</v>
      </c>
      <c r="G1526" s="82" t="s">
        <v>2867</v>
      </c>
      <c r="H1526" s="1" t="s">
        <v>3029</v>
      </c>
    </row>
    <row r="1527" spans="1:8">
      <c r="A1527" s="1">
        <v>2490</v>
      </c>
      <c r="B1527" s="33" t="s">
        <v>5469</v>
      </c>
      <c r="C1527" s="80">
        <v>500</v>
      </c>
      <c r="D1527" s="81">
        <v>607</v>
      </c>
      <c r="E1527" s="1" t="s">
        <v>2809</v>
      </c>
      <c r="F1527" s="1" t="s">
        <v>2810</v>
      </c>
      <c r="G1527" s="82" t="s">
        <v>2823</v>
      </c>
      <c r="H1527" s="1" t="s">
        <v>2948</v>
      </c>
    </row>
    <row r="1528" spans="1:8">
      <c r="A1528" s="1">
        <v>1294</v>
      </c>
      <c r="B1528" s="33" t="s">
        <v>5464</v>
      </c>
      <c r="C1528" s="80">
        <v>500</v>
      </c>
      <c r="D1528" s="81">
        <v>610</v>
      </c>
      <c r="E1528" s="1" t="s">
        <v>2809</v>
      </c>
      <c r="F1528" s="1" t="s">
        <v>2820</v>
      </c>
      <c r="G1528" s="82" t="s">
        <v>2818</v>
      </c>
      <c r="H1528" s="1" t="s">
        <v>2928</v>
      </c>
    </row>
    <row r="1529" spans="1:8">
      <c r="A1529" s="1">
        <v>2096</v>
      </c>
      <c r="B1529" s="33" t="s">
        <v>5465</v>
      </c>
      <c r="C1529" s="80">
        <v>600</v>
      </c>
      <c r="D1529" s="81">
        <v>610</v>
      </c>
      <c r="E1529" s="1" t="s">
        <v>2809</v>
      </c>
      <c r="F1529" s="1" t="s">
        <v>2810</v>
      </c>
      <c r="G1529" s="82" t="s">
        <v>2818</v>
      </c>
      <c r="H1529" s="1" t="s">
        <v>2948</v>
      </c>
    </row>
    <row r="1530" spans="1:8">
      <c r="A1530" s="1">
        <v>3085</v>
      </c>
      <c r="B1530" s="33" t="s">
        <v>5466</v>
      </c>
      <c r="C1530" s="80">
        <v>25000</v>
      </c>
      <c r="D1530" s="81">
        <v>610</v>
      </c>
      <c r="E1530" s="1" t="s">
        <v>2861</v>
      </c>
      <c r="F1530" s="1" t="s">
        <v>2810</v>
      </c>
      <c r="G1530" s="82" t="s">
        <v>2867</v>
      </c>
      <c r="H1530" s="1" t="s">
        <v>2881</v>
      </c>
    </row>
    <row r="1531" spans="1:8" ht="27.6">
      <c r="A1531" s="1">
        <v>3404</v>
      </c>
      <c r="B1531" s="33" t="s">
        <v>5467</v>
      </c>
      <c r="C1531" s="80">
        <v>500</v>
      </c>
      <c r="D1531" s="81">
        <v>610</v>
      </c>
      <c r="E1531" s="1" t="s">
        <v>2809</v>
      </c>
      <c r="F1531" s="1" t="s">
        <v>2810</v>
      </c>
      <c r="G1531" s="82" t="s">
        <v>2825</v>
      </c>
      <c r="H1531" s="1" t="s">
        <v>2928</v>
      </c>
    </row>
    <row r="1532" spans="1:8">
      <c r="A1532" s="1">
        <v>2915</v>
      </c>
      <c r="B1532" s="33" t="s">
        <v>5463</v>
      </c>
      <c r="C1532" s="80">
        <v>1000</v>
      </c>
      <c r="D1532" s="81">
        <v>611</v>
      </c>
      <c r="E1532" s="1" t="s">
        <v>2861</v>
      </c>
      <c r="F1532" s="1" t="s">
        <v>2820</v>
      </c>
      <c r="G1532" s="82" t="s">
        <v>2811</v>
      </c>
      <c r="H1532" s="1" t="s">
        <v>2928</v>
      </c>
    </row>
    <row r="1533" spans="1:8" ht="27.6">
      <c r="A1533" s="1">
        <v>2074</v>
      </c>
      <c r="B1533" s="33" t="s">
        <v>5462</v>
      </c>
      <c r="C1533" s="80">
        <v>600</v>
      </c>
      <c r="D1533" s="81">
        <v>615</v>
      </c>
      <c r="E1533" s="1" t="s">
        <v>2809</v>
      </c>
      <c r="F1533" s="1" t="s">
        <v>2810</v>
      </c>
      <c r="G1533" s="82" t="s">
        <v>2823</v>
      </c>
      <c r="H1533" s="1" t="s">
        <v>2812</v>
      </c>
    </row>
    <row r="1534" spans="1:8">
      <c r="A1534" s="1">
        <v>3409</v>
      </c>
      <c r="B1534" s="33" t="s">
        <v>5461</v>
      </c>
      <c r="C1534" s="80">
        <v>500</v>
      </c>
      <c r="D1534" s="81">
        <v>618</v>
      </c>
      <c r="E1534" s="1" t="s">
        <v>2809</v>
      </c>
      <c r="F1534" s="1" t="s">
        <v>2820</v>
      </c>
      <c r="G1534" s="82" t="s">
        <v>2821</v>
      </c>
      <c r="H1534" s="1" t="s">
        <v>2928</v>
      </c>
    </row>
    <row r="1535" spans="1:8">
      <c r="A1535" s="1">
        <v>1372</v>
      </c>
      <c r="B1535" s="33" t="s">
        <v>5457</v>
      </c>
      <c r="C1535" s="80">
        <v>500</v>
      </c>
      <c r="D1535" s="81">
        <v>620</v>
      </c>
      <c r="E1535" s="1" t="s">
        <v>2809</v>
      </c>
      <c r="F1535" s="1" t="s">
        <v>2810</v>
      </c>
      <c r="G1535" s="82" t="s">
        <v>2821</v>
      </c>
      <c r="H1535" s="1" t="s">
        <v>2984</v>
      </c>
    </row>
    <row r="1536" spans="1:8">
      <c r="A1536" s="1">
        <v>1927</v>
      </c>
      <c r="B1536" s="33" t="s">
        <v>5458</v>
      </c>
      <c r="C1536" s="80">
        <v>600</v>
      </c>
      <c r="D1536" s="81">
        <v>620</v>
      </c>
      <c r="E1536" s="1" t="s">
        <v>2809</v>
      </c>
      <c r="F1536" s="1" t="s">
        <v>2810</v>
      </c>
      <c r="G1536" s="82" t="s">
        <v>2811</v>
      </c>
      <c r="H1536" s="1" t="s">
        <v>2948</v>
      </c>
    </row>
    <row r="1537" spans="1:8">
      <c r="A1537" s="1">
        <v>3731</v>
      </c>
      <c r="B1537" s="33" t="s">
        <v>5459</v>
      </c>
      <c r="C1537" s="80">
        <v>5500</v>
      </c>
      <c r="D1537" s="81">
        <v>620</v>
      </c>
      <c r="E1537" s="1" t="s">
        <v>2861</v>
      </c>
      <c r="F1537" s="1" t="s">
        <v>2810</v>
      </c>
      <c r="G1537" s="82" t="s">
        <v>2815</v>
      </c>
      <c r="H1537" s="1" t="s">
        <v>2928</v>
      </c>
    </row>
    <row r="1538" spans="1:8">
      <c r="A1538" s="1">
        <v>3976</v>
      </c>
      <c r="B1538" s="33" t="s">
        <v>5460</v>
      </c>
      <c r="C1538" s="80">
        <v>1300</v>
      </c>
      <c r="D1538" s="81">
        <v>620</v>
      </c>
      <c r="E1538" s="1" t="s">
        <v>2861</v>
      </c>
      <c r="F1538" s="1" t="s">
        <v>2810</v>
      </c>
      <c r="G1538" s="82" t="s">
        <v>2851</v>
      </c>
      <c r="H1538" s="1" t="s">
        <v>2928</v>
      </c>
    </row>
    <row r="1539" spans="1:8">
      <c r="A1539" s="1">
        <v>1018</v>
      </c>
      <c r="B1539" s="33" t="s">
        <v>5456</v>
      </c>
      <c r="C1539" s="80">
        <v>20000</v>
      </c>
      <c r="D1539" s="81">
        <v>621</v>
      </c>
      <c r="E1539" s="1" t="s">
        <v>2814</v>
      </c>
      <c r="F1539" s="1" t="s">
        <v>2810</v>
      </c>
      <c r="G1539" s="82" t="s">
        <v>2821</v>
      </c>
      <c r="H1539" s="1" t="s">
        <v>2816</v>
      </c>
    </row>
    <row r="1540" spans="1:8">
      <c r="A1540" s="1">
        <v>2905</v>
      </c>
      <c r="B1540" s="33" t="s">
        <v>5455</v>
      </c>
      <c r="C1540" s="80">
        <v>3500</v>
      </c>
      <c r="D1540" s="81">
        <v>622</v>
      </c>
      <c r="E1540" s="1" t="s">
        <v>2861</v>
      </c>
      <c r="F1540" s="1" t="s">
        <v>2810</v>
      </c>
      <c r="G1540" s="82" t="s">
        <v>2867</v>
      </c>
      <c r="H1540" s="1" t="s">
        <v>2928</v>
      </c>
    </row>
    <row r="1541" spans="1:8">
      <c r="A1541" s="1">
        <v>2000</v>
      </c>
      <c r="B1541" s="33" t="s">
        <v>5453</v>
      </c>
      <c r="C1541" s="80">
        <v>5000</v>
      </c>
      <c r="D1541" s="81">
        <v>625</v>
      </c>
      <c r="E1541" s="1" t="s">
        <v>2861</v>
      </c>
      <c r="F1541" s="1" t="s">
        <v>96</v>
      </c>
      <c r="G1541" s="82" t="s">
        <v>2815</v>
      </c>
      <c r="H1541" s="1" t="s">
        <v>4373</v>
      </c>
    </row>
    <row r="1542" spans="1:8" ht="27.6">
      <c r="A1542" s="1">
        <v>2896</v>
      </c>
      <c r="B1542" s="33" t="s">
        <v>5454</v>
      </c>
      <c r="C1542" s="80">
        <v>3000</v>
      </c>
      <c r="D1542" s="81">
        <v>625</v>
      </c>
      <c r="E1542" s="1" t="s">
        <v>2861</v>
      </c>
      <c r="F1542" s="1" t="s">
        <v>2810</v>
      </c>
      <c r="G1542" s="82" t="s">
        <v>2843</v>
      </c>
      <c r="H1542" s="1" t="s">
        <v>2928</v>
      </c>
    </row>
    <row r="1543" spans="1:8">
      <c r="A1543" s="1">
        <v>2067</v>
      </c>
      <c r="B1543" s="33" t="s">
        <v>5452</v>
      </c>
      <c r="C1543" s="80">
        <v>495</v>
      </c>
      <c r="D1543" s="81">
        <v>628</v>
      </c>
      <c r="E1543" s="1" t="s">
        <v>2809</v>
      </c>
      <c r="F1543" s="1" t="s">
        <v>2820</v>
      </c>
      <c r="G1543" s="82" t="s">
        <v>2823</v>
      </c>
      <c r="H1543" s="1" t="s">
        <v>2812</v>
      </c>
    </row>
    <row r="1544" spans="1:8">
      <c r="A1544" s="1">
        <v>9</v>
      </c>
      <c r="B1544" s="33" t="s">
        <v>5451</v>
      </c>
      <c r="C1544" s="80">
        <v>500</v>
      </c>
      <c r="D1544" s="81">
        <v>629.99</v>
      </c>
      <c r="E1544" s="1" t="s">
        <v>2809</v>
      </c>
      <c r="F1544" s="1" t="s">
        <v>2810</v>
      </c>
      <c r="G1544" s="82" t="s">
        <v>2849</v>
      </c>
      <c r="H1544" s="1" t="s">
        <v>2997</v>
      </c>
    </row>
    <row r="1545" spans="1:8" ht="27.6">
      <c r="A1545" s="1">
        <v>3459</v>
      </c>
      <c r="B1545" s="33" t="s">
        <v>5449</v>
      </c>
      <c r="C1545" s="80">
        <v>500</v>
      </c>
      <c r="D1545" s="81">
        <v>631</v>
      </c>
      <c r="E1545" s="1" t="s">
        <v>2809</v>
      </c>
      <c r="F1545" s="1" t="s">
        <v>2820</v>
      </c>
      <c r="G1545" s="82" t="s">
        <v>2823</v>
      </c>
      <c r="H1545" s="1" t="s">
        <v>2928</v>
      </c>
    </row>
    <row r="1546" spans="1:8" ht="27.6">
      <c r="A1546" s="1">
        <v>3533</v>
      </c>
      <c r="B1546" s="33" t="s">
        <v>5450</v>
      </c>
      <c r="C1546" s="80">
        <v>500</v>
      </c>
      <c r="D1546" s="81">
        <v>631</v>
      </c>
      <c r="E1546" s="1" t="s">
        <v>2809</v>
      </c>
      <c r="F1546" s="1" t="s">
        <v>2810</v>
      </c>
      <c r="G1546" s="82" t="s">
        <v>2818</v>
      </c>
      <c r="H1546" s="1" t="s">
        <v>2928</v>
      </c>
    </row>
    <row r="1547" spans="1:8">
      <c r="A1547" s="1">
        <v>115</v>
      </c>
      <c r="B1547" s="33" t="s">
        <v>5448</v>
      </c>
      <c r="C1547" s="80">
        <v>450</v>
      </c>
      <c r="D1547" s="81">
        <v>632</v>
      </c>
      <c r="E1547" s="1" t="s">
        <v>2809</v>
      </c>
      <c r="F1547" s="1" t="s">
        <v>2810</v>
      </c>
      <c r="G1547" s="82" t="s">
        <v>2839</v>
      </c>
      <c r="H1547" s="1" t="s">
        <v>3439</v>
      </c>
    </row>
    <row r="1548" spans="1:8">
      <c r="A1548" s="1">
        <v>2170</v>
      </c>
      <c r="B1548" s="33" t="s">
        <v>5446</v>
      </c>
      <c r="C1548" s="80">
        <v>350</v>
      </c>
      <c r="D1548" s="81">
        <v>633</v>
      </c>
      <c r="E1548" s="1" t="s">
        <v>2809</v>
      </c>
      <c r="F1548" s="1" t="s">
        <v>2810</v>
      </c>
      <c r="G1548" s="82" t="s">
        <v>2851</v>
      </c>
      <c r="H1548" s="1" t="s">
        <v>2984</v>
      </c>
    </row>
    <row r="1549" spans="1:8">
      <c r="A1549" s="1">
        <v>3587</v>
      </c>
      <c r="B1549" s="33" t="s">
        <v>5447</v>
      </c>
      <c r="C1549" s="80">
        <v>500</v>
      </c>
      <c r="D1549" s="81">
        <v>633</v>
      </c>
      <c r="E1549" s="1" t="s">
        <v>2809</v>
      </c>
      <c r="F1549" s="1" t="s">
        <v>2820</v>
      </c>
      <c r="G1549" s="82" t="s">
        <v>2825</v>
      </c>
      <c r="H1549" s="1" t="s">
        <v>2928</v>
      </c>
    </row>
    <row r="1550" spans="1:8">
      <c r="A1550" s="1">
        <v>1690</v>
      </c>
      <c r="B1550" s="33" t="s">
        <v>5445</v>
      </c>
      <c r="C1550" s="80">
        <v>2500</v>
      </c>
      <c r="D1550" s="81">
        <v>635</v>
      </c>
      <c r="E1550" s="1" t="s">
        <v>2971</v>
      </c>
      <c r="F1550" s="1" t="s">
        <v>2810</v>
      </c>
      <c r="G1550" s="82" t="s">
        <v>2849</v>
      </c>
      <c r="H1550" s="1" t="s">
        <v>2972</v>
      </c>
    </row>
    <row r="1551" spans="1:8">
      <c r="A1551" s="1">
        <v>70</v>
      </c>
      <c r="B1551" s="33" t="s">
        <v>5442</v>
      </c>
      <c r="C1551" s="80">
        <v>500</v>
      </c>
      <c r="D1551" s="81">
        <v>636</v>
      </c>
      <c r="E1551" s="1" t="s">
        <v>2809</v>
      </c>
      <c r="F1551" s="1" t="s">
        <v>2810</v>
      </c>
      <c r="G1551" s="82" t="s">
        <v>2851</v>
      </c>
      <c r="H1551" s="1" t="s">
        <v>3439</v>
      </c>
    </row>
    <row r="1552" spans="1:8">
      <c r="A1552" s="1">
        <v>695</v>
      </c>
      <c r="B1552" s="33" t="s">
        <v>5443</v>
      </c>
      <c r="C1552" s="80">
        <v>60000</v>
      </c>
      <c r="D1552" s="81">
        <v>636</v>
      </c>
      <c r="E1552" s="1" t="s">
        <v>2861</v>
      </c>
      <c r="F1552" s="1" t="s">
        <v>2810</v>
      </c>
      <c r="G1552" s="82" t="s">
        <v>2818</v>
      </c>
      <c r="H1552" s="1" t="s">
        <v>2816</v>
      </c>
    </row>
    <row r="1553" spans="1:8" ht="27.6">
      <c r="A1553" s="1">
        <v>3050</v>
      </c>
      <c r="B1553" s="33" t="s">
        <v>5444</v>
      </c>
      <c r="C1553" s="80">
        <v>600</v>
      </c>
      <c r="D1553" s="81">
        <v>636</v>
      </c>
      <c r="E1553" s="1" t="s">
        <v>2809</v>
      </c>
      <c r="F1553" s="1" t="s">
        <v>2810</v>
      </c>
      <c r="G1553" s="82" t="s">
        <v>2823</v>
      </c>
      <c r="H1553" s="1" t="s">
        <v>2881</v>
      </c>
    </row>
    <row r="1554" spans="1:8">
      <c r="A1554" s="1">
        <v>1913</v>
      </c>
      <c r="B1554" s="33" t="s">
        <v>5441</v>
      </c>
      <c r="C1554" s="80">
        <v>48000</v>
      </c>
      <c r="D1554" s="81">
        <v>637</v>
      </c>
      <c r="E1554" s="1" t="s">
        <v>2861</v>
      </c>
      <c r="F1554" s="1" t="s">
        <v>2820</v>
      </c>
      <c r="G1554" s="82" t="s">
        <v>2880</v>
      </c>
      <c r="H1554" s="1" t="s">
        <v>2863</v>
      </c>
    </row>
    <row r="1555" spans="1:8">
      <c r="A1555" s="1">
        <v>3136</v>
      </c>
      <c r="B1555" s="33" t="s">
        <v>5440</v>
      </c>
      <c r="C1555" s="80">
        <v>500</v>
      </c>
      <c r="D1555" s="81">
        <v>639</v>
      </c>
      <c r="E1555" s="1" t="s">
        <v>2971</v>
      </c>
      <c r="F1555" s="1" t="s">
        <v>2820</v>
      </c>
      <c r="G1555" s="82" t="s">
        <v>2811</v>
      </c>
      <c r="H1555" s="1" t="s">
        <v>2928</v>
      </c>
    </row>
    <row r="1556" spans="1:8">
      <c r="A1556" s="1">
        <v>164</v>
      </c>
      <c r="B1556" s="33" t="s">
        <v>5436</v>
      </c>
      <c r="C1556" s="80">
        <v>120000</v>
      </c>
      <c r="D1556" s="81">
        <v>640</v>
      </c>
      <c r="E1556" s="1" t="s">
        <v>2861</v>
      </c>
      <c r="F1556" s="1" t="s">
        <v>2810</v>
      </c>
      <c r="G1556" s="82" t="s">
        <v>2851</v>
      </c>
      <c r="H1556" s="1" t="s">
        <v>2893</v>
      </c>
    </row>
    <row r="1557" spans="1:8">
      <c r="A1557" s="1">
        <v>507</v>
      </c>
      <c r="B1557" s="33" t="s">
        <v>5437</v>
      </c>
      <c r="C1557" s="80">
        <v>20000</v>
      </c>
      <c r="D1557" s="81">
        <v>640</v>
      </c>
      <c r="E1557" s="1" t="s">
        <v>2861</v>
      </c>
      <c r="F1557" s="1" t="s">
        <v>2810</v>
      </c>
      <c r="G1557" s="82" t="s">
        <v>2880</v>
      </c>
      <c r="H1557" s="1" t="s">
        <v>3207</v>
      </c>
    </row>
    <row r="1558" spans="1:8">
      <c r="A1558" s="1">
        <v>866</v>
      </c>
      <c r="B1558" s="33" t="s">
        <v>5438</v>
      </c>
      <c r="C1558" s="80">
        <v>3500</v>
      </c>
      <c r="D1558" s="81">
        <v>640</v>
      </c>
      <c r="E1558" s="1" t="s">
        <v>2861</v>
      </c>
      <c r="F1558" s="1" t="s">
        <v>2810</v>
      </c>
      <c r="G1558" s="82" t="s">
        <v>2839</v>
      </c>
      <c r="H1558" s="1" t="s">
        <v>3919</v>
      </c>
    </row>
    <row r="1559" spans="1:8">
      <c r="A1559" s="1">
        <v>2471</v>
      </c>
      <c r="B1559" s="33" t="s">
        <v>5439</v>
      </c>
      <c r="C1559" s="80">
        <v>500</v>
      </c>
      <c r="D1559" s="81">
        <v>640</v>
      </c>
      <c r="E1559" s="1" t="s">
        <v>2809</v>
      </c>
      <c r="F1559" s="1" t="s">
        <v>2810</v>
      </c>
      <c r="G1559" s="82" t="s">
        <v>2815</v>
      </c>
      <c r="H1559" s="1" t="s">
        <v>2948</v>
      </c>
    </row>
    <row r="1560" spans="1:8" ht="27.6">
      <c r="A1560" s="1">
        <v>1039</v>
      </c>
      <c r="B1560" s="33" t="s">
        <v>5432</v>
      </c>
      <c r="C1560" s="80">
        <v>500</v>
      </c>
      <c r="D1560" s="81">
        <v>641</v>
      </c>
      <c r="E1560" s="1" t="s">
        <v>2809</v>
      </c>
      <c r="F1560" s="1" t="s">
        <v>2810</v>
      </c>
      <c r="G1560" s="82" t="s">
        <v>2843</v>
      </c>
      <c r="H1560" s="1" t="s">
        <v>2952</v>
      </c>
    </row>
    <row r="1561" spans="1:8">
      <c r="A1561" s="1">
        <v>3958</v>
      </c>
      <c r="B1561" s="33" t="s">
        <v>5433</v>
      </c>
      <c r="C1561" s="80">
        <v>2000</v>
      </c>
      <c r="D1561" s="81">
        <v>641</v>
      </c>
      <c r="E1561" s="1" t="s">
        <v>2861</v>
      </c>
      <c r="F1561" s="1" t="s">
        <v>2810</v>
      </c>
      <c r="G1561" s="82" t="s">
        <v>2821</v>
      </c>
      <c r="H1561" s="1" t="s">
        <v>2928</v>
      </c>
    </row>
    <row r="1562" spans="1:8" ht="27.6">
      <c r="A1562" s="1">
        <v>3985</v>
      </c>
      <c r="B1562" s="33" t="s">
        <v>5434</v>
      </c>
      <c r="C1562" s="80">
        <v>2000</v>
      </c>
      <c r="D1562" s="81">
        <v>641</v>
      </c>
      <c r="E1562" s="1" t="s">
        <v>2861</v>
      </c>
      <c r="F1562" s="1" t="s">
        <v>2810</v>
      </c>
      <c r="G1562" s="82" t="s">
        <v>2839</v>
      </c>
      <c r="H1562" s="1" t="s">
        <v>2928</v>
      </c>
    </row>
    <row r="1563" spans="1:8">
      <c r="A1563" s="1">
        <v>4104</v>
      </c>
      <c r="B1563" s="33" t="s">
        <v>5435</v>
      </c>
      <c r="C1563" s="80">
        <v>3000</v>
      </c>
      <c r="D1563" s="81">
        <v>641</v>
      </c>
      <c r="E1563" s="1" t="s">
        <v>2861</v>
      </c>
      <c r="F1563" s="1" t="s">
        <v>2892</v>
      </c>
      <c r="G1563" s="82" t="s">
        <v>2880</v>
      </c>
      <c r="H1563" s="1" t="s">
        <v>2928</v>
      </c>
    </row>
    <row r="1564" spans="1:8">
      <c r="A1564" s="1">
        <v>879</v>
      </c>
      <c r="B1564" s="33" t="s">
        <v>5431</v>
      </c>
      <c r="C1564" s="80">
        <v>2100</v>
      </c>
      <c r="D1564" s="81">
        <v>644</v>
      </c>
      <c r="E1564" s="1" t="s">
        <v>2861</v>
      </c>
      <c r="F1564" s="1" t="s">
        <v>2810</v>
      </c>
      <c r="G1564" s="82" t="s">
        <v>2825</v>
      </c>
      <c r="H1564" s="1" t="s">
        <v>3919</v>
      </c>
    </row>
    <row r="1565" spans="1:8">
      <c r="A1565" s="1">
        <v>3073</v>
      </c>
      <c r="B1565" s="33" t="s">
        <v>5429</v>
      </c>
      <c r="C1565" s="80">
        <v>2800000</v>
      </c>
      <c r="D1565" s="81">
        <v>645</v>
      </c>
      <c r="E1565" s="1" t="s">
        <v>2861</v>
      </c>
      <c r="F1565" s="1" t="s">
        <v>2810</v>
      </c>
      <c r="G1565" s="82" t="s">
        <v>2823</v>
      </c>
      <c r="H1565" s="1" t="s">
        <v>2881</v>
      </c>
    </row>
    <row r="1566" spans="1:8">
      <c r="A1566" s="1">
        <v>3131</v>
      </c>
      <c r="B1566" s="33" t="s">
        <v>5430</v>
      </c>
      <c r="C1566" s="80">
        <v>4100</v>
      </c>
      <c r="D1566" s="81">
        <v>645</v>
      </c>
      <c r="E1566" s="1" t="s">
        <v>2971</v>
      </c>
      <c r="F1566" s="1" t="s">
        <v>2810</v>
      </c>
      <c r="G1566" s="82" t="s">
        <v>2849</v>
      </c>
      <c r="H1566" s="1" t="s">
        <v>2928</v>
      </c>
    </row>
    <row r="1567" spans="1:8">
      <c r="A1567" s="1">
        <v>1576</v>
      </c>
      <c r="B1567" s="33" t="s">
        <v>5423</v>
      </c>
      <c r="C1567" s="80">
        <v>5000</v>
      </c>
      <c r="D1567" s="81">
        <v>650</v>
      </c>
      <c r="E1567" s="1" t="s">
        <v>2814</v>
      </c>
      <c r="F1567" s="1" t="s">
        <v>2810</v>
      </c>
      <c r="G1567" s="82" t="s">
        <v>2825</v>
      </c>
      <c r="H1567" s="1" t="s">
        <v>3836</v>
      </c>
    </row>
    <row r="1568" spans="1:8">
      <c r="A1568" s="1">
        <v>1723</v>
      </c>
      <c r="B1568" s="33" t="s">
        <v>5424</v>
      </c>
      <c r="C1568" s="80">
        <v>10000</v>
      </c>
      <c r="D1568" s="81">
        <v>650</v>
      </c>
      <c r="E1568" s="1" t="s">
        <v>2861</v>
      </c>
      <c r="F1568" s="1" t="s">
        <v>2810</v>
      </c>
      <c r="G1568" s="82" t="s">
        <v>2825</v>
      </c>
      <c r="H1568" s="1" t="s">
        <v>2972</v>
      </c>
    </row>
    <row r="1569" spans="1:8">
      <c r="A1569" s="1">
        <v>2877</v>
      </c>
      <c r="B1569" s="33" t="s">
        <v>5425</v>
      </c>
      <c r="C1569" s="80">
        <v>6000</v>
      </c>
      <c r="D1569" s="81">
        <v>650</v>
      </c>
      <c r="E1569" s="1" t="s">
        <v>2861</v>
      </c>
      <c r="F1569" s="1" t="s">
        <v>2810</v>
      </c>
      <c r="G1569" s="82" t="s">
        <v>2818</v>
      </c>
      <c r="H1569" s="1" t="s">
        <v>2928</v>
      </c>
    </row>
    <row r="1570" spans="1:8">
      <c r="A1570" s="1">
        <v>3345</v>
      </c>
      <c r="B1570" s="33" t="s">
        <v>5426</v>
      </c>
      <c r="C1570" s="80">
        <v>500</v>
      </c>
      <c r="D1570" s="81">
        <v>650</v>
      </c>
      <c r="E1570" s="1" t="s">
        <v>2809</v>
      </c>
      <c r="F1570" s="1" t="s">
        <v>2810</v>
      </c>
      <c r="G1570" s="82" t="s">
        <v>2811</v>
      </c>
      <c r="H1570" s="1" t="s">
        <v>2928</v>
      </c>
    </row>
    <row r="1571" spans="1:8">
      <c r="A1571" s="1">
        <v>3413</v>
      </c>
      <c r="B1571" s="33" t="s">
        <v>5427</v>
      </c>
      <c r="C1571" s="80">
        <v>500</v>
      </c>
      <c r="D1571" s="81">
        <v>650</v>
      </c>
      <c r="E1571" s="1" t="s">
        <v>2809</v>
      </c>
      <c r="F1571" s="1" t="s">
        <v>2810</v>
      </c>
      <c r="G1571" s="82" t="s">
        <v>2811</v>
      </c>
      <c r="H1571" s="1" t="s">
        <v>2928</v>
      </c>
    </row>
    <row r="1572" spans="1:8">
      <c r="A1572" s="1">
        <v>3865</v>
      </c>
      <c r="B1572" s="33" t="s">
        <v>5428</v>
      </c>
      <c r="C1572" s="80">
        <v>2413</v>
      </c>
      <c r="D1572" s="81">
        <v>650</v>
      </c>
      <c r="E1572" s="1" t="s">
        <v>2861</v>
      </c>
      <c r="F1572" s="1" t="s">
        <v>96</v>
      </c>
      <c r="G1572" s="82" t="s">
        <v>2851</v>
      </c>
      <c r="H1572" s="1" t="s">
        <v>2928</v>
      </c>
    </row>
    <row r="1573" spans="1:8">
      <c r="A1573" s="1">
        <v>1777</v>
      </c>
      <c r="B1573" s="33" t="s">
        <v>5421</v>
      </c>
      <c r="C1573" s="80">
        <v>4800</v>
      </c>
      <c r="D1573" s="81">
        <v>651</v>
      </c>
      <c r="E1573" s="1" t="s">
        <v>2861</v>
      </c>
      <c r="F1573" s="1" t="s">
        <v>2981</v>
      </c>
      <c r="G1573" s="82" t="s">
        <v>2839</v>
      </c>
      <c r="H1573" s="1" t="s">
        <v>2834</v>
      </c>
    </row>
    <row r="1574" spans="1:8">
      <c r="A1574" s="1">
        <v>3928</v>
      </c>
      <c r="B1574" s="33" t="s">
        <v>5422</v>
      </c>
      <c r="C1574" s="80">
        <v>5000</v>
      </c>
      <c r="D1574" s="81">
        <v>651</v>
      </c>
      <c r="E1574" s="1" t="s">
        <v>2861</v>
      </c>
      <c r="F1574" s="1" t="s">
        <v>2810</v>
      </c>
      <c r="G1574" s="82" t="s">
        <v>2880</v>
      </c>
      <c r="H1574" s="1" t="s">
        <v>2928</v>
      </c>
    </row>
    <row r="1575" spans="1:8">
      <c r="A1575" s="1">
        <v>1998</v>
      </c>
      <c r="B1575" s="33" t="s">
        <v>5420</v>
      </c>
      <c r="C1575" s="80">
        <v>2500</v>
      </c>
      <c r="D1575" s="81">
        <v>655</v>
      </c>
      <c r="E1575" s="1" t="s">
        <v>2861</v>
      </c>
      <c r="F1575" s="1" t="s">
        <v>2810</v>
      </c>
      <c r="G1575" s="82" t="s">
        <v>2821</v>
      </c>
      <c r="H1575" s="1" t="s">
        <v>4373</v>
      </c>
    </row>
    <row r="1576" spans="1:8" ht="27.6">
      <c r="A1576" s="1">
        <v>2911</v>
      </c>
      <c r="B1576" s="33" t="s">
        <v>5419</v>
      </c>
      <c r="C1576" s="80">
        <v>1800</v>
      </c>
      <c r="D1576" s="81">
        <v>657</v>
      </c>
      <c r="E1576" s="1" t="s">
        <v>2861</v>
      </c>
      <c r="F1576" s="1" t="s">
        <v>2810</v>
      </c>
      <c r="G1576" s="82" t="s">
        <v>2825</v>
      </c>
      <c r="H1576" s="1" t="s">
        <v>2928</v>
      </c>
    </row>
    <row r="1577" spans="1:8">
      <c r="A1577" s="1">
        <v>3451</v>
      </c>
      <c r="B1577" s="33" t="s">
        <v>5418</v>
      </c>
      <c r="C1577" s="80">
        <v>650</v>
      </c>
      <c r="D1577" s="81">
        <v>658</v>
      </c>
      <c r="E1577" s="1" t="s">
        <v>2809</v>
      </c>
      <c r="F1577" s="1" t="s">
        <v>2810</v>
      </c>
      <c r="G1577" s="82" t="s">
        <v>2849</v>
      </c>
      <c r="H1577" s="1" t="s">
        <v>2928</v>
      </c>
    </row>
    <row r="1578" spans="1:8" ht="27.6">
      <c r="A1578" s="1">
        <v>3529</v>
      </c>
      <c r="B1578" s="33" t="s">
        <v>5417</v>
      </c>
      <c r="C1578" s="80">
        <v>500</v>
      </c>
      <c r="D1578" s="81">
        <v>660</v>
      </c>
      <c r="E1578" s="1" t="s">
        <v>2809</v>
      </c>
      <c r="F1578" s="1" t="s">
        <v>2810</v>
      </c>
      <c r="G1578" s="82" t="s">
        <v>2821</v>
      </c>
      <c r="H1578" s="1" t="s">
        <v>2928</v>
      </c>
    </row>
    <row r="1579" spans="1:8" ht="27.6">
      <c r="A1579" s="1">
        <v>3289</v>
      </c>
      <c r="B1579" s="33" t="s">
        <v>5416</v>
      </c>
      <c r="C1579" s="80">
        <v>500</v>
      </c>
      <c r="D1579" s="81">
        <v>665.21</v>
      </c>
      <c r="E1579" s="1" t="s">
        <v>2809</v>
      </c>
      <c r="F1579" s="1" t="s">
        <v>2820</v>
      </c>
      <c r="G1579" s="82" t="s">
        <v>2839</v>
      </c>
      <c r="H1579" s="1" t="s">
        <v>2928</v>
      </c>
    </row>
    <row r="1580" spans="1:8">
      <c r="A1580" s="1">
        <v>2801</v>
      </c>
      <c r="B1580" s="33" t="s">
        <v>5415</v>
      </c>
      <c r="C1580" s="80">
        <v>500</v>
      </c>
      <c r="D1580" s="81">
        <v>666</v>
      </c>
      <c r="E1580" s="1" t="s">
        <v>2809</v>
      </c>
      <c r="F1580" s="1" t="s">
        <v>2892</v>
      </c>
      <c r="G1580" s="82" t="s">
        <v>2880</v>
      </c>
      <c r="H1580" s="1" t="s">
        <v>2928</v>
      </c>
    </row>
    <row r="1581" spans="1:8" ht="27.6">
      <c r="A1581" s="1">
        <v>942</v>
      </c>
      <c r="B1581" s="33" t="s">
        <v>5414</v>
      </c>
      <c r="C1581" s="80">
        <v>7500</v>
      </c>
      <c r="D1581" s="81">
        <v>668</v>
      </c>
      <c r="E1581" s="1" t="s">
        <v>2861</v>
      </c>
      <c r="F1581" s="1" t="s">
        <v>2810</v>
      </c>
      <c r="G1581" s="82" t="s">
        <v>2839</v>
      </c>
      <c r="H1581" s="1" t="s">
        <v>2816</v>
      </c>
    </row>
    <row r="1582" spans="1:8" ht="27.6">
      <c r="A1582" s="1">
        <v>2367</v>
      </c>
      <c r="B1582" s="33" t="s">
        <v>5413</v>
      </c>
      <c r="C1582" s="80">
        <v>50000</v>
      </c>
      <c r="D1582" s="81">
        <v>670</v>
      </c>
      <c r="E1582" s="1" t="s">
        <v>2814</v>
      </c>
      <c r="F1582" s="1" t="s">
        <v>2810</v>
      </c>
      <c r="G1582" s="82" t="s">
        <v>2811</v>
      </c>
      <c r="H1582" s="1" t="s">
        <v>3415</v>
      </c>
    </row>
    <row r="1583" spans="1:8">
      <c r="A1583" s="1">
        <v>2920</v>
      </c>
      <c r="B1583" s="33" t="s">
        <v>5412</v>
      </c>
      <c r="C1583" s="80">
        <v>2500</v>
      </c>
      <c r="D1583" s="81">
        <v>671</v>
      </c>
      <c r="E1583" s="1" t="s">
        <v>2861</v>
      </c>
      <c r="F1583" s="1" t="s">
        <v>96</v>
      </c>
      <c r="G1583" s="82" t="s">
        <v>2811</v>
      </c>
      <c r="H1583" s="1" t="s">
        <v>2928</v>
      </c>
    </row>
    <row r="1584" spans="1:8">
      <c r="A1584" s="1">
        <v>1190</v>
      </c>
      <c r="B1584" s="33" t="s">
        <v>5411</v>
      </c>
      <c r="C1584" s="80">
        <v>500</v>
      </c>
      <c r="D1584" s="81">
        <v>675</v>
      </c>
      <c r="E1584" s="1" t="s">
        <v>2809</v>
      </c>
      <c r="F1584" s="1" t="s">
        <v>2810</v>
      </c>
      <c r="G1584" s="82" t="s">
        <v>2867</v>
      </c>
      <c r="H1584" s="1" t="s">
        <v>2834</v>
      </c>
    </row>
    <row r="1585" spans="1:8">
      <c r="A1585" s="1">
        <v>428</v>
      </c>
      <c r="B1585" s="33" t="s">
        <v>5410</v>
      </c>
      <c r="C1585" s="80">
        <v>12000</v>
      </c>
      <c r="D1585" s="81">
        <v>676</v>
      </c>
      <c r="E1585" s="1" t="s">
        <v>2861</v>
      </c>
      <c r="F1585" s="1" t="s">
        <v>2810</v>
      </c>
      <c r="G1585" s="82" t="s">
        <v>2825</v>
      </c>
      <c r="H1585" s="1" t="s">
        <v>3207</v>
      </c>
    </row>
    <row r="1586" spans="1:8">
      <c r="A1586" s="1">
        <v>1556</v>
      </c>
      <c r="B1586" s="33" t="s">
        <v>5409</v>
      </c>
      <c r="C1586" s="80">
        <v>1500</v>
      </c>
      <c r="D1586" s="81">
        <v>677</v>
      </c>
      <c r="E1586" s="1" t="s">
        <v>2861</v>
      </c>
      <c r="F1586" s="1" t="s">
        <v>96</v>
      </c>
      <c r="G1586" s="82" t="s">
        <v>2821</v>
      </c>
      <c r="H1586" s="1" t="s">
        <v>4701</v>
      </c>
    </row>
    <row r="1587" spans="1:8">
      <c r="A1587" s="1">
        <v>1079</v>
      </c>
      <c r="B1587" s="33" t="s">
        <v>5408</v>
      </c>
      <c r="C1587" s="80">
        <v>26000</v>
      </c>
      <c r="D1587" s="81">
        <v>678</v>
      </c>
      <c r="E1587" s="1" t="s">
        <v>2861</v>
      </c>
      <c r="F1587" s="1" t="s">
        <v>100</v>
      </c>
      <c r="G1587" s="82" t="s">
        <v>2823</v>
      </c>
      <c r="H1587" s="1" t="s">
        <v>3029</v>
      </c>
    </row>
    <row r="1588" spans="1:8">
      <c r="A1588" s="1">
        <v>1640</v>
      </c>
      <c r="B1588" s="33" t="s">
        <v>5407</v>
      </c>
      <c r="C1588" s="80">
        <v>400</v>
      </c>
      <c r="D1588" s="81">
        <v>679.44</v>
      </c>
      <c r="E1588" s="1" t="s">
        <v>2809</v>
      </c>
      <c r="F1588" s="1" t="s">
        <v>2810</v>
      </c>
      <c r="G1588" s="82" t="s">
        <v>2851</v>
      </c>
      <c r="H1588" s="1" t="s">
        <v>2984</v>
      </c>
    </row>
    <row r="1589" spans="1:8">
      <c r="A1589" s="1">
        <v>2500</v>
      </c>
      <c r="B1589" s="33" t="s">
        <v>5406</v>
      </c>
      <c r="C1589" s="80">
        <v>600</v>
      </c>
      <c r="D1589" s="81">
        <v>680</v>
      </c>
      <c r="E1589" s="1" t="s">
        <v>2809</v>
      </c>
      <c r="F1589" s="1" t="s">
        <v>2810</v>
      </c>
      <c r="G1589" s="82" t="s">
        <v>2825</v>
      </c>
      <c r="H1589" s="1" t="s">
        <v>2948</v>
      </c>
    </row>
    <row r="1590" spans="1:8" ht="27.6">
      <c r="A1590" s="1">
        <v>1892</v>
      </c>
      <c r="B1590" s="33" t="s">
        <v>5405</v>
      </c>
      <c r="C1590" s="80">
        <v>500</v>
      </c>
      <c r="D1590" s="81">
        <v>683</v>
      </c>
      <c r="E1590" s="1" t="s">
        <v>2809</v>
      </c>
      <c r="F1590" s="1" t="s">
        <v>2810</v>
      </c>
      <c r="G1590" s="82" t="s">
        <v>2825</v>
      </c>
      <c r="H1590" s="1" t="s">
        <v>2948</v>
      </c>
    </row>
    <row r="1591" spans="1:8">
      <c r="A1591" s="1">
        <v>409</v>
      </c>
      <c r="B1591" s="33" t="s">
        <v>5403</v>
      </c>
      <c r="C1591" s="80">
        <v>500</v>
      </c>
      <c r="D1591" s="81">
        <v>684</v>
      </c>
      <c r="E1591" s="1" t="s">
        <v>2809</v>
      </c>
      <c r="F1591" s="1" t="s">
        <v>2820</v>
      </c>
      <c r="G1591" s="82" t="s">
        <v>2821</v>
      </c>
      <c r="H1591" s="1" t="s">
        <v>2876</v>
      </c>
    </row>
    <row r="1592" spans="1:8" ht="27.6">
      <c r="A1592" s="1">
        <v>668</v>
      </c>
      <c r="B1592" s="33" t="s">
        <v>5404</v>
      </c>
      <c r="C1592" s="80">
        <v>15000</v>
      </c>
      <c r="D1592" s="81">
        <v>684</v>
      </c>
      <c r="E1592" s="1" t="s">
        <v>2861</v>
      </c>
      <c r="F1592" s="1" t="s">
        <v>2810</v>
      </c>
      <c r="G1592" s="82" t="s">
        <v>2849</v>
      </c>
      <c r="H1592" s="1" t="s">
        <v>2816</v>
      </c>
    </row>
    <row r="1593" spans="1:8" ht="27.6">
      <c r="A1593" s="1">
        <v>631</v>
      </c>
      <c r="B1593" s="33" t="s">
        <v>5402</v>
      </c>
      <c r="C1593" s="80">
        <v>50000</v>
      </c>
      <c r="D1593" s="81">
        <v>690</v>
      </c>
      <c r="E1593" s="1" t="s">
        <v>2814</v>
      </c>
      <c r="F1593" s="1" t="s">
        <v>96</v>
      </c>
      <c r="G1593" s="82" t="s">
        <v>2823</v>
      </c>
      <c r="H1593" s="1" t="s">
        <v>3415</v>
      </c>
    </row>
    <row r="1594" spans="1:8" ht="27.6">
      <c r="A1594" s="1">
        <v>3461</v>
      </c>
      <c r="B1594" s="33" t="s">
        <v>5401</v>
      </c>
      <c r="C1594" s="80">
        <v>500</v>
      </c>
      <c r="D1594" s="81">
        <v>695</v>
      </c>
      <c r="E1594" s="1" t="s">
        <v>2809</v>
      </c>
      <c r="F1594" s="1" t="s">
        <v>2810</v>
      </c>
      <c r="G1594" s="82" t="s">
        <v>2880</v>
      </c>
      <c r="H1594" s="1" t="s">
        <v>2928</v>
      </c>
    </row>
    <row r="1595" spans="1:8">
      <c r="A1595" s="1">
        <v>663</v>
      </c>
      <c r="B1595" s="33" t="s">
        <v>5399</v>
      </c>
      <c r="C1595" s="80">
        <v>200000</v>
      </c>
      <c r="D1595" s="81">
        <v>700</v>
      </c>
      <c r="E1595" s="1" t="s">
        <v>2861</v>
      </c>
      <c r="F1595" s="1" t="s">
        <v>2911</v>
      </c>
      <c r="G1595" s="82" t="s">
        <v>2821</v>
      </c>
      <c r="H1595" s="1" t="s">
        <v>2816</v>
      </c>
    </row>
    <row r="1596" spans="1:8">
      <c r="A1596" s="1">
        <v>782</v>
      </c>
      <c r="B1596" s="33" t="s">
        <v>5400</v>
      </c>
      <c r="C1596" s="80">
        <v>700</v>
      </c>
      <c r="D1596" s="81">
        <v>700</v>
      </c>
      <c r="E1596" s="1" t="s">
        <v>2809</v>
      </c>
      <c r="F1596" s="1" t="s">
        <v>2810</v>
      </c>
      <c r="G1596" s="82" t="s">
        <v>2851</v>
      </c>
      <c r="H1596" s="1" t="s">
        <v>2984</v>
      </c>
    </row>
    <row r="1597" spans="1:8">
      <c r="A1597" s="1">
        <v>1500</v>
      </c>
      <c r="B1597" s="33" t="s">
        <v>5398</v>
      </c>
      <c r="C1597" s="80">
        <v>2800</v>
      </c>
      <c r="D1597" s="81">
        <v>701</v>
      </c>
      <c r="E1597" s="1" t="s">
        <v>2861</v>
      </c>
      <c r="F1597" s="1" t="s">
        <v>2810</v>
      </c>
      <c r="G1597" s="82" t="s">
        <v>2823</v>
      </c>
      <c r="H1597" s="1" t="s">
        <v>4262</v>
      </c>
    </row>
    <row r="1598" spans="1:8" ht="27.6">
      <c r="A1598" s="1">
        <v>3454</v>
      </c>
      <c r="B1598" s="33" t="s">
        <v>5397</v>
      </c>
      <c r="C1598" s="80">
        <v>700</v>
      </c>
      <c r="D1598" s="81">
        <v>705</v>
      </c>
      <c r="E1598" s="1" t="s">
        <v>2809</v>
      </c>
      <c r="F1598" s="1" t="s">
        <v>2820</v>
      </c>
      <c r="G1598" s="82" t="s">
        <v>2851</v>
      </c>
      <c r="H1598" s="1" t="s">
        <v>2928</v>
      </c>
    </row>
    <row r="1599" spans="1:8">
      <c r="A1599" s="1">
        <v>3294</v>
      </c>
      <c r="B1599" s="33" t="s">
        <v>5396</v>
      </c>
      <c r="C1599" s="80">
        <v>600</v>
      </c>
      <c r="D1599" s="81">
        <v>710</v>
      </c>
      <c r="E1599" s="1" t="s">
        <v>2809</v>
      </c>
      <c r="F1599" s="1" t="s">
        <v>2820</v>
      </c>
      <c r="G1599" s="82" t="s">
        <v>2825</v>
      </c>
      <c r="H1599" s="1" t="s">
        <v>2928</v>
      </c>
    </row>
    <row r="1600" spans="1:8" ht="27.6">
      <c r="A1600" s="1">
        <v>962</v>
      </c>
      <c r="B1600" s="33" t="s">
        <v>5395</v>
      </c>
      <c r="C1600" s="80">
        <v>2500</v>
      </c>
      <c r="D1600" s="81">
        <v>712</v>
      </c>
      <c r="E1600" s="1" t="s">
        <v>2861</v>
      </c>
      <c r="F1600" s="1" t="s">
        <v>2810</v>
      </c>
      <c r="G1600" s="82" t="s">
        <v>2839</v>
      </c>
      <c r="H1600" s="1" t="s">
        <v>2816</v>
      </c>
    </row>
    <row r="1601" spans="1:8">
      <c r="A1601" s="1">
        <v>3755</v>
      </c>
      <c r="B1601" s="33" t="s">
        <v>5394</v>
      </c>
      <c r="C1601" s="80">
        <v>550</v>
      </c>
      <c r="D1601" s="81">
        <v>713</v>
      </c>
      <c r="E1601" s="1" t="s">
        <v>2809</v>
      </c>
      <c r="F1601" s="1" t="s">
        <v>2820</v>
      </c>
      <c r="G1601" s="82" t="s">
        <v>2849</v>
      </c>
      <c r="H1601" s="1" t="s">
        <v>3032</v>
      </c>
    </row>
    <row r="1602" spans="1:8">
      <c r="A1602" s="1">
        <v>3665</v>
      </c>
      <c r="B1602" s="33" t="s">
        <v>5393</v>
      </c>
      <c r="C1602" s="80">
        <v>620</v>
      </c>
      <c r="D1602" s="81">
        <v>714</v>
      </c>
      <c r="E1602" s="1" t="s">
        <v>2809</v>
      </c>
      <c r="F1602" s="1" t="s">
        <v>3414</v>
      </c>
      <c r="G1602" s="82" t="s">
        <v>2818</v>
      </c>
      <c r="H1602" s="1" t="s">
        <v>2928</v>
      </c>
    </row>
    <row r="1603" spans="1:8">
      <c r="A1603" s="1">
        <v>716</v>
      </c>
      <c r="B1603" s="33" t="s">
        <v>5389</v>
      </c>
      <c r="C1603" s="80">
        <v>7000</v>
      </c>
      <c r="D1603" s="81">
        <v>715</v>
      </c>
      <c r="E1603" s="1" t="s">
        <v>2861</v>
      </c>
      <c r="F1603" s="1" t="s">
        <v>2810</v>
      </c>
      <c r="G1603" s="82" t="s">
        <v>2818</v>
      </c>
      <c r="H1603" s="1" t="s">
        <v>2816</v>
      </c>
    </row>
    <row r="1604" spans="1:8" ht="27.6">
      <c r="A1604" s="1">
        <v>2955</v>
      </c>
      <c r="B1604" s="33" t="s">
        <v>5390</v>
      </c>
      <c r="C1604" s="80">
        <v>1200</v>
      </c>
      <c r="D1604" s="81">
        <v>715</v>
      </c>
      <c r="E1604" s="1" t="s">
        <v>2814</v>
      </c>
      <c r="F1604" s="1" t="s">
        <v>2810</v>
      </c>
      <c r="G1604" s="82" t="s">
        <v>2825</v>
      </c>
      <c r="H1604" s="1" t="s">
        <v>2881</v>
      </c>
    </row>
    <row r="1605" spans="1:8" ht="27.6">
      <c r="A1605" s="1">
        <v>3826</v>
      </c>
      <c r="B1605" s="33" t="s">
        <v>5391</v>
      </c>
      <c r="C1605" s="80">
        <v>600</v>
      </c>
      <c r="D1605" s="81">
        <v>715</v>
      </c>
      <c r="E1605" s="1" t="s">
        <v>2809</v>
      </c>
      <c r="F1605" s="1" t="s">
        <v>2820</v>
      </c>
      <c r="G1605" s="82" t="s">
        <v>2823</v>
      </c>
      <c r="H1605" s="1" t="s">
        <v>2928</v>
      </c>
    </row>
    <row r="1606" spans="1:8">
      <c r="A1606" s="1">
        <v>3998</v>
      </c>
      <c r="B1606" s="33" t="s">
        <v>5392</v>
      </c>
      <c r="C1606" s="80">
        <v>1250</v>
      </c>
      <c r="D1606" s="81">
        <v>715</v>
      </c>
      <c r="E1606" s="1" t="s">
        <v>2861</v>
      </c>
      <c r="F1606" s="1" t="s">
        <v>2810</v>
      </c>
      <c r="G1606" s="82" t="s">
        <v>2811</v>
      </c>
      <c r="H1606" s="1" t="s">
        <v>2928</v>
      </c>
    </row>
    <row r="1607" spans="1:8">
      <c r="A1607" s="1">
        <v>3539</v>
      </c>
      <c r="B1607" s="33" t="s">
        <v>5388</v>
      </c>
      <c r="C1607" s="80">
        <v>600</v>
      </c>
      <c r="D1607" s="81">
        <v>718</v>
      </c>
      <c r="E1607" s="1" t="s">
        <v>2809</v>
      </c>
      <c r="F1607" s="1" t="s">
        <v>2810</v>
      </c>
      <c r="G1607" s="82" t="s">
        <v>2867</v>
      </c>
      <c r="H1607" s="1" t="s">
        <v>2928</v>
      </c>
    </row>
    <row r="1608" spans="1:8">
      <c r="A1608" s="1">
        <v>3295</v>
      </c>
      <c r="B1608" s="33" t="s">
        <v>5387</v>
      </c>
      <c r="C1608" s="80">
        <v>700</v>
      </c>
      <c r="D1608" s="81">
        <v>720.01</v>
      </c>
      <c r="E1608" s="1" t="s">
        <v>2809</v>
      </c>
      <c r="F1608" s="1" t="s">
        <v>2820</v>
      </c>
      <c r="G1608" s="82" t="s">
        <v>2867</v>
      </c>
      <c r="H1608" s="1" t="s">
        <v>2928</v>
      </c>
    </row>
    <row r="1609" spans="1:8">
      <c r="A1609" s="1">
        <v>3023</v>
      </c>
      <c r="B1609" s="33" t="s">
        <v>5386</v>
      </c>
      <c r="C1609" s="80">
        <v>700</v>
      </c>
      <c r="D1609" s="81">
        <v>721</v>
      </c>
      <c r="E1609" s="1" t="s">
        <v>2809</v>
      </c>
      <c r="F1609" s="1" t="s">
        <v>2820</v>
      </c>
      <c r="G1609" s="82" t="s">
        <v>2823</v>
      </c>
      <c r="H1609" s="1" t="s">
        <v>2881</v>
      </c>
    </row>
    <row r="1610" spans="1:8">
      <c r="A1610" s="1">
        <v>181</v>
      </c>
      <c r="B1610" s="33" t="s">
        <v>5385</v>
      </c>
      <c r="C1610" s="80">
        <v>3423</v>
      </c>
      <c r="D1610" s="81">
        <v>722</v>
      </c>
      <c r="E1610" s="1" t="s">
        <v>2861</v>
      </c>
      <c r="F1610" s="1" t="s">
        <v>2820</v>
      </c>
      <c r="G1610" s="82" t="s">
        <v>2825</v>
      </c>
      <c r="H1610" s="1" t="s">
        <v>2893</v>
      </c>
    </row>
    <row r="1611" spans="1:8">
      <c r="A1611" s="1">
        <v>2542</v>
      </c>
      <c r="B1611" s="33" t="s">
        <v>5384</v>
      </c>
      <c r="C1611" s="80">
        <v>700</v>
      </c>
      <c r="D1611" s="81">
        <v>725</v>
      </c>
      <c r="E1611" s="1" t="s">
        <v>2809</v>
      </c>
      <c r="F1611" s="1" t="s">
        <v>2810</v>
      </c>
      <c r="G1611" s="82" t="s">
        <v>2867</v>
      </c>
      <c r="H1611" s="1" t="s">
        <v>3263</v>
      </c>
    </row>
    <row r="1612" spans="1:8">
      <c r="A1612" s="1">
        <v>995</v>
      </c>
      <c r="B1612" s="33" t="s">
        <v>5383</v>
      </c>
      <c r="C1612" s="80">
        <v>10000</v>
      </c>
      <c r="D1612" s="81">
        <v>726</v>
      </c>
      <c r="E1612" s="1" t="s">
        <v>2861</v>
      </c>
      <c r="F1612" s="1" t="s">
        <v>2810</v>
      </c>
      <c r="G1612" s="82" t="s">
        <v>2843</v>
      </c>
      <c r="H1612" s="1" t="s">
        <v>2816</v>
      </c>
    </row>
    <row r="1613" spans="1:8">
      <c r="A1613" s="1">
        <v>1389</v>
      </c>
      <c r="B1613" s="33" t="s">
        <v>5382</v>
      </c>
      <c r="C1613" s="80">
        <v>500</v>
      </c>
      <c r="D1613" s="81">
        <v>727</v>
      </c>
      <c r="E1613" s="1" t="s">
        <v>2809</v>
      </c>
      <c r="F1613" s="1" t="s">
        <v>2820</v>
      </c>
      <c r="G1613" s="82" t="s">
        <v>2851</v>
      </c>
      <c r="H1613" s="1" t="s">
        <v>2984</v>
      </c>
    </row>
    <row r="1614" spans="1:8">
      <c r="A1614" s="1">
        <v>874</v>
      </c>
      <c r="B1614" s="33" t="s">
        <v>5379</v>
      </c>
      <c r="C1614" s="80">
        <v>3000</v>
      </c>
      <c r="D1614" s="81">
        <v>730</v>
      </c>
      <c r="E1614" s="1" t="s">
        <v>2861</v>
      </c>
      <c r="F1614" s="1" t="s">
        <v>2810</v>
      </c>
      <c r="G1614" s="82" t="s">
        <v>2823</v>
      </c>
      <c r="H1614" s="1" t="s">
        <v>3919</v>
      </c>
    </row>
    <row r="1615" spans="1:8">
      <c r="A1615" s="1">
        <v>2795</v>
      </c>
      <c r="B1615" s="33" t="s">
        <v>5380</v>
      </c>
      <c r="C1615" s="80">
        <v>700</v>
      </c>
      <c r="D1615" s="81">
        <v>730</v>
      </c>
      <c r="E1615" s="1" t="s">
        <v>2809</v>
      </c>
      <c r="F1615" s="1" t="s">
        <v>2810</v>
      </c>
      <c r="G1615" s="82" t="s">
        <v>2825</v>
      </c>
      <c r="H1615" s="1" t="s">
        <v>2928</v>
      </c>
    </row>
    <row r="1616" spans="1:8">
      <c r="A1616" s="1">
        <v>4094</v>
      </c>
      <c r="B1616" s="33" t="s">
        <v>5381</v>
      </c>
      <c r="C1616" s="80">
        <v>2000</v>
      </c>
      <c r="D1616" s="81">
        <v>730</v>
      </c>
      <c r="E1616" s="1" t="s">
        <v>2861</v>
      </c>
      <c r="F1616" s="1" t="s">
        <v>2810</v>
      </c>
      <c r="G1616" s="82" t="s">
        <v>2880</v>
      </c>
      <c r="H1616" s="1" t="s">
        <v>2928</v>
      </c>
    </row>
    <row r="1617" spans="1:8">
      <c r="A1617" s="1">
        <v>2742</v>
      </c>
      <c r="B1617" s="33" t="s">
        <v>5378</v>
      </c>
      <c r="C1617" s="80">
        <v>2500</v>
      </c>
      <c r="D1617" s="81">
        <v>731</v>
      </c>
      <c r="E1617" s="1" t="s">
        <v>2861</v>
      </c>
      <c r="F1617" s="1" t="s">
        <v>2810</v>
      </c>
      <c r="G1617" s="82" t="s">
        <v>2825</v>
      </c>
      <c r="H1617" s="1" t="s">
        <v>4721</v>
      </c>
    </row>
    <row r="1618" spans="1:8">
      <c r="A1618" s="1">
        <v>1108</v>
      </c>
      <c r="B1618" s="33" t="s">
        <v>5377</v>
      </c>
      <c r="C1618" s="80">
        <v>25000</v>
      </c>
      <c r="D1618" s="81">
        <v>732.5</v>
      </c>
      <c r="E1618" s="1" t="s">
        <v>2861</v>
      </c>
      <c r="F1618" s="1" t="s">
        <v>2810</v>
      </c>
      <c r="G1618" s="82" t="s">
        <v>2811</v>
      </c>
      <c r="H1618" s="1" t="s">
        <v>3029</v>
      </c>
    </row>
    <row r="1619" spans="1:8">
      <c r="A1619" s="1">
        <v>4074</v>
      </c>
      <c r="B1619" s="33" t="s">
        <v>5376</v>
      </c>
      <c r="C1619" s="80">
        <v>2750</v>
      </c>
      <c r="D1619" s="81">
        <v>735</v>
      </c>
      <c r="E1619" s="1" t="s">
        <v>2861</v>
      </c>
      <c r="F1619" s="1" t="s">
        <v>2820</v>
      </c>
      <c r="G1619" s="82" t="s">
        <v>2818</v>
      </c>
      <c r="H1619" s="1" t="s">
        <v>2928</v>
      </c>
    </row>
    <row r="1620" spans="1:8">
      <c r="A1620" s="1">
        <v>3047</v>
      </c>
      <c r="B1620" s="33" t="s">
        <v>5375</v>
      </c>
      <c r="C1620" s="80">
        <v>500</v>
      </c>
      <c r="D1620" s="81">
        <v>745</v>
      </c>
      <c r="E1620" s="1" t="s">
        <v>2809</v>
      </c>
      <c r="F1620" s="1" t="s">
        <v>2810</v>
      </c>
      <c r="G1620" s="82" t="s">
        <v>2849</v>
      </c>
      <c r="H1620" s="1" t="s">
        <v>2881</v>
      </c>
    </row>
    <row r="1621" spans="1:8">
      <c r="A1621" s="1">
        <v>203</v>
      </c>
      <c r="B1621" s="33" t="s">
        <v>5374</v>
      </c>
      <c r="C1621" s="80">
        <v>2500</v>
      </c>
      <c r="D1621" s="81">
        <v>746</v>
      </c>
      <c r="E1621" s="1" t="s">
        <v>2861</v>
      </c>
      <c r="F1621" s="1" t="s">
        <v>2820</v>
      </c>
      <c r="G1621" s="82" t="s">
        <v>2843</v>
      </c>
      <c r="H1621" s="1" t="s">
        <v>2893</v>
      </c>
    </row>
    <row r="1622" spans="1:8">
      <c r="A1622" s="1">
        <v>885</v>
      </c>
      <c r="B1622" s="33" t="s">
        <v>5371</v>
      </c>
      <c r="C1622" s="80">
        <v>1000</v>
      </c>
      <c r="D1622" s="81">
        <v>750</v>
      </c>
      <c r="E1622" s="1" t="s">
        <v>2861</v>
      </c>
      <c r="F1622" s="1" t="s">
        <v>2810</v>
      </c>
      <c r="G1622" s="82" t="s">
        <v>2815</v>
      </c>
      <c r="H1622" s="1" t="s">
        <v>2948</v>
      </c>
    </row>
    <row r="1623" spans="1:8">
      <c r="A1623" s="1">
        <v>2492</v>
      </c>
      <c r="B1623" s="33" t="s">
        <v>5372</v>
      </c>
      <c r="C1623" s="80">
        <v>600</v>
      </c>
      <c r="D1623" s="81">
        <v>750</v>
      </c>
      <c r="E1623" s="1" t="s">
        <v>2809</v>
      </c>
      <c r="F1623" s="1" t="s">
        <v>2810</v>
      </c>
      <c r="G1623" s="82" t="s">
        <v>2823</v>
      </c>
      <c r="H1623" s="1" t="s">
        <v>2948</v>
      </c>
    </row>
    <row r="1624" spans="1:8" ht="27.6">
      <c r="A1624" s="1">
        <v>2870</v>
      </c>
      <c r="B1624" s="33" t="s">
        <v>5373</v>
      </c>
      <c r="C1624" s="80">
        <v>5000</v>
      </c>
      <c r="D1624" s="81">
        <v>750</v>
      </c>
      <c r="E1624" s="1" t="s">
        <v>2861</v>
      </c>
      <c r="F1624" s="1" t="s">
        <v>2810</v>
      </c>
      <c r="G1624" s="82" t="s">
        <v>2823</v>
      </c>
      <c r="H1624" s="1" t="s">
        <v>2928</v>
      </c>
    </row>
    <row r="1625" spans="1:8">
      <c r="A1625" s="1">
        <v>3652</v>
      </c>
      <c r="B1625" s="33" t="s">
        <v>5370</v>
      </c>
      <c r="C1625" s="80">
        <v>300</v>
      </c>
      <c r="D1625" s="81">
        <v>752</v>
      </c>
      <c r="E1625" s="1" t="s">
        <v>2809</v>
      </c>
      <c r="F1625" s="1" t="s">
        <v>96</v>
      </c>
      <c r="G1625" s="82" t="s">
        <v>2867</v>
      </c>
      <c r="H1625" s="1" t="s">
        <v>2928</v>
      </c>
    </row>
    <row r="1626" spans="1:8" ht="27.6">
      <c r="A1626" s="1">
        <v>2209</v>
      </c>
      <c r="B1626" s="33" t="s">
        <v>5369</v>
      </c>
      <c r="C1626" s="80">
        <v>500</v>
      </c>
      <c r="D1626" s="81">
        <v>754</v>
      </c>
      <c r="E1626" s="1" t="s">
        <v>2809</v>
      </c>
      <c r="F1626" s="1" t="s">
        <v>2820</v>
      </c>
      <c r="G1626" s="82" t="s">
        <v>2823</v>
      </c>
      <c r="H1626" s="1" t="s">
        <v>2952</v>
      </c>
    </row>
    <row r="1627" spans="1:8" ht="27.6">
      <c r="A1627" s="1">
        <v>1623</v>
      </c>
      <c r="B1627" s="33" t="s">
        <v>5368</v>
      </c>
      <c r="C1627" s="80">
        <v>750</v>
      </c>
      <c r="D1627" s="81">
        <v>758</v>
      </c>
      <c r="E1627" s="1" t="s">
        <v>2809</v>
      </c>
      <c r="F1627" s="1" t="s">
        <v>2820</v>
      </c>
      <c r="G1627" s="82" t="s">
        <v>2821</v>
      </c>
      <c r="H1627" s="1" t="s">
        <v>2984</v>
      </c>
    </row>
    <row r="1628" spans="1:8">
      <c r="A1628" s="1">
        <v>4083</v>
      </c>
      <c r="B1628" s="33" t="s">
        <v>5367</v>
      </c>
      <c r="C1628" s="80">
        <v>3500</v>
      </c>
      <c r="D1628" s="81">
        <v>759</v>
      </c>
      <c r="E1628" s="1" t="s">
        <v>2861</v>
      </c>
      <c r="F1628" s="1" t="s">
        <v>2810</v>
      </c>
      <c r="G1628" s="82" t="s">
        <v>2815</v>
      </c>
      <c r="H1628" s="1" t="s">
        <v>2928</v>
      </c>
    </row>
    <row r="1629" spans="1:8">
      <c r="A1629" s="1">
        <v>1683</v>
      </c>
      <c r="B1629" s="33" t="s">
        <v>5364</v>
      </c>
      <c r="C1629" s="80">
        <v>3500</v>
      </c>
      <c r="D1629" s="81">
        <v>760</v>
      </c>
      <c r="E1629" s="1" t="s">
        <v>2971</v>
      </c>
      <c r="F1629" s="1" t="s">
        <v>3414</v>
      </c>
      <c r="G1629" s="82" t="s">
        <v>2849</v>
      </c>
      <c r="H1629" s="1" t="s">
        <v>2972</v>
      </c>
    </row>
    <row r="1630" spans="1:8">
      <c r="A1630" s="1">
        <v>2824</v>
      </c>
      <c r="B1630" s="33" t="s">
        <v>5365</v>
      </c>
      <c r="C1630" s="80">
        <v>650</v>
      </c>
      <c r="D1630" s="81">
        <v>760</v>
      </c>
      <c r="E1630" s="1" t="s">
        <v>2809</v>
      </c>
      <c r="F1630" s="1" t="s">
        <v>2810</v>
      </c>
      <c r="G1630" s="82" t="s">
        <v>2825</v>
      </c>
      <c r="H1630" s="1" t="s">
        <v>2928</v>
      </c>
    </row>
    <row r="1631" spans="1:8">
      <c r="A1631" s="1">
        <v>3450</v>
      </c>
      <c r="B1631" s="33" t="s">
        <v>5366</v>
      </c>
      <c r="C1631" s="80">
        <v>500</v>
      </c>
      <c r="D1631" s="81">
        <v>760</v>
      </c>
      <c r="E1631" s="1" t="s">
        <v>2809</v>
      </c>
      <c r="F1631" s="1" t="s">
        <v>2820</v>
      </c>
      <c r="G1631" s="82" t="s">
        <v>2811</v>
      </c>
      <c r="H1631" s="1" t="s">
        <v>2928</v>
      </c>
    </row>
    <row r="1632" spans="1:8">
      <c r="A1632" s="1">
        <v>68</v>
      </c>
      <c r="B1632" s="33" t="s">
        <v>5363</v>
      </c>
      <c r="C1632" s="80">
        <v>600</v>
      </c>
      <c r="D1632" s="81">
        <v>763</v>
      </c>
      <c r="E1632" s="1" t="s">
        <v>2809</v>
      </c>
      <c r="F1632" s="1" t="s">
        <v>2820</v>
      </c>
      <c r="G1632" s="82" t="s">
        <v>2839</v>
      </c>
      <c r="H1632" s="1" t="s">
        <v>3439</v>
      </c>
    </row>
    <row r="1633" spans="1:8">
      <c r="A1633" s="1">
        <v>1359</v>
      </c>
      <c r="B1633" s="33" t="s">
        <v>5362</v>
      </c>
      <c r="C1633" s="80">
        <v>660</v>
      </c>
      <c r="D1633" s="81">
        <v>764</v>
      </c>
      <c r="E1633" s="1" t="s">
        <v>2809</v>
      </c>
      <c r="F1633" s="1" t="s">
        <v>2810</v>
      </c>
      <c r="G1633" s="82" t="s">
        <v>2825</v>
      </c>
      <c r="H1633" s="1" t="s">
        <v>2999</v>
      </c>
    </row>
    <row r="1634" spans="1:8">
      <c r="A1634" s="1">
        <v>446</v>
      </c>
      <c r="B1634" s="33" t="s">
        <v>5361</v>
      </c>
      <c r="C1634" s="80">
        <v>10500</v>
      </c>
      <c r="D1634" s="81">
        <v>766</v>
      </c>
      <c r="E1634" s="1" t="s">
        <v>2861</v>
      </c>
      <c r="F1634" s="1" t="s">
        <v>2810</v>
      </c>
      <c r="G1634" s="82" t="s">
        <v>2811</v>
      </c>
      <c r="H1634" s="1" t="s">
        <v>3207</v>
      </c>
    </row>
    <row r="1635" spans="1:8">
      <c r="A1635" s="1">
        <v>3552</v>
      </c>
      <c r="B1635" s="33" t="s">
        <v>5360</v>
      </c>
      <c r="C1635" s="80">
        <v>773</v>
      </c>
      <c r="D1635" s="81">
        <v>773</v>
      </c>
      <c r="E1635" s="1" t="s">
        <v>2809</v>
      </c>
      <c r="F1635" s="1" t="s">
        <v>2820</v>
      </c>
      <c r="G1635" s="82" t="s">
        <v>2825</v>
      </c>
      <c r="H1635" s="1" t="s">
        <v>2928</v>
      </c>
    </row>
    <row r="1636" spans="1:8" ht="27.6">
      <c r="A1636" s="1">
        <v>4057</v>
      </c>
      <c r="B1636" s="33" t="s">
        <v>5359</v>
      </c>
      <c r="C1636" s="80">
        <v>3500</v>
      </c>
      <c r="D1636" s="81">
        <v>775</v>
      </c>
      <c r="E1636" s="1" t="s">
        <v>2861</v>
      </c>
      <c r="F1636" s="1" t="s">
        <v>2820</v>
      </c>
      <c r="G1636" s="82" t="s">
        <v>2843</v>
      </c>
      <c r="H1636" s="1" t="s">
        <v>2928</v>
      </c>
    </row>
    <row r="1637" spans="1:8">
      <c r="A1637" s="1">
        <v>2817</v>
      </c>
      <c r="B1637" s="33" t="s">
        <v>5356</v>
      </c>
      <c r="C1637" s="80">
        <v>600</v>
      </c>
      <c r="D1637" s="81">
        <v>780</v>
      </c>
      <c r="E1637" s="1" t="s">
        <v>2809</v>
      </c>
      <c r="F1637" s="1" t="s">
        <v>2820</v>
      </c>
      <c r="G1637" s="82" t="s">
        <v>2839</v>
      </c>
      <c r="H1637" s="1" t="s">
        <v>2928</v>
      </c>
    </row>
    <row r="1638" spans="1:8">
      <c r="A1638" s="1">
        <v>3577</v>
      </c>
      <c r="B1638" s="33" t="s">
        <v>5357</v>
      </c>
      <c r="C1638" s="80">
        <v>600</v>
      </c>
      <c r="D1638" s="81">
        <v>780</v>
      </c>
      <c r="E1638" s="1" t="s">
        <v>2809</v>
      </c>
      <c r="F1638" s="1" t="s">
        <v>2810</v>
      </c>
      <c r="G1638" s="82" t="s">
        <v>2849</v>
      </c>
      <c r="H1638" s="1" t="s">
        <v>2928</v>
      </c>
    </row>
    <row r="1639" spans="1:8">
      <c r="A1639" s="1">
        <v>3649</v>
      </c>
      <c r="B1639" s="33" t="s">
        <v>5358</v>
      </c>
      <c r="C1639" s="80">
        <v>750</v>
      </c>
      <c r="D1639" s="81">
        <v>780</v>
      </c>
      <c r="E1639" s="1" t="s">
        <v>2809</v>
      </c>
      <c r="F1639" s="1" t="s">
        <v>96</v>
      </c>
      <c r="G1639" s="82" t="s">
        <v>2825</v>
      </c>
      <c r="H1639" s="1" t="s">
        <v>2928</v>
      </c>
    </row>
    <row r="1640" spans="1:8">
      <c r="A1640" s="1">
        <v>3394</v>
      </c>
      <c r="B1640" s="33" t="s">
        <v>5355</v>
      </c>
      <c r="C1640" s="80">
        <v>550</v>
      </c>
      <c r="D1640" s="81">
        <v>783</v>
      </c>
      <c r="E1640" s="1" t="s">
        <v>2809</v>
      </c>
      <c r="F1640" s="1" t="s">
        <v>2820</v>
      </c>
      <c r="G1640" s="82" t="s">
        <v>2821</v>
      </c>
      <c r="H1640" s="1" t="s">
        <v>2928</v>
      </c>
    </row>
    <row r="1641" spans="1:8" ht="27.6">
      <c r="A1641" s="1">
        <v>2556</v>
      </c>
      <c r="B1641" s="33" t="s">
        <v>5354</v>
      </c>
      <c r="C1641" s="80">
        <v>745</v>
      </c>
      <c r="D1641" s="81">
        <v>786</v>
      </c>
      <c r="E1641" s="1" t="s">
        <v>2809</v>
      </c>
      <c r="F1641" s="1" t="s">
        <v>2810</v>
      </c>
      <c r="G1641" s="82" t="s">
        <v>2843</v>
      </c>
      <c r="H1641" s="1" t="s">
        <v>3263</v>
      </c>
    </row>
    <row r="1642" spans="1:8" ht="27.6">
      <c r="A1642" s="1">
        <v>2385</v>
      </c>
      <c r="B1642" s="33" t="s">
        <v>5353</v>
      </c>
      <c r="C1642" s="80">
        <v>65000</v>
      </c>
      <c r="D1642" s="81">
        <v>788</v>
      </c>
      <c r="E1642" s="1" t="s">
        <v>2814</v>
      </c>
      <c r="F1642" s="1" t="s">
        <v>2810</v>
      </c>
      <c r="G1642" s="82" t="s">
        <v>2851</v>
      </c>
      <c r="H1642" s="1" t="s">
        <v>3415</v>
      </c>
    </row>
    <row r="1643" spans="1:8">
      <c r="A1643" s="1">
        <v>3491</v>
      </c>
      <c r="B1643" s="33" t="s">
        <v>5352</v>
      </c>
      <c r="C1643" s="80">
        <v>500</v>
      </c>
      <c r="D1643" s="81">
        <v>791</v>
      </c>
      <c r="E1643" s="1" t="s">
        <v>2809</v>
      </c>
      <c r="F1643" s="1" t="s">
        <v>2810</v>
      </c>
      <c r="G1643" s="82" t="s">
        <v>2823</v>
      </c>
      <c r="H1643" s="1" t="s">
        <v>2928</v>
      </c>
    </row>
    <row r="1644" spans="1:8">
      <c r="A1644" s="1">
        <v>2931</v>
      </c>
      <c r="B1644" s="33" t="s">
        <v>5349</v>
      </c>
      <c r="C1644" s="80">
        <v>750</v>
      </c>
      <c r="D1644" s="81">
        <v>795</v>
      </c>
      <c r="E1644" s="1" t="s">
        <v>2809</v>
      </c>
      <c r="F1644" s="1" t="s">
        <v>96</v>
      </c>
      <c r="G1644" s="82" t="s">
        <v>2867</v>
      </c>
      <c r="H1644" s="1" t="s">
        <v>3032</v>
      </c>
    </row>
    <row r="1645" spans="1:8">
      <c r="A1645" s="1">
        <v>3096</v>
      </c>
      <c r="B1645" s="33" t="s">
        <v>5350</v>
      </c>
      <c r="C1645" s="80">
        <v>20000</v>
      </c>
      <c r="D1645" s="81">
        <v>795</v>
      </c>
      <c r="E1645" s="1" t="s">
        <v>2861</v>
      </c>
      <c r="F1645" s="1" t="s">
        <v>2810</v>
      </c>
      <c r="G1645" s="82" t="s">
        <v>2823</v>
      </c>
      <c r="H1645" s="1" t="s">
        <v>2881</v>
      </c>
    </row>
    <row r="1646" spans="1:8">
      <c r="A1646" s="1">
        <v>4056</v>
      </c>
      <c r="B1646" s="33" t="s">
        <v>5351</v>
      </c>
      <c r="C1646" s="80">
        <v>1500</v>
      </c>
      <c r="D1646" s="81">
        <v>795</v>
      </c>
      <c r="E1646" s="1" t="s">
        <v>2861</v>
      </c>
      <c r="F1646" s="1" t="s">
        <v>2810</v>
      </c>
      <c r="G1646" s="82" t="s">
        <v>2821</v>
      </c>
      <c r="H1646" s="1" t="s">
        <v>2928</v>
      </c>
    </row>
    <row r="1647" spans="1:8">
      <c r="A1647" s="1">
        <v>3091</v>
      </c>
      <c r="B1647" s="33" t="s">
        <v>5348</v>
      </c>
      <c r="C1647" s="80">
        <v>5000</v>
      </c>
      <c r="D1647" s="81">
        <v>796</v>
      </c>
      <c r="E1647" s="1" t="s">
        <v>2861</v>
      </c>
      <c r="F1647" s="1" t="s">
        <v>2810</v>
      </c>
      <c r="G1647" s="82" t="s">
        <v>2851</v>
      </c>
      <c r="H1647" s="1" t="s">
        <v>2881</v>
      </c>
    </row>
    <row r="1648" spans="1:8">
      <c r="A1648" s="1">
        <v>2486</v>
      </c>
      <c r="B1648" s="33" t="s">
        <v>5347</v>
      </c>
      <c r="C1648" s="80">
        <v>300</v>
      </c>
      <c r="D1648" s="81">
        <v>797</v>
      </c>
      <c r="E1648" s="1" t="s">
        <v>2809</v>
      </c>
      <c r="F1648" s="1" t="s">
        <v>2810</v>
      </c>
      <c r="G1648" s="82" t="s">
        <v>2849</v>
      </c>
      <c r="H1648" s="1" t="s">
        <v>2948</v>
      </c>
    </row>
    <row r="1649" spans="1:8" ht="27.6">
      <c r="A1649" s="1">
        <v>25</v>
      </c>
      <c r="B1649" s="33" t="s">
        <v>5341</v>
      </c>
      <c r="C1649" s="80">
        <v>600</v>
      </c>
      <c r="D1649" s="81">
        <v>800</v>
      </c>
      <c r="E1649" s="1" t="s">
        <v>2809</v>
      </c>
      <c r="F1649" s="1" t="s">
        <v>2810</v>
      </c>
      <c r="G1649" s="82" t="s">
        <v>2843</v>
      </c>
      <c r="H1649" s="1" t="s">
        <v>2997</v>
      </c>
    </row>
    <row r="1650" spans="1:8">
      <c r="A1650" s="1">
        <v>187</v>
      </c>
      <c r="B1650" s="33" t="s">
        <v>5342</v>
      </c>
      <c r="C1650" s="80">
        <v>5000</v>
      </c>
      <c r="D1650" s="81">
        <v>800</v>
      </c>
      <c r="E1650" s="1" t="s">
        <v>2861</v>
      </c>
      <c r="F1650" s="1" t="s">
        <v>2810</v>
      </c>
      <c r="G1650" s="82" t="s">
        <v>2821</v>
      </c>
      <c r="H1650" s="1" t="s">
        <v>2893</v>
      </c>
    </row>
    <row r="1651" spans="1:8" ht="27.6">
      <c r="A1651" s="1">
        <v>1415</v>
      </c>
      <c r="B1651" s="33" t="s">
        <v>5343</v>
      </c>
      <c r="C1651" s="80">
        <v>4400</v>
      </c>
      <c r="D1651" s="81">
        <v>800</v>
      </c>
      <c r="E1651" s="1" t="s">
        <v>2861</v>
      </c>
      <c r="F1651" s="1" t="s">
        <v>2810</v>
      </c>
      <c r="G1651" s="82" t="s">
        <v>2851</v>
      </c>
      <c r="H1651" s="1" t="s">
        <v>3694</v>
      </c>
    </row>
    <row r="1652" spans="1:8">
      <c r="A1652" s="1">
        <v>2684</v>
      </c>
      <c r="B1652" s="33" t="s">
        <v>5344</v>
      </c>
      <c r="C1652" s="80">
        <v>70000</v>
      </c>
      <c r="D1652" s="81">
        <v>800</v>
      </c>
      <c r="E1652" s="1" t="s">
        <v>2861</v>
      </c>
      <c r="F1652" s="1" t="s">
        <v>2810</v>
      </c>
      <c r="G1652" s="82" t="s">
        <v>2821</v>
      </c>
      <c r="H1652" s="1" t="s">
        <v>3661</v>
      </c>
    </row>
    <row r="1653" spans="1:8">
      <c r="A1653" s="1">
        <v>3608</v>
      </c>
      <c r="B1653" s="33" t="s">
        <v>5345</v>
      </c>
      <c r="C1653" s="80">
        <v>800</v>
      </c>
      <c r="D1653" s="81">
        <v>800</v>
      </c>
      <c r="E1653" s="1" t="s">
        <v>2809</v>
      </c>
      <c r="F1653" s="1" t="s">
        <v>2820</v>
      </c>
      <c r="G1653" s="82" t="s">
        <v>2825</v>
      </c>
      <c r="H1653" s="1" t="s">
        <v>2928</v>
      </c>
    </row>
    <row r="1654" spans="1:8">
      <c r="A1654" s="1">
        <v>4095</v>
      </c>
      <c r="B1654" s="33" t="s">
        <v>5346</v>
      </c>
      <c r="C1654" s="80">
        <v>30000</v>
      </c>
      <c r="D1654" s="81">
        <v>800</v>
      </c>
      <c r="E1654" s="1" t="s">
        <v>2861</v>
      </c>
      <c r="F1654" s="1" t="s">
        <v>3051</v>
      </c>
      <c r="G1654" s="82" t="s">
        <v>2843</v>
      </c>
      <c r="H1654" s="1" t="s">
        <v>2928</v>
      </c>
    </row>
    <row r="1655" spans="1:8">
      <c r="A1655" s="1">
        <v>2452</v>
      </c>
      <c r="B1655" s="33" t="s">
        <v>5339</v>
      </c>
      <c r="C1655" s="80">
        <v>600</v>
      </c>
      <c r="D1655" s="81">
        <v>801</v>
      </c>
      <c r="E1655" s="1" t="s">
        <v>2809</v>
      </c>
      <c r="F1655" s="1" t="s">
        <v>2810</v>
      </c>
      <c r="G1655" s="82" t="s">
        <v>2843</v>
      </c>
      <c r="H1655" s="1" t="s">
        <v>2870</v>
      </c>
    </row>
    <row r="1656" spans="1:8">
      <c r="A1656" s="1">
        <v>2746</v>
      </c>
      <c r="B1656" s="33" t="s">
        <v>5340</v>
      </c>
      <c r="C1656" s="80">
        <v>3000</v>
      </c>
      <c r="D1656" s="81">
        <v>801</v>
      </c>
      <c r="E1656" s="1" t="s">
        <v>2861</v>
      </c>
      <c r="F1656" s="1" t="s">
        <v>2810</v>
      </c>
      <c r="G1656" s="82" t="s">
        <v>2851</v>
      </c>
      <c r="H1656" s="1" t="s">
        <v>4721</v>
      </c>
    </row>
    <row r="1657" spans="1:8">
      <c r="A1657" s="1">
        <v>1433</v>
      </c>
      <c r="B1657" s="33" t="s">
        <v>5337</v>
      </c>
      <c r="C1657" s="80">
        <v>12000</v>
      </c>
      <c r="D1657" s="81">
        <v>805</v>
      </c>
      <c r="E1657" s="1" t="s">
        <v>2861</v>
      </c>
      <c r="F1657" s="1" t="s">
        <v>2856</v>
      </c>
      <c r="G1657" s="82" t="s">
        <v>2818</v>
      </c>
      <c r="H1657" s="1" t="s">
        <v>3694</v>
      </c>
    </row>
    <row r="1658" spans="1:8" ht="27.6">
      <c r="A1658" s="1">
        <v>3739</v>
      </c>
      <c r="B1658" s="33" t="s">
        <v>5338</v>
      </c>
      <c r="C1658" s="80">
        <v>4000</v>
      </c>
      <c r="D1658" s="81">
        <v>805</v>
      </c>
      <c r="E1658" s="1" t="s">
        <v>2861</v>
      </c>
      <c r="F1658" s="1" t="s">
        <v>2820</v>
      </c>
      <c r="G1658" s="82" t="s">
        <v>2821</v>
      </c>
      <c r="H1658" s="1" t="s">
        <v>2928</v>
      </c>
    </row>
    <row r="1659" spans="1:8">
      <c r="A1659" s="1">
        <v>1947</v>
      </c>
      <c r="B1659" s="33" t="s">
        <v>5336</v>
      </c>
      <c r="C1659" s="80">
        <v>800</v>
      </c>
      <c r="D1659" s="81">
        <v>805.07</v>
      </c>
      <c r="E1659" s="1" t="s">
        <v>2809</v>
      </c>
      <c r="F1659" s="1" t="s">
        <v>2810</v>
      </c>
      <c r="G1659" s="82" t="s">
        <v>2818</v>
      </c>
      <c r="H1659" s="1" t="s">
        <v>2812</v>
      </c>
    </row>
    <row r="1660" spans="1:8">
      <c r="A1660" s="1">
        <v>1437</v>
      </c>
      <c r="B1660" s="33" t="s">
        <v>5335</v>
      </c>
      <c r="C1660" s="80">
        <v>3000</v>
      </c>
      <c r="D1660" s="81">
        <v>807</v>
      </c>
      <c r="E1660" s="1" t="s">
        <v>2861</v>
      </c>
      <c r="F1660" s="1" t="s">
        <v>2810</v>
      </c>
      <c r="G1660" s="82" t="s">
        <v>2821</v>
      </c>
      <c r="H1660" s="1" t="s">
        <v>3694</v>
      </c>
    </row>
    <row r="1661" spans="1:8">
      <c r="A1661" s="1">
        <v>2300</v>
      </c>
      <c r="B1661" s="33" t="s">
        <v>5333</v>
      </c>
      <c r="C1661" s="80">
        <v>800</v>
      </c>
      <c r="D1661" s="81">
        <v>810</v>
      </c>
      <c r="E1661" s="1" t="s">
        <v>2809</v>
      </c>
      <c r="F1661" s="1" t="s">
        <v>2810</v>
      </c>
      <c r="G1661" s="82" t="s">
        <v>2821</v>
      </c>
      <c r="H1661" s="1" t="s">
        <v>2984</v>
      </c>
    </row>
    <row r="1662" spans="1:8">
      <c r="A1662" s="1">
        <v>3327</v>
      </c>
      <c r="B1662" s="33" t="s">
        <v>5334</v>
      </c>
      <c r="C1662" s="80">
        <v>800</v>
      </c>
      <c r="D1662" s="81">
        <v>810</v>
      </c>
      <c r="E1662" s="1" t="s">
        <v>2809</v>
      </c>
      <c r="F1662" s="1" t="s">
        <v>2820</v>
      </c>
      <c r="G1662" s="82" t="s">
        <v>2823</v>
      </c>
      <c r="H1662" s="1" t="s">
        <v>2928</v>
      </c>
    </row>
    <row r="1663" spans="1:8">
      <c r="A1663" s="1">
        <v>1823</v>
      </c>
      <c r="B1663" s="33" t="s">
        <v>5332</v>
      </c>
      <c r="C1663" s="80">
        <v>700</v>
      </c>
      <c r="D1663" s="81">
        <v>811</v>
      </c>
      <c r="E1663" s="1" t="s">
        <v>2809</v>
      </c>
      <c r="F1663" s="1" t="s">
        <v>2810</v>
      </c>
      <c r="G1663" s="82" t="s">
        <v>2880</v>
      </c>
      <c r="H1663" s="1" t="s">
        <v>2984</v>
      </c>
    </row>
    <row r="1664" spans="1:8">
      <c r="A1664" s="1">
        <v>2222</v>
      </c>
      <c r="B1664" s="33" t="s">
        <v>5331</v>
      </c>
      <c r="C1664" s="80">
        <v>500</v>
      </c>
      <c r="D1664" s="81">
        <v>813</v>
      </c>
      <c r="E1664" s="1" t="s">
        <v>2809</v>
      </c>
      <c r="F1664" s="1" t="s">
        <v>2810</v>
      </c>
      <c r="G1664" s="82" t="s">
        <v>2815</v>
      </c>
      <c r="H1664" s="1" t="s">
        <v>2853</v>
      </c>
    </row>
    <row r="1665" spans="1:8" ht="27.6">
      <c r="A1665" s="1">
        <v>743</v>
      </c>
      <c r="B1665" s="33" t="s">
        <v>5329</v>
      </c>
      <c r="C1665" s="80">
        <v>550</v>
      </c>
      <c r="D1665" s="81">
        <v>814</v>
      </c>
      <c r="E1665" s="1" t="s">
        <v>2809</v>
      </c>
      <c r="F1665" s="1" t="s">
        <v>2810</v>
      </c>
      <c r="G1665" s="82" t="s">
        <v>2849</v>
      </c>
      <c r="H1665" s="1" t="s">
        <v>2999</v>
      </c>
    </row>
    <row r="1666" spans="1:8">
      <c r="A1666" s="1">
        <v>3898</v>
      </c>
      <c r="B1666" s="33" t="s">
        <v>5330</v>
      </c>
      <c r="C1666" s="80">
        <v>2500</v>
      </c>
      <c r="D1666" s="81">
        <v>814</v>
      </c>
      <c r="E1666" s="1" t="s">
        <v>2861</v>
      </c>
      <c r="F1666" s="1" t="s">
        <v>2820</v>
      </c>
      <c r="G1666" s="82" t="s">
        <v>2851</v>
      </c>
      <c r="H1666" s="1" t="s">
        <v>2928</v>
      </c>
    </row>
    <row r="1667" spans="1:8">
      <c r="A1667" s="1">
        <v>1853</v>
      </c>
      <c r="B1667" s="33" t="s">
        <v>5328</v>
      </c>
      <c r="C1667" s="80">
        <v>800</v>
      </c>
      <c r="D1667" s="81">
        <v>815</v>
      </c>
      <c r="E1667" s="1" t="s">
        <v>2809</v>
      </c>
      <c r="F1667" s="1" t="s">
        <v>2810</v>
      </c>
      <c r="G1667" s="82" t="s">
        <v>2880</v>
      </c>
      <c r="H1667" s="1" t="s">
        <v>2984</v>
      </c>
    </row>
    <row r="1668" spans="1:8">
      <c r="A1668" s="1">
        <v>2100</v>
      </c>
      <c r="B1668" s="33" t="s">
        <v>5327</v>
      </c>
      <c r="C1668" s="80">
        <v>600</v>
      </c>
      <c r="D1668" s="81">
        <v>820</v>
      </c>
      <c r="E1668" s="1" t="s">
        <v>2809</v>
      </c>
      <c r="F1668" s="1" t="s">
        <v>2810</v>
      </c>
      <c r="G1668" s="82" t="s">
        <v>2821</v>
      </c>
      <c r="H1668" s="1" t="s">
        <v>2948</v>
      </c>
    </row>
    <row r="1669" spans="1:8">
      <c r="A1669" s="1">
        <v>458</v>
      </c>
      <c r="B1669" s="33" t="s">
        <v>5325</v>
      </c>
      <c r="C1669" s="80">
        <v>10000</v>
      </c>
      <c r="D1669" s="81">
        <v>821</v>
      </c>
      <c r="E1669" s="1" t="s">
        <v>2861</v>
      </c>
      <c r="F1669" s="1" t="s">
        <v>2820</v>
      </c>
      <c r="G1669" s="82" t="s">
        <v>2823</v>
      </c>
      <c r="H1669" s="1" t="s">
        <v>3207</v>
      </c>
    </row>
    <row r="1670" spans="1:8" ht="27.6">
      <c r="A1670" s="1">
        <v>3644</v>
      </c>
      <c r="B1670" s="33" t="s">
        <v>5326</v>
      </c>
      <c r="C1670" s="80">
        <v>5000</v>
      </c>
      <c r="D1670" s="81">
        <v>821</v>
      </c>
      <c r="E1670" s="1" t="s">
        <v>2861</v>
      </c>
      <c r="F1670" s="1" t="s">
        <v>2810</v>
      </c>
      <c r="G1670" s="82" t="s">
        <v>2811</v>
      </c>
      <c r="H1670" s="1" t="s">
        <v>3032</v>
      </c>
    </row>
    <row r="1671" spans="1:8" ht="27.6">
      <c r="A1671" s="1">
        <v>756</v>
      </c>
      <c r="B1671" s="33" t="s">
        <v>5324</v>
      </c>
      <c r="C1671" s="80">
        <v>700</v>
      </c>
      <c r="D1671" s="81">
        <v>824</v>
      </c>
      <c r="E1671" s="1" t="s">
        <v>2809</v>
      </c>
      <c r="F1671" s="1" t="s">
        <v>2810</v>
      </c>
      <c r="G1671" s="82" t="s">
        <v>2811</v>
      </c>
      <c r="H1671" s="1" t="s">
        <v>2999</v>
      </c>
    </row>
    <row r="1672" spans="1:8">
      <c r="A1672" s="1">
        <v>3811</v>
      </c>
      <c r="B1672" s="33" t="s">
        <v>5323</v>
      </c>
      <c r="C1672" s="80">
        <v>250</v>
      </c>
      <c r="D1672" s="81">
        <v>825</v>
      </c>
      <c r="E1672" s="1" t="s">
        <v>2809</v>
      </c>
      <c r="F1672" s="1" t="s">
        <v>2820</v>
      </c>
      <c r="G1672" s="82" t="s">
        <v>2823</v>
      </c>
      <c r="H1672" s="1" t="s">
        <v>2928</v>
      </c>
    </row>
    <row r="1673" spans="1:8">
      <c r="A1673" s="1">
        <v>3051</v>
      </c>
      <c r="B1673" s="33" t="s">
        <v>5322</v>
      </c>
      <c r="C1673" s="80">
        <v>3500</v>
      </c>
      <c r="D1673" s="81">
        <v>827</v>
      </c>
      <c r="E1673" s="1" t="s">
        <v>2861</v>
      </c>
      <c r="F1673" s="1" t="s">
        <v>2820</v>
      </c>
      <c r="G1673" s="82" t="s">
        <v>2839</v>
      </c>
      <c r="H1673" s="1" t="s">
        <v>2881</v>
      </c>
    </row>
    <row r="1674" spans="1:8" ht="27.6">
      <c r="A1674" s="1">
        <v>2637</v>
      </c>
      <c r="B1674" s="33" t="s">
        <v>5321</v>
      </c>
      <c r="C1674" s="80">
        <v>500</v>
      </c>
      <c r="D1674" s="81">
        <v>831</v>
      </c>
      <c r="E1674" s="1" t="s">
        <v>2809</v>
      </c>
      <c r="F1674" s="1" t="s">
        <v>2810</v>
      </c>
      <c r="G1674" s="82" t="s">
        <v>2880</v>
      </c>
      <c r="H1674" s="1" t="s">
        <v>2844</v>
      </c>
    </row>
    <row r="1675" spans="1:8" ht="27.6">
      <c r="A1675" s="1">
        <v>2744</v>
      </c>
      <c r="B1675" s="33" t="s">
        <v>5320</v>
      </c>
      <c r="C1675" s="80">
        <v>16000</v>
      </c>
      <c r="D1675" s="81">
        <v>835</v>
      </c>
      <c r="E1675" s="1" t="s">
        <v>2861</v>
      </c>
      <c r="F1675" s="1" t="s">
        <v>2810</v>
      </c>
      <c r="G1675" s="82" t="s">
        <v>2839</v>
      </c>
      <c r="H1675" s="1" t="s">
        <v>4721</v>
      </c>
    </row>
    <row r="1676" spans="1:8" ht="27.6">
      <c r="A1676" s="1">
        <v>703</v>
      </c>
      <c r="B1676" s="33" t="s">
        <v>5319</v>
      </c>
      <c r="C1676" s="80">
        <v>15000</v>
      </c>
      <c r="D1676" s="81">
        <v>837</v>
      </c>
      <c r="E1676" s="1" t="s">
        <v>2861</v>
      </c>
      <c r="F1676" s="1" t="s">
        <v>2810</v>
      </c>
      <c r="G1676" s="82" t="s">
        <v>2815</v>
      </c>
      <c r="H1676" s="1" t="s">
        <v>2816</v>
      </c>
    </row>
    <row r="1677" spans="1:8" ht="27.6">
      <c r="A1677" s="1">
        <v>3283</v>
      </c>
      <c r="B1677" s="33" t="s">
        <v>5318</v>
      </c>
      <c r="C1677" s="80">
        <v>800</v>
      </c>
      <c r="D1677" s="81">
        <v>838</v>
      </c>
      <c r="E1677" s="1" t="s">
        <v>2809</v>
      </c>
      <c r="F1677" s="1" t="s">
        <v>2820</v>
      </c>
      <c r="G1677" s="82" t="s">
        <v>2839</v>
      </c>
      <c r="H1677" s="1" t="s">
        <v>2928</v>
      </c>
    </row>
    <row r="1678" spans="1:8">
      <c r="A1678" s="1">
        <v>3845</v>
      </c>
      <c r="B1678" s="33" t="s">
        <v>5317</v>
      </c>
      <c r="C1678" s="80">
        <v>40000</v>
      </c>
      <c r="D1678" s="81">
        <v>842</v>
      </c>
      <c r="E1678" s="1" t="s">
        <v>2861</v>
      </c>
      <c r="F1678" s="1" t="s">
        <v>2810</v>
      </c>
      <c r="G1678" s="82" t="s">
        <v>2880</v>
      </c>
      <c r="H1678" s="1" t="s">
        <v>2928</v>
      </c>
    </row>
    <row r="1679" spans="1:8">
      <c r="A1679" s="1">
        <v>598</v>
      </c>
      <c r="B1679" s="33" t="s">
        <v>5312</v>
      </c>
      <c r="C1679" s="80">
        <v>2500</v>
      </c>
      <c r="D1679" s="81">
        <v>850</v>
      </c>
      <c r="E1679" s="1" t="s">
        <v>2861</v>
      </c>
      <c r="F1679" s="1" t="s">
        <v>2810</v>
      </c>
      <c r="G1679" s="82" t="s">
        <v>2843</v>
      </c>
      <c r="H1679" s="1" t="s">
        <v>3415</v>
      </c>
    </row>
    <row r="1680" spans="1:8">
      <c r="A1680" s="1">
        <v>1069</v>
      </c>
      <c r="B1680" s="33" t="s">
        <v>5313</v>
      </c>
      <c r="C1680" s="80">
        <v>2200</v>
      </c>
      <c r="D1680" s="81">
        <v>850</v>
      </c>
      <c r="E1680" s="1" t="s">
        <v>2861</v>
      </c>
      <c r="F1680" s="1" t="s">
        <v>2810</v>
      </c>
      <c r="G1680" s="82" t="s">
        <v>2818</v>
      </c>
      <c r="H1680" s="1" t="s">
        <v>3029</v>
      </c>
    </row>
    <row r="1681" spans="1:8">
      <c r="A1681" s="1">
        <v>1737</v>
      </c>
      <c r="B1681" s="33" t="s">
        <v>5314</v>
      </c>
      <c r="C1681" s="80">
        <v>4000</v>
      </c>
      <c r="D1681" s="81">
        <v>850</v>
      </c>
      <c r="E1681" s="1" t="s">
        <v>2861</v>
      </c>
      <c r="F1681" s="1" t="s">
        <v>2810</v>
      </c>
      <c r="G1681" s="82" t="s">
        <v>2821</v>
      </c>
      <c r="H1681" s="1" t="s">
        <v>2972</v>
      </c>
    </row>
    <row r="1682" spans="1:8">
      <c r="A1682" s="1">
        <v>2083</v>
      </c>
      <c r="B1682" s="33" t="s">
        <v>5315</v>
      </c>
      <c r="C1682" s="80">
        <v>750</v>
      </c>
      <c r="D1682" s="81">
        <v>850</v>
      </c>
      <c r="E1682" s="1" t="s">
        <v>2809</v>
      </c>
      <c r="F1682" s="1" t="s">
        <v>2810</v>
      </c>
      <c r="G1682" s="82" t="s">
        <v>2825</v>
      </c>
      <c r="H1682" s="1" t="s">
        <v>2948</v>
      </c>
    </row>
    <row r="1683" spans="1:8">
      <c r="A1683" s="1">
        <v>2837</v>
      </c>
      <c r="B1683" s="33" t="s">
        <v>5316</v>
      </c>
      <c r="C1683" s="80">
        <v>850</v>
      </c>
      <c r="D1683" s="81">
        <v>850</v>
      </c>
      <c r="E1683" s="1" t="s">
        <v>2809</v>
      </c>
      <c r="F1683" s="1" t="s">
        <v>96</v>
      </c>
      <c r="G1683" s="82" t="s">
        <v>2818</v>
      </c>
      <c r="H1683" s="1" t="s">
        <v>2928</v>
      </c>
    </row>
    <row r="1684" spans="1:8" ht="27.6">
      <c r="A1684" s="1">
        <v>2125</v>
      </c>
      <c r="B1684" s="33" t="s">
        <v>5310</v>
      </c>
      <c r="C1684" s="80">
        <v>60000</v>
      </c>
      <c r="D1684" s="81">
        <v>852</v>
      </c>
      <c r="E1684" s="1" t="s">
        <v>2861</v>
      </c>
      <c r="F1684" s="1" t="s">
        <v>2810</v>
      </c>
      <c r="G1684" s="82" t="s">
        <v>2851</v>
      </c>
      <c r="H1684" s="1" t="s">
        <v>3029</v>
      </c>
    </row>
    <row r="1685" spans="1:8">
      <c r="A1685" s="1">
        <v>3851</v>
      </c>
      <c r="B1685" s="33" t="s">
        <v>5311</v>
      </c>
      <c r="C1685" s="80">
        <v>2500</v>
      </c>
      <c r="D1685" s="81">
        <v>852</v>
      </c>
      <c r="E1685" s="1" t="s">
        <v>2861</v>
      </c>
      <c r="F1685" s="1" t="s">
        <v>2820</v>
      </c>
      <c r="G1685" s="82" t="s">
        <v>2821</v>
      </c>
      <c r="H1685" s="1" t="s">
        <v>2928</v>
      </c>
    </row>
    <row r="1686" spans="1:8">
      <c r="A1686" s="1">
        <v>1728</v>
      </c>
      <c r="B1686" s="33" t="s">
        <v>5309</v>
      </c>
      <c r="C1686" s="80">
        <v>1250</v>
      </c>
      <c r="D1686" s="81">
        <v>855</v>
      </c>
      <c r="E1686" s="1" t="s">
        <v>2861</v>
      </c>
      <c r="F1686" s="1" t="s">
        <v>2810</v>
      </c>
      <c r="G1686" s="82" t="s">
        <v>2880</v>
      </c>
      <c r="H1686" s="1" t="s">
        <v>2972</v>
      </c>
    </row>
    <row r="1687" spans="1:8">
      <c r="A1687" s="1">
        <v>1772</v>
      </c>
      <c r="B1687" s="33" t="s">
        <v>5308</v>
      </c>
      <c r="C1687" s="80">
        <v>5500</v>
      </c>
      <c r="D1687" s="81">
        <v>858</v>
      </c>
      <c r="E1687" s="1" t="s">
        <v>2861</v>
      </c>
      <c r="F1687" s="1" t="s">
        <v>2820</v>
      </c>
      <c r="G1687" s="82" t="s">
        <v>2825</v>
      </c>
      <c r="H1687" s="1" t="s">
        <v>2834</v>
      </c>
    </row>
    <row r="1688" spans="1:8" ht="27.6">
      <c r="A1688" s="1">
        <v>2215</v>
      </c>
      <c r="B1688" s="33" t="s">
        <v>5307</v>
      </c>
      <c r="C1688" s="80">
        <v>550</v>
      </c>
      <c r="D1688" s="81">
        <v>860</v>
      </c>
      <c r="E1688" s="1" t="s">
        <v>2809</v>
      </c>
      <c r="F1688" s="1" t="s">
        <v>2810</v>
      </c>
      <c r="G1688" s="82" t="s">
        <v>2811</v>
      </c>
      <c r="H1688" s="1" t="s">
        <v>2952</v>
      </c>
    </row>
    <row r="1689" spans="1:8" ht="27.6">
      <c r="A1689" s="1">
        <v>473</v>
      </c>
      <c r="B1689" s="33" t="s">
        <v>5305</v>
      </c>
      <c r="C1689" s="80">
        <v>30000</v>
      </c>
      <c r="D1689" s="81">
        <v>861</v>
      </c>
      <c r="E1689" s="1" t="s">
        <v>2861</v>
      </c>
      <c r="F1689" s="1" t="s">
        <v>2810</v>
      </c>
      <c r="G1689" s="82" t="s">
        <v>2867</v>
      </c>
      <c r="H1689" s="1" t="s">
        <v>3207</v>
      </c>
    </row>
    <row r="1690" spans="1:8">
      <c r="A1690" s="1">
        <v>956</v>
      </c>
      <c r="B1690" s="33" t="s">
        <v>5306</v>
      </c>
      <c r="C1690" s="80">
        <v>50000</v>
      </c>
      <c r="D1690" s="81">
        <v>861</v>
      </c>
      <c r="E1690" s="1" t="s">
        <v>2861</v>
      </c>
      <c r="F1690" s="1" t="s">
        <v>2810</v>
      </c>
      <c r="G1690" s="82" t="s">
        <v>2811</v>
      </c>
      <c r="H1690" s="1" t="s">
        <v>2816</v>
      </c>
    </row>
    <row r="1691" spans="1:8" ht="27.6">
      <c r="A1691" s="1">
        <v>1812</v>
      </c>
      <c r="B1691" s="33" t="s">
        <v>5304</v>
      </c>
      <c r="C1691" s="80">
        <v>6500</v>
      </c>
      <c r="D1691" s="81">
        <v>865</v>
      </c>
      <c r="E1691" s="1" t="s">
        <v>2861</v>
      </c>
      <c r="F1691" s="1" t="s">
        <v>2820</v>
      </c>
      <c r="G1691" s="82" t="s">
        <v>2821</v>
      </c>
      <c r="H1691" s="1" t="s">
        <v>2834</v>
      </c>
    </row>
    <row r="1692" spans="1:8" ht="27.6">
      <c r="A1692" s="1">
        <v>3444</v>
      </c>
      <c r="B1692" s="33" t="s">
        <v>5303</v>
      </c>
      <c r="C1692" s="80">
        <v>300</v>
      </c>
      <c r="D1692" s="81">
        <v>867</v>
      </c>
      <c r="E1692" s="1" t="s">
        <v>2809</v>
      </c>
      <c r="F1692" s="1" t="s">
        <v>2892</v>
      </c>
      <c r="G1692" s="82" t="s">
        <v>2825</v>
      </c>
      <c r="H1692" s="1" t="s">
        <v>2928</v>
      </c>
    </row>
    <row r="1693" spans="1:8">
      <c r="A1693" s="1">
        <v>3841</v>
      </c>
      <c r="B1693" s="33" t="s">
        <v>5302</v>
      </c>
      <c r="C1693" s="80">
        <v>10000</v>
      </c>
      <c r="D1693" s="81">
        <v>872</v>
      </c>
      <c r="E1693" s="1" t="s">
        <v>2861</v>
      </c>
      <c r="F1693" s="1" t="s">
        <v>2810</v>
      </c>
      <c r="G1693" s="82" t="s">
        <v>2825</v>
      </c>
      <c r="H1693" s="1" t="s">
        <v>2928</v>
      </c>
    </row>
    <row r="1694" spans="1:8">
      <c r="A1694" s="1">
        <v>1386</v>
      </c>
      <c r="B1694" s="33" t="s">
        <v>5300</v>
      </c>
      <c r="C1694" s="80">
        <v>400</v>
      </c>
      <c r="D1694" s="81">
        <v>875</v>
      </c>
      <c r="E1694" s="1" t="s">
        <v>2809</v>
      </c>
      <c r="F1694" s="1" t="s">
        <v>2810</v>
      </c>
      <c r="G1694" s="82" t="s">
        <v>2821</v>
      </c>
      <c r="H1694" s="1" t="s">
        <v>2984</v>
      </c>
    </row>
    <row r="1695" spans="1:8">
      <c r="A1695" s="1">
        <v>3664</v>
      </c>
      <c r="B1695" s="33" t="s">
        <v>5301</v>
      </c>
      <c r="C1695" s="80">
        <v>800</v>
      </c>
      <c r="D1695" s="81">
        <v>875</v>
      </c>
      <c r="E1695" s="1" t="s">
        <v>2809</v>
      </c>
      <c r="F1695" s="1" t="s">
        <v>2810</v>
      </c>
      <c r="G1695" s="82" t="s">
        <v>2821</v>
      </c>
      <c r="H1695" s="1" t="s">
        <v>2928</v>
      </c>
    </row>
    <row r="1696" spans="1:8">
      <c r="A1696" s="1">
        <v>1319</v>
      </c>
      <c r="B1696" s="33" t="s">
        <v>5299</v>
      </c>
      <c r="C1696" s="80">
        <v>5800</v>
      </c>
      <c r="D1696" s="81">
        <v>876</v>
      </c>
      <c r="E1696" s="1" t="s">
        <v>2814</v>
      </c>
      <c r="F1696" s="1" t="s">
        <v>2820</v>
      </c>
      <c r="G1696" s="82" t="s">
        <v>2821</v>
      </c>
      <c r="H1696" s="1" t="s">
        <v>2816</v>
      </c>
    </row>
    <row r="1697" spans="1:8">
      <c r="A1697" s="1">
        <v>964</v>
      </c>
      <c r="B1697" s="33" t="s">
        <v>5298</v>
      </c>
      <c r="C1697" s="80">
        <v>110000</v>
      </c>
      <c r="D1697" s="81">
        <v>879</v>
      </c>
      <c r="E1697" s="1" t="s">
        <v>2861</v>
      </c>
      <c r="F1697" s="1" t="s">
        <v>96</v>
      </c>
      <c r="G1697" s="82" t="s">
        <v>2851</v>
      </c>
      <c r="H1697" s="1" t="s">
        <v>2816</v>
      </c>
    </row>
    <row r="1698" spans="1:8">
      <c r="A1698" s="1">
        <v>3617</v>
      </c>
      <c r="B1698" s="33" t="s">
        <v>5297</v>
      </c>
      <c r="C1698" s="80">
        <v>740</v>
      </c>
      <c r="D1698" s="81">
        <v>880</v>
      </c>
      <c r="E1698" s="1" t="s">
        <v>2809</v>
      </c>
      <c r="F1698" s="1" t="s">
        <v>2820</v>
      </c>
      <c r="G1698" s="82" t="s">
        <v>2811</v>
      </c>
      <c r="H1698" s="1" t="s">
        <v>2928</v>
      </c>
    </row>
    <row r="1699" spans="1:8" ht="27.6">
      <c r="A1699" s="1">
        <v>958</v>
      </c>
      <c r="B1699" s="33" t="s">
        <v>5294</v>
      </c>
      <c r="C1699" s="80">
        <v>7777</v>
      </c>
      <c r="D1699" s="81">
        <v>881</v>
      </c>
      <c r="E1699" s="1" t="s">
        <v>2861</v>
      </c>
      <c r="F1699" s="1" t="s">
        <v>2810</v>
      </c>
      <c r="G1699" s="82" t="s">
        <v>2849</v>
      </c>
      <c r="H1699" s="1" t="s">
        <v>2816</v>
      </c>
    </row>
    <row r="1700" spans="1:8">
      <c r="A1700" s="1">
        <v>3800</v>
      </c>
      <c r="B1700" s="33" t="s">
        <v>5295</v>
      </c>
      <c r="C1700" s="80">
        <v>22000</v>
      </c>
      <c r="D1700" s="81">
        <v>881</v>
      </c>
      <c r="E1700" s="1" t="s">
        <v>2861</v>
      </c>
      <c r="F1700" s="1" t="s">
        <v>2810</v>
      </c>
      <c r="G1700" s="82" t="s">
        <v>2815</v>
      </c>
      <c r="H1700" s="1" t="s">
        <v>3032</v>
      </c>
    </row>
    <row r="1701" spans="1:8" ht="27.6">
      <c r="A1701" s="1">
        <v>4055</v>
      </c>
      <c r="B1701" s="33" t="s">
        <v>5296</v>
      </c>
      <c r="C1701" s="80">
        <v>5000</v>
      </c>
      <c r="D1701" s="81">
        <v>881</v>
      </c>
      <c r="E1701" s="1" t="s">
        <v>2861</v>
      </c>
      <c r="F1701" s="1" t="s">
        <v>2820</v>
      </c>
      <c r="G1701" s="82" t="s">
        <v>2825</v>
      </c>
      <c r="H1701" s="1" t="s">
        <v>2928</v>
      </c>
    </row>
    <row r="1702" spans="1:8">
      <c r="A1702" s="1">
        <v>1762</v>
      </c>
      <c r="B1702" s="33" t="s">
        <v>5292</v>
      </c>
      <c r="C1702" s="80">
        <v>100</v>
      </c>
      <c r="D1702" s="81">
        <v>885</v>
      </c>
      <c r="E1702" s="1" t="s">
        <v>2809</v>
      </c>
      <c r="F1702" s="1" t="s">
        <v>2810</v>
      </c>
      <c r="G1702" s="82" t="s">
        <v>2811</v>
      </c>
      <c r="H1702" s="1" t="s">
        <v>2834</v>
      </c>
    </row>
    <row r="1703" spans="1:8">
      <c r="A1703" s="1">
        <v>2652</v>
      </c>
      <c r="B1703" s="33" t="s">
        <v>5293</v>
      </c>
      <c r="C1703" s="80">
        <v>100000</v>
      </c>
      <c r="D1703" s="81">
        <v>885</v>
      </c>
      <c r="E1703" s="1" t="s">
        <v>2814</v>
      </c>
      <c r="F1703" s="1" t="s">
        <v>2892</v>
      </c>
      <c r="G1703" s="82" t="s">
        <v>2843</v>
      </c>
      <c r="H1703" s="1" t="s">
        <v>2844</v>
      </c>
    </row>
    <row r="1704" spans="1:8">
      <c r="A1704" s="1">
        <v>1174</v>
      </c>
      <c r="B1704" s="33" t="s">
        <v>5290</v>
      </c>
      <c r="C1704" s="80">
        <v>15000</v>
      </c>
      <c r="D1704" s="81">
        <v>886</v>
      </c>
      <c r="E1704" s="1" t="s">
        <v>2861</v>
      </c>
      <c r="F1704" s="1" t="s">
        <v>2810</v>
      </c>
      <c r="G1704" s="82" t="s">
        <v>2823</v>
      </c>
      <c r="H1704" s="1" t="s">
        <v>3661</v>
      </c>
    </row>
    <row r="1705" spans="1:8" ht="27.6">
      <c r="A1705" s="1">
        <v>1463</v>
      </c>
      <c r="B1705" s="33" t="s">
        <v>5291</v>
      </c>
      <c r="C1705" s="80">
        <v>600</v>
      </c>
      <c r="D1705" s="81">
        <v>886</v>
      </c>
      <c r="E1705" s="1" t="s">
        <v>2809</v>
      </c>
      <c r="F1705" s="1" t="s">
        <v>2810</v>
      </c>
      <c r="G1705" s="82" t="s">
        <v>2811</v>
      </c>
      <c r="H1705" s="1" t="s">
        <v>2827</v>
      </c>
    </row>
    <row r="1706" spans="1:8">
      <c r="A1706" s="1">
        <v>2559</v>
      </c>
      <c r="B1706" s="33" t="s">
        <v>5288</v>
      </c>
      <c r="C1706" s="80">
        <v>800</v>
      </c>
      <c r="D1706" s="81">
        <v>890</v>
      </c>
      <c r="E1706" s="1" t="s">
        <v>2809</v>
      </c>
      <c r="F1706" s="1" t="s">
        <v>2810</v>
      </c>
      <c r="G1706" s="82" t="s">
        <v>2818</v>
      </c>
      <c r="H1706" s="1" t="s">
        <v>3263</v>
      </c>
    </row>
    <row r="1707" spans="1:8">
      <c r="A1707" s="1">
        <v>3367</v>
      </c>
      <c r="B1707" s="33" t="s">
        <v>5289</v>
      </c>
      <c r="C1707" s="80">
        <v>750</v>
      </c>
      <c r="D1707" s="81">
        <v>890</v>
      </c>
      <c r="E1707" s="1" t="s">
        <v>2809</v>
      </c>
      <c r="F1707" s="1" t="s">
        <v>2820</v>
      </c>
      <c r="G1707" s="82" t="s">
        <v>2851</v>
      </c>
      <c r="H1707" s="1" t="s">
        <v>2928</v>
      </c>
    </row>
    <row r="1708" spans="1:8" ht="27.6">
      <c r="A1708" s="1">
        <v>675</v>
      </c>
      <c r="B1708" s="33" t="s">
        <v>5287</v>
      </c>
      <c r="C1708" s="80">
        <v>6000</v>
      </c>
      <c r="D1708" s="81">
        <v>891</v>
      </c>
      <c r="E1708" s="1" t="s">
        <v>2861</v>
      </c>
      <c r="F1708" s="1" t="s">
        <v>2810</v>
      </c>
      <c r="G1708" s="82" t="s">
        <v>2815</v>
      </c>
      <c r="H1708" s="1" t="s">
        <v>2816</v>
      </c>
    </row>
    <row r="1709" spans="1:8">
      <c r="A1709" s="1">
        <v>1490</v>
      </c>
      <c r="B1709" s="33" t="s">
        <v>5285</v>
      </c>
      <c r="C1709" s="80">
        <v>2900</v>
      </c>
      <c r="D1709" s="81">
        <v>895</v>
      </c>
      <c r="E1709" s="1" t="s">
        <v>2861</v>
      </c>
      <c r="F1709" s="1" t="s">
        <v>2810</v>
      </c>
      <c r="G1709" s="82" t="s">
        <v>2880</v>
      </c>
      <c r="H1709" s="1" t="s">
        <v>4262</v>
      </c>
    </row>
    <row r="1710" spans="1:8">
      <c r="A1710" s="1">
        <v>1771</v>
      </c>
      <c r="B1710" s="33" t="s">
        <v>5286</v>
      </c>
      <c r="C1710" s="80">
        <v>4200</v>
      </c>
      <c r="D1710" s="81">
        <v>895</v>
      </c>
      <c r="E1710" s="1" t="s">
        <v>2861</v>
      </c>
      <c r="F1710" s="1" t="s">
        <v>2820</v>
      </c>
      <c r="G1710" s="82" t="s">
        <v>2880</v>
      </c>
      <c r="H1710" s="1" t="s">
        <v>2834</v>
      </c>
    </row>
    <row r="1711" spans="1:8">
      <c r="A1711" s="1">
        <v>2191</v>
      </c>
      <c r="B1711" s="33" t="s">
        <v>5284</v>
      </c>
      <c r="C1711" s="80">
        <v>750</v>
      </c>
      <c r="D1711" s="81">
        <v>898</v>
      </c>
      <c r="E1711" s="1" t="s">
        <v>2809</v>
      </c>
      <c r="F1711" s="1" t="s">
        <v>2820</v>
      </c>
      <c r="G1711" s="82" t="s">
        <v>2811</v>
      </c>
      <c r="H1711" s="1" t="s">
        <v>2853</v>
      </c>
    </row>
    <row r="1712" spans="1:8">
      <c r="A1712" s="1">
        <v>73</v>
      </c>
      <c r="B1712" s="33" t="s">
        <v>5282</v>
      </c>
      <c r="C1712" s="80">
        <v>900</v>
      </c>
      <c r="D1712" s="81">
        <v>900</v>
      </c>
      <c r="E1712" s="1" t="s">
        <v>2809</v>
      </c>
      <c r="F1712" s="1" t="s">
        <v>2810</v>
      </c>
      <c r="G1712" s="82" t="s">
        <v>2811</v>
      </c>
      <c r="H1712" s="1" t="s">
        <v>3439</v>
      </c>
    </row>
    <row r="1713" spans="1:8">
      <c r="A1713" s="1">
        <v>3836</v>
      </c>
      <c r="B1713" s="33" t="s">
        <v>5283</v>
      </c>
      <c r="C1713" s="80">
        <v>800</v>
      </c>
      <c r="D1713" s="81">
        <v>900</v>
      </c>
      <c r="E1713" s="1" t="s">
        <v>2809</v>
      </c>
      <c r="F1713" s="1" t="s">
        <v>2810</v>
      </c>
      <c r="G1713" s="82" t="s">
        <v>2851</v>
      </c>
      <c r="H1713" s="1" t="s">
        <v>2928</v>
      </c>
    </row>
    <row r="1714" spans="1:8">
      <c r="A1714" s="1">
        <v>785</v>
      </c>
      <c r="B1714" s="33" t="s">
        <v>5281</v>
      </c>
      <c r="C1714" s="80">
        <v>500</v>
      </c>
      <c r="D1714" s="81">
        <v>903.14</v>
      </c>
      <c r="E1714" s="1" t="s">
        <v>2809</v>
      </c>
      <c r="F1714" s="1" t="s">
        <v>2810</v>
      </c>
      <c r="G1714" s="82" t="s">
        <v>2839</v>
      </c>
      <c r="H1714" s="1" t="s">
        <v>2984</v>
      </c>
    </row>
    <row r="1715" spans="1:8">
      <c r="A1715" s="1">
        <v>664</v>
      </c>
      <c r="B1715" s="33" t="s">
        <v>5280</v>
      </c>
      <c r="C1715" s="80">
        <v>12000</v>
      </c>
      <c r="D1715" s="81">
        <v>904</v>
      </c>
      <c r="E1715" s="1" t="s">
        <v>2861</v>
      </c>
      <c r="F1715" s="1" t="s">
        <v>2810</v>
      </c>
      <c r="G1715" s="82" t="s">
        <v>2849</v>
      </c>
      <c r="H1715" s="1" t="s">
        <v>2816</v>
      </c>
    </row>
    <row r="1716" spans="1:8">
      <c r="A1716" s="1">
        <v>1786</v>
      </c>
      <c r="B1716" s="33" t="s">
        <v>5278</v>
      </c>
      <c r="C1716" s="80">
        <v>1900</v>
      </c>
      <c r="D1716" s="81">
        <v>905</v>
      </c>
      <c r="E1716" s="1" t="s">
        <v>2861</v>
      </c>
      <c r="F1716" s="1" t="s">
        <v>2981</v>
      </c>
      <c r="G1716" s="82" t="s">
        <v>2843</v>
      </c>
      <c r="H1716" s="1" t="s">
        <v>2834</v>
      </c>
    </row>
    <row r="1717" spans="1:8">
      <c r="A1717" s="1">
        <v>3510</v>
      </c>
      <c r="B1717" s="33" t="s">
        <v>5279</v>
      </c>
      <c r="C1717" s="80">
        <v>900</v>
      </c>
      <c r="D1717" s="81">
        <v>905</v>
      </c>
      <c r="E1717" s="1" t="s">
        <v>2809</v>
      </c>
      <c r="F1717" s="1" t="s">
        <v>2810</v>
      </c>
      <c r="G1717" s="82" t="s">
        <v>2821</v>
      </c>
      <c r="H1717" s="1" t="s">
        <v>2928</v>
      </c>
    </row>
    <row r="1718" spans="1:8" ht="27.6">
      <c r="A1718" s="1">
        <v>977</v>
      </c>
      <c r="B1718" s="33" t="s">
        <v>5276</v>
      </c>
      <c r="C1718" s="80">
        <v>2700</v>
      </c>
      <c r="D1718" s="81">
        <v>909</v>
      </c>
      <c r="E1718" s="1" t="s">
        <v>2861</v>
      </c>
      <c r="F1718" s="1" t="s">
        <v>2836</v>
      </c>
      <c r="G1718" s="82" t="s">
        <v>2839</v>
      </c>
      <c r="H1718" s="1" t="s">
        <v>2816</v>
      </c>
    </row>
    <row r="1719" spans="1:8" ht="27.6">
      <c r="A1719" s="1">
        <v>3914</v>
      </c>
      <c r="B1719" s="33" t="s">
        <v>5277</v>
      </c>
      <c r="C1719" s="80">
        <v>2500</v>
      </c>
      <c r="D1719" s="81">
        <v>909</v>
      </c>
      <c r="E1719" s="1" t="s">
        <v>2861</v>
      </c>
      <c r="F1719" s="1" t="s">
        <v>2820</v>
      </c>
      <c r="G1719" s="82" t="s">
        <v>2823</v>
      </c>
      <c r="H1719" s="1" t="s">
        <v>2928</v>
      </c>
    </row>
    <row r="1720" spans="1:8" ht="27.6">
      <c r="A1720" s="1">
        <v>3093</v>
      </c>
      <c r="B1720" s="33" t="s">
        <v>5275</v>
      </c>
      <c r="C1720" s="80">
        <v>4000</v>
      </c>
      <c r="D1720" s="81">
        <v>910</v>
      </c>
      <c r="E1720" s="1" t="s">
        <v>2861</v>
      </c>
      <c r="F1720" s="1" t="s">
        <v>96</v>
      </c>
      <c r="G1720" s="82" t="s">
        <v>2825</v>
      </c>
      <c r="H1720" s="1" t="s">
        <v>2881</v>
      </c>
    </row>
    <row r="1721" spans="1:8">
      <c r="A1721" s="1">
        <v>812</v>
      </c>
      <c r="B1721" s="33" t="s">
        <v>5273</v>
      </c>
      <c r="C1721" s="80">
        <v>600</v>
      </c>
      <c r="D1721" s="81">
        <v>911</v>
      </c>
      <c r="E1721" s="1" t="s">
        <v>2809</v>
      </c>
      <c r="F1721" s="1" t="s">
        <v>2810</v>
      </c>
      <c r="G1721" s="82" t="s">
        <v>2839</v>
      </c>
      <c r="H1721" s="1" t="s">
        <v>2984</v>
      </c>
    </row>
    <row r="1722" spans="1:8">
      <c r="A1722" s="1">
        <v>1152</v>
      </c>
      <c r="B1722" s="33" t="s">
        <v>5274</v>
      </c>
      <c r="C1722" s="80">
        <v>16000</v>
      </c>
      <c r="D1722" s="81">
        <v>911</v>
      </c>
      <c r="E1722" s="1" t="s">
        <v>2861</v>
      </c>
      <c r="F1722" s="1" t="s">
        <v>2810</v>
      </c>
      <c r="G1722" s="82" t="s">
        <v>2823</v>
      </c>
      <c r="H1722" s="1" t="s">
        <v>3661</v>
      </c>
    </row>
    <row r="1723" spans="1:8" ht="27.6">
      <c r="A1723" s="1">
        <v>1394</v>
      </c>
      <c r="B1723" s="33" t="s">
        <v>5272</v>
      </c>
      <c r="C1723" s="80">
        <v>750</v>
      </c>
      <c r="D1723" s="81">
        <v>916</v>
      </c>
      <c r="E1723" s="1" t="s">
        <v>2809</v>
      </c>
      <c r="F1723" s="1" t="s">
        <v>2810</v>
      </c>
      <c r="G1723" s="82" t="s">
        <v>2839</v>
      </c>
      <c r="H1723" s="1" t="s">
        <v>2984</v>
      </c>
    </row>
    <row r="1724" spans="1:8">
      <c r="A1724" s="1">
        <v>2293</v>
      </c>
      <c r="B1724" s="33" t="s">
        <v>5270</v>
      </c>
      <c r="C1724" s="80">
        <v>850</v>
      </c>
      <c r="D1724" s="81">
        <v>920</v>
      </c>
      <c r="E1724" s="1" t="s">
        <v>2809</v>
      </c>
      <c r="F1724" s="1" t="s">
        <v>2810</v>
      </c>
      <c r="G1724" s="82" t="s">
        <v>2867</v>
      </c>
      <c r="H1724" s="1" t="s">
        <v>2984</v>
      </c>
    </row>
    <row r="1725" spans="1:8">
      <c r="A1725" s="1">
        <v>3395</v>
      </c>
      <c r="B1725" s="33" t="s">
        <v>5271</v>
      </c>
      <c r="C1725" s="80">
        <v>500</v>
      </c>
      <c r="D1725" s="81">
        <v>920</v>
      </c>
      <c r="E1725" s="1" t="s">
        <v>2809</v>
      </c>
      <c r="F1725" s="1" t="s">
        <v>2820</v>
      </c>
      <c r="G1725" s="82" t="s">
        <v>2825</v>
      </c>
      <c r="H1725" s="1" t="s">
        <v>2928</v>
      </c>
    </row>
    <row r="1726" spans="1:8">
      <c r="A1726" s="1">
        <v>2796</v>
      </c>
      <c r="B1726" s="33" t="s">
        <v>5269</v>
      </c>
      <c r="C1726" s="80">
        <v>800</v>
      </c>
      <c r="D1726" s="81">
        <v>924</v>
      </c>
      <c r="E1726" s="1" t="s">
        <v>2809</v>
      </c>
      <c r="F1726" s="1" t="s">
        <v>2820</v>
      </c>
      <c r="G1726" s="82" t="s">
        <v>2821</v>
      </c>
      <c r="H1726" s="1" t="s">
        <v>2928</v>
      </c>
    </row>
    <row r="1727" spans="1:8">
      <c r="A1727" s="1">
        <v>2628</v>
      </c>
      <c r="B1727" s="33" t="s">
        <v>5267</v>
      </c>
      <c r="C1727" s="80">
        <v>839</v>
      </c>
      <c r="D1727" s="81">
        <v>926</v>
      </c>
      <c r="E1727" s="1" t="s">
        <v>2809</v>
      </c>
      <c r="F1727" s="1" t="s">
        <v>2810</v>
      </c>
      <c r="G1727" s="82" t="s">
        <v>2843</v>
      </c>
      <c r="H1727" s="1" t="s">
        <v>2844</v>
      </c>
    </row>
    <row r="1728" spans="1:8">
      <c r="A1728" s="1">
        <v>3637</v>
      </c>
      <c r="B1728" s="33" t="s">
        <v>5268</v>
      </c>
      <c r="C1728" s="80">
        <v>3000</v>
      </c>
      <c r="D1728" s="81">
        <v>926</v>
      </c>
      <c r="E1728" s="1" t="s">
        <v>2861</v>
      </c>
      <c r="F1728" s="1" t="s">
        <v>2810</v>
      </c>
      <c r="G1728" s="82" t="s">
        <v>2815</v>
      </c>
      <c r="H1728" s="1" t="s">
        <v>3032</v>
      </c>
    </row>
    <row r="1729" spans="1:8">
      <c r="A1729" s="1">
        <v>2515</v>
      </c>
      <c r="B1729" s="33" t="s">
        <v>5266</v>
      </c>
      <c r="C1729" s="80">
        <v>5000</v>
      </c>
      <c r="D1729" s="81">
        <v>930</v>
      </c>
      <c r="E1729" s="1" t="s">
        <v>2861</v>
      </c>
      <c r="F1729" s="1" t="s">
        <v>2810</v>
      </c>
      <c r="G1729" s="82" t="s">
        <v>2839</v>
      </c>
      <c r="H1729" s="1" t="s">
        <v>4864</v>
      </c>
    </row>
    <row r="1730" spans="1:8">
      <c r="A1730" s="1">
        <v>3460</v>
      </c>
      <c r="B1730" s="33" t="s">
        <v>5265</v>
      </c>
      <c r="C1730" s="80">
        <v>500</v>
      </c>
      <c r="D1730" s="81">
        <v>950</v>
      </c>
      <c r="E1730" s="1" t="s">
        <v>2809</v>
      </c>
      <c r="F1730" s="1" t="s">
        <v>2820</v>
      </c>
      <c r="G1730" s="82" t="s">
        <v>2867</v>
      </c>
      <c r="H1730" s="1" t="s">
        <v>2928</v>
      </c>
    </row>
    <row r="1731" spans="1:8">
      <c r="A1731" s="1">
        <v>2873</v>
      </c>
      <c r="B1731" s="33" t="s">
        <v>5264</v>
      </c>
      <c r="C1731" s="80">
        <v>2500</v>
      </c>
      <c r="D1731" s="81">
        <v>953</v>
      </c>
      <c r="E1731" s="1" t="s">
        <v>2861</v>
      </c>
      <c r="F1731" s="1" t="s">
        <v>2810</v>
      </c>
      <c r="G1731" s="82" t="s">
        <v>2815</v>
      </c>
      <c r="H1731" s="1" t="s">
        <v>2928</v>
      </c>
    </row>
    <row r="1732" spans="1:8">
      <c r="A1732" s="1">
        <v>3420</v>
      </c>
      <c r="B1732" s="33" t="s">
        <v>5263</v>
      </c>
      <c r="C1732" s="80">
        <v>700</v>
      </c>
      <c r="D1732" s="81">
        <v>966</v>
      </c>
      <c r="E1732" s="1" t="s">
        <v>2809</v>
      </c>
      <c r="F1732" s="1" t="s">
        <v>2820</v>
      </c>
      <c r="G1732" s="82" t="s">
        <v>2811</v>
      </c>
      <c r="H1732" s="1" t="s">
        <v>2928</v>
      </c>
    </row>
    <row r="1733" spans="1:8" ht="27.6">
      <c r="A1733" s="1">
        <v>2627</v>
      </c>
      <c r="B1733" s="33" t="s">
        <v>5262</v>
      </c>
      <c r="C1733" s="80">
        <v>150</v>
      </c>
      <c r="D1733" s="81">
        <v>970</v>
      </c>
      <c r="E1733" s="1" t="s">
        <v>2809</v>
      </c>
      <c r="F1733" s="1" t="s">
        <v>2810</v>
      </c>
      <c r="G1733" s="82" t="s">
        <v>2818</v>
      </c>
      <c r="H1733" s="1" t="s">
        <v>2844</v>
      </c>
    </row>
    <row r="1734" spans="1:8">
      <c r="A1734" s="1">
        <v>2978</v>
      </c>
      <c r="B1734" s="33" t="s">
        <v>5261</v>
      </c>
      <c r="C1734" s="80">
        <v>750</v>
      </c>
      <c r="D1734" s="81">
        <v>971</v>
      </c>
      <c r="E1734" s="1" t="s">
        <v>2809</v>
      </c>
      <c r="F1734" s="1" t="s">
        <v>2810</v>
      </c>
      <c r="G1734" s="82" t="s">
        <v>2818</v>
      </c>
      <c r="H1734" s="1" t="s">
        <v>2928</v>
      </c>
    </row>
    <row r="1735" spans="1:8">
      <c r="A1735" s="1">
        <v>705</v>
      </c>
      <c r="B1735" s="33" t="s">
        <v>5260</v>
      </c>
      <c r="C1735" s="80">
        <v>100000</v>
      </c>
      <c r="D1735" s="81">
        <v>977</v>
      </c>
      <c r="E1735" s="1" t="s">
        <v>2861</v>
      </c>
      <c r="F1735" s="1" t="s">
        <v>2981</v>
      </c>
      <c r="G1735" s="82" t="s">
        <v>2815</v>
      </c>
      <c r="H1735" s="1" t="s">
        <v>2816</v>
      </c>
    </row>
    <row r="1736" spans="1:8">
      <c r="A1736" s="1">
        <v>1167</v>
      </c>
      <c r="B1736" s="33" t="s">
        <v>5259</v>
      </c>
      <c r="C1736" s="80">
        <v>60000</v>
      </c>
      <c r="D1736" s="81">
        <v>979</v>
      </c>
      <c r="E1736" s="1" t="s">
        <v>2861</v>
      </c>
      <c r="F1736" s="1" t="s">
        <v>2810</v>
      </c>
      <c r="G1736" s="82" t="s">
        <v>2867</v>
      </c>
      <c r="H1736" s="1" t="s">
        <v>3661</v>
      </c>
    </row>
    <row r="1737" spans="1:8">
      <c r="A1737" s="1">
        <v>1840</v>
      </c>
      <c r="B1737" s="33" t="s">
        <v>5257</v>
      </c>
      <c r="C1737" s="80">
        <v>900</v>
      </c>
      <c r="D1737" s="81">
        <v>980</v>
      </c>
      <c r="E1737" s="1" t="s">
        <v>2809</v>
      </c>
      <c r="F1737" s="1" t="s">
        <v>2810</v>
      </c>
      <c r="G1737" s="82" t="s">
        <v>2823</v>
      </c>
      <c r="H1737" s="1" t="s">
        <v>2984</v>
      </c>
    </row>
    <row r="1738" spans="1:8">
      <c r="A1738" s="1">
        <v>3880</v>
      </c>
      <c r="B1738" s="33" t="s">
        <v>5258</v>
      </c>
      <c r="C1738" s="80">
        <v>7500</v>
      </c>
      <c r="D1738" s="81">
        <v>980</v>
      </c>
      <c r="E1738" s="1" t="s">
        <v>2814</v>
      </c>
      <c r="F1738" s="1" t="s">
        <v>2820</v>
      </c>
      <c r="G1738" s="82" t="s">
        <v>2821</v>
      </c>
      <c r="H1738" s="1" t="s">
        <v>3032</v>
      </c>
    </row>
    <row r="1739" spans="1:8">
      <c r="A1739" s="1">
        <v>2634</v>
      </c>
      <c r="B1739" s="33" t="s">
        <v>5256</v>
      </c>
      <c r="C1739" s="80">
        <v>930</v>
      </c>
      <c r="D1739" s="81">
        <v>986</v>
      </c>
      <c r="E1739" s="1" t="s">
        <v>2809</v>
      </c>
      <c r="F1739" s="1" t="s">
        <v>2810</v>
      </c>
      <c r="G1739" s="82" t="s">
        <v>2867</v>
      </c>
      <c r="H1739" s="1" t="s">
        <v>2844</v>
      </c>
    </row>
    <row r="1740" spans="1:8" ht="27.6">
      <c r="A1740" s="1">
        <v>1338</v>
      </c>
      <c r="B1740" s="33" t="s">
        <v>5255</v>
      </c>
      <c r="C1740" s="80">
        <v>30000</v>
      </c>
      <c r="D1740" s="81">
        <v>991</v>
      </c>
      <c r="E1740" s="1" t="s">
        <v>2814</v>
      </c>
      <c r="F1740" s="1" t="s">
        <v>2810</v>
      </c>
      <c r="G1740" s="82" t="s">
        <v>2851</v>
      </c>
      <c r="H1740" s="1" t="s">
        <v>2816</v>
      </c>
    </row>
    <row r="1741" spans="1:8" ht="27.6">
      <c r="A1741" s="1">
        <v>1778</v>
      </c>
      <c r="B1741" s="33" t="s">
        <v>5254</v>
      </c>
      <c r="C1741" s="80">
        <v>50000</v>
      </c>
      <c r="D1741" s="81">
        <v>995</v>
      </c>
      <c r="E1741" s="1" t="s">
        <v>2861</v>
      </c>
      <c r="F1741" s="1" t="s">
        <v>2810</v>
      </c>
      <c r="G1741" s="82" t="s">
        <v>2811</v>
      </c>
      <c r="H1741" s="1" t="s">
        <v>2834</v>
      </c>
    </row>
    <row r="1742" spans="1:8">
      <c r="A1742" s="1">
        <v>1794</v>
      </c>
      <c r="B1742" s="33" t="s">
        <v>5253</v>
      </c>
      <c r="C1742" s="80">
        <v>9000</v>
      </c>
      <c r="D1742" s="81">
        <v>997</v>
      </c>
      <c r="E1742" s="1" t="s">
        <v>2861</v>
      </c>
      <c r="F1742" s="1" t="s">
        <v>2810</v>
      </c>
      <c r="G1742" s="82" t="s">
        <v>2839</v>
      </c>
      <c r="H1742" s="1" t="s">
        <v>2834</v>
      </c>
    </row>
    <row r="1743" spans="1:8" ht="27.6">
      <c r="A1743" s="1">
        <v>390</v>
      </c>
      <c r="B1743" s="33" t="s">
        <v>5241</v>
      </c>
      <c r="C1743" s="80">
        <v>1000</v>
      </c>
      <c r="D1743" s="81">
        <v>1000</v>
      </c>
      <c r="E1743" s="1" t="s">
        <v>2809</v>
      </c>
      <c r="F1743" s="1" t="s">
        <v>2810</v>
      </c>
      <c r="G1743" s="82" t="s">
        <v>2823</v>
      </c>
      <c r="H1743" s="1" t="s">
        <v>2876</v>
      </c>
    </row>
    <row r="1744" spans="1:8">
      <c r="A1744" s="1">
        <v>1845</v>
      </c>
      <c r="B1744" s="33" t="s">
        <v>5242</v>
      </c>
      <c r="C1744" s="80">
        <v>1000</v>
      </c>
      <c r="D1744" s="81">
        <v>1000</v>
      </c>
      <c r="E1744" s="1" t="s">
        <v>2809</v>
      </c>
      <c r="F1744" s="1" t="s">
        <v>2810</v>
      </c>
      <c r="G1744" s="82" t="s">
        <v>2821</v>
      </c>
      <c r="H1744" s="1" t="s">
        <v>2984</v>
      </c>
    </row>
    <row r="1745" spans="1:8">
      <c r="A1745" s="1">
        <v>2172</v>
      </c>
      <c r="B1745" s="33" t="s">
        <v>5243</v>
      </c>
      <c r="C1745" s="80">
        <v>1000</v>
      </c>
      <c r="D1745" s="81">
        <v>1000</v>
      </c>
      <c r="E1745" s="1" t="s">
        <v>2809</v>
      </c>
      <c r="F1745" s="1" t="s">
        <v>2810</v>
      </c>
      <c r="G1745" s="82" t="s">
        <v>2849</v>
      </c>
      <c r="H1745" s="1" t="s">
        <v>2984</v>
      </c>
    </row>
    <row r="1746" spans="1:8">
      <c r="A1746" s="1">
        <v>2509</v>
      </c>
      <c r="B1746" s="33" t="s">
        <v>5244</v>
      </c>
      <c r="C1746" s="80">
        <v>95000</v>
      </c>
      <c r="D1746" s="81">
        <v>1000</v>
      </c>
      <c r="E1746" s="1" t="s">
        <v>2861</v>
      </c>
      <c r="F1746" s="1" t="s">
        <v>2820</v>
      </c>
      <c r="G1746" s="82" t="s">
        <v>2811</v>
      </c>
      <c r="H1746" s="1" t="s">
        <v>4864</v>
      </c>
    </row>
    <row r="1747" spans="1:8" ht="27.6">
      <c r="A1747" s="1">
        <v>2821</v>
      </c>
      <c r="B1747" s="33" t="s">
        <v>5245</v>
      </c>
      <c r="C1747" s="80">
        <v>1000</v>
      </c>
      <c r="D1747" s="81">
        <v>1000</v>
      </c>
      <c r="E1747" s="1" t="s">
        <v>2809</v>
      </c>
      <c r="F1747" s="1" t="s">
        <v>2820</v>
      </c>
      <c r="G1747" s="82" t="s">
        <v>2867</v>
      </c>
      <c r="H1747" s="1" t="s">
        <v>2928</v>
      </c>
    </row>
    <row r="1748" spans="1:8" ht="27.6">
      <c r="A1748" s="1">
        <v>2928</v>
      </c>
      <c r="B1748" s="33" t="s">
        <v>5246</v>
      </c>
      <c r="C1748" s="80">
        <v>1000</v>
      </c>
      <c r="D1748" s="81">
        <v>1000</v>
      </c>
      <c r="E1748" s="1" t="s">
        <v>2809</v>
      </c>
      <c r="F1748" s="1" t="s">
        <v>2810</v>
      </c>
      <c r="G1748" s="82" t="s">
        <v>2811</v>
      </c>
      <c r="H1748" s="1" t="s">
        <v>3032</v>
      </c>
    </row>
    <row r="1749" spans="1:8">
      <c r="A1749" s="1">
        <v>2988</v>
      </c>
      <c r="B1749" s="33" t="s">
        <v>5247</v>
      </c>
      <c r="C1749" s="80">
        <v>1000</v>
      </c>
      <c r="D1749" s="81">
        <v>1000</v>
      </c>
      <c r="E1749" s="1" t="s">
        <v>2809</v>
      </c>
      <c r="F1749" s="1" t="s">
        <v>2820</v>
      </c>
      <c r="G1749" s="82" t="s">
        <v>2825</v>
      </c>
      <c r="H1749" s="1" t="s">
        <v>2881</v>
      </c>
    </row>
    <row r="1750" spans="1:8">
      <c r="A1750" s="1">
        <v>3185</v>
      </c>
      <c r="B1750" s="33" t="s">
        <v>5248</v>
      </c>
      <c r="C1750" s="80">
        <v>1000</v>
      </c>
      <c r="D1750" s="81">
        <v>1000</v>
      </c>
      <c r="E1750" s="1" t="s">
        <v>2809</v>
      </c>
      <c r="F1750" s="1" t="s">
        <v>2820</v>
      </c>
      <c r="G1750" s="82" t="s">
        <v>2851</v>
      </c>
      <c r="H1750" s="1" t="s">
        <v>2928</v>
      </c>
    </row>
    <row r="1751" spans="1:8">
      <c r="A1751" s="1">
        <v>3504</v>
      </c>
      <c r="B1751" s="33" t="s">
        <v>5249</v>
      </c>
      <c r="C1751" s="80">
        <v>1000</v>
      </c>
      <c r="D1751" s="81">
        <v>1000</v>
      </c>
      <c r="E1751" s="1" t="s">
        <v>2809</v>
      </c>
      <c r="F1751" s="1" t="s">
        <v>2810</v>
      </c>
      <c r="G1751" s="82" t="s">
        <v>2818</v>
      </c>
      <c r="H1751" s="1" t="s">
        <v>2928</v>
      </c>
    </row>
    <row r="1752" spans="1:8">
      <c r="A1752" s="1">
        <v>3512</v>
      </c>
      <c r="B1752" s="33" t="s">
        <v>5250</v>
      </c>
      <c r="C1752" s="80">
        <v>1000</v>
      </c>
      <c r="D1752" s="81">
        <v>1000</v>
      </c>
      <c r="E1752" s="1" t="s">
        <v>2809</v>
      </c>
      <c r="F1752" s="1" t="s">
        <v>2820</v>
      </c>
      <c r="G1752" s="82" t="s">
        <v>2811</v>
      </c>
      <c r="H1752" s="1" t="s">
        <v>2928</v>
      </c>
    </row>
    <row r="1753" spans="1:8">
      <c r="A1753" s="1">
        <v>3808</v>
      </c>
      <c r="B1753" s="33" t="s">
        <v>5251</v>
      </c>
      <c r="C1753" s="80">
        <v>1000</v>
      </c>
      <c r="D1753" s="81">
        <v>1000</v>
      </c>
      <c r="E1753" s="1" t="s">
        <v>2809</v>
      </c>
      <c r="F1753" s="1" t="s">
        <v>2820</v>
      </c>
      <c r="G1753" s="82" t="s">
        <v>2811</v>
      </c>
      <c r="H1753" s="1" t="s">
        <v>2928</v>
      </c>
    </row>
    <row r="1754" spans="1:8" ht="27.6">
      <c r="A1754" s="1">
        <v>3913</v>
      </c>
      <c r="B1754" s="33" t="s">
        <v>5252</v>
      </c>
      <c r="C1754" s="80">
        <v>10000</v>
      </c>
      <c r="D1754" s="81">
        <v>1000</v>
      </c>
      <c r="E1754" s="1" t="s">
        <v>2861</v>
      </c>
      <c r="F1754" s="1" t="s">
        <v>2810</v>
      </c>
      <c r="G1754" s="82" t="s">
        <v>2818</v>
      </c>
      <c r="H1754" s="1" t="s">
        <v>2928</v>
      </c>
    </row>
    <row r="1755" spans="1:8" ht="27.6">
      <c r="A1755" s="1">
        <v>3815</v>
      </c>
      <c r="B1755" s="33" t="s">
        <v>5240</v>
      </c>
      <c r="C1755" s="80">
        <v>1000</v>
      </c>
      <c r="D1755" s="81">
        <v>1000.01</v>
      </c>
      <c r="E1755" s="1" t="s">
        <v>2809</v>
      </c>
      <c r="F1755" s="1" t="s">
        <v>2820</v>
      </c>
      <c r="G1755" s="82" t="s">
        <v>2851</v>
      </c>
      <c r="H1755" s="1" t="s">
        <v>2928</v>
      </c>
    </row>
    <row r="1756" spans="1:8">
      <c r="A1756" s="1">
        <v>3622</v>
      </c>
      <c r="B1756" s="33" t="s">
        <v>5239</v>
      </c>
      <c r="C1756" s="80">
        <v>1000</v>
      </c>
      <c r="D1756" s="81">
        <v>1000.99</v>
      </c>
      <c r="E1756" s="1" t="s">
        <v>2809</v>
      </c>
      <c r="F1756" s="1" t="s">
        <v>2810</v>
      </c>
      <c r="G1756" s="82" t="s">
        <v>2867</v>
      </c>
      <c r="H1756" s="1" t="s">
        <v>2928</v>
      </c>
    </row>
    <row r="1757" spans="1:8">
      <c r="A1757" s="1">
        <v>1611</v>
      </c>
      <c r="B1757" s="33" t="s">
        <v>5234</v>
      </c>
      <c r="C1757" s="80">
        <v>800</v>
      </c>
      <c r="D1757" s="81">
        <v>1001</v>
      </c>
      <c r="E1757" s="1" t="s">
        <v>2809</v>
      </c>
      <c r="F1757" s="1" t="s">
        <v>2810</v>
      </c>
      <c r="G1757" s="82" t="s">
        <v>2825</v>
      </c>
      <c r="H1757" s="1" t="s">
        <v>2984</v>
      </c>
    </row>
    <row r="1758" spans="1:8">
      <c r="A1758" s="1">
        <v>1860</v>
      </c>
      <c r="B1758" s="33" t="s">
        <v>5235</v>
      </c>
      <c r="C1758" s="80">
        <v>750</v>
      </c>
      <c r="D1758" s="81">
        <v>1001</v>
      </c>
      <c r="E1758" s="1" t="s">
        <v>2809</v>
      </c>
      <c r="F1758" s="1" t="s">
        <v>2810</v>
      </c>
      <c r="G1758" s="82" t="s">
        <v>2839</v>
      </c>
      <c r="H1758" s="1" t="s">
        <v>2984</v>
      </c>
    </row>
    <row r="1759" spans="1:8" ht="27.6">
      <c r="A1759" s="1">
        <v>2288</v>
      </c>
      <c r="B1759" s="33" t="s">
        <v>5236</v>
      </c>
      <c r="C1759" s="80">
        <v>1000</v>
      </c>
      <c r="D1759" s="81">
        <v>1001</v>
      </c>
      <c r="E1759" s="1" t="s">
        <v>2809</v>
      </c>
      <c r="F1759" s="1" t="s">
        <v>2810</v>
      </c>
      <c r="G1759" s="82" t="s">
        <v>2821</v>
      </c>
      <c r="H1759" s="1" t="s">
        <v>2984</v>
      </c>
    </row>
    <row r="1760" spans="1:8">
      <c r="A1760" s="1">
        <v>2482</v>
      </c>
      <c r="B1760" s="33" t="s">
        <v>5237</v>
      </c>
      <c r="C1760" s="80">
        <v>1000</v>
      </c>
      <c r="D1760" s="81">
        <v>1001</v>
      </c>
      <c r="E1760" s="1" t="s">
        <v>2809</v>
      </c>
      <c r="F1760" s="1" t="s">
        <v>2810</v>
      </c>
      <c r="G1760" s="82" t="s">
        <v>2821</v>
      </c>
      <c r="H1760" s="1" t="s">
        <v>2948</v>
      </c>
    </row>
    <row r="1761" spans="1:8" ht="27.6">
      <c r="A1761" s="1">
        <v>2669</v>
      </c>
      <c r="B1761" s="33" t="s">
        <v>5238</v>
      </c>
      <c r="C1761" s="80">
        <v>800</v>
      </c>
      <c r="D1761" s="81">
        <v>1001</v>
      </c>
      <c r="E1761" s="1" t="s">
        <v>2809</v>
      </c>
      <c r="F1761" s="1" t="s">
        <v>2810</v>
      </c>
      <c r="G1761" s="82" t="s">
        <v>2843</v>
      </c>
      <c r="H1761" s="1" t="s">
        <v>3237</v>
      </c>
    </row>
    <row r="1762" spans="1:8">
      <c r="A1762" s="1">
        <v>1838</v>
      </c>
      <c r="B1762" s="33" t="s">
        <v>5233</v>
      </c>
      <c r="C1762" s="80">
        <v>1000</v>
      </c>
      <c r="D1762" s="81">
        <v>1001.49</v>
      </c>
      <c r="E1762" s="1" t="s">
        <v>2809</v>
      </c>
      <c r="F1762" s="1" t="s">
        <v>2810</v>
      </c>
      <c r="G1762" s="82" t="s">
        <v>2880</v>
      </c>
      <c r="H1762" s="1" t="s">
        <v>2984</v>
      </c>
    </row>
    <row r="1763" spans="1:8">
      <c r="A1763" s="1">
        <v>2768</v>
      </c>
      <c r="B1763" s="33" t="s">
        <v>5232</v>
      </c>
      <c r="C1763" s="80">
        <v>7000</v>
      </c>
      <c r="D1763" s="81">
        <v>1002</v>
      </c>
      <c r="E1763" s="1" t="s">
        <v>2861</v>
      </c>
      <c r="F1763" s="1" t="s">
        <v>2810</v>
      </c>
      <c r="G1763" s="82" t="s">
        <v>2811</v>
      </c>
      <c r="H1763" s="1" t="s">
        <v>4721</v>
      </c>
    </row>
    <row r="1764" spans="1:8">
      <c r="A1764" s="1">
        <v>1660</v>
      </c>
      <c r="B1764" s="33" t="s">
        <v>5230</v>
      </c>
      <c r="C1764" s="80">
        <v>80</v>
      </c>
      <c r="D1764" s="81">
        <v>1003</v>
      </c>
      <c r="E1764" s="1" t="s">
        <v>2809</v>
      </c>
      <c r="F1764" s="1" t="s">
        <v>2856</v>
      </c>
      <c r="G1764" s="82" t="s">
        <v>2849</v>
      </c>
      <c r="H1764" s="1" t="s">
        <v>3185</v>
      </c>
    </row>
    <row r="1765" spans="1:8">
      <c r="A1765" s="1">
        <v>2993</v>
      </c>
      <c r="B1765" s="33" t="s">
        <v>5231</v>
      </c>
      <c r="C1765" s="80">
        <v>1000</v>
      </c>
      <c r="D1765" s="81">
        <v>1003</v>
      </c>
      <c r="E1765" s="1" t="s">
        <v>2809</v>
      </c>
      <c r="F1765" s="1" t="s">
        <v>2810</v>
      </c>
      <c r="G1765" s="82" t="s">
        <v>2839</v>
      </c>
      <c r="H1765" s="1" t="s">
        <v>2881</v>
      </c>
    </row>
    <row r="1766" spans="1:8">
      <c r="A1766" s="1">
        <v>1880</v>
      </c>
      <c r="B1766" s="33" t="s">
        <v>5229</v>
      </c>
      <c r="C1766" s="80">
        <v>5000</v>
      </c>
      <c r="D1766" s="81">
        <v>1004</v>
      </c>
      <c r="E1766" s="1" t="s">
        <v>2861</v>
      </c>
      <c r="F1766" s="1" t="s">
        <v>2820</v>
      </c>
      <c r="G1766" s="82" t="s">
        <v>2849</v>
      </c>
      <c r="H1766" s="1" t="s">
        <v>3602</v>
      </c>
    </row>
    <row r="1767" spans="1:8">
      <c r="A1767" s="1">
        <v>3038</v>
      </c>
      <c r="B1767" s="33" t="s">
        <v>5227</v>
      </c>
      <c r="C1767" s="80">
        <v>1000</v>
      </c>
      <c r="D1767" s="81">
        <v>1005</v>
      </c>
      <c r="E1767" s="1" t="s">
        <v>2809</v>
      </c>
      <c r="F1767" s="1" t="s">
        <v>2810</v>
      </c>
      <c r="G1767" s="82" t="s">
        <v>2839</v>
      </c>
      <c r="H1767" s="1" t="s">
        <v>2881</v>
      </c>
    </row>
    <row r="1768" spans="1:8">
      <c r="A1768" s="1">
        <v>3564</v>
      </c>
      <c r="B1768" s="33" t="s">
        <v>5228</v>
      </c>
      <c r="C1768" s="80">
        <v>1000</v>
      </c>
      <c r="D1768" s="81">
        <v>1005</v>
      </c>
      <c r="E1768" s="1" t="s">
        <v>2809</v>
      </c>
      <c r="F1768" s="1" t="s">
        <v>2820</v>
      </c>
      <c r="G1768" s="82" t="s">
        <v>2867</v>
      </c>
      <c r="H1768" s="1" t="s">
        <v>2928</v>
      </c>
    </row>
    <row r="1769" spans="1:8">
      <c r="A1769" s="1">
        <v>2297</v>
      </c>
      <c r="B1769" s="33" t="s">
        <v>5226</v>
      </c>
      <c r="C1769" s="80">
        <v>1000</v>
      </c>
      <c r="D1769" s="81">
        <v>1006</v>
      </c>
      <c r="E1769" s="1" t="s">
        <v>2809</v>
      </c>
      <c r="F1769" s="1" t="s">
        <v>2810</v>
      </c>
      <c r="G1769" s="82" t="s">
        <v>2811</v>
      </c>
      <c r="H1769" s="1" t="s">
        <v>2984</v>
      </c>
    </row>
    <row r="1770" spans="1:8">
      <c r="A1770" s="1">
        <v>3599</v>
      </c>
      <c r="B1770" s="33" t="s">
        <v>5224</v>
      </c>
      <c r="C1770" s="80">
        <v>500</v>
      </c>
      <c r="D1770" s="81">
        <v>1010</v>
      </c>
      <c r="E1770" s="1" t="s">
        <v>2809</v>
      </c>
      <c r="F1770" s="1" t="s">
        <v>2810</v>
      </c>
      <c r="G1770" s="82" t="s">
        <v>2867</v>
      </c>
      <c r="H1770" s="1" t="s">
        <v>2928</v>
      </c>
    </row>
    <row r="1771" spans="1:8">
      <c r="A1771" s="1">
        <v>3906</v>
      </c>
      <c r="B1771" s="33" t="s">
        <v>5225</v>
      </c>
      <c r="C1771" s="80">
        <v>1500</v>
      </c>
      <c r="D1771" s="81">
        <v>1010</v>
      </c>
      <c r="E1771" s="1" t="s">
        <v>2861</v>
      </c>
      <c r="F1771" s="1" t="s">
        <v>2820</v>
      </c>
      <c r="G1771" s="82" t="s">
        <v>2825</v>
      </c>
      <c r="H1771" s="1" t="s">
        <v>2928</v>
      </c>
    </row>
    <row r="1772" spans="1:8">
      <c r="A1772" s="1">
        <v>1211</v>
      </c>
      <c r="B1772" s="33" t="s">
        <v>5223</v>
      </c>
      <c r="C1772" s="80">
        <v>1000</v>
      </c>
      <c r="D1772" s="81">
        <v>1011</v>
      </c>
      <c r="E1772" s="1" t="s">
        <v>2809</v>
      </c>
      <c r="F1772" s="1" t="s">
        <v>96</v>
      </c>
      <c r="G1772" s="82" t="s">
        <v>2825</v>
      </c>
      <c r="H1772" s="1" t="s">
        <v>2834</v>
      </c>
    </row>
    <row r="1773" spans="1:8">
      <c r="A1773" s="1">
        <v>1613</v>
      </c>
      <c r="B1773" s="33" t="s">
        <v>5221</v>
      </c>
      <c r="C1773" s="80">
        <v>1000</v>
      </c>
      <c r="D1773" s="81">
        <v>1015</v>
      </c>
      <c r="E1773" s="1" t="s">
        <v>2809</v>
      </c>
      <c r="F1773" s="1" t="s">
        <v>2810</v>
      </c>
      <c r="G1773" s="82" t="s">
        <v>2821</v>
      </c>
      <c r="H1773" s="1" t="s">
        <v>2984</v>
      </c>
    </row>
    <row r="1774" spans="1:8">
      <c r="A1774" s="1">
        <v>2219</v>
      </c>
      <c r="B1774" s="33" t="s">
        <v>5222</v>
      </c>
      <c r="C1774" s="80">
        <v>1000</v>
      </c>
      <c r="D1774" s="81">
        <v>1015</v>
      </c>
      <c r="E1774" s="1" t="s">
        <v>2809</v>
      </c>
      <c r="F1774" s="1" t="s">
        <v>2810</v>
      </c>
      <c r="G1774" s="82" t="s">
        <v>2851</v>
      </c>
      <c r="H1774" s="1" t="s">
        <v>2952</v>
      </c>
    </row>
    <row r="1775" spans="1:8" ht="27.6">
      <c r="A1775" s="1">
        <v>2208</v>
      </c>
      <c r="B1775" s="33" t="s">
        <v>5220</v>
      </c>
      <c r="C1775" s="80">
        <v>1000</v>
      </c>
      <c r="D1775" s="81">
        <v>1016</v>
      </c>
      <c r="E1775" s="1" t="s">
        <v>2809</v>
      </c>
      <c r="F1775" s="1" t="s">
        <v>2810</v>
      </c>
      <c r="G1775" s="82" t="s">
        <v>2811</v>
      </c>
      <c r="H1775" s="1" t="s">
        <v>2952</v>
      </c>
    </row>
    <row r="1776" spans="1:8">
      <c r="A1776" s="1">
        <v>1168</v>
      </c>
      <c r="B1776" s="33" t="s">
        <v>5217</v>
      </c>
      <c r="C1776" s="80">
        <v>18000</v>
      </c>
      <c r="D1776" s="81">
        <v>1020</v>
      </c>
      <c r="E1776" s="1" t="s">
        <v>2861</v>
      </c>
      <c r="F1776" s="1" t="s">
        <v>2810</v>
      </c>
      <c r="G1776" s="82" t="s">
        <v>2867</v>
      </c>
      <c r="H1776" s="1" t="s">
        <v>3661</v>
      </c>
    </row>
    <row r="1777" spans="1:8">
      <c r="A1777" s="1">
        <v>1590</v>
      </c>
      <c r="B1777" s="33" t="s">
        <v>5218</v>
      </c>
      <c r="C1777" s="80">
        <v>60000</v>
      </c>
      <c r="D1777" s="81">
        <v>1020</v>
      </c>
      <c r="E1777" s="1" t="s">
        <v>2861</v>
      </c>
      <c r="F1777" s="1" t="s">
        <v>2856</v>
      </c>
      <c r="G1777" s="82" t="s">
        <v>2867</v>
      </c>
      <c r="H1777" s="1" t="s">
        <v>4175</v>
      </c>
    </row>
    <row r="1778" spans="1:8">
      <c r="A1778" s="1">
        <v>3549</v>
      </c>
      <c r="B1778" s="33" t="s">
        <v>5219</v>
      </c>
      <c r="C1778" s="80">
        <v>1000</v>
      </c>
      <c r="D1778" s="81">
        <v>1020</v>
      </c>
      <c r="E1778" s="1" t="s">
        <v>2809</v>
      </c>
      <c r="F1778" s="1" t="s">
        <v>2820</v>
      </c>
      <c r="G1778" s="82" t="s">
        <v>2867</v>
      </c>
      <c r="H1778" s="1" t="s">
        <v>2928</v>
      </c>
    </row>
    <row r="1779" spans="1:8">
      <c r="A1779" s="1">
        <v>1037</v>
      </c>
      <c r="B1779" s="33" t="s">
        <v>5216</v>
      </c>
      <c r="C1779" s="80">
        <v>1000</v>
      </c>
      <c r="D1779" s="81">
        <v>1021</v>
      </c>
      <c r="E1779" s="1" t="s">
        <v>2809</v>
      </c>
      <c r="F1779" s="1" t="s">
        <v>2810</v>
      </c>
      <c r="G1779" s="82" t="s">
        <v>2823</v>
      </c>
      <c r="H1779" s="1" t="s">
        <v>2952</v>
      </c>
    </row>
    <row r="1780" spans="1:8">
      <c r="A1780" s="1">
        <v>784</v>
      </c>
      <c r="B1780" s="33" t="s">
        <v>5213</v>
      </c>
      <c r="C1780" s="80">
        <v>1000</v>
      </c>
      <c r="D1780" s="81">
        <v>1025</v>
      </c>
      <c r="E1780" s="1" t="s">
        <v>2809</v>
      </c>
      <c r="F1780" s="1" t="s">
        <v>2810</v>
      </c>
      <c r="G1780" s="82" t="s">
        <v>2811</v>
      </c>
      <c r="H1780" s="1" t="s">
        <v>2984</v>
      </c>
    </row>
    <row r="1781" spans="1:8">
      <c r="A1781" s="1">
        <v>3580</v>
      </c>
      <c r="B1781" s="33" t="s">
        <v>5214</v>
      </c>
      <c r="C1781" s="80">
        <v>900</v>
      </c>
      <c r="D1781" s="81">
        <v>1025</v>
      </c>
      <c r="E1781" s="1" t="s">
        <v>2809</v>
      </c>
      <c r="F1781" s="1" t="s">
        <v>2810</v>
      </c>
      <c r="G1781" s="82" t="s">
        <v>2839</v>
      </c>
      <c r="H1781" s="1" t="s">
        <v>2928</v>
      </c>
    </row>
    <row r="1782" spans="1:8" ht="27.6">
      <c r="A1782" s="1">
        <v>3798</v>
      </c>
      <c r="B1782" s="33" t="s">
        <v>5215</v>
      </c>
      <c r="C1782" s="80">
        <v>70000</v>
      </c>
      <c r="D1782" s="81">
        <v>1025</v>
      </c>
      <c r="E1782" s="1" t="s">
        <v>2861</v>
      </c>
      <c r="F1782" s="1" t="s">
        <v>2810</v>
      </c>
      <c r="G1782" s="82" t="s">
        <v>2851</v>
      </c>
      <c r="H1782" s="1" t="s">
        <v>3032</v>
      </c>
    </row>
    <row r="1783" spans="1:8">
      <c r="A1783" s="1">
        <v>1085</v>
      </c>
      <c r="B1783" s="33" t="s">
        <v>5210</v>
      </c>
      <c r="C1783" s="80">
        <v>30000</v>
      </c>
      <c r="D1783" s="81">
        <v>1026</v>
      </c>
      <c r="E1783" s="1" t="s">
        <v>2861</v>
      </c>
      <c r="F1783" s="1" t="s">
        <v>96</v>
      </c>
      <c r="G1783" s="82" t="s">
        <v>2811</v>
      </c>
      <c r="H1783" s="1" t="s">
        <v>3029</v>
      </c>
    </row>
    <row r="1784" spans="1:8">
      <c r="A1784" s="1">
        <v>1670</v>
      </c>
      <c r="B1784" s="33" t="s">
        <v>5211</v>
      </c>
      <c r="C1784" s="80">
        <v>1000</v>
      </c>
      <c r="D1784" s="81">
        <v>1026</v>
      </c>
      <c r="E1784" s="1" t="s">
        <v>2809</v>
      </c>
      <c r="F1784" s="1" t="s">
        <v>2810</v>
      </c>
      <c r="G1784" s="82" t="s">
        <v>2825</v>
      </c>
      <c r="H1784" s="1" t="s">
        <v>3185</v>
      </c>
    </row>
    <row r="1785" spans="1:8" ht="27.6">
      <c r="A1785" s="1">
        <v>2387</v>
      </c>
      <c r="B1785" s="33" t="s">
        <v>5212</v>
      </c>
      <c r="C1785" s="80">
        <v>150000</v>
      </c>
      <c r="D1785" s="81">
        <v>1026</v>
      </c>
      <c r="E1785" s="1" t="s">
        <v>2814</v>
      </c>
      <c r="F1785" s="1" t="s">
        <v>2810</v>
      </c>
      <c r="G1785" s="82" t="s">
        <v>2821</v>
      </c>
      <c r="H1785" s="1" t="s">
        <v>3415</v>
      </c>
    </row>
    <row r="1786" spans="1:8">
      <c r="A1786" s="1">
        <v>1831</v>
      </c>
      <c r="B1786" s="33" t="s">
        <v>5208</v>
      </c>
      <c r="C1786" s="80">
        <v>1000</v>
      </c>
      <c r="D1786" s="81">
        <v>1030</v>
      </c>
      <c r="E1786" s="1" t="s">
        <v>2809</v>
      </c>
      <c r="F1786" s="1" t="s">
        <v>2810</v>
      </c>
      <c r="G1786" s="82" t="s">
        <v>2823</v>
      </c>
      <c r="H1786" s="1" t="s">
        <v>2984</v>
      </c>
    </row>
    <row r="1787" spans="1:8">
      <c r="A1787" s="1">
        <v>3676</v>
      </c>
      <c r="B1787" s="33" t="s">
        <v>5209</v>
      </c>
      <c r="C1787" s="80">
        <v>800</v>
      </c>
      <c r="D1787" s="81">
        <v>1030</v>
      </c>
      <c r="E1787" s="1" t="s">
        <v>2809</v>
      </c>
      <c r="F1787" s="1" t="s">
        <v>2810</v>
      </c>
      <c r="G1787" s="82" t="s">
        <v>2867</v>
      </c>
      <c r="H1787" s="1" t="s">
        <v>2928</v>
      </c>
    </row>
    <row r="1788" spans="1:8">
      <c r="A1788" s="1">
        <v>2470</v>
      </c>
      <c r="B1788" s="33" t="s">
        <v>5207</v>
      </c>
      <c r="C1788" s="80">
        <v>1000</v>
      </c>
      <c r="D1788" s="81">
        <v>1031.6400000000001</v>
      </c>
      <c r="E1788" s="1" t="s">
        <v>2809</v>
      </c>
      <c r="F1788" s="1" t="s">
        <v>2810</v>
      </c>
      <c r="G1788" s="82" t="s">
        <v>2823</v>
      </c>
      <c r="H1788" s="1" t="s">
        <v>2948</v>
      </c>
    </row>
    <row r="1789" spans="1:8" ht="27.6">
      <c r="A1789" s="1">
        <v>1206</v>
      </c>
      <c r="B1789" s="33" t="s">
        <v>5203</v>
      </c>
      <c r="C1789" s="80">
        <v>900</v>
      </c>
      <c r="D1789" s="81">
        <v>1035</v>
      </c>
      <c r="E1789" s="1" t="s">
        <v>2809</v>
      </c>
      <c r="F1789" s="1" t="s">
        <v>2836</v>
      </c>
      <c r="G1789" s="82" t="s">
        <v>2811</v>
      </c>
      <c r="H1789" s="1" t="s">
        <v>2834</v>
      </c>
    </row>
    <row r="1790" spans="1:8">
      <c r="A1790" s="1">
        <v>3372</v>
      </c>
      <c r="B1790" s="33" t="s">
        <v>5204</v>
      </c>
      <c r="C1790" s="80">
        <v>1000</v>
      </c>
      <c r="D1790" s="81">
        <v>1035</v>
      </c>
      <c r="E1790" s="1" t="s">
        <v>2809</v>
      </c>
      <c r="F1790" s="1" t="s">
        <v>2810</v>
      </c>
      <c r="G1790" s="82" t="s">
        <v>2867</v>
      </c>
      <c r="H1790" s="1" t="s">
        <v>2928</v>
      </c>
    </row>
    <row r="1791" spans="1:8">
      <c r="A1791" s="1">
        <v>3559</v>
      </c>
      <c r="B1791" s="33" t="s">
        <v>5205</v>
      </c>
      <c r="C1791" s="80">
        <v>1000</v>
      </c>
      <c r="D1791" s="81">
        <v>1035</v>
      </c>
      <c r="E1791" s="1" t="s">
        <v>2809</v>
      </c>
      <c r="F1791" s="1" t="s">
        <v>2892</v>
      </c>
      <c r="G1791" s="82" t="s">
        <v>2851</v>
      </c>
      <c r="H1791" s="1" t="s">
        <v>2928</v>
      </c>
    </row>
    <row r="1792" spans="1:8">
      <c r="A1792" s="1">
        <v>3668</v>
      </c>
      <c r="B1792" s="33" t="s">
        <v>5206</v>
      </c>
      <c r="C1792" s="80">
        <v>1000</v>
      </c>
      <c r="D1792" s="81">
        <v>1035</v>
      </c>
      <c r="E1792" s="1" t="s">
        <v>2809</v>
      </c>
      <c r="F1792" s="1" t="s">
        <v>2810</v>
      </c>
      <c r="G1792" s="82" t="s">
        <v>2821</v>
      </c>
      <c r="H1792" s="1" t="s">
        <v>2928</v>
      </c>
    </row>
    <row r="1793" spans="1:8">
      <c r="A1793" s="1">
        <v>2104</v>
      </c>
      <c r="B1793" s="33" t="s">
        <v>5202</v>
      </c>
      <c r="C1793" s="80">
        <v>800</v>
      </c>
      <c r="D1793" s="81">
        <v>1036</v>
      </c>
      <c r="E1793" s="1" t="s">
        <v>2809</v>
      </c>
      <c r="F1793" s="1" t="s">
        <v>2810</v>
      </c>
      <c r="G1793" s="82" t="s">
        <v>2823</v>
      </c>
      <c r="H1793" s="1" t="s">
        <v>2948</v>
      </c>
    </row>
    <row r="1794" spans="1:8">
      <c r="A1794" s="1">
        <v>780</v>
      </c>
      <c r="B1794" s="33" t="s">
        <v>5198</v>
      </c>
      <c r="C1794" s="80">
        <v>1000</v>
      </c>
      <c r="D1794" s="81">
        <v>1040</v>
      </c>
      <c r="E1794" s="1" t="s">
        <v>2809</v>
      </c>
      <c r="F1794" s="1" t="s">
        <v>2810</v>
      </c>
      <c r="G1794" s="82" t="s">
        <v>2823</v>
      </c>
      <c r="H1794" s="1" t="s">
        <v>2984</v>
      </c>
    </row>
    <row r="1795" spans="1:8">
      <c r="A1795" s="1">
        <v>811</v>
      </c>
      <c r="B1795" s="33" t="s">
        <v>5199</v>
      </c>
      <c r="C1795" s="80">
        <v>1000</v>
      </c>
      <c r="D1795" s="81">
        <v>1040</v>
      </c>
      <c r="E1795" s="1" t="s">
        <v>2809</v>
      </c>
      <c r="F1795" s="1" t="s">
        <v>2810</v>
      </c>
      <c r="G1795" s="82" t="s">
        <v>2821</v>
      </c>
      <c r="H1795" s="1" t="s">
        <v>2984</v>
      </c>
    </row>
    <row r="1796" spans="1:8">
      <c r="A1796" s="1">
        <v>869</v>
      </c>
      <c r="B1796" s="33" t="s">
        <v>5200</v>
      </c>
      <c r="C1796" s="80">
        <v>8800</v>
      </c>
      <c r="D1796" s="81">
        <v>1040</v>
      </c>
      <c r="E1796" s="1" t="s">
        <v>2861</v>
      </c>
      <c r="F1796" s="1" t="s">
        <v>2810</v>
      </c>
      <c r="G1796" s="82" t="s">
        <v>2849</v>
      </c>
      <c r="H1796" s="1" t="s">
        <v>3919</v>
      </c>
    </row>
    <row r="1797" spans="1:8">
      <c r="A1797" s="1">
        <v>3126</v>
      </c>
      <c r="B1797" s="33" t="s">
        <v>5201</v>
      </c>
      <c r="C1797" s="80">
        <v>25000</v>
      </c>
      <c r="D1797" s="81">
        <v>1040</v>
      </c>
      <c r="E1797" s="1" t="s">
        <v>2814</v>
      </c>
      <c r="F1797" s="1" t="s">
        <v>2810</v>
      </c>
      <c r="G1797" s="82" t="s">
        <v>2811</v>
      </c>
      <c r="H1797" s="1" t="s">
        <v>2881</v>
      </c>
    </row>
    <row r="1798" spans="1:8">
      <c r="A1798" s="1">
        <v>310</v>
      </c>
      <c r="B1798" s="33" t="s">
        <v>5197</v>
      </c>
      <c r="C1798" s="80">
        <v>1000</v>
      </c>
      <c r="D1798" s="81">
        <v>1041.29</v>
      </c>
      <c r="E1798" s="1" t="s">
        <v>2809</v>
      </c>
      <c r="F1798" s="1" t="s">
        <v>2810</v>
      </c>
      <c r="G1798" s="82" t="s">
        <v>2818</v>
      </c>
      <c r="H1798" s="1" t="s">
        <v>2876</v>
      </c>
    </row>
    <row r="1799" spans="1:8">
      <c r="A1799" s="1">
        <v>3684</v>
      </c>
      <c r="B1799" s="33" t="s">
        <v>5196</v>
      </c>
      <c r="C1799" s="80">
        <v>750</v>
      </c>
      <c r="D1799" s="81">
        <v>1043</v>
      </c>
      <c r="E1799" s="1" t="s">
        <v>2809</v>
      </c>
      <c r="F1799" s="1" t="s">
        <v>2810</v>
      </c>
      <c r="G1799" s="82" t="s">
        <v>2867</v>
      </c>
      <c r="H1799" s="1" t="s">
        <v>2928</v>
      </c>
    </row>
    <row r="1800" spans="1:8">
      <c r="A1800" s="1">
        <v>3368</v>
      </c>
      <c r="B1800" s="33" t="s">
        <v>5195</v>
      </c>
      <c r="C1800" s="80">
        <v>1000</v>
      </c>
      <c r="D1800" s="81">
        <v>1046</v>
      </c>
      <c r="E1800" s="1" t="s">
        <v>2809</v>
      </c>
      <c r="F1800" s="1" t="s">
        <v>2810</v>
      </c>
      <c r="G1800" s="82" t="s">
        <v>2843</v>
      </c>
      <c r="H1800" s="1" t="s">
        <v>2928</v>
      </c>
    </row>
    <row r="1801" spans="1:8">
      <c r="A1801" s="1">
        <v>1883</v>
      </c>
      <c r="B1801" s="33" t="s">
        <v>5194</v>
      </c>
      <c r="C1801" s="80">
        <v>999</v>
      </c>
      <c r="D1801" s="81">
        <v>1047</v>
      </c>
      <c r="E1801" s="1" t="s">
        <v>2809</v>
      </c>
      <c r="F1801" s="1" t="s">
        <v>2810</v>
      </c>
      <c r="G1801" s="82" t="s">
        <v>2849</v>
      </c>
      <c r="H1801" s="1" t="s">
        <v>2948</v>
      </c>
    </row>
    <row r="1802" spans="1:8">
      <c r="A1802" s="1">
        <v>2756</v>
      </c>
      <c r="B1802" s="33" t="s">
        <v>5193</v>
      </c>
      <c r="C1802" s="80">
        <v>10000</v>
      </c>
      <c r="D1802" s="81">
        <v>1048</v>
      </c>
      <c r="E1802" s="1" t="s">
        <v>2861</v>
      </c>
      <c r="F1802" s="1" t="s">
        <v>2810</v>
      </c>
      <c r="G1802" s="82" t="s">
        <v>2815</v>
      </c>
      <c r="H1802" s="1" t="s">
        <v>4721</v>
      </c>
    </row>
    <row r="1803" spans="1:8">
      <c r="A1803" s="1">
        <v>1638</v>
      </c>
      <c r="B1803" s="33" t="s">
        <v>5190</v>
      </c>
      <c r="C1803" s="80">
        <v>1000</v>
      </c>
      <c r="D1803" s="81">
        <v>1050</v>
      </c>
      <c r="E1803" s="1" t="s">
        <v>2809</v>
      </c>
      <c r="F1803" s="1" t="s">
        <v>2810</v>
      </c>
      <c r="G1803" s="82" t="s">
        <v>2839</v>
      </c>
      <c r="H1803" s="1" t="s">
        <v>2984</v>
      </c>
    </row>
    <row r="1804" spans="1:8">
      <c r="A1804" s="1">
        <v>1711</v>
      </c>
      <c r="B1804" s="33" t="s">
        <v>5191</v>
      </c>
      <c r="C1804" s="80">
        <v>10000</v>
      </c>
      <c r="D1804" s="81">
        <v>1050</v>
      </c>
      <c r="E1804" s="1" t="s">
        <v>2861</v>
      </c>
      <c r="F1804" s="1" t="s">
        <v>2810</v>
      </c>
      <c r="G1804" s="82" t="s">
        <v>2867</v>
      </c>
      <c r="H1804" s="1" t="s">
        <v>2972</v>
      </c>
    </row>
    <row r="1805" spans="1:8">
      <c r="A1805" s="1">
        <v>1833</v>
      </c>
      <c r="B1805" s="33" t="s">
        <v>5192</v>
      </c>
      <c r="C1805" s="80">
        <v>400</v>
      </c>
      <c r="D1805" s="81">
        <v>1050</v>
      </c>
      <c r="E1805" s="1" t="s">
        <v>2809</v>
      </c>
      <c r="F1805" s="1" t="s">
        <v>2810</v>
      </c>
      <c r="G1805" s="82" t="s">
        <v>2839</v>
      </c>
      <c r="H1805" s="1" t="s">
        <v>2984</v>
      </c>
    </row>
    <row r="1806" spans="1:8" ht="27.6">
      <c r="A1806" s="1">
        <v>2299</v>
      </c>
      <c r="B1806" s="33" t="s">
        <v>5189</v>
      </c>
      <c r="C1806" s="80">
        <v>300</v>
      </c>
      <c r="D1806" s="81">
        <v>1050.5</v>
      </c>
      <c r="E1806" s="1" t="s">
        <v>2809</v>
      </c>
      <c r="F1806" s="1" t="s">
        <v>2810</v>
      </c>
      <c r="G1806" s="82" t="s">
        <v>2839</v>
      </c>
      <c r="H1806" s="1" t="s">
        <v>2984</v>
      </c>
    </row>
    <row r="1807" spans="1:8">
      <c r="A1807" s="1">
        <v>3408</v>
      </c>
      <c r="B1807" s="33" t="s">
        <v>5188</v>
      </c>
      <c r="C1807" s="80">
        <v>500</v>
      </c>
      <c r="D1807" s="81">
        <v>1055</v>
      </c>
      <c r="E1807" s="1" t="s">
        <v>2809</v>
      </c>
      <c r="F1807" s="1" t="s">
        <v>2810</v>
      </c>
      <c r="G1807" s="82" t="s">
        <v>2821</v>
      </c>
      <c r="H1807" s="1" t="s">
        <v>2928</v>
      </c>
    </row>
    <row r="1808" spans="1:8" ht="27.6">
      <c r="A1808" s="1">
        <v>646</v>
      </c>
      <c r="B1808" s="33" t="s">
        <v>5187</v>
      </c>
      <c r="C1808" s="80">
        <v>800</v>
      </c>
      <c r="D1808" s="81">
        <v>1055.01</v>
      </c>
      <c r="E1808" s="1" t="s">
        <v>2809</v>
      </c>
      <c r="F1808" s="1" t="s">
        <v>2810</v>
      </c>
      <c r="G1808" s="82" t="s">
        <v>2851</v>
      </c>
      <c r="H1808" s="1" t="s">
        <v>2816</v>
      </c>
    </row>
    <row r="1809" spans="1:8">
      <c r="A1809" s="1">
        <v>2498</v>
      </c>
      <c r="B1809" s="33" t="s">
        <v>5186</v>
      </c>
      <c r="C1809" s="80">
        <v>1000</v>
      </c>
      <c r="D1809" s="81">
        <v>1056</v>
      </c>
      <c r="E1809" s="1" t="s">
        <v>2809</v>
      </c>
      <c r="F1809" s="1" t="s">
        <v>2810</v>
      </c>
      <c r="G1809" s="82" t="s">
        <v>2839</v>
      </c>
      <c r="H1809" s="1" t="s">
        <v>2948</v>
      </c>
    </row>
    <row r="1810" spans="1:8">
      <c r="A1810" s="1">
        <v>2676</v>
      </c>
      <c r="B1810" s="33" t="s">
        <v>5185</v>
      </c>
      <c r="C1810" s="80">
        <v>2100</v>
      </c>
      <c r="D1810" s="81">
        <v>1058</v>
      </c>
      <c r="E1810" s="1" t="s">
        <v>2861</v>
      </c>
      <c r="F1810" s="1" t="s">
        <v>96</v>
      </c>
      <c r="G1810" s="82" t="s">
        <v>2823</v>
      </c>
      <c r="H1810" s="1" t="s">
        <v>3237</v>
      </c>
    </row>
    <row r="1811" spans="1:8">
      <c r="A1811" s="1">
        <v>1224</v>
      </c>
      <c r="B1811" s="33" t="s">
        <v>5183</v>
      </c>
      <c r="C1811" s="80">
        <v>15000</v>
      </c>
      <c r="D1811" s="81">
        <v>1060</v>
      </c>
      <c r="E1811" s="1" t="s">
        <v>2814</v>
      </c>
      <c r="F1811" s="1" t="s">
        <v>2810</v>
      </c>
      <c r="G1811" s="82" t="s">
        <v>2823</v>
      </c>
      <c r="H1811" s="1" t="s">
        <v>4564</v>
      </c>
    </row>
    <row r="1812" spans="1:8" ht="27.6">
      <c r="A1812" s="1">
        <v>3860</v>
      </c>
      <c r="B1812" s="33" t="s">
        <v>5184</v>
      </c>
      <c r="C1812" s="80">
        <v>6000</v>
      </c>
      <c r="D1812" s="81">
        <v>1060</v>
      </c>
      <c r="E1812" s="1" t="s">
        <v>2861</v>
      </c>
      <c r="F1812" s="1" t="s">
        <v>2810</v>
      </c>
      <c r="G1812" s="82" t="s">
        <v>2851</v>
      </c>
      <c r="H1812" s="1" t="s">
        <v>2928</v>
      </c>
    </row>
    <row r="1813" spans="1:8" ht="27.6">
      <c r="A1813" s="1">
        <v>3500</v>
      </c>
      <c r="B1813" s="33" t="s">
        <v>5182</v>
      </c>
      <c r="C1813" s="80">
        <v>1000</v>
      </c>
      <c r="D1813" s="81">
        <v>1063</v>
      </c>
      <c r="E1813" s="1" t="s">
        <v>2809</v>
      </c>
      <c r="F1813" s="1" t="s">
        <v>2810</v>
      </c>
      <c r="G1813" s="82" t="s">
        <v>2811</v>
      </c>
      <c r="H1813" s="1" t="s">
        <v>2928</v>
      </c>
    </row>
    <row r="1814" spans="1:8" ht="27.6">
      <c r="A1814" s="1">
        <v>3819</v>
      </c>
      <c r="B1814" s="33" t="s">
        <v>5181</v>
      </c>
      <c r="C1814" s="80">
        <v>1000</v>
      </c>
      <c r="D1814" s="81">
        <v>1064</v>
      </c>
      <c r="E1814" s="1" t="s">
        <v>2809</v>
      </c>
      <c r="F1814" s="1" t="s">
        <v>2810</v>
      </c>
      <c r="G1814" s="82" t="s">
        <v>2821</v>
      </c>
      <c r="H1814" s="1" t="s">
        <v>2928</v>
      </c>
    </row>
    <row r="1815" spans="1:8">
      <c r="A1815" s="1">
        <v>3843</v>
      </c>
      <c r="B1815" s="33" t="s">
        <v>5180</v>
      </c>
      <c r="C1815" s="80">
        <v>5000</v>
      </c>
      <c r="D1815" s="81">
        <v>1065</v>
      </c>
      <c r="E1815" s="1" t="s">
        <v>2861</v>
      </c>
      <c r="F1815" s="1" t="s">
        <v>2810</v>
      </c>
      <c r="G1815" s="82" t="s">
        <v>2825</v>
      </c>
      <c r="H1815" s="1" t="s">
        <v>2928</v>
      </c>
    </row>
    <row r="1816" spans="1:8">
      <c r="A1816" s="1">
        <v>781</v>
      </c>
      <c r="B1816" s="33" t="s">
        <v>5179</v>
      </c>
      <c r="C1816" s="80">
        <v>800</v>
      </c>
      <c r="D1816" s="81">
        <v>1065.23</v>
      </c>
      <c r="E1816" s="1" t="s">
        <v>2809</v>
      </c>
      <c r="F1816" s="1" t="s">
        <v>2810</v>
      </c>
      <c r="G1816" s="82" t="s">
        <v>2825</v>
      </c>
      <c r="H1816" s="1" t="s">
        <v>2984</v>
      </c>
    </row>
    <row r="1817" spans="1:8">
      <c r="A1817" s="1">
        <v>2557</v>
      </c>
      <c r="B1817" s="33" t="s">
        <v>5177</v>
      </c>
      <c r="C1817" s="80">
        <v>900</v>
      </c>
      <c r="D1817" s="81">
        <v>1066</v>
      </c>
      <c r="E1817" s="1" t="s">
        <v>2809</v>
      </c>
      <c r="F1817" s="1" t="s">
        <v>2820</v>
      </c>
      <c r="G1817" s="82" t="s">
        <v>2823</v>
      </c>
      <c r="H1817" s="1" t="s">
        <v>3263</v>
      </c>
    </row>
    <row r="1818" spans="1:8" ht="27.6">
      <c r="A1818" s="1">
        <v>3037</v>
      </c>
      <c r="B1818" s="33" t="s">
        <v>5178</v>
      </c>
      <c r="C1818" s="80">
        <v>500</v>
      </c>
      <c r="D1818" s="81">
        <v>1066</v>
      </c>
      <c r="E1818" s="1" t="s">
        <v>2809</v>
      </c>
      <c r="F1818" s="1" t="s">
        <v>2810</v>
      </c>
      <c r="G1818" s="82" t="s">
        <v>2851</v>
      </c>
      <c r="H1818" s="1" t="s">
        <v>2881</v>
      </c>
    </row>
    <row r="1819" spans="1:8">
      <c r="A1819" s="1">
        <v>3307</v>
      </c>
      <c r="B1819" s="33" t="s">
        <v>5176</v>
      </c>
      <c r="C1819" s="80">
        <v>1000</v>
      </c>
      <c r="D1819" s="81">
        <v>1066.8</v>
      </c>
      <c r="E1819" s="1" t="s">
        <v>2809</v>
      </c>
      <c r="F1819" s="1" t="s">
        <v>2810</v>
      </c>
      <c r="G1819" s="82" t="s">
        <v>2823</v>
      </c>
      <c r="H1819" s="1" t="s">
        <v>2928</v>
      </c>
    </row>
    <row r="1820" spans="1:8">
      <c r="A1820" s="1">
        <v>2256</v>
      </c>
      <c r="B1820" s="33" t="s">
        <v>5175</v>
      </c>
      <c r="C1820" s="80">
        <v>480</v>
      </c>
      <c r="D1820" s="81">
        <v>1069</v>
      </c>
      <c r="E1820" s="1" t="s">
        <v>2809</v>
      </c>
      <c r="F1820" s="1" t="s">
        <v>2820</v>
      </c>
      <c r="G1820" s="82" t="s">
        <v>2843</v>
      </c>
      <c r="H1820" s="1" t="s">
        <v>2853</v>
      </c>
    </row>
    <row r="1821" spans="1:8" ht="27.6">
      <c r="A1821" s="1">
        <v>2947</v>
      </c>
      <c r="B1821" s="33" t="s">
        <v>5174</v>
      </c>
      <c r="C1821" s="80">
        <v>25000</v>
      </c>
      <c r="D1821" s="81">
        <v>1072</v>
      </c>
      <c r="E1821" s="1" t="s">
        <v>2861</v>
      </c>
      <c r="F1821" s="1" t="s">
        <v>2810</v>
      </c>
      <c r="G1821" s="82" t="s">
        <v>2818</v>
      </c>
      <c r="H1821" s="1" t="s">
        <v>2881</v>
      </c>
    </row>
    <row r="1822" spans="1:8">
      <c r="A1822" s="1">
        <v>3471</v>
      </c>
      <c r="B1822" s="33" t="s">
        <v>5173</v>
      </c>
      <c r="C1822" s="80">
        <v>500</v>
      </c>
      <c r="D1822" s="81">
        <v>1073</v>
      </c>
      <c r="E1822" s="1" t="s">
        <v>2809</v>
      </c>
      <c r="F1822" s="1" t="s">
        <v>2820</v>
      </c>
      <c r="G1822" s="82" t="s">
        <v>2851</v>
      </c>
      <c r="H1822" s="1" t="s">
        <v>2928</v>
      </c>
    </row>
    <row r="1823" spans="1:8">
      <c r="A1823" s="1">
        <v>3447</v>
      </c>
      <c r="B1823" s="33" t="s">
        <v>5172</v>
      </c>
      <c r="C1823" s="80">
        <v>1000</v>
      </c>
      <c r="D1823" s="81">
        <v>1078</v>
      </c>
      <c r="E1823" s="1" t="s">
        <v>2809</v>
      </c>
      <c r="F1823" s="1" t="s">
        <v>2810</v>
      </c>
      <c r="G1823" s="82" t="s">
        <v>2811</v>
      </c>
      <c r="H1823" s="1" t="s">
        <v>2928</v>
      </c>
    </row>
    <row r="1824" spans="1:8">
      <c r="A1824" s="1">
        <v>1663</v>
      </c>
      <c r="B1824" s="33" t="s">
        <v>5170</v>
      </c>
      <c r="C1824" s="80">
        <v>1000</v>
      </c>
      <c r="D1824" s="81">
        <v>1080</v>
      </c>
      <c r="E1824" s="1" t="s">
        <v>2809</v>
      </c>
      <c r="F1824" s="1" t="s">
        <v>2810</v>
      </c>
      <c r="G1824" s="82" t="s">
        <v>2839</v>
      </c>
      <c r="H1824" s="1" t="s">
        <v>3185</v>
      </c>
    </row>
    <row r="1825" spans="1:8">
      <c r="A1825" s="1">
        <v>3007</v>
      </c>
      <c r="B1825" s="33" t="s">
        <v>5171</v>
      </c>
      <c r="C1825" s="80">
        <v>600</v>
      </c>
      <c r="D1825" s="81">
        <v>1080</v>
      </c>
      <c r="E1825" s="1" t="s">
        <v>2809</v>
      </c>
      <c r="F1825" s="1" t="s">
        <v>2810</v>
      </c>
      <c r="G1825" s="82" t="s">
        <v>2823</v>
      </c>
      <c r="H1825" s="1" t="s">
        <v>2881</v>
      </c>
    </row>
    <row r="1826" spans="1:8">
      <c r="A1826" s="1">
        <v>1769</v>
      </c>
      <c r="B1826" s="33" t="s">
        <v>5169</v>
      </c>
      <c r="C1826" s="80">
        <v>40000</v>
      </c>
      <c r="D1826" s="81">
        <v>1081</v>
      </c>
      <c r="E1826" s="1" t="s">
        <v>2861</v>
      </c>
      <c r="F1826" s="1" t="s">
        <v>2810</v>
      </c>
      <c r="G1826" s="82" t="s">
        <v>2815</v>
      </c>
      <c r="H1826" s="1" t="s">
        <v>2834</v>
      </c>
    </row>
    <row r="1827" spans="1:8">
      <c r="A1827" s="1">
        <v>1264</v>
      </c>
      <c r="B1827" s="33" t="s">
        <v>5167</v>
      </c>
      <c r="C1827" s="80">
        <v>650</v>
      </c>
      <c r="D1827" s="81">
        <v>1082</v>
      </c>
      <c r="E1827" s="1" t="s">
        <v>2809</v>
      </c>
      <c r="F1827" s="1" t="s">
        <v>2810</v>
      </c>
      <c r="G1827" s="82" t="s">
        <v>2880</v>
      </c>
      <c r="H1827" s="1" t="s">
        <v>2984</v>
      </c>
    </row>
    <row r="1828" spans="1:8">
      <c r="A1828" s="1">
        <v>3446</v>
      </c>
      <c r="B1828" s="33" t="s">
        <v>5168</v>
      </c>
      <c r="C1828" s="80">
        <v>1000</v>
      </c>
      <c r="D1828" s="81">
        <v>1082</v>
      </c>
      <c r="E1828" s="1" t="s">
        <v>2809</v>
      </c>
      <c r="F1828" s="1" t="s">
        <v>2820</v>
      </c>
      <c r="G1828" s="82" t="s">
        <v>2839</v>
      </c>
      <c r="H1828" s="1" t="s">
        <v>2928</v>
      </c>
    </row>
    <row r="1829" spans="1:8">
      <c r="A1829" s="1">
        <v>3709</v>
      </c>
      <c r="B1829" s="33" t="s">
        <v>5166</v>
      </c>
      <c r="C1829" s="80">
        <v>1000</v>
      </c>
      <c r="D1829" s="81">
        <v>1082.5</v>
      </c>
      <c r="E1829" s="1" t="s">
        <v>2809</v>
      </c>
      <c r="F1829" s="1" t="s">
        <v>2820</v>
      </c>
      <c r="G1829" s="82" t="s">
        <v>2825</v>
      </c>
      <c r="H1829" s="1" t="s">
        <v>2928</v>
      </c>
    </row>
    <row r="1830" spans="1:8">
      <c r="A1830" s="1">
        <v>3567</v>
      </c>
      <c r="B1830" s="33" t="s">
        <v>5165</v>
      </c>
      <c r="C1830" s="80">
        <v>1000</v>
      </c>
      <c r="D1830" s="81">
        <v>1088</v>
      </c>
      <c r="E1830" s="1" t="s">
        <v>2809</v>
      </c>
      <c r="F1830" s="1" t="s">
        <v>2820</v>
      </c>
      <c r="G1830" s="82" t="s">
        <v>2825</v>
      </c>
      <c r="H1830" s="1" t="s">
        <v>2928</v>
      </c>
    </row>
    <row r="1831" spans="1:8" ht="27.6">
      <c r="A1831" s="1">
        <v>3362</v>
      </c>
      <c r="B1831" s="33" t="s">
        <v>5164</v>
      </c>
      <c r="C1831" s="80">
        <v>500</v>
      </c>
      <c r="D1831" s="81">
        <v>1090</v>
      </c>
      <c r="E1831" s="1" t="s">
        <v>2809</v>
      </c>
      <c r="F1831" s="1" t="s">
        <v>2810</v>
      </c>
      <c r="G1831" s="82" t="s">
        <v>2811</v>
      </c>
      <c r="H1831" s="1" t="s">
        <v>2928</v>
      </c>
    </row>
    <row r="1832" spans="1:8" ht="27.6">
      <c r="A1832" s="1">
        <v>1362</v>
      </c>
      <c r="B1832" s="33" t="s">
        <v>5163</v>
      </c>
      <c r="C1832" s="80">
        <v>1000</v>
      </c>
      <c r="D1832" s="81">
        <v>1091</v>
      </c>
      <c r="E1832" s="1" t="s">
        <v>2809</v>
      </c>
      <c r="F1832" s="1" t="s">
        <v>2810</v>
      </c>
      <c r="G1832" s="82" t="s">
        <v>2851</v>
      </c>
      <c r="H1832" s="1" t="s">
        <v>2999</v>
      </c>
    </row>
    <row r="1833" spans="1:8" ht="27.6">
      <c r="A1833" s="1">
        <v>2951</v>
      </c>
      <c r="B1833" s="33" t="s">
        <v>5162</v>
      </c>
      <c r="C1833" s="80">
        <v>50000</v>
      </c>
      <c r="D1833" s="81">
        <v>1096</v>
      </c>
      <c r="E1833" s="1" t="s">
        <v>2814</v>
      </c>
      <c r="F1833" s="1" t="s">
        <v>2810</v>
      </c>
      <c r="G1833" s="82" t="s">
        <v>2867</v>
      </c>
      <c r="H1833" s="1" t="s">
        <v>2881</v>
      </c>
    </row>
    <row r="1834" spans="1:8">
      <c r="A1834" s="1">
        <v>3842</v>
      </c>
      <c r="B1834" s="33" t="s">
        <v>5161</v>
      </c>
      <c r="C1834" s="80">
        <v>5000</v>
      </c>
      <c r="D1834" s="81">
        <v>1097</v>
      </c>
      <c r="E1834" s="1" t="s">
        <v>2861</v>
      </c>
      <c r="F1834" s="1" t="s">
        <v>2820</v>
      </c>
      <c r="G1834" s="82" t="s">
        <v>2823</v>
      </c>
      <c r="H1834" s="1" t="s">
        <v>2928</v>
      </c>
    </row>
    <row r="1835" spans="1:8" ht="27.6">
      <c r="A1835" s="1">
        <v>2537</v>
      </c>
      <c r="B1835" s="33" t="s">
        <v>5158</v>
      </c>
      <c r="C1835" s="80">
        <v>1000</v>
      </c>
      <c r="D1835" s="81">
        <v>1100</v>
      </c>
      <c r="E1835" s="1" t="s">
        <v>2809</v>
      </c>
      <c r="F1835" s="1" t="s">
        <v>2810</v>
      </c>
      <c r="G1835" s="82" t="s">
        <v>2821</v>
      </c>
      <c r="H1835" s="1" t="s">
        <v>3263</v>
      </c>
    </row>
    <row r="1836" spans="1:8">
      <c r="A1836" s="1">
        <v>2678</v>
      </c>
      <c r="B1836" s="33" t="s">
        <v>5159</v>
      </c>
      <c r="C1836" s="80">
        <v>8000000</v>
      </c>
      <c r="D1836" s="81">
        <v>1100</v>
      </c>
      <c r="E1836" s="1" t="s">
        <v>2861</v>
      </c>
      <c r="F1836" s="1" t="s">
        <v>2841</v>
      </c>
      <c r="G1836" s="82" t="s">
        <v>2867</v>
      </c>
      <c r="H1836" s="1" t="s">
        <v>3237</v>
      </c>
    </row>
    <row r="1837" spans="1:8">
      <c r="A1837" s="1">
        <v>3769</v>
      </c>
      <c r="B1837" s="33" t="s">
        <v>5160</v>
      </c>
      <c r="C1837" s="80">
        <v>1100</v>
      </c>
      <c r="D1837" s="81">
        <v>1100</v>
      </c>
      <c r="E1837" s="1" t="s">
        <v>2809</v>
      </c>
      <c r="F1837" s="1" t="s">
        <v>2810</v>
      </c>
      <c r="G1837" s="82" t="s">
        <v>2849</v>
      </c>
      <c r="H1837" s="1" t="s">
        <v>3032</v>
      </c>
    </row>
    <row r="1838" spans="1:8" ht="27.6">
      <c r="A1838" s="1">
        <v>2359</v>
      </c>
      <c r="B1838" s="33" t="s">
        <v>5156</v>
      </c>
      <c r="C1838" s="80">
        <v>7500</v>
      </c>
      <c r="D1838" s="81">
        <v>1101</v>
      </c>
      <c r="E1838" s="1" t="s">
        <v>2814</v>
      </c>
      <c r="F1838" s="1" t="s">
        <v>2810</v>
      </c>
      <c r="G1838" s="82" t="s">
        <v>2821</v>
      </c>
      <c r="H1838" s="1" t="s">
        <v>3415</v>
      </c>
    </row>
    <row r="1839" spans="1:8">
      <c r="A1839" s="1">
        <v>3598</v>
      </c>
      <c r="B1839" s="33" t="s">
        <v>5157</v>
      </c>
      <c r="C1839" s="80">
        <v>1000</v>
      </c>
      <c r="D1839" s="81">
        <v>1101</v>
      </c>
      <c r="E1839" s="1" t="s">
        <v>2809</v>
      </c>
      <c r="F1839" s="1" t="s">
        <v>2810</v>
      </c>
      <c r="G1839" s="82" t="s">
        <v>2867</v>
      </c>
      <c r="H1839" s="1" t="s">
        <v>2928</v>
      </c>
    </row>
    <row r="1840" spans="1:8">
      <c r="A1840" s="1">
        <v>3933</v>
      </c>
      <c r="B1840" s="33" t="s">
        <v>5155</v>
      </c>
      <c r="C1840" s="80">
        <v>7000</v>
      </c>
      <c r="D1840" s="81">
        <v>1102</v>
      </c>
      <c r="E1840" s="1" t="s">
        <v>2861</v>
      </c>
      <c r="F1840" s="1" t="s">
        <v>2810</v>
      </c>
      <c r="G1840" s="82" t="s">
        <v>2821</v>
      </c>
      <c r="H1840" s="1" t="s">
        <v>2928</v>
      </c>
    </row>
    <row r="1841" spans="1:8">
      <c r="A1841" s="1">
        <v>3366</v>
      </c>
      <c r="B1841" s="33" t="s">
        <v>5154</v>
      </c>
      <c r="C1841" s="80">
        <v>500</v>
      </c>
      <c r="D1841" s="81">
        <v>1105</v>
      </c>
      <c r="E1841" s="1" t="s">
        <v>2809</v>
      </c>
      <c r="F1841" s="1" t="s">
        <v>2810</v>
      </c>
      <c r="G1841" s="82" t="s">
        <v>2823</v>
      </c>
      <c r="H1841" s="1" t="s">
        <v>2928</v>
      </c>
    </row>
    <row r="1842" spans="1:8">
      <c r="A1842" s="1">
        <v>93</v>
      </c>
      <c r="B1842" s="33" t="s">
        <v>5153</v>
      </c>
      <c r="C1842" s="80">
        <v>1000</v>
      </c>
      <c r="D1842" s="81">
        <v>1106</v>
      </c>
      <c r="E1842" s="1" t="s">
        <v>2809</v>
      </c>
      <c r="F1842" s="1" t="s">
        <v>2810</v>
      </c>
      <c r="G1842" s="82" t="s">
        <v>2821</v>
      </c>
      <c r="H1842" s="1" t="s">
        <v>3439</v>
      </c>
    </row>
    <row r="1843" spans="1:8" ht="27.6">
      <c r="A1843" s="1">
        <v>678</v>
      </c>
      <c r="B1843" s="33" t="s">
        <v>5152</v>
      </c>
      <c r="C1843" s="80">
        <v>29000</v>
      </c>
      <c r="D1843" s="81">
        <v>1108</v>
      </c>
      <c r="E1843" s="1" t="s">
        <v>2861</v>
      </c>
      <c r="F1843" s="1" t="s">
        <v>2810</v>
      </c>
      <c r="G1843" s="82" t="s">
        <v>2823</v>
      </c>
      <c r="H1843" s="1" t="s">
        <v>2816</v>
      </c>
    </row>
    <row r="1844" spans="1:8">
      <c r="A1844" s="1">
        <v>3568</v>
      </c>
      <c r="B1844" s="33" t="s">
        <v>5151</v>
      </c>
      <c r="C1844" s="80">
        <v>1000</v>
      </c>
      <c r="D1844" s="81">
        <v>1110</v>
      </c>
      <c r="E1844" s="1" t="s">
        <v>2809</v>
      </c>
      <c r="F1844" s="1" t="s">
        <v>2810</v>
      </c>
      <c r="G1844" s="82" t="s">
        <v>2867</v>
      </c>
      <c r="H1844" s="1" t="s">
        <v>2928</v>
      </c>
    </row>
    <row r="1845" spans="1:8">
      <c r="A1845" s="1">
        <v>1940</v>
      </c>
      <c r="B1845" s="33" t="s">
        <v>5150</v>
      </c>
      <c r="C1845" s="80">
        <v>650</v>
      </c>
      <c r="D1845" s="81">
        <v>1111</v>
      </c>
      <c r="E1845" s="1" t="s">
        <v>2809</v>
      </c>
      <c r="F1845" s="1" t="s">
        <v>2810</v>
      </c>
      <c r="G1845" s="82" t="s">
        <v>2825</v>
      </c>
      <c r="H1845" s="1" t="s">
        <v>2948</v>
      </c>
    </row>
    <row r="1846" spans="1:8">
      <c r="A1846" s="1">
        <v>3317</v>
      </c>
      <c r="B1846" s="33" t="s">
        <v>5148</v>
      </c>
      <c r="C1846" s="80">
        <v>1050</v>
      </c>
      <c r="D1846" s="81">
        <v>1115</v>
      </c>
      <c r="E1846" s="1" t="s">
        <v>2809</v>
      </c>
      <c r="F1846" s="1" t="s">
        <v>2810</v>
      </c>
      <c r="G1846" s="82" t="s">
        <v>2825</v>
      </c>
      <c r="H1846" s="1" t="s">
        <v>2928</v>
      </c>
    </row>
    <row r="1847" spans="1:8">
      <c r="A1847" s="1">
        <v>3391</v>
      </c>
      <c r="B1847" s="33" t="s">
        <v>5149</v>
      </c>
      <c r="C1847" s="80">
        <v>500</v>
      </c>
      <c r="D1847" s="81">
        <v>1115</v>
      </c>
      <c r="E1847" s="1" t="s">
        <v>2809</v>
      </c>
      <c r="F1847" s="1" t="s">
        <v>2810</v>
      </c>
      <c r="G1847" s="82" t="s">
        <v>2851</v>
      </c>
      <c r="H1847" s="1" t="s">
        <v>2928</v>
      </c>
    </row>
    <row r="1848" spans="1:8">
      <c r="A1848" s="1">
        <v>3681</v>
      </c>
      <c r="B1848" s="33" t="s">
        <v>5147</v>
      </c>
      <c r="C1848" s="80">
        <v>1000</v>
      </c>
      <c r="D1848" s="81">
        <v>1119</v>
      </c>
      <c r="E1848" s="1" t="s">
        <v>2809</v>
      </c>
      <c r="F1848" s="1" t="s">
        <v>2810</v>
      </c>
      <c r="G1848" s="82" t="s">
        <v>2839</v>
      </c>
      <c r="H1848" s="1" t="s">
        <v>2928</v>
      </c>
    </row>
    <row r="1849" spans="1:8">
      <c r="A1849" s="1">
        <v>3435</v>
      </c>
      <c r="B1849" s="33" t="s">
        <v>5146</v>
      </c>
      <c r="C1849" s="80">
        <v>1000</v>
      </c>
      <c r="D1849" s="81">
        <v>1120</v>
      </c>
      <c r="E1849" s="1" t="s">
        <v>2809</v>
      </c>
      <c r="F1849" s="1" t="s">
        <v>2810</v>
      </c>
      <c r="G1849" s="82" t="s">
        <v>2851</v>
      </c>
      <c r="H1849" s="1" t="s">
        <v>2928</v>
      </c>
    </row>
    <row r="1850" spans="1:8">
      <c r="A1850" s="1">
        <v>1937</v>
      </c>
      <c r="B1850" s="33" t="s">
        <v>5145</v>
      </c>
      <c r="C1850" s="80">
        <v>600</v>
      </c>
      <c r="D1850" s="81">
        <v>1123.47</v>
      </c>
      <c r="E1850" s="1" t="s">
        <v>2809</v>
      </c>
      <c r="F1850" s="1" t="s">
        <v>2810</v>
      </c>
      <c r="G1850" s="82" t="s">
        <v>2825</v>
      </c>
      <c r="H1850" s="1" t="s">
        <v>2948</v>
      </c>
    </row>
    <row r="1851" spans="1:8">
      <c r="A1851" s="1">
        <v>3546</v>
      </c>
      <c r="B1851" s="33" t="s">
        <v>5144</v>
      </c>
      <c r="C1851" s="80">
        <v>1100</v>
      </c>
      <c r="D1851" s="81">
        <v>1125</v>
      </c>
      <c r="E1851" s="1" t="s">
        <v>2809</v>
      </c>
      <c r="F1851" s="1" t="s">
        <v>2810</v>
      </c>
      <c r="G1851" s="82" t="s">
        <v>2849</v>
      </c>
      <c r="H1851" s="1" t="s">
        <v>2928</v>
      </c>
    </row>
    <row r="1852" spans="1:8">
      <c r="A1852" s="1">
        <v>2405</v>
      </c>
      <c r="B1852" s="33" t="s">
        <v>5142</v>
      </c>
      <c r="C1852" s="80">
        <v>5000</v>
      </c>
      <c r="D1852" s="81">
        <v>1126</v>
      </c>
      <c r="E1852" s="1" t="s">
        <v>2861</v>
      </c>
      <c r="F1852" s="1" t="s">
        <v>2810</v>
      </c>
      <c r="G1852" s="82" t="s">
        <v>2867</v>
      </c>
      <c r="H1852" s="1" t="s">
        <v>3661</v>
      </c>
    </row>
    <row r="1853" spans="1:8">
      <c r="A1853" s="1">
        <v>4052</v>
      </c>
      <c r="B1853" s="33" t="s">
        <v>5143</v>
      </c>
      <c r="C1853" s="80">
        <v>3000</v>
      </c>
      <c r="D1853" s="81">
        <v>1126</v>
      </c>
      <c r="E1853" s="1" t="s">
        <v>2861</v>
      </c>
      <c r="F1853" s="1" t="s">
        <v>2810</v>
      </c>
      <c r="G1853" s="82" t="s">
        <v>2867</v>
      </c>
      <c r="H1853" s="1" t="s">
        <v>2928</v>
      </c>
    </row>
    <row r="1854" spans="1:8" ht="27.6">
      <c r="A1854" s="1">
        <v>1326</v>
      </c>
      <c r="B1854" s="33" t="s">
        <v>5138</v>
      </c>
      <c r="C1854" s="80">
        <v>100000</v>
      </c>
      <c r="D1854" s="81">
        <v>1130</v>
      </c>
      <c r="E1854" s="1" t="s">
        <v>2814</v>
      </c>
      <c r="F1854" s="1" t="s">
        <v>2810</v>
      </c>
      <c r="G1854" s="82" t="s">
        <v>2815</v>
      </c>
      <c r="H1854" s="1" t="s">
        <v>2816</v>
      </c>
    </row>
    <row r="1855" spans="1:8">
      <c r="A1855" s="1">
        <v>1620</v>
      </c>
      <c r="B1855" s="33" t="s">
        <v>5139</v>
      </c>
      <c r="C1855" s="80">
        <v>1000</v>
      </c>
      <c r="D1855" s="81">
        <v>1130</v>
      </c>
      <c r="E1855" s="1" t="s">
        <v>2809</v>
      </c>
      <c r="F1855" s="1" t="s">
        <v>2810</v>
      </c>
      <c r="G1855" s="82" t="s">
        <v>2811</v>
      </c>
      <c r="H1855" s="1" t="s">
        <v>2984</v>
      </c>
    </row>
    <row r="1856" spans="1:8">
      <c r="A1856" s="1">
        <v>2206</v>
      </c>
      <c r="B1856" s="33" t="s">
        <v>5140</v>
      </c>
      <c r="C1856" s="80">
        <v>1100</v>
      </c>
      <c r="D1856" s="81">
        <v>1130</v>
      </c>
      <c r="E1856" s="1" t="s">
        <v>2809</v>
      </c>
      <c r="F1856" s="1" t="s">
        <v>2810</v>
      </c>
      <c r="G1856" s="82" t="s">
        <v>2849</v>
      </c>
      <c r="H1856" s="1" t="s">
        <v>2952</v>
      </c>
    </row>
    <row r="1857" spans="1:8">
      <c r="A1857" s="1">
        <v>3619</v>
      </c>
      <c r="B1857" s="33" t="s">
        <v>5141</v>
      </c>
      <c r="C1857" s="80">
        <v>1000</v>
      </c>
      <c r="D1857" s="81">
        <v>1130</v>
      </c>
      <c r="E1857" s="1" t="s">
        <v>2809</v>
      </c>
      <c r="F1857" s="1" t="s">
        <v>2810</v>
      </c>
      <c r="G1857" s="82" t="s">
        <v>2818</v>
      </c>
      <c r="H1857" s="1" t="s">
        <v>2928</v>
      </c>
    </row>
    <row r="1858" spans="1:8">
      <c r="A1858" s="1">
        <v>1308</v>
      </c>
      <c r="B1858" s="33" t="s">
        <v>5137</v>
      </c>
      <c r="C1858" s="80">
        <v>10000</v>
      </c>
      <c r="D1858" s="81">
        <v>1136</v>
      </c>
      <c r="E1858" s="1" t="s">
        <v>2814</v>
      </c>
      <c r="F1858" s="1" t="s">
        <v>2810</v>
      </c>
      <c r="G1858" s="82" t="s">
        <v>2867</v>
      </c>
      <c r="H1858" s="1" t="s">
        <v>2816</v>
      </c>
    </row>
    <row r="1859" spans="1:8">
      <c r="A1859" s="1">
        <v>2205</v>
      </c>
      <c r="B1859" s="33" t="s">
        <v>5136</v>
      </c>
      <c r="C1859" s="80">
        <v>750</v>
      </c>
      <c r="D1859" s="81">
        <v>1140</v>
      </c>
      <c r="E1859" s="1" t="s">
        <v>2809</v>
      </c>
      <c r="F1859" s="1" t="s">
        <v>2810</v>
      </c>
      <c r="G1859" s="82" t="s">
        <v>2825</v>
      </c>
      <c r="H1859" s="1" t="s">
        <v>2952</v>
      </c>
    </row>
    <row r="1860" spans="1:8">
      <c r="A1860" s="1">
        <v>2889</v>
      </c>
      <c r="B1860" s="33" t="s">
        <v>5134</v>
      </c>
      <c r="C1860" s="80">
        <v>3000</v>
      </c>
      <c r="D1860" s="81">
        <v>1142</v>
      </c>
      <c r="E1860" s="1" t="s">
        <v>2861</v>
      </c>
      <c r="F1860" s="1" t="s">
        <v>2810</v>
      </c>
      <c r="G1860" s="82" t="s">
        <v>2851</v>
      </c>
      <c r="H1860" s="1" t="s">
        <v>2928</v>
      </c>
    </row>
    <row r="1861" spans="1:8">
      <c r="A1861" s="1">
        <v>3532</v>
      </c>
      <c r="B1861" s="33" t="s">
        <v>5135</v>
      </c>
      <c r="C1861" s="80">
        <v>960</v>
      </c>
      <c r="D1861" s="81">
        <v>1142</v>
      </c>
      <c r="E1861" s="1" t="s">
        <v>2809</v>
      </c>
      <c r="F1861" s="1" t="s">
        <v>2810</v>
      </c>
      <c r="G1861" s="82" t="s">
        <v>2880</v>
      </c>
      <c r="H1861" s="1" t="s">
        <v>2928</v>
      </c>
    </row>
    <row r="1862" spans="1:8">
      <c r="A1862" s="1">
        <v>1894</v>
      </c>
      <c r="B1862" s="33" t="s">
        <v>5130</v>
      </c>
      <c r="C1862" s="80">
        <v>1000</v>
      </c>
      <c r="D1862" s="81">
        <v>1145</v>
      </c>
      <c r="E1862" s="1" t="s">
        <v>2809</v>
      </c>
      <c r="F1862" s="1" t="s">
        <v>2810</v>
      </c>
      <c r="G1862" s="82" t="s">
        <v>2839</v>
      </c>
      <c r="H1862" s="1" t="s">
        <v>2948</v>
      </c>
    </row>
    <row r="1863" spans="1:8">
      <c r="A1863" s="1">
        <v>2704</v>
      </c>
      <c r="B1863" s="33" t="s">
        <v>5131</v>
      </c>
      <c r="C1863" s="80">
        <v>19000</v>
      </c>
      <c r="D1863" s="81">
        <v>1145</v>
      </c>
      <c r="E1863" s="1" t="s">
        <v>2971</v>
      </c>
      <c r="F1863" s="1" t="s">
        <v>2810</v>
      </c>
      <c r="G1863" s="82" t="s">
        <v>2811</v>
      </c>
      <c r="H1863" s="1" t="s">
        <v>2881</v>
      </c>
    </row>
    <row r="1864" spans="1:8">
      <c r="A1864" s="1">
        <v>2783</v>
      </c>
      <c r="B1864" s="33" t="s">
        <v>5132</v>
      </c>
      <c r="C1864" s="80">
        <v>1000</v>
      </c>
      <c r="D1864" s="81">
        <v>1145</v>
      </c>
      <c r="E1864" s="1" t="s">
        <v>2809</v>
      </c>
      <c r="F1864" s="1" t="s">
        <v>2820</v>
      </c>
      <c r="G1864" s="82" t="s">
        <v>2823</v>
      </c>
      <c r="H1864" s="1" t="s">
        <v>2928</v>
      </c>
    </row>
    <row r="1865" spans="1:8">
      <c r="A1865" s="1">
        <v>3197</v>
      </c>
      <c r="B1865" s="33" t="s">
        <v>5133</v>
      </c>
      <c r="C1865" s="80">
        <v>10000</v>
      </c>
      <c r="D1865" s="81">
        <v>1145</v>
      </c>
      <c r="E1865" s="1" t="s">
        <v>2861</v>
      </c>
      <c r="F1865" s="1" t="s">
        <v>2833</v>
      </c>
      <c r="G1865" s="82" t="s">
        <v>2839</v>
      </c>
      <c r="H1865" s="1" t="s">
        <v>3032</v>
      </c>
    </row>
    <row r="1866" spans="1:8">
      <c r="A1866" s="1">
        <v>1758</v>
      </c>
      <c r="B1866" s="33" t="s">
        <v>5129</v>
      </c>
      <c r="C1866" s="80">
        <v>1000</v>
      </c>
      <c r="D1866" s="81">
        <v>1147</v>
      </c>
      <c r="E1866" s="1" t="s">
        <v>2809</v>
      </c>
      <c r="F1866" s="1" t="s">
        <v>2810</v>
      </c>
      <c r="G1866" s="82" t="s">
        <v>2825</v>
      </c>
      <c r="H1866" s="1" t="s">
        <v>2834</v>
      </c>
    </row>
    <row r="1867" spans="1:8">
      <c r="A1867" s="1">
        <v>1774</v>
      </c>
      <c r="B1867" s="33" t="s">
        <v>5128</v>
      </c>
      <c r="C1867" s="80">
        <v>2500</v>
      </c>
      <c r="D1867" s="81">
        <v>1148</v>
      </c>
      <c r="E1867" s="1" t="s">
        <v>2861</v>
      </c>
      <c r="F1867" s="1" t="s">
        <v>2810</v>
      </c>
      <c r="G1867" s="82" t="s">
        <v>2818</v>
      </c>
      <c r="H1867" s="1" t="s">
        <v>2834</v>
      </c>
    </row>
    <row r="1868" spans="1:8">
      <c r="A1868" s="1">
        <v>2804</v>
      </c>
      <c r="B1868" s="33" t="s">
        <v>5126</v>
      </c>
      <c r="C1868" s="80">
        <v>1000</v>
      </c>
      <c r="D1868" s="81">
        <v>1150</v>
      </c>
      <c r="E1868" s="1" t="s">
        <v>2809</v>
      </c>
      <c r="F1868" s="1" t="s">
        <v>2820</v>
      </c>
      <c r="G1868" s="82" t="s">
        <v>2867</v>
      </c>
      <c r="H1868" s="1" t="s">
        <v>2928</v>
      </c>
    </row>
    <row r="1869" spans="1:8">
      <c r="A1869" s="1">
        <v>3784</v>
      </c>
      <c r="B1869" s="33" t="s">
        <v>5127</v>
      </c>
      <c r="C1869" s="80">
        <v>1000</v>
      </c>
      <c r="D1869" s="81">
        <v>1150</v>
      </c>
      <c r="E1869" s="1" t="s">
        <v>2809</v>
      </c>
      <c r="F1869" s="1" t="s">
        <v>96</v>
      </c>
      <c r="G1869" s="82" t="s">
        <v>2821</v>
      </c>
      <c r="H1869" s="1" t="s">
        <v>3032</v>
      </c>
    </row>
    <row r="1870" spans="1:8" ht="27.6">
      <c r="A1870" s="1">
        <v>1160</v>
      </c>
      <c r="B1870" s="33" t="s">
        <v>5125</v>
      </c>
      <c r="C1870" s="80">
        <v>30000</v>
      </c>
      <c r="D1870" s="81">
        <v>1155</v>
      </c>
      <c r="E1870" s="1" t="s">
        <v>2861</v>
      </c>
      <c r="F1870" s="1" t="s">
        <v>2810</v>
      </c>
      <c r="G1870" s="82" t="s">
        <v>2811</v>
      </c>
      <c r="H1870" s="1" t="s">
        <v>3661</v>
      </c>
    </row>
    <row r="1871" spans="1:8" ht="27.6">
      <c r="A1871" s="1">
        <v>3999</v>
      </c>
      <c r="B1871" s="33" t="s">
        <v>5124</v>
      </c>
      <c r="C1871" s="80">
        <v>7000</v>
      </c>
      <c r="D1871" s="81">
        <v>1156</v>
      </c>
      <c r="E1871" s="1" t="s">
        <v>2861</v>
      </c>
      <c r="F1871" s="1" t="s">
        <v>2810</v>
      </c>
      <c r="G1871" s="82" t="s">
        <v>2851</v>
      </c>
      <c r="H1871" s="1" t="s">
        <v>2928</v>
      </c>
    </row>
    <row r="1872" spans="1:8" ht="27.6">
      <c r="A1872" s="1">
        <v>941</v>
      </c>
      <c r="B1872" s="33" t="s">
        <v>5123</v>
      </c>
      <c r="C1872" s="80">
        <v>50000</v>
      </c>
      <c r="D1872" s="81">
        <v>1161</v>
      </c>
      <c r="E1872" s="1" t="s">
        <v>2861</v>
      </c>
      <c r="F1872" s="1" t="s">
        <v>2810</v>
      </c>
      <c r="G1872" s="82" t="s">
        <v>2839</v>
      </c>
      <c r="H1872" s="1" t="s">
        <v>2816</v>
      </c>
    </row>
    <row r="1873" spans="1:8" ht="27.6">
      <c r="A1873" s="1">
        <v>2234</v>
      </c>
      <c r="B1873" s="33" t="s">
        <v>5122</v>
      </c>
      <c r="C1873" s="80">
        <v>100</v>
      </c>
      <c r="D1873" s="81">
        <v>1165</v>
      </c>
      <c r="E1873" s="1" t="s">
        <v>2809</v>
      </c>
      <c r="F1873" s="1" t="s">
        <v>2810</v>
      </c>
      <c r="G1873" s="82" t="s">
        <v>2815</v>
      </c>
      <c r="H1873" s="1" t="s">
        <v>2853</v>
      </c>
    </row>
    <row r="1874" spans="1:8">
      <c r="A1874" s="1">
        <v>3329</v>
      </c>
      <c r="B1874" s="33" t="s">
        <v>5121</v>
      </c>
      <c r="C1874" s="80">
        <v>1000</v>
      </c>
      <c r="D1874" s="81">
        <v>1168</v>
      </c>
      <c r="E1874" s="1" t="s">
        <v>2809</v>
      </c>
      <c r="F1874" s="1" t="s">
        <v>2820</v>
      </c>
      <c r="G1874" s="82" t="s">
        <v>2851</v>
      </c>
      <c r="H1874" s="1" t="s">
        <v>2928</v>
      </c>
    </row>
    <row r="1875" spans="1:8" ht="27.6">
      <c r="A1875" s="1">
        <v>2598</v>
      </c>
      <c r="B1875" s="33" t="s">
        <v>5120</v>
      </c>
      <c r="C1875" s="80">
        <v>3000</v>
      </c>
      <c r="D1875" s="81">
        <v>1170</v>
      </c>
      <c r="E1875" s="1" t="s">
        <v>2861</v>
      </c>
      <c r="F1875" s="1" t="s">
        <v>2810</v>
      </c>
      <c r="G1875" s="82" t="s">
        <v>2867</v>
      </c>
      <c r="H1875" s="1" t="s">
        <v>3661</v>
      </c>
    </row>
    <row r="1876" spans="1:8">
      <c r="A1876" s="1">
        <v>1089</v>
      </c>
      <c r="B1876" s="33" t="s">
        <v>5119</v>
      </c>
      <c r="C1876" s="80">
        <v>15000</v>
      </c>
      <c r="D1876" s="81">
        <v>1174</v>
      </c>
      <c r="E1876" s="1" t="s">
        <v>2861</v>
      </c>
      <c r="F1876" s="1" t="s">
        <v>3414</v>
      </c>
      <c r="G1876" s="82" t="s">
        <v>2825</v>
      </c>
      <c r="H1876" s="1" t="s">
        <v>3029</v>
      </c>
    </row>
    <row r="1877" spans="1:8">
      <c r="A1877" s="1">
        <v>1680</v>
      </c>
      <c r="B1877" s="33" t="s">
        <v>5117</v>
      </c>
      <c r="C1877" s="80">
        <v>1000</v>
      </c>
      <c r="D1877" s="81">
        <v>1175</v>
      </c>
      <c r="E1877" s="1" t="s">
        <v>2809</v>
      </c>
      <c r="F1877" s="1" t="s">
        <v>2810</v>
      </c>
      <c r="G1877" s="82" t="s">
        <v>2821</v>
      </c>
      <c r="H1877" s="1" t="s">
        <v>3185</v>
      </c>
    </row>
    <row r="1878" spans="1:8" ht="27.6">
      <c r="A1878" s="1">
        <v>3565</v>
      </c>
      <c r="B1878" s="33" t="s">
        <v>5118</v>
      </c>
      <c r="C1878" s="80">
        <v>900</v>
      </c>
      <c r="D1878" s="81">
        <v>1175</v>
      </c>
      <c r="E1878" s="1" t="s">
        <v>2809</v>
      </c>
      <c r="F1878" s="1" t="s">
        <v>2810</v>
      </c>
      <c r="G1878" s="82" t="s">
        <v>2815</v>
      </c>
      <c r="H1878" s="1" t="s">
        <v>2928</v>
      </c>
    </row>
    <row r="1879" spans="1:8">
      <c r="A1879" s="1">
        <v>1624</v>
      </c>
      <c r="B1879" s="33" t="s">
        <v>5116</v>
      </c>
      <c r="C1879" s="80">
        <v>1000</v>
      </c>
      <c r="D1879" s="81">
        <v>1180</v>
      </c>
      <c r="E1879" s="1" t="s">
        <v>2809</v>
      </c>
      <c r="F1879" s="1" t="s">
        <v>2810</v>
      </c>
      <c r="G1879" s="82" t="s">
        <v>2843</v>
      </c>
      <c r="H1879" s="1" t="s">
        <v>2984</v>
      </c>
    </row>
    <row r="1880" spans="1:8" ht="27.6">
      <c r="A1880" s="1">
        <v>3092</v>
      </c>
      <c r="B1880" s="33" t="s">
        <v>5115</v>
      </c>
      <c r="C1880" s="80">
        <v>100000</v>
      </c>
      <c r="D1880" s="81">
        <v>1183.19</v>
      </c>
      <c r="E1880" s="1" t="s">
        <v>2861</v>
      </c>
      <c r="F1880" s="1" t="s">
        <v>2810</v>
      </c>
      <c r="G1880" s="82" t="s">
        <v>2880</v>
      </c>
      <c r="H1880" s="1" t="s">
        <v>2881</v>
      </c>
    </row>
    <row r="1881" spans="1:8">
      <c r="A1881" s="1">
        <v>2467</v>
      </c>
      <c r="B1881" s="33" t="s">
        <v>5112</v>
      </c>
      <c r="C1881" s="80">
        <v>1000</v>
      </c>
      <c r="D1881" s="81">
        <v>1185</v>
      </c>
      <c r="E1881" s="1" t="s">
        <v>2809</v>
      </c>
      <c r="F1881" s="1" t="s">
        <v>2810</v>
      </c>
      <c r="G1881" s="82" t="s">
        <v>2823</v>
      </c>
      <c r="H1881" s="1" t="s">
        <v>2948</v>
      </c>
    </row>
    <row r="1882" spans="1:8">
      <c r="A1882" s="1">
        <v>3104</v>
      </c>
      <c r="B1882" s="33" t="s">
        <v>5113</v>
      </c>
      <c r="C1882" s="80">
        <v>4000</v>
      </c>
      <c r="D1882" s="81">
        <v>1185</v>
      </c>
      <c r="E1882" s="1" t="s">
        <v>2861</v>
      </c>
      <c r="F1882" s="1" t="s">
        <v>2892</v>
      </c>
      <c r="G1882" s="82" t="s">
        <v>2839</v>
      </c>
      <c r="H1882" s="1" t="s">
        <v>2881</v>
      </c>
    </row>
    <row r="1883" spans="1:8">
      <c r="A1883" s="1">
        <v>3596</v>
      </c>
      <c r="B1883" s="33" t="s">
        <v>5114</v>
      </c>
      <c r="C1883" s="80">
        <v>1100</v>
      </c>
      <c r="D1883" s="81">
        <v>1185</v>
      </c>
      <c r="E1883" s="1" t="s">
        <v>2809</v>
      </c>
      <c r="F1883" s="1" t="s">
        <v>96</v>
      </c>
      <c r="G1883" s="82" t="s">
        <v>2867</v>
      </c>
      <c r="H1883" s="1" t="s">
        <v>2928</v>
      </c>
    </row>
    <row r="1884" spans="1:8" ht="27.6">
      <c r="A1884" s="1">
        <v>2787</v>
      </c>
      <c r="B1884" s="33" t="s">
        <v>5110</v>
      </c>
      <c r="C1884" s="80">
        <v>1000</v>
      </c>
      <c r="D1884" s="81">
        <v>1197</v>
      </c>
      <c r="E1884" s="1" t="s">
        <v>2809</v>
      </c>
      <c r="F1884" s="1" t="s">
        <v>2810</v>
      </c>
      <c r="G1884" s="82" t="s">
        <v>2821</v>
      </c>
      <c r="H1884" s="1" t="s">
        <v>2928</v>
      </c>
    </row>
    <row r="1885" spans="1:8">
      <c r="A1885" s="1">
        <v>3718</v>
      </c>
      <c r="B1885" s="33" t="s">
        <v>5111</v>
      </c>
      <c r="C1885" s="80">
        <v>500</v>
      </c>
      <c r="D1885" s="81">
        <v>1197</v>
      </c>
      <c r="E1885" s="1" t="s">
        <v>2809</v>
      </c>
      <c r="F1885" s="1" t="s">
        <v>2820</v>
      </c>
      <c r="G1885" s="82" t="s">
        <v>2839</v>
      </c>
      <c r="H1885" s="1" t="s">
        <v>2928</v>
      </c>
    </row>
    <row r="1886" spans="1:8">
      <c r="A1886" s="1">
        <v>857</v>
      </c>
      <c r="B1886" s="33" t="s">
        <v>5103</v>
      </c>
      <c r="C1886" s="80">
        <v>1200</v>
      </c>
      <c r="D1886" s="81">
        <v>1200</v>
      </c>
      <c r="E1886" s="1" t="s">
        <v>2809</v>
      </c>
      <c r="F1886" s="1" t="s">
        <v>2841</v>
      </c>
      <c r="G1886" s="82" t="s">
        <v>2818</v>
      </c>
      <c r="H1886" s="1" t="s">
        <v>3107</v>
      </c>
    </row>
    <row r="1887" spans="1:8">
      <c r="A1887" s="1">
        <v>1296</v>
      </c>
      <c r="B1887" s="33" t="s">
        <v>5104</v>
      </c>
      <c r="C1887" s="80">
        <v>850</v>
      </c>
      <c r="D1887" s="81">
        <v>1200</v>
      </c>
      <c r="E1887" s="1" t="s">
        <v>2809</v>
      </c>
      <c r="F1887" s="1" t="s">
        <v>2820</v>
      </c>
      <c r="G1887" s="82" t="s">
        <v>2811</v>
      </c>
      <c r="H1887" s="1" t="s">
        <v>2928</v>
      </c>
    </row>
    <row r="1888" spans="1:8">
      <c r="A1888" s="1">
        <v>1642</v>
      </c>
      <c r="B1888" s="33" t="s">
        <v>5105</v>
      </c>
      <c r="C1888" s="80">
        <v>1200</v>
      </c>
      <c r="D1888" s="81">
        <v>1200</v>
      </c>
      <c r="E1888" s="1" t="s">
        <v>2809</v>
      </c>
      <c r="F1888" s="1" t="s">
        <v>2810</v>
      </c>
      <c r="G1888" s="82" t="s">
        <v>2825</v>
      </c>
      <c r="H1888" s="1" t="s">
        <v>3185</v>
      </c>
    </row>
    <row r="1889" spans="1:8">
      <c r="A1889" s="1">
        <v>1899</v>
      </c>
      <c r="B1889" s="33" t="s">
        <v>5106</v>
      </c>
      <c r="C1889" s="80">
        <v>900</v>
      </c>
      <c r="D1889" s="81">
        <v>1200</v>
      </c>
      <c r="E1889" s="1" t="s">
        <v>2809</v>
      </c>
      <c r="F1889" s="1" t="s">
        <v>2810</v>
      </c>
      <c r="G1889" s="82" t="s">
        <v>2811</v>
      </c>
      <c r="H1889" s="1" t="s">
        <v>2948</v>
      </c>
    </row>
    <row r="1890" spans="1:8" ht="27.6">
      <c r="A1890" s="1">
        <v>2782</v>
      </c>
      <c r="B1890" s="33" t="s">
        <v>5107</v>
      </c>
      <c r="C1890" s="80">
        <v>1000</v>
      </c>
      <c r="D1890" s="81">
        <v>1200</v>
      </c>
      <c r="E1890" s="1" t="s">
        <v>2809</v>
      </c>
      <c r="F1890" s="1" t="s">
        <v>2810</v>
      </c>
      <c r="G1890" s="82" t="s">
        <v>2839</v>
      </c>
      <c r="H1890" s="1" t="s">
        <v>2928</v>
      </c>
    </row>
    <row r="1891" spans="1:8">
      <c r="A1891" s="1">
        <v>3343</v>
      </c>
      <c r="B1891" s="33" t="s">
        <v>5108</v>
      </c>
      <c r="C1891" s="80">
        <v>700</v>
      </c>
      <c r="D1891" s="81">
        <v>1200</v>
      </c>
      <c r="E1891" s="1" t="s">
        <v>2809</v>
      </c>
      <c r="F1891" s="1" t="s">
        <v>2820</v>
      </c>
      <c r="G1891" s="82" t="s">
        <v>2849</v>
      </c>
      <c r="H1891" s="1" t="s">
        <v>2928</v>
      </c>
    </row>
    <row r="1892" spans="1:8">
      <c r="A1892" s="1">
        <v>3666</v>
      </c>
      <c r="B1892" s="33" t="s">
        <v>5109</v>
      </c>
      <c r="C1892" s="80">
        <v>1200</v>
      </c>
      <c r="D1892" s="81">
        <v>1200</v>
      </c>
      <c r="E1892" s="1" t="s">
        <v>2809</v>
      </c>
      <c r="F1892" s="1" t="s">
        <v>2810</v>
      </c>
      <c r="G1892" s="82" t="s">
        <v>2851</v>
      </c>
      <c r="H1892" s="1" t="s">
        <v>2928</v>
      </c>
    </row>
    <row r="1893" spans="1:8">
      <c r="A1893" s="1">
        <v>867</v>
      </c>
      <c r="B1893" s="33" t="s">
        <v>5102</v>
      </c>
      <c r="C1893" s="80">
        <v>5000</v>
      </c>
      <c r="D1893" s="81">
        <v>1201</v>
      </c>
      <c r="E1893" s="1" t="s">
        <v>2861</v>
      </c>
      <c r="F1893" s="1" t="s">
        <v>2810</v>
      </c>
      <c r="G1893" s="82" t="s">
        <v>2818</v>
      </c>
      <c r="H1893" s="1" t="s">
        <v>3919</v>
      </c>
    </row>
    <row r="1894" spans="1:8">
      <c r="A1894" s="1">
        <v>416</v>
      </c>
      <c r="B1894" s="33" t="s">
        <v>5101</v>
      </c>
      <c r="C1894" s="80">
        <v>1000</v>
      </c>
      <c r="D1894" s="81">
        <v>1202.17</v>
      </c>
      <c r="E1894" s="1" t="s">
        <v>2809</v>
      </c>
      <c r="F1894" s="1" t="s">
        <v>2810</v>
      </c>
      <c r="G1894" s="82" t="s">
        <v>2839</v>
      </c>
      <c r="H1894" s="1" t="s">
        <v>2876</v>
      </c>
    </row>
    <row r="1895" spans="1:8">
      <c r="A1895" s="1">
        <v>1608</v>
      </c>
      <c r="B1895" s="33" t="s">
        <v>5100</v>
      </c>
      <c r="C1895" s="80">
        <v>1200</v>
      </c>
      <c r="D1895" s="81">
        <v>1215</v>
      </c>
      <c r="E1895" s="1" t="s">
        <v>2809</v>
      </c>
      <c r="F1895" s="1" t="s">
        <v>2810</v>
      </c>
      <c r="G1895" s="82" t="s">
        <v>2843</v>
      </c>
      <c r="H1895" s="1" t="s">
        <v>2984</v>
      </c>
    </row>
    <row r="1896" spans="1:8">
      <c r="A1896" s="1">
        <v>3458</v>
      </c>
      <c r="B1896" s="33" t="s">
        <v>5099</v>
      </c>
      <c r="C1896" s="80">
        <v>978</v>
      </c>
      <c r="D1896" s="81">
        <v>1216</v>
      </c>
      <c r="E1896" s="1" t="s">
        <v>2809</v>
      </c>
      <c r="F1896" s="1" t="s">
        <v>2810</v>
      </c>
      <c r="G1896" s="82" t="s">
        <v>2839</v>
      </c>
      <c r="H1896" s="1" t="s">
        <v>2928</v>
      </c>
    </row>
    <row r="1897" spans="1:8">
      <c r="A1897" s="1">
        <v>1868</v>
      </c>
      <c r="B1897" s="33" t="s">
        <v>5097</v>
      </c>
      <c r="C1897" s="80">
        <v>25000</v>
      </c>
      <c r="D1897" s="81">
        <v>1217</v>
      </c>
      <c r="E1897" s="1" t="s">
        <v>2861</v>
      </c>
      <c r="F1897" s="1" t="s">
        <v>2810</v>
      </c>
      <c r="G1897" s="82" t="s">
        <v>2843</v>
      </c>
      <c r="H1897" s="1" t="s">
        <v>3602</v>
      </c>
    </row>
    <row r="1898" spans="1:8" ht="27.6">
      <c r="A1898" s="1">
        <v>2587</v>
      </c>
      <c r="B1898" s="33" t="s">
        <v>5098</v>
      </c>
      <c r="C1898" s="80">
        <v>50000</v>
      </c>
      <c r="D1898" s="81">
        <v>1217</v>
      </c>
      <c r="E1898" s="1" t="s">
        <v>2861</v>
      </c>
      <c r="F1898" s="1" t="s">
        <v>2810</v>
      </c>
      <c r="G1898" s="82" t="s">
        <v>2843</v>
      </c>
      <c r="H1898" s="1" t="s">
        <v>3661</v>
      </c>
    </row>
    <row r="1899" spans="1:8">
      <c r="A1899" s="1">
        <v>2962</v>
      </c>
      <c r="B1899" s="33" t="s">
        <v>5095</v>
      </c>
      <c r="C1899" s="80">
        <v>1000</v>
      </c>
      <c r="D1899" s="81">
        <v>1218</v>
      </c>
      <c r="E1899" s="1" t="s">
        <v>2809</v>
      </c>
      <c r="F1899" s="1" t="s">
        <v>2810</v>
      </c>
      <c r="G1899" s="82" t="s">
        <v>2811</v>
      </c>
      <c r="H1899" s="1" t="s">
        <v>2928</v>
      </c>
    </row>
    <row r="1900" spans="1:8">
      <c r="A1900" s="1">
        <v>3537</v>
      </c>
      <c r="B1900" s="33" t="s">
        <v>5096</v>
      </c>
      <c r="C1900" s="80">
        <v>675</v>
      </c>
      <c r="D1900" s="81">
        <v>1218</v>
      </c>
      <c r="E1900" s="1" t="s">
        <v>2809</v>
      </c>
      <c r="F1900" s="1" t="s">
        <v>96</v>
      </c>
      <c r="G1900" s="82" t="s">
        <v>2818</v>
      </c>
      <c r="H1900" s="1" t="s">
        <v>2928</v>
      </c>
    </row>
    <row r="1901" spans="1:8">
      <c r="A1901" s="1">
        <v>3165</v>
      </c>
      <c r="B1901" s="33" t="s">
        <v>5094</v>
      </c>
      <c r="C1901" s="80">
        <v>750</v>
      </c>
      <c r="D1901" s="81">
        <v>1220</v>
      </c>
      <c r="E1901" s="1" t="s">
        <v>2809</v>
      </c>
      <c r="F1901" s="1" t="s">
        <v>2810</v>
      </c>
      <c r="G1901" s="82" t="s">
        <v>2823</v>
      </c>
      <c r="H1901" s="1" t="s">
        <v>2928</v>
      </c>
    </row>
    <row r="1902" spans="1:8" ht="27.6">
      <c r="A1902" s="1">
        <v>2435</v>
      </c>
      <c r="B1902" s="33" t="s">
        <v>5093</v>
      </c>
      <c r="C1902" s="80">
        <v>250000</v>
      </c>
      <c r="D1902" s="81">
        <v>1224</v>
      </c>
      <c r="E1902" s="1" t="s">
        <v>2861</v>
      </c>
      <c r="F1902" s="1" t="s">
        <v>2927</v>
      </c>
      <c r="G1902" s="82" t="s">
        <v>2880</v>
      </c>
      <c r="H1902" s="1" t="s">
        <v>3661</v>
      </c>
    </row>
    <row r="1903" spans="1:8" ht="27.6">
      <c r="A1903" s="1">
        <v>1886</v>
      </c>
      <c r="B1903" s="33" t="s">
        <v>5091</v>
      </c>
      <c r="C1903" s="80">
        <v>1200</v>
      </c>
      <c r="D1903" s="81">
        <v>1225</v>
      </c>
      <c r="E1903" s="1" t="s">
        <v>2809</v>
      </c>
      <c r="F1903" s="1" t="s">
        <v>2810</v>
      </c>
      <c r="G1903" s="82" t="s">
        <v>2818</v>
      </c>
      <c r="H1903" s="1" t="s">
        <v>2948</v>
      </c>
    </row>
    <row r="1904" spans="1:8" ht="27.6">
      <c r="A1904" s="1">
        <v>3591</v>
      </c>
      <c r="B1904" s="33" t="s">
        <v>5092</v>
      </c>
      <c r="C1904" s="80">
        <v>700</v>
      </c>
      <c r="D1904" s="81">
        <v>1225</v>
      </c>
      <c r="E1904" s="1" t="s">
        <v>2809</v>
      </c>
      <c r="F1904" s="1" t="s">
        <v>2810</v>
      </c>
      <c r="G1904" s="82" t="s">
        <v>2815</v>
      </c>
      <c r="H1904" s="1" t="s">
        <v>2928</v>
      </c>
    </row>
    <row r="1905" spans="1:8">
      <c r="A1905" s="1">
        <v>3981</v>
      </c>
      <c r="B1905" s="33" t="s">
        <v>4148</v>
      </c>
      <c r="C1905" s="80">
        <v>30000</v>
      </c>
      <c r="D1905" s="81">
        <v>1225</v>
      </c>
      <c r="E1905" s="1" t="s">
        <v>2861</v>
      </c>
      <c r="F1905" s="1" t="s">
        <v>2810</v>
      </c>
      <c r="G1905" s="82" t="s">
        <v>2825</v>
      </c>
      <c r="H1905" s="1" t="s">
        <v>2928</v>
      </c>
    </row>
    <row r="1906" spans="1:8">
      <c r="A1906" s="1">
        <v>19</v>
      </c>
      <c r="B1906" s="33" t="s">
        <v>5090</v>
      </c>
      <c r="C1906" s="80">
        <v>850</v>
      </c>
      <c r="D1906" s="81">
        <v>1235</v>
      </c>
      <c r="E1906" s="1" t="s">
        <v>2809</v>
      </c>
      <c r="F1906" s="1" t="s">
        <v>2810</v>
      </c>
      <c r="G1906" s="82" t="s">
        <v>2821</v>
      </c>
      <c r="H1906" s="1" t="s">
        <v>2997</v>
      </c>
    </row>
    <row r="1907" spans="1:8">
      <c r="A1907" s="1">
        <v>3877</v>
      </c>
      <c r="B1907" s="33" t="s">
        <v>5089</v>
      </c>
      <c r="C1907" s="80">
        <v>25000</v>
      </c>
      <c r="D1907" s="81">
        <v>1241</v>
      </c>
      <c r="E1907" s="1" t="s">
        <v>2814</v>
      </c>
      <c r="F1907" s="1" t="s">
        <v>2810</v>
      </c>
      <c r="G1907" s="82" t="s">
        <v>2843</v>
      </c>
      <c r="H1907" s="1" t="s">
        <v>3032</v>
      </c>
    </row>
    <row r="1908" spans="1:8" ht="27.6">
      <c r="A1908" s="1">
        <v>633</v>
      </c>
      <c r="B1908" s="33" t="s">
        <v>5087</v>
      </c>
      <c r="C1908" s="80">
        <v>10000</v>
      </c>
      <c r="D1908" s="81">
        <v>1245</v>
      </c>
      <c r="E1908" s="1" t="s">
        <v>2814</v>
      </c>
      <c r="F1908" s="1" t="s">
        <v>2810</v>
      </c>
      <c r="G1908" s="82" t="s">
        <v>2825</v>
      </c>
      <c r="H1908" s="1" t="s">
        <v>3415</v>
      </c>
    </row>
    <row r="1909" spans="1:8">
      <c r="A1909" s="1">
        <v>3399</v>
      </c>
      <c r="B1909" s="33" t="s">
        <v>5088</v>
      </c>
      <c r="C1909" s="80">
        <v>1200</v>
      </c>
      <c r="D1909" s="81">
        <v>1245</v>
      </c>
      <c r="E1909" s="1" t="s">
        <v>2809</v>
      </c>
      <c r="F1909" s="1" t="s">
        <v>2820</v>
      </c>
      <c r="G1909" s="82" t="s">
        <v>2839</v>
      </c>
      <c r="H1909" s="1" t="s">
        <v>2928</v>
      </c>
    </row>
    <row r="1910" spans="1:8">
      <c r="A1910" s="1">
        <v>3716</v>
      </c>
      <c r="B1910" s="33" t="s">
        <v>5086</v>
      </c>
      <c r="C1910" s="80">
        <v>800</v>
      </c>
      <c r="D1910" s="81">
        <v>1246</v>
      </c>
      <c r="E1910" s="1" t="s">
        <v>2809</v>
      </c>
      <c r="F1910" s="1" t="s">
        <v>2810</v>
      </c>
      <c r="G1910" s="82" t="s">
        <v>2815</v>
      </c>
      <c r="H1910" s="1" t="s">
        <v>2928</v>
      </c>
    </row>
    <row r="1911" spans="1:8">
      <c r="A1911" s="1">
        <v>463</v>
      </c>
      <c r="B1911" s="33" t="s">
        <v>5083</v>
      </c>
      <c r="C1911" s="80">
        <v>55000</v>
      </c>
      <c r="D1911" s="81">
        <v>1250</v>
      </c>
      <c r="E1911" s="1" t="s">
        <v>2861</v>
      </c>
      <c r="F1911" s="1" t="s">
        <v>2810</v>
      </c>
      <c r="G1911" s="82" t="s">
        <v>2851</v>
      </c>
      <c r="H1911" s="1" t="s">
        <v>3207</v>
      </c>
    </row>
    <row r="1912" spans="1:8" ht="27.6">
      <c r="A1912" s="1">
        <v>3226</v>
      </c>
      <c r="B1912" s="33" t="s">
        <v>5084</v>
      </c>
      <c r="C1912" s="80">
        <v>1200</v>
      </c>
      <c r="D1912" s="81">
        <v>1250</v>
      </c>
      <c r="E1912" s="1" t="s">
        <v>2809</v>
      </c>
      <c r="F1912" s="1" t="s">
        <v>2820</v>
      </c>
      <c r="G1912" s="82" t="s">
        <v>2880</v>
      </c>
      <c r="H1912" s="1" t="s">
        <v>2928</v>
      </c>
    </row>
    <row r="1913" spans="1:8">
      <c r="A1913" s="1">
        <v>3613</v>
      </c>
      <c r="B1913" s="33" t="s">
        <v>5085</v>
      </c>
      <c r="C1913" s="80">
        <v>1250</v>
      </c>
      <c r="D1913" s="81">
        <v>1250</v>
      </c>
      <c r="E1913" s="1" t="s">
        <v>2809</v>
      </c>
      <c r="F1913" s="1" t="s">
        <v>2810</v>
      </c>
      <c r="G1913" s="82" t="s">
        <v>2825</v>
      </c>
      <c r="H1913" s="1" t="s">
        <v>2928</v>
      </c>
    </row>
    <row r="1914" spans="1:8">
      <c r="A1914" s="1">
        <v>2483</v>
      </c>
      <c r="B1914" s="33" t="s">
        <v>5082</v>
      </c>
      <c r="C1914" s="80">
        <v>1100</v>
      </c>
      <c r="D1914" s="81">
        <v>1251</v>
      </c>
      <c r="E1914" s="1" t="s">
        <v>2809</v>
      </c>
      <c r="F1914" s="1" t="s">
        <v>2810</v>
      </c>
      <c r="G1914" s="82" t="s">
        <v>2849</v>
      </c>
      <c r="H1914" s="1" t="s">
        <v>2948</v>
      </c>
    </row>
    <row r="1915" spans="1:8">
      <c r="A1915" s="1">
        <v>3832</v>
      </c>
      <c r="B1915" s="33" t="s">
        <v>5081</v>
      </c>
      <c r="C1915" s="80">
        <v>1200</v>
      </c>
      <c r="D1915" s="81">
        <v>1256</v>
      </c>
      <c r="E1915" s="1" t="s">
        <v>2809</v>
      </c>
      <c r="F1915" s="1" t="s">
        <v>2810</v>
      </c>
      <c r="G1915" s="82" t="s">
        <v>2839</v>
      </c>
      <c r="H1915" s="1" t="s">
        <v>2928</v>
      </c>
    </row>
    <row r="1916" spans="1:8">
      <c r="A1916" s="1">
        <v>3323</v>
      </c>
      <c r="B1916" s="33" t="s">
        <v>5080</v>
      </c>
      <c r="C1916" s="80">
        <v>1000</v>
      </c>
      <c r="D1916" s="81">
        <v>1259</v>
      </c>
      <c r="E1916" s="1" t="s">
        <v>2809</v>
      </c>
      <c r="F1916" s="1" t="s">
        <v>2820</v>
      </c>
      <c r="G1916" s="82" t="s">
        <v>2867</v>
      </c>
      <c r="H1916" s="1" t="s">
        <v>2928</v>
      </c>
    </row>
    <row r="1917" spans="1:8">
      <c r="A1917" s="1">
        <v>3541</v>
      </c>
      <c r="B1917" s="33" t="s">
        <v>5078</v>
      </c>
      <c r="C1917" s="80">
        <v>1200</v>
      </c>
      <c r="D1917" s="81">
        <v>1260</v>
      </c>
      <c r="E1917" s="1" t="s">
        <v>2809</v>
      </c>
      <c r="F1917" s="1" t="s">
        <v>2820</v>
      </c>
      <c r="G1917" s="82" t="s">
        <v>2867</v>
      </c>
      <c r="H1917" s="1" t="s">
        <v>2928</v>
      </c>
    </row>
    <row r="1918" spans="1:8">
      <c r="A1918" s="1">
        <v>3692</v>
      </c>
      <c r="B1918" s="33" t="s">
        <v>5079</v>
      </c>
      <c r="C1918" s="80">
        <v>1000</v>
      </c>
      <c r="D1918" s="81">
        <v>1260</v>
      </c>
      <c r="E1918" s="1" t="s">
        <v>2809</v>
      </c>
      <c r="F1918" s="1" t="s">
        <v>2810</v>
      </c>
      <c r="G1918" s="82" t="s">
        <v>2880</v>
      </c>
      <c r="H1918" s="1" t="s">
        <v>2928</v>
      </c>
    </row>
    <row r="1919" spans="1:8">
      <c r="A1919" s="1">
        <v>2465</v>
      </c>
      <c r="B1919" s="33" t="s">
        <v>5077</v>
      </c>
      <c r="C1919" s="80">
        <v>700</v>
      </c>
      <c r="D1919" s="81">
        <v>1261</v>
      </c>
      <c r="E1919" s="1" t="s">
        <v>2809</v>
      </c>
      <c r="F1919" s="1" t="s">
        <v>2810</v>
      </c>
      <c r="G1919" s="82" t="s">
        <v>2867</v>
      </c>
      <c r="H1919" s="1" t="s">
        <v>2948</v>
      </c>
    </row>
    <row r="1920" spans="1:8">
      <c r="A1920" s="1">
        <v>1930</v>
      </c>
      <c r="B1920" s="33" t="s">
        <v>5076</v>
      </c>
      <c r="C1920" s="80">
        <v>1000</v>
      </c>
      <c r="D1920" s="81">
        <v>1270</v>
      </c>
      <c r="E1920" s="1" t="s">
        <v>2809</v>
      </c>
      <c r="F1920" s="1" t="s">
        <v>2810</v>
      </c>
      <c r="G1920" s="82" t="s">
        <v>2825</v>
      </c>
      <c r="H1920" s="1" t="s">
        <v>2948</v>
      </c>
    </row>
    <row r="1921" spans="1:8">
      <c r="A1921" s="1">
        <v>3032</v>
      </c>
      <c r="B1921" s="33" t="s">
        <v>5075</v>
      </c>
      <c r="C1921" s="80">
        <v>1000</v>
      </c>
      <c r="D1921" s="81">
        <v>1272</v>
      </c>
      <c r="E1921" s="1" t="s">
        <v>2809</v>
      </c>
      <c r="F1921" s="1" t="s">
        <v>2810</v>
      </c>
      <c r="G1921" s="82" t="s">
        <v>2867</v>
      </c>
      <c r="H1921" s="1" t="s">
        <v>2881</v>
      </c>
    </row>
    <row r="1922" spans="1:8">
      <c r="A1922" s="1">
        <v>814</v>
      </c>
      <c r="B1922" s="33" t="s">
        <v>5073</v>
      </c>
      <c r="C1922" s="80">
        <v>1000</v>
      </c>
      <c r="D1922" s="81">
        <v>1273</v>
      </c>
      <c r="E1922" s="1" t="s">
        <v>2809</v>
      </c>
      <c r="F1922" s="1" t="s">
        <v>2810</v>
      </c>
      <c r="G1922" s="82" t="s">
        <v>2825</v>
      </c>
      <c r="H1922" s="1" t="s">
        <v>2984</v>
      </c>
    </row>
    <row r="1923" spans="1:8">
      <c r="A1923" s="1">
        <v>2333</v>
      </c>
      <c r="B1923" s="33" t="s">
        <v>5074</v>
      </c>
      <c r="C1923" s="80">
        <v>600</v>
      </c>
      <c r="D1923" s="81">
        <v>1273</v>
      </c>
      <c r="E1923" s="1" t="s">
        <v>2809</v>
      </c>
      <c r="F1923" s="1" t="s">
        <v>2810</v>
      </c>
      <c r="G1923" s="82" t="s">
        <v>2825</v>
      </c>
      <c r="H1923" s="1" t="s">
        <v>2870</v>
      </c>
    </row>
    <row r="1924" spans="1:8" ht="27.6">
      <c r="A1924" s="1">
        <v>3490</v>
      </c>
      <c r="B1924" s="33" t="s">
        <v>5072</v>
      </c>
      <c r="C1924" s="80">
        <v>1000</v>
      </c>
      <c r="D1924" s="81">
        <v>1275</v>
      </c>
      <c r="E1924" s="1" t="s">
        <v>2809</v>
      </c>
      <c r="F1924" s="1" t="s">
        <v>2810</v>
      </c>
      <c r="G1924" s="82" t="s">
        <v>2849</v>
      </c>
      <c r="H1924" s="1" t="s">
        <v>2928</v>
      </c>
    </row>
    <row r="1925" spans="1:8">
      <c r="A1925" s="1">
        <v>3635</v>
      </c>
      <c r="B1925" s="33" t="s">
        <v>5071</v>
      </c>
      <c r="C1925" s="80">
        <v>3500</v>
      </c>
      <c r="D1925" s="81">
        <v>1276</v>
      </c>
      <c r="E1925" s="1" t="s">
        <v>2861</v>
      </c>
      <c r="F1925" s="1" t="s">
        <v>2810</v>
      </c>
      <c r="G1925" s="82" t="s">
        <v>2849</v>
      </c>
      <c r="H1925" s="1" t="s">
        <v>3032</v>
      </c>
    </row>
    <row r="1926" spans="1:8">
      <c r="A1926" s="1">
        <v>2936</v>
      </c>
      <c r="B1926" s="33" t="s">
        <v>5069</v>
      </c>
      <c r="C1926" s="80">
        <v>1000</v>
      </c>
      <c r="D1926" s="81">
        <v>1280</v>
      </c>
      <c r="E1926" s="1" t="s">
        <v>2809</v>
      </c>
      <c r="F1926" s="1" t="s">
        <v>2810</v>
      </c>
      <c r="G1926" s="82" t="s">
        <v>2880</v>
      </c>
      <c r="H1926" s="1" t="s">
        <v>3032</v>
      </c>
    </row>
    <row r="1927" spans="1:8">
      <c r="A1927" s="1">
        <v>3531</v>
      </c>
      <c r="B1927" s="33" t="s">
        <v>5070</v>
      </c>
      <c r="C1927" s="80">
        <v>1000</v>
      </c>
      <c r="D1927" s="81">
        <v>1280</v>
      </c>
      <c r="E1927" s="1" t="s">
        <v>2809</v>
      </c>
      <c r="F1927" s="1" t="s">
        <v>2810</v>
      </c>
      <c r="G1927" s="82" t="s">
        <v>2825</v>
      </c>
      <c r="H1927" s="1" t="s">
        <v>2928</v>
      </c>
    </row>
    <row r="1928" spans="1:8" ht="27.6">
      <c r="A1928" s="1">
        <v>410</v>
      </c>
      <c r="B1928" s="33" t="s">
        <v>5068</v>
      </c>
      <c r="C1928" s="80">
        <v>1000</v>
      </c>
      <c r="D1928" s="81">
        <v>1283</v>
      </c>
      <c r="E1928" s="1" t="s">
        <v>2809</v>
      </c>
      <c r="F1928" s="1" t="s">
        <v>96</v>
      </c>
      <c r="G1928" s="82" t="s">
        <v>2823</v>
      </c>
      <c r="H1928" s="1" t="s">
        <v>2876</v>
      </c>
    </row>
    <row r="1929" spans="1:8">
      <c r="A1929" s="1">
        <v>2477</v>
      </c>
      <c r="B1929" s="33" t="s">
        <v>5002</v>
      </c>
      <c r="C1929" s="80">
        <v>750</v>
      </c>
      <c r="D1929" s="81">
        <v>1285</v>
      </c>
      <c r="E1929" s="1" t="s">
        <v>2809</v>
      </c>
      <c r="F1929" s="1" t="s">
        <v>2810</v>
      </c>
      <c r="G1929" s="82" t="s">
        <v>2821</v>
      </c>
      <c r="H1929" s="1" t="s">
        <v>2948</v>
      </c>
    </row>
    <row r="1930" spans="1:8">
      <c r="A1930" s="1">
        <v>876</v>
      </c>
      <c r="B1930" s="33" t="s">
        <v>5067</v>
      </c>
      <c r="C1930" s="80">
        <v>3152</v>
      </c>
      <c r="D1930" s="81">
        <v>1286</v>
      </c>
      <c r="E1930" s="1" t="s">
        <v>2861</v>
      </c>
      <c r="F1930" s="1" t="s">
        <v>2820</v>
      </c>
      <c r="G1930" s="82" t="s">
        <v>2839</v>
      </c>
      <c r="H1930" s="1" t="s">
        <v>3919</v>
      </c>
    </row>
    <row r="1931" spans="1:8">
      <c r="A1931" s="1">
        <v>3026</v>
      </c>
      <c r="B1931" s="33" t="s">
        <v>5066</v>
      </c>
      <c r="C1931" s="80">
        <v>900</v>
      </c>
      <c r="D1931" s="81">
        <v>1290</v>
      </c>
      <c r="E1931" s="1" t="s">
        <v>2809</v>
      </c>
      <c r="F1931" s="1" t="s">
        <v>2820</v>
      </c>
      <c r="G1931" s="82" t="s">
        <v>2811</v>
      </c>
      <c r="H1931" s="1" t="s">
        <v>2881</v>
      </c>
    </row>
    <row r="1932" spans="1:8" ht="27.6">
      <c r="A1932" s="1">
        <v>141</v>
      </c>
      <c r="B1932" s="33" t="s">
        <v>5065</v>
      </c>
      <c r="C1932" s="80">
        <v>12000</v>
      </c>
      <c r="D1932" s="81">
        <v>1293</v>
      </c>
      <c r="E1932" s="1" t="s">
        <v>2814</v>
      </c>
      <c r="F1932" s="1" t="s">
        <v>2810</v>
      </c>
      <c r="G1932" s="82" t="s">
        <v>2823</v>
      </c>
      <c r="H1932" s="1" t="s">
        <v>3142</v>
      </c>
    </row>
    <row r="1933" spans="1:8">
      <c r="A1933" s="1">
        <v>3075</v>
      </c>
      <c r="B1933" s="33" t="s">
        <v>5063</v>
      </c>
      <c r="C1933" s="80">
        <v>15000</v>
      </c>
      <c r="D1933" s="81">
        <v>1296</v>
      </c>
      <c r="E1933" s="1" t="s">
        <v>2861</v>
      </c>
      <c r="F1933" s="1" t="s">
        <v>2810</v>
      </c>
      <c r="G1933" s="82" t="s">
        <v>2821</v>
      </c>
      <c r="H1933" s="1" t="s">
        <v>2881</v>
      </c>
    </row>
    <row r="1934" spans="1:8" ht="27.6">
      <c r="A1934" s="1">
        <v>3703</v>
      </c>
      <c r="B1934" s="33" t="s">
        <v>5064</v>
      </c>
      <c r="C1934" s="80">
        <v>1050</v>
      </c>
      <c r="D1934" s="81">
        <v>1296</v>
      </c>
      <c r="E1934" s="1" t="s">
        <v>2809</v>
      </c>
      <c r="F1934" s="1" t="s">
        <v>2810</v>
      </c>
      <c r="G1934" s="82" t="s">
        <v>2851</v>
      </c>
      <c r="H1934" s="1" t="s">
        <v>2928</v>
      </c>
    </row>
    <row r="1935" spans="1:8">
      <c r="A1935" s="1">
        <v>175</v>
      </c>
      <c r="B1935" s="33" t="s">
        <v>5062</v>
      </c>
      <c r="C1935" s="80">
        <v>20000</v>
      </c>
      <c r="D1935" s="81">
        <v>1297</v>
      </c>
      <c r="E1935" s="1" t="s">
        <v>2861</v>
      </c>
      <c r="F1935" s="1" t="s">
        <v>2820</v>
      </c>
      <c r="G1935" s="82" t="s">
        <v>2867</v>
      </c>
      <c r="H1935" s="1" t="s">
        <v>2893</v>
      </c>
    </row>
    <row r="1936" spans="1:8" ht="27.6">
      <c r="A1936" s="1">
        <v>205</v>
      </c>
      <c r="B1936" s="33" t="s">
        <v>5060</v>
      </c>
      <c r="C1936" s="80">
        <v>8000</v>
      </c>
      <c r="D1936" s="81">
        <v>1300</v>
      </c>
      <c r="E1936" s="1" t="s">
        <v>2861</v>
      </c>
      <c r="F1936" s="1" t="s">
        <v>2810</v>
      </c>
      <c r="G1936" s="82" t="s">
        <v>2880</v>
      </c>
      <c r="H1936" s="1" t="s">
        <v>2893</v>
      </c>
    </row>
    <row r="1937" spans="1:8">
      <c r="A1937" s="1">
        <v>3149</v>
      </c>
      <c r="B1937" s="33" t="s">
        <v>5061</v>
      </c>
      <c r="C1937" s="80">
        <v>1250</v>
      </c>
      <c r="D1937" s="81">
        <v>1300</v>
      </c>
      <c r="E1937" s="1" t="s">
        <v>2809</v>
      </c>
      <c r="F1937" s="1" t="s">
        <v>2810</v>
      </c>
      <c r="G1937" s="82" t="s">
        <v>2843</v>
      </c>
      <c r="H1937" s="1" t="s">
        <v>2928</v>
      </c>
    </row>
    <row r="1938" spans="1:8" ht="27.6">
      <c r="A1938" s="1">
        <v>1851</v>
      </c>
      <c r="B1938" s="33" t="s">
        <v>5059</v>
      </c>
      <c r="C1938" s="80">
        <v>1300</v>
      </c>
      <c r="D1938" s="81">
        <v>1301</v>
      </c>
      <c r="E1938" s="1" t="s">
        <v>2809</v>
      </c>
      <c r="F1938" s="1" t="s">
        <v>2810</v>
      </c>
      <c r="G1938" s="82" t="s">
        <v>2851</v>
      </c>
      <c r="H1938" s="1" t="s">
        <v>2984</v>
      </c>
    </row>
    <row r="1939" spans="1:8">
      <c r="A1939" s="1">
        <v>1704</v>
      </c>
      <c r="B1939" s="33" t="s">
        <v>5058</v>
      </c>
      <c r="C1939" s="80">
        <v>2000</v>
      </c>
      <c r="D1939" s="81">
        <v>1302</v>
      </c>
      <c r="E1939" s="1" t="s">
        <v>2861</v>
      </c>
      <c r="F1939" s="1" t="s">
        <v>2810</v>
      </c>
      <c r="G1939" s="82" t="s">
        <v>2839</v>
      </c>
      <c r="H1939" s="1" t="s">
        <v>2972</v>
      </c>
    </row>
    <row r="1940" spans="1:8">
      <c r="A1940" s="1">
        <v>3977</v>
      </c>
      <c r="B1940" s="33" t="s">
        <v>5057</v>
      </c>
      <c r="C1940" s="80">
        <v>90000</v>
      </c>
      <c r="D1940" s="81">
        <v>1305</v>
      </c>
      <c r="E1940" s="1" t="s">
        <v>2861</v>
      </c>
      <c r="F1940" s="1" t="s">
        <v>2810</v>
      </c>
      <c r="G1940" s="82" t="s">
        <v>2821</v>
      </c>
      <c r="H1940" s="1" t="s">
        <v>2928</v>
      </c>
    </row>
    <row r="1941" spans="1:8">
      <c r="A1941" s="1">
        <v>692</v>
      </c>
      <c r="B1941" s="33" t="s">
        <v>5056</v>
      </c>
      <c r="C1941" s="80">
        <v>20000</v>
      </c>
      <c r="D1941" s="81">
        <v>1306</v>
      </c>
      <c r="E1941" s="1" t="s">
        <v>2861</v>
      </c>
      <c r="F1941" s="1" t="s">
        <v>2820</v>
      </c>
      <c r="G1941" s="82" t="s">
        <v>2843</v>
      </c>
      <c r="H1941" s="1" t="s">
        <v>2816</v>
      </c>
    </row>
    <row r="1942" spans="1:8" ht="27.6">
      <c r="A1942" s="1">
        <v>3232</v>
      </c>
      <c r="B1942" s="33" t="s">
        <v>5055</v>
      </c>
      <c r="C1942" s="80">
        <v>1000</v>
      </c>
      <c r="D1942" s="81">
        <v>1312</v>
      </c>
      <c r="E1942" s="1" t="s">
        <v>2809</v>
      </c>
      <c r="F1942" s="1" t="s">
        <v>2810</v>
      </c>
      <c r="G1942" s="82" t="s">
        <v>2823</v>
      </c>
      <c r="H1942" s="1" t="s">
        <v>2928</v>
      </c>
    </row>
    <row r="1943" spans="1:8">
      <c r="A1943" s="1">
        <v>3935</v>
      </c>
      <c r="B1943" s="33" t="s">
        <v>5054</v>
      </c>
      <c r="C1943" s="80">
        <v>3000</v>
      </c>
      <c r="D1943" s="81">
        <v>1315</v>
      </c>
      <c r="E1943" s="1" t="s">
        <v>2861</v>
      </c>
      <c r="F1943" s="1" t="s">
        <v>2820</v>
      </c>
      <c r="G1943" s="82" t="s">
        <v>2867</v>
      </c>
      <c r="H1943" s="1" t="s">
        <v>2928</v>
      </c>
    </row>
    <row r="1944" spans="1:8" ht="27.6">
      <c r="A1944" s="1">
        <v>2781</v>
      </c>
      <c r="B1944" s="33" t="s">
        <v>5053</v>
      </c>
      <c r="C1944" s="80">
        <v>1250</v>
      </c>
      <c r="D1944" s="81">
        <v>1316</v>
      </c>
      <c r="E1944" s="1" t="s">
        <v>2809</v>
      </c>
      <c r="F1944" s="1" t="s">
        <v>2810</v>
      </c>
      <c r="G1944" s="82" t="s">
        <v>2839</v>
      </c>
      <c r="H1944" s="1" t="s">
        <v>2928</v>
      </c>
    </row>
    <row r="1945" spans="1:8" ht="27.6">
      <c r="A1945" s="1">
        <v>1654</v>
      </c>
      <c r="B1945" s="33" t="s">
        <v>5052</v>
      </c>
      <c r="C1945" s="80">
        <v>1100</v>
      </c>
      <c r="D1945" s="81">
        <v>1319</v>
      </c>
      <c r="E1945" s="1" t="s">
        <v>2809</v>
      </c>
      <c r="F1945" s="1" t="s">
        <v>2810</v>
      </c>
      <c r="G1945" s="82" t="s">
        <v>2849</v>
      </c>
      <c r="H1945" s="1" t="s">
        <v>3185</v>
      </c>
    </row>
    <row r="1946" spans="1:8" ht="27.6">
      <c r="A1946" s="1">
        <v>2956</v>
      </c>
      <c r="B1946" s="33" t="s">
        <v>5051</v>
      </c>
      <c r="C1946" s="80">
        <v>7900</v>
      </c>
      <c r="D1946" s="81">
        <v>1322</v>
      </c>
      <c r="E1946" s="1" t="s">
        <v>2814</v>
      </c>
      <c r="F1946" s="1" t="s">
        <v>2810</v>
      </c>
      <c r="G1946" s="82" t="s">
        <v>2823</v>
      </c>
      <c r="H1946" s="1" t="s">
        <v>2881</v>
      </c>
    </row>
    <row r="1947" spans="1:8">
      <c r="A1947" s="1">
        <v>3751</v>
      </c>
      <c r="B1947" s="33" t="s">
        <v>5050</v>
      </c>
      <c r="C1947" s="80">
        <v>1000</v>
      </c>
      <c r="D1947" s="81">
        <v>1326</v>
      </c>
      <c r="E1947" s="1" t="s">
        <v>2809</v>
      </c>
      <c r="F1947" s="1" t="s">
        <v>2810</v>
      </c>
      <c r="G1947" s="82" t="s">
        <v>2811</v>
      </c>
      <c r="H1947" s="1" t="s">
        <v>3032</v>
      </c>
    </row>
    <row r="1948" spans="1:8">
      <c r="A1948" s="1">
        <v>3762</v>
      </c>
      <c r="B1948" s="33" t="s">
        <v>5049</v>
      </c>
      <c r="C1948" s="80">
        <v>1250</v>
      </c>
      <c r="D1948" s="81">
        <v>1328</v>
      </c>
      <c r="E1948" s="1" t="s">
        <v>2809</v>
      </c>
      <c r="F1948" s="1" t="s">
        <v>2820</v>
      </c>
      <c r="G1948" s="82" t="s">
        <v>2851</v>
      </c>
      <c r="H1948" s="1" t="s">
        <v>3032</v>
      </c>
    </row>
    <row r="1949" spans="1:8">
      <c r="A1949" s="1">
        <v>528</v>
      </c>
      <c r="B1949" s="33" t="s">
        <v>5046</v>
      </c>
      <c r="C1949" s="80">
        <v>1150</v>
      </c>
      <c r="D1949" s="81">
        <v>1330</v>
      </c>
      <c r="E1949" s="1" t="s">
        <v>2809</v>
      </c>
      <c r="F1949" s="1" t="s">
        <v>2810</v>
      </c>
      <c r="G1949" s="82" t="s">
        <v>2825</v>
      </c>
      <c r="H1949" s="1" t="s">
        <v>2928</v>
      </c>
    </row>
    <row r="1950" spans="1:8">
      <c r="A1950" s="1">
        <v>1741</v>
      </c>
      <c r="B1950" s="33" t="s">
        <v>5047</v>
      </c>
      <c r="C1950" s="80">
        <v>1200</v>
      </c>
      <c r="D1950" s="81">
        <v>1330</v>
      </c>
      <c r="E1950" s="1" t="s">
        <v>2809</v>
      </c>
      <c r="F1950" s="1" t="s">
        <v>2820</v>
      </c>
      <c r="G1950" s="82" t="s">
        <v>2823</v>
      </c>
      <c r="H1950" s="1" t="s">
        <v>2834</v>
      </c>
    </row>
    <row r="1951" spans="1:8" ht="27.6">
      <c r="A1951" s="1">
        <v>2800</v>
      </c>
      <c r="B1951" s="33" t="s">
        <v>5048</v>
      </c>
      <c r="C1951" s="80">
        <v>1000</v>
      </c>
      <c r="D1951" s="81">
        <v>1330</v>
      </c>
      <c r="E1951" s="1" t="s">
        <v>2809</v>
      </c>
      <c r="F1951" s="1" t="s">
        <v>2820</v>
      </c>
      <c r="G1951" s="82" t="s">
        <v>2843</v>
      </c>
      <c r="H1951" s="1" t="s">
        <v>2928</v>
      </c>
    </row>
    <row r="1952" spans="1:8" ht="27.6">
      <c r="A1952" s="1">
        <v>1323</v>
      </c>
      <c r="B1952" s="33" t="s">
        <v>5045</v>
      </c>
      <c r="C1952" s="80">
        <v>15000</v>
      </c>
      <c r="D1952" s="81">
        <v>1332</v>
      </c>
      <c r="E1952" s="1" t="s">
        <v>2814</v>
      </c>
      <c r="F1952" s="1" t="s">
        <v>2810</v>
      </c>
      <c r="G1952" s="82" t="s">
        <v>2849</v>
      </c>
      <c r="H1952" s="1" t="s">
        <v>2816</v>
      </c>
    </row>
    <row r="1953" spans="1:8">
      <c r="A1953" s="1">
        <v>2659</v>
      </c>
      <c r="B1953" s="33" t="s">
        <v>5044</v>
      </c>
      <c r="C1953" s="80">
        <v>49000</v>
      </c>
      <c r="D1953" s="81">
        <v>1333</v>
      </c>
      <c r="E1953" s="1" t="s">
        <v>2814</v>
      </c>
      <c r="F1953" s="1" t="s">
        <v>2810</v>
      </c>
      <c r="G1953" s="82" t="s">
        <v>2849</v>
      </c>
      <c r="H1953" s="1" t="s">
        <v>2844</v>
      </c>
    </row>
    <row r="1954" spans="1:8">
      <c r="A1954" s="1">
        <v>4077</v>
      </c>
      <c r="B1954" s="33" t="s">
        <v>5043</v>
      </c>
      <c r="C1954" s="80">
        <v>15000</v>
      </c>
      <c r="D1954" s="81">
        <v>1335</v>
      </c>
      <c r="E1954" s="1" t="s">
        <v>2861</v>
      </c>
      <c r="F1954" s="1" t="s">
        <v>2810</v>
      </c>
      <c r="G1954" s="82" t="s">
        <v>2843</v>
      </c>
      <c r="H1954" s="1" t="s">
        <v>2928</v>
      </c>
    </row>
    <row r="1955" spans="1:8" ht="27.6">
      <c r="A1955" s="1">
        <v>1353</v>
      </c>
      <c r="B1955" s="33" t="s">
        <v>5042</v>
      </c>
      <c r="C1955" s="80">
        <v>1000</v>
      </c>
      <c r="D1955" s="81">
        <v>1336</v>
      </c>
      <c r="E1955" s="1" t="s">
        <v>2809</v>
      </c>
      <c r="F1955" s="1" t="s">
        <v>2810</v>
      </c>
      <c r="G1955" s="82" t="s">
        <v>2811</v>
      </c>
      <c r="H1955" s="1" t="s">
        <v>2999</v>
      </c>
    </row>
    <row r="1956" spans="1:8" ht="27.6">
      <c r="A1956" s="1">
        <v>846</v>
      </c>
      <c r="B1956" s="33" t="s">
        <v>5041</v>
      </c>
      <c r="C1956" s="80">
        <v>1100</v>
      </c>
      <c r="D1956" s="81">
        <v>1342.01</v>
      </c>
      <c r="E1956" s="1" t="s">
        <v>2809</v>
      </c>
      <c r="F1956" s="1" t="s">
        <v>2820</v>
      </c>
      <c r="G1956" s="82" t="s">
        <v>2811</v>
      </c>
      <c r="H1956" s="1" t="s">
        <v>3107</v>
      </c>
    </row>
    <row r="1957" spans="1:8">
      <c r="A1957" s="1">
        <v>2406</v>
      </c>
      <c r="B1957" s="33" t="s">
        <v>5040</v>
      </c>
      <c r="C1957" s="80">
        <v>3250</v>
      </c>
      <c r="D1957" s="81">
        <v>1345</v>
      </c>
      <c r="E1957" s="1" t="s">
        <v>2861</v>
      </c>
      <c r="F1957" s="1" t="s">
        <v>2810</v>
      </c>
      <c r="G1957" s="82" t="s">
        <v>2815</v>
      </c>
      <c r="H1957" s="1" t="s">
        <v>3661</v>
      </c>
    </row>
    <row r="1958" spans="1:8">
      <c r="A1958" s="1">
        <v>2118</v>
      </c>
      <c r="B1958" s="33" t="s">
        <v>5039</v>
      </c>
      <c r="C1958" s="80">
        <v>1000</v>
      </c>
      <c r="D1958" s="81">
        <v>1346.11</v>
      </c>
      <c r="E1958" s="1" t="s">
        <v>2809</v>
      </c>
      <c r="F1958" s="1" t="s">
        <v>2810</v>
      </c>
      <c r="G1958" s="82" t="s">
        <v>2821</v>
      </c>
      <c r="H1958" s="1" t="s">
        <v>2948</v>
      </c>
    </row>
    <row r="1959" spans="1:8">
      <c r="A1959" s="1">
        <v>78</v>
      </c>
      <c r="B1959" s="33" t="s">
        <v>5036</v>
      </c>
      <c r="C1959" s="80">
        <v>50</v>
      </c>
      <c r="D1959" s="81">
        <v>1351</v>
      </c>
      <c r="E1959" s="1" t="s">
        <v>2809</v>
      </c>
      <c r="F1959" s="1" t="s">
        <v>3414</v>
      </c>
      <c r="G1959" s="82" t="s">
        <v>2867</v>
      </c>
      <c r="H1959" s="1" t="s">
        <v>3439</v>
      </c>
    </row>
    <row r="1960" spans="1:8">
      <c r="A1960" s="1">
        <v>877</v>
      </c>
      <c r="B1960" s="33" t="s">
        <v>5037</v>
      </c>
      <c r="C1960" s="80">
        <v>2000</v>
      </c>
      <c r="D1960" s="81">
        <v>1351</v>
      </c>
      <c r="E1960" s="1" t="s">
        <v>2861</v>
      </c>
      <c r="F1960" s="1" t="s">
        <v>2810</v>
      </c>
      <c r="G1960" s="82" t="s">
        <v>2843</v>
      </c>
      <c r="H1960" s="1" t="s">
        <v>3919</v>
      </c>
    </row>
    <row r="1961" spans="1:8">
      <c r="A1961" s="1">
        <v>1884</v>
      </c>
      <c r="B1961" s="33" t="s">
        <v>5038</v>
      </c>
      <c r="C1961" s="80">
        <v>1000</v>
      </c>
      <c r="D1961" s="81">
        <v>1351</v>
      </c>
      <c r="E1961" s="1" t="s">
        <v>2809</v>
      </c>
      <c r="F1961" s="1" t="s">
        <v>2810</v>
      </c>
      <c r="G1961" s="82" t="s">
        <v>2818</v>
      </c>
      <c r="H1961" s="1" t="s">
        <v>2948</v>
      </c>
    </row>
    <row r="1962" spans="1:8">
      <c r="A1962" s="1">
        <v>2102</v>
      </c>
      <c r="B1962" s="33" t="s">
        <v>5034</v>
      </c>
      <c r="C1962" s="80">
        <v>1000</v>
      </c>
      <c r="D1962" s="81">
        <v>1360</v>
      </c>
      <c r="E1962" s="1" t="s">
        <v>2809</v>
      </c>
      <c r="F1962" s="1" t="s">
        <v>2810</v>
      </c>
      <c r="G1962" s="82" t="s">
        <v>2823</v>
      </c>
      <c r="H1962" s="1" t="s">
        <v>2948</v>
      </c>
    </row>
    <row r="1963" spans="1:8">
      <c r="A1963" s="1">
        <v>2834</v>
      </c>
      <c r="B1963" s="33" t="s">
        <v>5035</v>
      </c>
      <c r="C1963" s="80">
        <v>800</v>
      </c>
      <c r="D1963" s="81">
        <v>1360</v>
      </c>
      <c r="E1963" s="1" t="s">
        <v>2809</v>
      </c>
      <c r="F1963" s="1" t="s">
        <v>2820</v>
      </c>
      <c r="G1963" s="82" t="s">
        <v>2839</v>
      </c>
      <c r="H1963" s="1" t="s">
        <v>2928</v>
      </c>
    </row>
    <row r="1964" spans="1:8">
      <c r="A1964" s="1">
        <v>2558</v>
      </c>
      <c r="B1964" s="33" t="s">
        <v>5033</v>
      </c>
      <c r="C1964" s="80">
        <v>1250</v>
      </c>
      <c r="D1964" s="81">
        <v>1361</v>
      </c>
      <c r="E1964" s="1" t="s">
        <v>2809</v>
      </c>
      <c r="F1964" s="1" t="s">
        <v>2892</v>
      </c>
      <c r="G1964" s="82" t="s">
        <v>2849</v>
      </c>
      <c r="H1964" s="1" t="s">
        <v>3263</v>
      </c>
    </row>
    <row r="1965" spans="1:8">
      <c r="A1965" s="1">
        <v>2918</v>
      </c>
      <c r="B1965" s="33" t="s">
        <v>5032</v>
      </c>
      <c r="C1965" s="80">
        <v>5000</v>
      </c>
      <c r="D1965" s="81">
        <v>1362</v>
      </c>
      <c r="E1965" s="1" t="s">
        <v>2861</v>
      </c>
      <c r="F1965" s="1" t="s">
        <v>2810</v>
      </c>
      <c r="G1965" s="82" t="s">
        <v>2818</v>
      </c>
      <c r="H1965" s="1" t="s">
        <v>2928</v>
      </c>
    </row>
    <row r="1966" spans="1:8">
      <c r="A1966" s="1">
        <v>2469</v>
      </c>
      <c r="B1966" s="33" t="s">
        <v>5031</v>
      </c>
      <c r="C1966" s="80">
        <v>1200</v>
      </c>
      <c r="D1966" s="81">
        <v>1364</v>
      </c>
      <c r="E1966" s="1" t="s">
        <v>2809</v>
      </c>
      <c r="F1966" s="1" t="s">
        <v>2810</v>
      </c>
      <c r="G1966" s="82" t="s">
        <v>2839</v>
      </c>
      <c r="H1966" s="1" t="s">
        <v>2948</v>
      </c>
    </row>
    <row r="1967" spans="1:8" ht="27.6">
      <c r="A1967" s="1">
        <v>3449</v>
      </c>
      <c r="B1967" s="33" t="s">
        <v>5030</v>
      </c>
      <c r="C1967" s="80">
        <v>800</v>
      </c>
      <c r="D1967" s="81">
        <v>1365</v>
      </c>
      <c r="E1967" s="1" t="s">
        <v>2809</v>
      </c>
      <c r="F1967" s="1" t="s">
        <v>2810</v>
      </c>
      <c r="G1967" s="82" t="s">
        <v>2821</v>
      </c>
      <c r="H1967" s="1" t="s">
        <v>2928</v>
      </c>
    </row>
    <row r="1968" spans="1:8">
      <c r="A1968" s="1">
        <v>557</v>
      </c>
      <c r="B1968" s="33" t="s">
        <v>5028</v>
      </c>
      <c r="C1968" s="80">
        <v>150000</v>
      </c>
      <c r="D1968" s="81">
        <v>1366</v>
      </c>
      <c r="E1968" s="1" t="s">
        <v>2861</v>
      </c>
      <c r="F1968" s="1" t="s">
        <v>100</v>
      </c>
      <c r="G1968" s="82" t="s">
        <v>2843</v>
      </c>
      <c r="H1968" s="1" t="s">
        <v>3415</v>
      </c>
    </row>
    <row r="1969" spans="1:8" ht="27.6">
      <c r="A1969" s="1">
        <v>1033</v>
      </c>
      <c r="B1969" s="33" t="s">
        <v>5029</v>
      </c>
      <c r="C1969" s="80">
        <v>1328</v>
      </c>
      <c r="D1969" s="81">
        <v>1366</v>
      </c>
      <c r="E1969" s="1" t="s">
        <v>2809</v>
      </c>
      <c r="F1969" s="1" t="s">
        <v>2820</v>
      </c>
      <c r="G1969" s="82" t="s">
        <v>2843</v>
      </c>
      <c r="H1969" s="1" t="s">
        <v>2952</v>
      </c>
    </row>
    <row r="1970" spans="1:8">
      <c r="A1970" s="1">
        <v>103</v>
      </c>
      <c r="B1970" s="33" t="s">
        <v>5027</v>
      </c>
      <c r="C1970" s="80">
        <v>1300</v>
      </c>
      <c r="D1970" s="81">
        <v>1367</v>
      </c>
      <c r="E1970" s="1" t="s">
        <v>2809</v>
      </c>
      <c r="F1970" s="1" t="s">
        <v>2820</v>
      </c>
      <c r="G1970" s="82" t="s">
        <v>2811</v>
      </c>
      <c r="H1970" s="1" t="s">
        <v>3439</v>
      </c>
    </row>
    <row r="1971" spans="1:8">
      <c r="A1971" s="1">
        <v>787</v>
      </c>
      <c r="B1971" s="33" t="s">
        <v>5026</v>
      </c>
      <c r="C1971" s="80">
        <v>1200</v>
      </c>
      <c r="D1971" s="81">
        <v>1370</v>
      </c>
      <c r="E1971" s="1" t="s">
        <v>2809</v>
      </c>
      <c r="F1971" s="1" t="s">
        <v>2810</v>
      </c>
      <c r="G1971" s="82" t="s">
        <v>2818</v>
      </c>
      <c r="H1971" s="1" t="s">
        <v>2984</v>
      </c>
    </row>
    <row r="1972" spans="1:8">
      <c r="A1972" s="1">
        <v>2994</v>
      </c>
      <c r="B1972" s="33" t="s">
        <v>5025</v>
      </c>
      <c r="C1972" s="80">
        <v>300</v>
      </c>
      <c r="D1972" s="81">
        <v>1373.24</v>
      </c>
      <c r="E1972" s="1" t="s">
        <v>2809</v>
      </c>
      <c r="F1972" s="1" t="s">
        <v>2820</v>
      </c>
      <c r="G1972" s="82" t="s">
        <v>2880</v>
      </c>
      <c r="H1972" s="1" t="s">
        <v>2881</v>
      </c>
    </row>
    <row r="1973" spans="1:8">
      <c r="A1973" s="1">
        <v>1675</v>
      </c>
      <c r="B1973" s="33" t="s">
        <v>5024</v>
      </c>
      <c r="C1973" s="80">
        <v>1000</v>
      </c>
      <c r="D1973" s="81">
        <v>1374.16</v>
      </c>
      <c r="E1973" s="1" t="s">
        <v>2809</v>
      </c>
      <c r="F1973" s="1" t="s">
        <v>2810</v>
      </c>
      <c r="G1973" s="82" t="s">
        <v>2880</v>
      </c>
      <c r="H1973" s="1" t="s">
        <v>3185</v>
      </c>
    </row>
    <row r="1974" spans="1:8">
      <c r="A1974" s="1">
        <v>932</v>
      </c>
      <c r="B1974" s="33" t="s">
        <v>5023</v>
      </c>
      <c r="C1974" s="80">
        <v>9500</v>
      </c>
      <c r="D1974" s="81">
        <v>1381</v>
      </c>
      <c r="E1974" s="1" t="s">
        <v>2861</v>
      </c>
      <c r="F1974" s="1" t="s">
        <v>2810</v>
      </c>
      <c r="G1974" s="82" t="s">
        <v>2811</v>
      </c>
      <c r="H1974" s="1" t="s">
        <v>3919</v>
      </c>
    </row>
    <row r="1975" spans="1:8">
      <c r="A1975" s="1">
        <v>3669</v>
      </c>
      <c r="B1975" s="33" t="s">
        <v>5022</v>
      </c>
      <c r="C1975" s="80">
        <v>1000</v>
      </c>
      <c r="D1975" s="81">
        <v>1382</v>
      </c>
      <c r="E1975" s="1" t="s">
        <v>2809</v>
      </c>
      <c r="F1975" s="1" t="s">
        <v>2820</v>
      </c>
      <c r="G1975" s="82" t="s">
        <v>2825</v>
      </c>
      <c r="H1975" s="1" t="s">
        <v>2928</v>
      </c>
    </row>
    <row r="1976" spans="1:8">
      <c r="A1976" s="1">
        <v>3923</v>
      </c>
      <c r="B1976" s="33" t="s">
        <v>5021</v>
      </c>
      <c r="C1976" s="80">
        <v>11500</v>
      </c>
      <c r="D1976" s="81">
        <v>1384</v>
      </c>
      <c r="E1976" s="1" t="s">
        <v>2861</v>
      </c>
      <c r="F1976" s="1" t="s">
        <v>2820</v>
      </c>
      <c r="G1976" s="82" t="s">
        <v>2849</v>
      </c>
      <c r="H1976" s="1" t="s">
        <v>2928</v>
      </c>
    </row>
    <row r="1977" spans="1:8">
      <c r="A1977" s="1">
        <v>126</v>
      </c>
      <c r="B1977" s="33" t="s">
        <v>5020</v>
      </c>
      <c r="C1977" s="80">
        <v>25000</v>
      </c>
      <c r="D1977" s="81">
        <v>1387</v>
      </c>
      <c r="E1977" s="1" t="s">
        <v>2814</v>
      </c>
      <c r="F1977" s="1" t="s">
        <v>2810</v>
      </c>
      <c r="G1977" s="82" t="s">
        <v>2825</v>
      </c>
      <c r="H1977" s="1" t="s">
        <v>3142</v>
      </c>
    </row>
    <row r="1978" spans="1:8">
      <c r="A1978" s="1">
        <v>715</v>
      </c>
      <c r="B1978" s="33" t="s">
        <v>5019</v>
      </c>
      <c r="C1978" s="80">
        <v>27500</v>
      </c>
      <c r="D1978" s="81">
        <v>1389</v>
      </c>
      <c r="E1978" s="1" t="s">
        <v>2861</v>
      </c>
      <c r="F1978" s="1" t="s">
        <v>2810</v>
      </c>
      <c r="G1978" s="82" t="s">
        <v>2880</v>
      </c>
      <c r="H1978" s="1" t="s">
        <v>2816</v>
      </c>
    </row>
    <row r="1979" spans="1:8">
      <c r="A1979" s="1">
        <v>2282</v>
      </c>
      <c r="B1979" s="33" t="s">
        <v>5018</v>
      </c>
      <c r="C1979" s="80">
        <v>750</v>
      </c>
      <c r="D1979" s="81">
        <v>1390</v>
      </c>
      <c r="E1979" s="1" t="s">
        <v>2809</v>
      </c>
      <c r="F1979" s="1" t="s">
        <v>2810</v>
      </c>
      <c r="G1979" s="82" t="s">
        <v>2843</v>
      </c>
      <c r="H1979" s="1" t="s">
        <v>2984</v>
      </c>
    </row>
    <row r="1980" spans="1:8">
      <c r="A1980" s="1">
        <v>828</v>
      </c>
      <c r="B1980" s="33" t="s">
        <v>5017</v>
      </c>
      <c r="C1980" s="80">
        <v>1300</v>
      </c>
      <c r="D1980" s="81">
        <v>1391</v>
      </c>
      <c r="E1980" s="1" t="s">
        <v>2809</v>
      </c>
      <c r="F1980" s="1" t="s">
        <v>2810</v>
      </c>
      <c r="G1980" s="82" t="s">
        <v>2821</v>
      </c>
      <c r="H1980" s="1" t="s">
        <v>2984</v>
      </c>
    </row>
    <row r="1981" spans="1:8">
      <c r="A1981" s="1">
        <v>1717</v>
      </c>
      <c r="B1981" s="33" t="s">
        <v>5015</v>
      </c>
      <c r="C1981" s="80">
        <v>3265</v>
      </c>
      <c r="D1981" s="81">
        <v>1395</v>
      </c>
      <c r="E1981" s="1" t="s">
        <v>2861</v>
      </c>
      <c r="F1981" s="1" t="s">
        <v>2810</v>
      </c>
      <c r="G1981" s="82" t="s">
        <v>2849</v>
      </c>
      <c r="H1981" s="1" t="s">
        <v>2972</v>
      </c>
    </row>
    <row r="1982" spans="1:8" ht="27.6">
      <c r="A1982" s="1">
        <v>3522</v>
      </c>
      <c r="B1982" s="33" t="s">
        <v>5016</v>
      </c>
      <c r="C1982" s="80">
        <v>1395</v>
      </c>
      <c r="D1982" s="81">
        <v>1395</v>
      </c>
      <c r="E1982" s="1" t="s">
        <v>2809</v>
      </c>
      <c r="F1982" s="1" t="s">
        <v>2820</v>
      </c>
      <c r="G1982" s="82" t="s">
        <v>2867</v>
      </c>
      <c r="H1982" s="1" t="s">
        <v>2928</v>
      </c>
    </row>
    <row r="1983" spans="1:8">
      <c r="A1983" s="1">
        <v>1903</v>
      </c>
      <c r="B1983" s="33" t="s">
        <v>5014</v>
      </c>
      <c r="C1983" s="80">
        <v>3000</v>
      </c>
      <c r="D1983" s="81">
        <v>1398</v>
      </c>
      <c r="E1983" s="1" t="s">
        <v>2861</v>
      </c>
      <c r="F1983" s="1" t="s">
        <v>2810</v>
      </c>
      <c r="G1983" s="82" t="s">
        <v>2843</v>
      </c>
      <c r="H1983" s="1" t="s">
        <v>2863</v>
      </c>
    </row>
    <row r="1984" spans="1:8">
      <c r="A1984" s="1">
        <v>3833</v>
      </c>
      <c r="B1984" s="33" t="s">
        <v>5013</v>
      </c>
      <c r="C1984" s="80">
        <v>1200</v>
      </c>
      <c r="D1984" s="81">
        <v>1400</v>
      </c>
      <c r="E1984" s="1" t="s">
        <v>2809</v>
      </c>
      <c r="F1984" s="1" t="s">
        <v>96</v>
      </c>
      <c r="G1984" s="82" t="s">
        <v>2843</v>
      </c>
      <c r="H1984" s="1" t="s">
        <v>2928</v>
      </c>
    </row>
    <row r="1985" spans="1:8">
      <c r="A1985" s="1">
        <v>950</v>
      </c>
      <c r="B1985" s="33" t="s">
        <v>5012</v>
      </c>
      <c r="C1985" s="80">
        <v>5000</v>
      </c>
      <c r="D1985" s="81">
        <v>1402</v>
      </c>
      <c r="E1985" s="1" t="s">
        <v>2861</v>
      </c>
      <c r="F1985" s="1" t="s">
        <v>96</v>
      </c>
      <c r="G1985" s="82" t="s">
        <v>2815</v>
      </c>
      <c r="H1985" s="1" t="s">
        <v>2816</v>
      </c>
    </row>
    <row r="1986" spans="1:8" ht="27.6">
      <c r="A1986" s="1">
        <v>1695</v>
      </c>
      <c r="B1986" s="33" t="s">
        <v>5010</v>
      </c>
      <c r="C1986" s="80">
        <v>12000</v>
      </c>
      <c r="D1986" s="81">
        <v>1405</v>
      </c>
      <c r="E1986" s="1" t="s">
        <v>2971</v>
      </c>
      <c r="F1986" s="1" t="s">
        <v>2810</v>
      </c>
      <c r="G1986" s="82" t="s">
        <v>2849</v>
      </c>
      <c r="H1986" s="1" t="s">
        <v>2972</v>
      </c>
    </row>
    <row r="1987" spans="1:8" ht="27.6">
      <c r="A1987" s="1">
        <v>2778</v>
      </c>
      <c r="B1987" s="33" t="s">
        <v>5011</v>
      </c>
      <c r="C1987" s="80">
        <v>5500</v>
      </c>
      <c r="D1987" s="81">
        <v>1405</v>
      </c>
      <c r="E1987" s="1" t="s">
        <v>2861</v>
      </c>
      <c r="F1987" s="1" t="s">
        <v>2810</v>
      </c>
      <c r="G1987" s="82" t="s">
        <v>2851</v>
      </c>
      <c r="H1987" s="1" t="s">
        <v>4721</v>
      </c>
    </row>
    <row r="1988" spans="1:8">
      <c r="A1988" s="1">
        <v>2523</v>
      </c>
      <c r="B1988" s="33" t="s">
        <v>5009</v>
      </c>
      <c r="C1988" s="80">
        <v>900</v>
      </c>
      <c r="D1988" s="81">
        <v>1408</v>
      </c>
      <c r="E1988" s="1" t="s">
        <v>2809</v>
      </c>
      <c r="F1988" s="1" t="s">
        <v>2810</v>
      </c>
      <c r="G1988" s="82" t="s">
        <v>2818</v>
      </c>
      <c r="H1988" s="1" t="s">
        <v>3263</v>
      </c>
    </row>
    <row r="1989" spans="1:8" ht="27.6">
      <c r="A1989" s="1">
        <v>554</v>
      </c>
      <c r="B1989" s="33" t="s">
        <v>5008</v>
      </c>
      <c r="C1989" s="80">
        <v>3870</v>
      </c>
      <c r="D1989" s="81">
        <v>1416</v>
      </c>
      <c r="E1989" s="1" t="s">
        <v>2861</v>
      </c>
      <c r="F1989" s="1" t="s">
        <v>2810</v>
      </c>
      <c r="G1989" s="82" t="s">
        <v>2880</v>
      </c>
      <c r="H1989" s="1" t="s">
        <v>3415</v>
      </c>
    </row>
    <row r="1990" spans="1:8" ht="27.6">
      <c r="A1990" s="1">
        <v>1781</v>
      </c>
      <c r="B1990" s="33" t="s">
        <v>5007</v>
      </c>
      <c r="C1990" s="80">
        <v>5500</v>
      </c>
      <c r="D1990" s="81">
        <v>1417</v>
      </c>
      <c r="E1990" s="1" t="s">
        <v>2861</v>
      </c>
      <c r="F1990" s="1" t="s">
        <v>2810</v>
      </c>
      <c r="G1990" s="82" t="s">
        <v>2867</v>
      </c>
      <c r="H1990" s="1" t="s">
        <v>2834</v>
      </c>
    </row>
    <row r="1991" spans="1:8">
      <c r="A1991" s="1">
        <v>1983</v>
      </c>
      <c r="B1991" s="33" t="s">
        <v>5006</v>
      </c>
      <c r="C1991" s="80">
        <v>33000</v>
      </c>
      <c r="D1991" s="81">
        <v>1419</v>
      </c>
      <c r="E1991" s="1" t="s">
        <v>2861</v>
      </c>
      <c r="F1991" s="1" t="s">
        <v>2810</v>
      </c>
      <c r="G1991" s="82" t="s">
        <v>2867</v>
      </c>
      <c r="H1991" s="1" t="s">
        <v>4373</v>
      </c>
    </row>
    <row r="1992" spans="1:8">
      <c r="A1992" s="1">
        <v>415</v>
      </c>
      <c r="B1992" s="33" t="s">
        <v>5005</v>
      </c>
      <c r="C1992" s="80">
        <v>1400</v>
      </c>
      <c r="D1992" s="81">
        <v>1430.06</v>
      </c>
      <c r="E1992" s="1" t="s">
        <v>2809</v>
      </c>
      <c r="F1992" s="1" t="s">
        <v>96</v>
      </c>
      <c r="G1992" s="82" t="s">
        <v>2880</v>
      </c>
      <c r="H1992" s="1" t="s">
        <v>2876</v>
      </c>
    </row>
    <row r="1993" spans="1:8">
      <c r="A1993" s="1">
        <v>1105</v>
      </c>
      <c r="B1993" s="33" t="s">
        <v>5004</v>
      </c>
      <c r="C1993" s="80">
        <v>900000</v>
      </c>
      <c r="D1993" s="81">
        <v>1431</v>
      </c>
      <c r="E1993" s="1" t="s">
        <v>2861</v>
      </c>
      <c r="F1993" s="1" t="s">
        <v>2810</v>
      </c>
      <c r="G1993" s="82" t="s">
        <v>2811</v>
      </c>
      <c r="H1993" s="1" t="s">
        <v>3029</v>
      </c>
    </row>
    <row r="1994" spans="1:8">
      <c r="A1994" s="1">
        <v>2625</v>
      </c>
      <c r="B1994" s="33" t="s">
        <v>5003</v>
      </c>
      <c r="C1994" s="80">
        <v>150</v>
      </c>
      <c r="D1994" s="81">
        <v>1434</v>
      </c>
      <c r="E1994" s="1" t="s">
        <v>2809</v>
      </c>
      <c r="F1994" s="1" t="s">
        <v>100</v>
      </c>
      <c r="G1994" s="82" t="s">
        <v>2818</v>
      </c>
      <c r="H1994" s="1" t="s">
        <v>2844</v>
      </c>
    </row>
    <row r="1995" spans="1:8">
      <c r="A1995" s="1">
        <v>823</v>
      </c>
      <c r="B1995" s="33" t="s">
        <v>5002</v>
      </c>
      <c r="C1995" s="80">
        <v>800</v>
      </c>
      <c r="D1995" s="81">
        <v>1436</v>
      </c>
      <c r="E1995" s="1" t="s">
        <v>2809</v>
      </c>
      <c r="F1995" s="1" t="s">
        <v>2810</v>
      </c>
      <c r="G1995" s="82" t="s">
        <v>2811</v>
      </c>
      <c r="H1995" s="1" t="s">
        <v>2984</v>
      </c>
    </row>
    <row r="1996" spans="1:8">
      <c r="A1996" s="1">
        <v>3180</v>
      </c>
      <c r="B1996" s="33" t="s">
        <v>5001</v>
      </c>
      <c r="C1996" s="80">
        <v>1200</v>
      </c>
      <c r="D1996" s="81">
        <v>1437</v>
      </c>
      <c r="E1996" s="1" t="s">
        <v>2809</v>
      </c>
      <c r="F1996" s="1" t="s">
        <v>2820</v>
      </c>
      <c r="G1996" s="82" t="s">
        <v>2825</v>
      </c>
      <c r="H1996" s="1" t="s">
        <v>2928</v>
      </c>
    </row>
    <row r="1997" spans="1:8">
      <c r="A1997" s="1">
        <v>1132</v>
      </c>
      <c r="B1997" s="33" t="s">
        <v>5000</v>
      </c>
      <c r="C1997" s="80">
        <v>10000</v>
      </c>
      <c r="D1997" s="81">
        <v>1438</v>
      </c>
      <c r="E1997" s="1" t="s">
        <v>2861</v>
      </c>
      <c r="F1997" s="1" t="s">
        <v>96</v>
      </c>
      <c r="G1997" s="82" t="s">
        <v>2815</v>
      </c>
      <c r="H1997" s="1" t="s">
        <v>3602</v>
      </c>
    </row>
    <row r="1998" spans="1:8">
      <c r="A1998" s="1">
        <v>1898</v>
      </c>
      <c r="B1998" s="33" t="s">
        <v>4999</v>
      </c>
      <c r="C1998" s="80">
        <v>1000</v>
      </c>
      <c r="D1998" s="81">
        <v>1445</v>
      </c>
      <c r="E1998" s="1" t="s">
        <v>2809</v>
      </c>
      <c r="F1998" s="1" t="s">
        <v>2810</v>
      </c>
      <c r="G1998" s="82" t="s">
        <v>2815</v>
      </c>
      <c r="H1998" s="1" t="s">
        <v>2948</v>
      </c>
    </row>
    <row r="1999" spans="1:8">
      <c r="A1999" s="1">
        <v>266</v>
      </c>
      <c r="B1999" s="33" t="s">
        <v>4997</v>
      </c>
      <c r="C1999" s="80">
        <v>1000</v>
      </c>
      <c r="D1999" s="81">
        <v>1455</v>
      </c>
      <c r="E1999" s="1" t="s">
        <v>2809</v>
      </c>
      <c r="F1999" s="1" t="s">
        <v>2810</v>
      </c>
      <c r="G1999" s="82" t="s">
        <v>2839</v>
      </c>
      <c r="H1999" s="1" t="s">
        <v>2876</v>
      </c>
    </row>
    <row r="2000" spans="1:8" ht="27.6">
      <c r="A2000" s="1">
        <v>1862</v>
      </c>
      <c r="B2000" s="33" t="s">
        <v>4998</v>
      </c>
      <c r="C2000" s="80">
        <v>18000</v>
      </c>
      <c r="D2000" s="81">
        <v>1455</v>
      </c>
      <c r="E2000" s="1" t="s">
        <v>2861</v>
      </c>
      <c r="F2000" s="1" t="s">
        <v>2810</v>
      </c>
      <c r="G2000" s="82" t="s">
        <v>2839</v>
      </c>
      <c r="H2000" s="1" t="s">
        <v>3602</v>
      </c>
    </row>
    <row r="2001" spans="1:8">
      <c r="A2001" s="1">
        <v>3771</v>
      </c>
      <c r="B2001" s="33" t="s">
        <v>4996</v>
      </c>
      <c r="C2001" s="80">
        <v>1000</v>
      </c>
      <c r="D2001" s="81">
        <v>1460</v>
      </c>
      <c r="E2001" s="1" t="s">
        <v>2809</v>
      </c>
      <c r="F2001" s="1" t="s">
        <v>2810</v>
      </c>
      <c r="G2001" s="82" t="s">
        <v>2825</v>
      </c>
      <c r="H2001" s="1" t="s">
        <v>3032</v>
      </c>
    </row>
    <row r="2002" spans="1:8" ht="27.6">
      <c r="A2002" s="1">
        <v>608</v>
      </c>
      <c r="B2002" s="33" t="s">
        <v>4995</v>
      </c>
      <c r="C2002" s="80">
        <v>150000</v>
      </c>
      <c r="D2002" s="81">
        <v>1461</v>
      </c>
      <c r="E2002" s="1" t="s">
        <v>2814</v>
      </c>
      <c r="F2002" s="1" t="s">
        <v>2810</v>
      </c>
      <c r="G2002" s="82" t="s">
        <v>2825</v>
      </c>
      <c r="H2002" s="1" t="s">
        <v>3415</v>
      </c>
    </row>
    <row r="2003" spans="1:8">
      <c r="A2003" s="1">
        <v>196</v>
      </c>
      <c r="B2003" s="33" t="s">
        <v>4992</v>
      </c>
      <c r="C2003" s="80">
        <v>3500</v>
      </c>
      <c r="D2003" s="81">
        <v>1465</v>
      </c>
      <c r="E2003" s="1" t="s">
        <v>2861</v>
      </c>
      <c r="F2003" s="1" t="s">
        <v>2820</v>
      </c>
      <c r="G2003" s="82" t="s">
        <v>2880</v>
      </c>
      <c r="H2003" s="1" t="s">
        <v>2893</v>
      </c>
    </row>
    <row r="2004" spans="1:8" ht="27.6">
      <c r="A2004" s="1">
        <v>1228</v>
      </c>
      <c r="B2004" s="33" t="s">
        <v>4993</v>
      </c>
      <c r="C2004" s="80">
        <v>5000</v>
      </c>
      <c r="D2004" s="81">
        <v>1465</v>
      </c>
      <c r="E2004" s="1" t="s">
        <v>2814</v>
      </c>
      <c r="F2004" s="1" t="s">
        <v>2810</v>
      </c>
      <c r="G2004" s="82" t="s">
        <v>2851</v>
      </c>
      <c r="H2004" s="1" t="s">
        <v>4564</v>
      </c>
    </row>
    <row r="2005" spans="1:8" ht="27.6">
      <c r="A2005" s="1">
        <v>3902</v>
      </c>
      <c r="B2005" s="33" t="s">
        <v>4994</v>
      </c>
      <c r="C2005" s="80">
        <v>3000</v>
      </c>
      <c r="D2005" s="81">
        <v>1465</v>
      </c>
      <c r="E2005" s="1" t="s">
        <v>2861</v>
      </c>
      <c r="F2005" s="1" t="s">
        <v>2820</v>
      </c>
      <c r="G2005" s="82" t="s">
        <v>2818</v>
      </c>
      <c r="H2005" s="1" t="s">
        <v>2928</v>
      </c>
    </row>
    <row r="2006" spans="1:8">
      <c r="A2006" s="1">
        <v>2632</v>
      </c>
      <c r="B2006" s="33" t="s">
        <v>4991</v>
      </c>
      <c r="C2006" s="80">
        <v>1070</v>
      </c>
      <c r="D2006" s="81">
        <v>1466</v>
      </c>
      <c r="E2006" s="1" t="s">
        <v>2809</v>
      </c>
      <c r="F2006" s="1" t="s">
        <v>2810</v>
      </c>
      <c r="G2006" s="82" t="s">
        <v>2825</v>
      </c>
      <c r="H2006" s="1" t="s">
        <v>2844</v>
      </c>
    </row>
    <row r="2007" spans="1:8" ht="27.6">
      <c r="A2007" s="1">
        <v>676</v>
      </c>
      <c r="B2007" s="33" t="s">
        <v>4990</v>
      </c>
      <c r="C2007" s="80">
        <v>100000</v>
      </c>
      <c r="D2007" s="81">
        <v>1471</v>
      </c>
      <c r="E2007" s="1" t="s">
        <v>2861</v>
      </c>
      <c r="F2007" s="1" t="s">
        <v>96</v>
      </c>
      <c r="G2007" s="82" t="s">
        <v>2839</v>
      </c>
      <c r="H2007" s="1" t="s">
        <v>2816</v>
      </c>
    </row>
    <row r="2008" spans="1:8">
      <c r="A2008" s="1">
        <v>81</v>
      </c>
      <c r="B2008" s="33" t="s">
        <v>4989</v>
      </c>
      <c r="C2008" s="80">
        <v>750</v>
      </c>
      <c r="D2008" s="81">
        <v>1485</v>
      </c>
      <c r="E2008" s="1" t="s">
        <v>2809</v>
      </c>
      <c r="F2008" s="1" t="s">
        <v>2810</v>
      </c>
      <c r="G2008" s="82" t="s">
        <v>2851</v>
      </c>
      <c r="H2008" s="1" t="s">
        <v>3439</v>
      </c>
    </row>
    <row r="2009" spans="1:8" ht="27.6">
      <c r="A2009" s="1">
        <v>980</v>
      </c>
      <c r="B2009" s="33" t="s">
        <v>4988</v>
      </c>
      <c r="C2009" s="80">
        <v>10000</v>
      </c>
      <c r="D2009" s="81">
        <v>1486</v>
      </c>
      <c r="E2009" s="1" t="s">
        <v>2861</v>
      </c>
      <c r="F2009" s="1" t="s">
        <v>2810</v>
      </c>
      <c r="G2009" s="82" t="s">
        <v>2818</v>
      </c>
      <c r="H2009" s="1" t="s">
        <v>2816</v>
      </c>
    </row>
    <row r="2010" spans="1:8">
      <c r="A2010" s="1">
        <v>2156</v>
      </c>
      <c r="B2010" s="33" t="s">
        <v>4987</v>
      </c>
      <c r="C2010" s="80">
        <v>56000</v>
      </c>
      <c r="D2010" s="81">
        <v>1493</v>
      </c>
      <c r="E2010" s="1" t="s">
        <v>2861</v>
      </c>
      <c r="F2010" s="1" t="s">
        <v>2810</v>
      </c>
      <c r="G2010" s="82" t="s">
        <v>2867</v>
      </c>
      <c r="H2010" s="1" t="s">
        <v>3029</v>
      </c>
    </row>
    <row r="2011" spans="1:8" ht="27.6">
      <c r="A2011" s="1">
        <v>855</v>
      </c>
      <c r="B2011" s="33" t="s">
        <v>4979</v>
      </c>
      <c r="C2011" s="80">
        <v>1450</v>
      </c>
      <c r="D2011" s="81">
        <v>1500</v>
      </c>
      <c r="E2011" s="1" t="s">
        <v>2809</v>
      </c>
      <c r="F2011" s="1" t="s">
        <v>2810</v>
      </c>
      <c r="G2011" s="82" t="s">
        <v>2821</v>
      </c>
      <c r="H2011" s="1" t="s">
        <v>3107</v>
      </c>
    </row>
    <row r="2012" spans="1:8">
      <c r="A2012" s="1">
        <v>3031</v>
      </c>
      <c r="B2012" s="33" t="s">
        <v>4980</v>
      </c>
      <c r="C2012" s="80">
        <v>1500</v>
      </c>
      <c r="D2012" s="81">
        <v>1500</v>
      </c>
      <c r="E2012" s="1" t="s">
        <v>2809</v>
      </c>
      <c r="F2012" s="1" t="s">
        <v>2810</v>
      </c>
      <c r="G2012" s="82" t="s">
        <v>2867</v>
      </c>
      <c r="H2012" s="1" t="s">
        <v>2881</v>
      </c>
    </row>
    <row r="2013" spans="1:8">
      <c r="A2013" s="1">
        <v>3227</v>
      </c>
      <c r="B2013" s="33" t="s">
        <v>4981</v>
      </c>
      <c r="C2013" s="80">
        <v>1200</v>
      </c>
      <c r="D2013" s="81">
        <v>1500</v>
      </c>
      <c r="E2013" s="1" t="s">
        <v>2809</v>
      </c>
      <c r="F2013" s="1" t="s">
        <v>2820</v>
      </c>
      <c r="G2013" s="82" t="s">
        <v>2815</v>
      </c>
      <c r="H2013" s="1" t="s">
        <v>2928</v>
      </c>
    </row>
    <row r="2014" spans="1:8">
      <c r="A2014" s="1">
        <v>3427</v>
      </c>
      <c r="B2014" s="33" t="s">
        <v>4982</v>
      </c>
      <c r="C2014" s="80">
        <v>1500</v>
      </c>
      <c r="D2014" s="81">
        <v>1500</v>
      </c>
      <c r="E2014" s="1" t="s">
        <v>2809</v>
      </c>
      <c r="F2014" s="1" t="s">
        <v>2820</v>
      </c>
      <c r="G2014" s="82" t="s">
        <v>2821</v>
      </c>
      <c r="H2014" s="1" t="s">
        <v>2928</v>
      </c>
    </row>
    <row r="2015" spans="1:8">
      <c r="A2015" s="1">
        <v>3493</v>
      </c>
      <c r="B2015" s="33" t="s">
        <v>4983</v>
      </c>
      <c r="C2015" s="80">
        <v>1500</v>
      </c>
      <c r="D2015" s="81">
        <v>1500</v>
      </c>
      <c r="E2015" s="1" t="s">
        <v>2809</v>
      </c>
      <c r="F2015" s="1" t="s">
        <v>2810</v>
      </c>
      <c r="G2015" s="82" t="s">
        <v>2851</v>
      </c>
      <c r="H2015" s="1" t="s">
        <v>2928</v>
      </c>
    </row>
    <row r="2016" spans="1:8">
      <c r="A2016" s="1">
        <v>3581</v>
      </c>
      <c r="B2016" s="33" t="s">
        <v>4984</v>
      </c>
      <c r="C2016" s="80">
        <v>1500</v>
      </c>
      <c r="D2016" s="81">
        <v>1500</v>
      </c>
      <c r="E2016" s="1" t="s">
        <v>2809</v>
      </c>
      <c r="F2016" s="1" t="s">
        <v>2820</v>
      </c>
      <c r="G2016" s="82" t="s">
        <v>2851</v>
      </c>
      <c r="H2016" s="1" t="s">
        <v>2928</v>
      </c>
    </row>
    <row r="2017" spans="1:8" ht="27.6">
      <c r="A2017" s="1">
        <v>3764</v>
      </c>
      <c r="B2017" s="33" t="s">
        <v>4985</v>
      </c>
      <c r="C2017" s="80">
        <v>1500</v>
      </c>
      <c r="D2017" s="81">
        <v>1500</v>
      </c>
      <c r="E2017" s="1" t="s">
        <v>2809</v>
      </c>
      <c r="F2017" s="1" t="s">
        <v>2810</v>
      </c>
      <c r="G2017" s="82" t="s">
        <v>2825</v>
      </c>
      <c r="H2017" s="1" t="s">
        <v>3032</v>
      </c>
    </row>
    <row r="2018" spans="1:8" ht="27.6">
      <c r="A2018" s="1">
        <v>3870</v>
      </c>
      <c r="B2018" s="33" t="s">
        <v>4986</v>
      </c>
      <c r="C2018" s="80">
        <v>10000</v>
      </c>
      <c r="D2018" s="81">
        <v>1500</v>
      </c>
      <c r="E2018" s="1" t="s">
        <v>2814</v>
      </c>
      <c r="F2018" s="1" t="s">
        <v>2810</v>
      </c>
      <c r="G2018" s="82" t="s">
        <v>2821</v>
      </c>
      <c r="H2018" s="1" t="s">
        <v>3032</v>
      </c>
    </row>
    <row r="2019" spans="1:8">
      <c r="A2019" s="1">
        <v>3578</v>
      </c>
      <c r="B2019" s="33" t="s">
        <v>2683</v>
      </c>
      <c r="C2019" s="80">
        <v>1500</v>
      </c>
      <c r="D2019" s="81">
        <v>1500.2</v>
      </c>
      <c r="E2019" s="1" t="s">
        <v>2809</v>
      </c>
      <c r="F2019" s="1" t="s">
        <v>2820</v>
      </c>
      <c r="G2019" s="82" t="s">
        <v>2849</v>
      </c>
      <c r="H2019" s="1" t="s">
        <v>2928</v>
      </c>
    </row>
    <row r="2020" spans="1:8">
      <c r="A2020" s="1">
        <v>2487</v>
      </c>
      <c r="B2020" s="33" t="s">
        <v>4978</v>
      </c>
      <c r="C2020" s="80">
        <v>1500</v>
      </c>
      <c r="D2020" s="81">
        <v>1500.76</v>
      </c>
      <c r="E2020" s="1" t="s">
        <v>2809</v>
      </c>
      <c r="F2020" s="1" t="s">
        <v>2810</v>
      </c>
      <c r="G2020" s="82" t="s">
        <v>2823</v>
      </c>
      <c r="H2020" s="1" t="s">
        <v>2948</v>
      </c>
    </row>
    <row r="2021" spans="1:8">
      <c r="A2021" s="1">
        <v>2286</v>
      </c>
      <c r="B2021" s="33" t="s">
        <v>4977</v>
      </c>
      <c r="C2021" s="80">
        <v>1500</v>
      </c>
      <c r="D2021" s="81">
        <v>1501</v>
      </c>
      <c r="E2021" s="1" t="s">
        <v>2809</v>
      </c>
      <c r="F2021" s="1" t="s">
        <v>2810</v>
      </c>
      <c r="G2021" s="82" t="s">
        <v>2867</v>
      </c>
      <c r="H2021" s="1" t="s">
        <v>2984</v>
      </c>
    </row>
    <row r="2022" spans="1:8">
      <c r="A2022" s="1">
        <v>1602</v>
      </c>
      <c r="B2022" s="33" t="s">
        <v>4976</v>
      </c>
      <c r="C2022" s="80">
        <v>1500</v>
      </c>
      <c r="D2022" s="81">
        <v>1502.5</v>
      </c>
      <c r="E2022" s="1" t="s">
        <v>2809</v>
      </c>
      <c r="F2022" s="1" t="s">
        <v>2810</v>
      </c>
      <c r="G2022" s="82" t="s">
        <v>2880</v>
      </c>
      <c r="H2022" s="1" t="s">
        <v>2984</v>
      </c>
    </row>
    <row r="2023" spans="1:8" ht="27.6">
      <c r="A2023" s="1">
        <v>2295</v>
      </c>
      <c r="B2023" s="33" t="s">
        <v>4975</v>
      </c>
      <c r="C2023" s="80">
        <v>1200</v>
      </c>
      <c r="D2023" s="81">
        <v>1503</v>
      </c>
      <c r="E2023" s="1" t="s">
        <v>2809</v>
      </c>
      <c r="F2023" s="1" t="s">
        <v>2810</v>
      </c>
      <c r="G2023" s="82" t="s">
        <v>2815</v>
      </c>
      <c r="H2023" s="1" t="s">
        <v>2984</v>
      </c>
    </row>
    <row r="2024" spans="1:8">
      <c r="A2024" s="1">
        <v>3701</v>
      </c>
      <c r="B2024" s="33" t="s">
        <v>4974</v>
      </c>
      <c r="C2024" s="80">
        <v>1500</v>
      </c>
      <c r="D2024" s="81">
        <v>1505</v>
      </c>
      <c r="E2024" s="1" t="s">
        <v>2809</v>
      </c>
      <c r="F2024" s="1" t="s">
        <v>2820</v>
      </c>
      <c r="G2024" s="82" t="s">
        <v>2825</v>
      </c>
      <c r="H2024" s="1" t="s">
        <v>2928</v>
      </c>
    </row>
    <row r="2025" spans="1:8">
      <c r="A2025" s="1">
        <v>85</v>
      </c>
      <c r="B2025" s="33" t="s">
        <v>4972</v>
      </c>
      <c r="C2025" s="80">
        <v>1200</v>
      </c>
      <c r="D2025" s="81">
        <v>1506</v>
      </c>
      <c r="E2025" s="1" t="s">
        <v>2809</v>
      </c>
      <c r="F2025" s="1" t="s">
        <v>2810</v>
      </c>
      <c r="G2025" s="82" t="s">
        <v>2867</v>
      </c>
      <c r="H2025" s="1" t="s">
        <v>3439</v>
      </c>
    </row>
    <row r="2026" spans="1:8">
      <c r="A2026" s="1">
        <v>3076</v>
      </c>
      <c r="B2026" s="33" t="s">
        <v>4973</v>
      </c>
      <c r="C2026" s="80">
        <v>10000</v>
      </c>
      <c r="D2026" s="81">
        <v>1506</v>
      </c>
      <c r="E2026" s="1" t="s">
        <v>2861</v>
      </c>
      <c r="F2026" s="1" t="s">
        <v>2810</v>
      </c>
      <c r="G2026" s="82" t="s">
        <v>2867</v>
      </c>
      <c r="H2026" s="1" t="s">
        <v>2881</v>
      </c>
    </row>
    <row r="2027" spans="1:8">
      <c r="A2027" s="1">
        <v>17</v>
      </c>
      <c r="B2027" s="33" t="s">
        <v>4968</v>
      </c>
      <c r="C2027" s="80">
        <v>1500</v>
      </c>
      <c r="D2027" s="81">
        <v>1510</v>
      </c>
      <c r="E2027" s="1" t="s">
        <v>2809</v>
      </c>
      <c r="F2027" s="1" t="s">
        <v>2820</v>
      </c>
      <c r="G2027" s="82" t="s">
        <v>2818</v>
      </c>
      <c r="H2027" s="1" t="s">
        <v>2997</v>
      </c>
    </row>
    <row r="2028" spans="1:8">
      <c r="A2028" s="1">
        <v>1377</v>
      </c>
      <c r="B2028" s="33" t="s">
        <v>4969</v>
      </c>
      <c r="C2028" s="80">
        <v>1300</v>
      </c>
      <c r="D2028" s="81">
        <v>1510</v>
      </c>
      <c r="E2028" s="1" t="s">
        <v>2809</v>
      </c>
      <c r="F2028" s="1" t="s">
        <v>2810</v>
      </c>
      <c r="G2028" s="82" t="s">
        <v>2839</v>
      </c>
      <c r="H2028" s="1" t="s">
        <v>2984</v>
      </c>
    </row>
    <row r="2029" spans="1:8">
      <c r="A2029" s="1">
        <v>3501</v>
      </c>
      <c r="B2029" s="33" t="s">
        <v>4970</v>
      </c>
      <c r="C2029" s="80">
        <v>1500</v>
      </c>
      <c r="D2029" s="81">
        <v>1510</v>
      </c>
      <c r="E2029" s="1" t="s">
        <v>2809</v>
      </c>
      <c r="F2029" s="1" t="s">
        <v>2820</v>
      </c>
      <c r="G2029" s="82" t="s">
        <v>2867</v>
      </c>
      <c r="H2029" s="1" t="s">
        <v>2928</v>
      </c>
    </row>
    <row r="2030" spans="1:8">
      <c r="A2030" s="1">
        <v>3658</v>
      </c>
      <c r="B2030" s="33" t="s">
        <v>4971</v>
      </c>
      <c r="C2030" s="80">
        <v>1500</v>
      </c>
      <c r="D2030" s="81">
        <v>1510</v>
      </c>
      <c r="E2030" s="1" t="s">
        <v>2809</v>
      </c>
      <c r="F2030" s="1" t="s">
        <v>2810</v>
      </c>
      <c r="G2030" s="82" t="s">
        <v>2825</v>
      </c>
      <c r="H2030" s="1" t="s">
        <v>2928</v>
      </c>
    </row>
    <row r="2031" spans="1:8">
      <c r="A2031" s="1">
        <v>253</v>
      </c>
      <c r="B2031" s="33" t="s">
        <v>4967</v>
      </c>
      <c r="C2031" s="80">
        <v>1500</v>
      </c>
      <c r="D2031" s="81">
        <v>1511</v>
      </c>
      <c r="E2031" s="1" t="s">
        <v>2809</v>
      </c>
      <c r="F2031" s="1" t="s">
        <v>2810</v>
      </c>
      <c r="G2031" s="82" t="s">
        <v>2839</v>
      </c>
      <c r="H2031" s="1" t="s">
        <v>2876</v>
      </c>
    </row>
    <row r="2032" spans="1:8" ht="27.6">
      <c r="A2032" s="1">
        <v>2494</v>
      </c>
      <c r="B2032" s="33" t="s">
        <v>4966</v>
      </c>
      <c r="C2032" s="80">
        <v>1500</v>
      </c>
      <c r="D2032" s="81">
        <v>1515.08</v>
      </c>
      <c r="E2032" s="1" t="s">
        <v>2809</v>
      </c>
      <c r="F2032" s="1" t="s">
        <v>2810</v>
      </c>
      <c r="G2032" s="82" t="s">
        <v>2823</v>
      </c>
      <c r="H2032" s="1" t="s">
        <v>2948</v>
      </c>
    </row>
    <row r="2033" spans="1:8">
      <c r="A2033" s="1">
        <v>3511</v>
      </c>
      <c r="B2033" s="33" t="s">
        <v>4965</v>
      </c>
      <c r="C2033" s="80">
        <v>1500</v>
      </c>
      <c r="D2033" s="81">
        <v>1518</v>
      </c>
      <c r="E2033" s="1" t="s">
        <v>2809</v>
      </c>
      <c r="F2033" s="1" t="s">
        <v>2820</v>
      </c>
      <c r="G2033" s="82" t="s">
        <v>2818</v>
      </c>
      <c r="H2033" s="1" t="s">
        <v>2928</v>
      </c>
    </row>
    <row r="2034" spans="1:8">
      <c r="A2034" s="1">
        <v>934</v>
      </c>
      <c r="B2034" s="33" t="s">
        <v>4964</v>
      </c>
      <c r="C2034" s="80">
        <v>5000</v>
      </c>
      <c r="D2034" s="81">
        <v>1520</v>
      </c>
      <c r="E2034" s="1" t="s">
        <v>2861</v>
      </c>
      <c r="F2034" s="1" t="s">
        <v>96</v>
      </c>
      <c r="G2034" s="82" t="s">
        <v>2823</v>
      </c>
      <c r="H2034" s="1" t="s">
        <v>3919</v>
      </c>
    </row>
    <row r="2035" spans="1:8" ht="27.6">
      <c r="A2035" s="1">
        <v>1844</v>
      </c>
      <c r="B2035" s="33" t="s">
        <v>4962</v>
      </c>
      <c r="C2035" s="80">
        <v>1500</v>
      </c>
      <c r="D2035" s="81">
        <v>1521</v>
      </c>
      <c r="E2035" s="1" t="s">
        <v>2809</v>
      </c>
      <c r="F2035" s="1" t="s">
        <v>2810</v>
      </c>
      <c r="G2035" s="82" t="s">
        <v>2825</v>
      </c>
      <c r="H2035" s="1" t="s">
        <v>2984</v>
      </c>
    </row>
    <row r="2036" spans="1:8" ht="27.6">
      <c r="A2036" s="1">
        <v>3356</v>
      </c>
      <c r="B2036" s="33" t="s">
        <v>4963</v>
      </c>
      <c r="C2036" s="80">
        <v>1500</v>
      </c>
      <c r="D2036" s="81">
        <v>1521</v>
      </c>
      <c r="E2036" s="1" t="s">
        <v>2809</v>
      </c>
      <c r="F2036" s="1" t="s">
        <v>2820</v>
      </c>
      <c r="G2036" s="82" t="s">
        <v>2821</v>
      </c>
      <c r="H2036" s="1" t="s">
        <v>2928</v>
      </c>
    </row>
    <row r="2037" spans="1:8">
      <c r="A2037" s="1">
        <v>3324</v>
      </c>
      <c r="B2037" s="33" t="s">
        <v>4961</v>
      </c>
      <c r="C2037" s="80">
        <v>1500</v>
      </c>
      <c r="D2037" s="81">
        <v>1525</v>
      </c>
      <c r="E2037" s="1" t="s">
        <v>2809</v>
      </c>
      <c r="F2037" s="1" t="s">
        <v>2969</v>
      </c>
      <c r="G2037" s="82" t="s">
        <v>2825</v>
      </c>
      <c r="H2037" s="1" t="s">
        <v>2928</v>
      </c>
    </row>
    <row r="2038" spans="1:8">
      <c r="A2038" s="1">
        <v>1424</v>
      </c>
      <c r="B2038" s="33" t="s">
        <v>4960</v>
      </c>
      <c r="C2038" s="80">
        <v>7500</v>
      </c>
      <c r="D2038" s="81">
        <v>1527</v>
      </c>
      <c r="E2038" s="1" t="s">
        <v>2861</v>
      </c>
      <c r="F2038" s="1" t="s">
        <v>2810</v>
      </c>
      <c r="G2038" s="82" t="s">
        <v>2843</v>
      </c>
      <c r="H2038" s="1" t="s">
        <v>3694</v>
      </c>
    </row>
    <row r="2039" spans="1:8">
      <c r="A2039" s="1">
        <v>3551</v>
      </c>
      <c r="B2039" s="33" t="s">
        <v>4959</v>
      </c>
      <c r="C2039" s="80">
        <v>1500</v>
      </c>
      <c r="D2039" s="81">
        <v>1527.5</v>
      </c>
      <c r="E2039" s="1" t="s">
        <v>2809</v>
      </c>
      <c r="F2039" s="1" t="s">
        <v>2810</v>
      </c>
      <c r="G2039" s="82" t="s">
        <v>2823</v>
      </c>
      <c r="H2039" s="1" t="s">
        <v>2928</v>
      </c>
    </row>
    <row r="2040" spans="1:8" ht="27.6">
      <c r="A2040" s="1">
        <v>660</v>
      </c>
      <c r="B2040" s="33" t="s">
        <v>4958</v>
      </c>
      <c r="C2040" s="80">
        <v>50000</v>
      </c>
      <c r="D2040" s="81">
        <v>1529</v>
      </c>
      <c r="E2040" s="1" t="s">
        <v>2861</v>
      </c>
      <c r="F2040" s="1" t="s">
        <v>2810</v>
      </c>
      <c r="G2040" s="82" t="s">
        <v>2818</v>
      </c>
      <c r="H2040" s="1" t="s">
        <v>2816</v>
      </c>
    </row>
    <row r="2041" spans="1:8" ht="27.6">
      <c r="A2041" s="1">
        <v>3452</v>
      </c>
      <c r="B2041" s="33" t="s">
        <v>4957</v>
      </c>
      <c r="C2041" s="80">
        <v>1000</v>
      </c>
      <c r="D2041" s="81">
        <v>1532</v>
      </c>
      <c r="E2041" s="1" t="s">
        <v>2809</v>
      </c>
      <c r="F2041" s="1" t="s">
        <v>2810</v>
      </c>
      <c r="G2041" s="82" t="s">
        <v>2821</v>
      </c>
      <c r="H2041" s="1" t="s">
        <v>2928</v>
      </c>
    </row>
    <row r="2042" spans="1:8">
      <c r="A2042" s="1">
        <v>1787</v>
      </c>
      <c r="B2042" s="33" t="s">
        <v>4956</v>
      </c>
      <c r="C2042" s="80">
        <v>10000</v>
      </c>
      <c r="D2042" s="81">
        <v>1533</v>
      </c>
      <c r="E2042" s="1" t="s">
        <v>2861</v>
      </c>
      <c r="F2042" s="1" t="s">
        <v>2810</v>
      </c>
      <c r="G2042" s="82" t="s">
        <v>2849</v>
      </c>
      <c r="H2042" s="1" t="s">
        <v>2834</v>
      </c>
    </row>
    <row r="2043" spans="1:8" ht="27.6">
      <c r="A2043" s="1">
        <v>3349</v>
      </c>
      <c r="B2043" s="33" t="s">
        <v>4955</v>
      </c>
      <c r="C2043" s="80">
        <v>1000</v>
      </c>
      <c r="D2043" s="81">
        <v>1534</v>
      </c>
      <c r="E2043" s="1" t="s">
        <v>2809</v>
      </c>
      <c r="F2043" s="1" t="s">
        <v>2810</v>
      </c>
      <c r="G2043" s="82" t="s">
        <v>2825</v>
      </c>
      <c r="H2043" s="1" t="s">
        <v>2928</v>
      </c>
    </row>
    <row r="2044" spans="1:8">
      <c r="A2044" s="1">
        <v>382</v>
      </c>
      <c r="B2044" s="33" t="s">
        <v>4953</v>
      </c>
      <c r="C2044" s="80">
        <v>600</v>
      </c>
      <c r="D2044" s="81">
        <v>1535</v>
      </c>
      <c r="E2044" s="1" t="s">
        <v>2809</v>
      </c>
      <c r="F2044" s="1" t="s">
        <v>2810</v>
      </c>
      <c r="G2044" s="82" t="s">
        <v>2867</v>
      </c>
      <c r="H2044" s="1" t="s">
        <v>2876</v>
      </c>
    </row>
    <row r="2045" spans="1:8">
      <c r="A2045" s="1">
        <v>3758</v>
      </c>
      <c r="B2045" s="33" t="s">
        <v>4954</v>
      </c>
      <c r="C2045" s="80">
        <v>1500</v>
      </c>
      <c r="D2045" s="81">
        <v>1535</v>
      </c>
      <c r="E2045" s="1" t="s">
        <v>2809</v>
      </c>
      <c r="F2045" s="1" t="s">
        <v>2810</v>
      </c>
      <c r="G2045" s="82" t="s">
        <v>2823</v>
      </c>
      <c r="H2045" s="1" t="s">
        <v>3032</v>
      </c>
    </row>
    <row r="2046" spans="1:8">
      <c r="A2046" s="1">
        <v>3390</v>
      </c>
      <c r="B2046" s="33" t="s">
        <v>4952</v>
      </c>
      <c r="C2046" s="80">
        <v>1500</v>
      </c>
      <c r="D2046" s="81">
        <v>1536</v>
      </c>
      <c r="E2046" s="1" t="s">
        <v>2809</v>
      </c>
      <c r="F2046" s="1" t="s">
        <v>2810</v>
      </c>
      <c r="G2046" s="82" t="s">
        <v>2821</v>
      </c>
      <c r="H2046" s="1" t="s">
        <v>2928</v>
      </c>
    </row>
    <row r="2047" spans="1:8">
      <c r="A2047" s="1">
        <v>2093</v>
      </c>
      <c r="B2047" s="33" t="s">
        <v>4951</v>
      </c>
      <c r="C2047" s="80">
        <v>1500</v>
      </c>
      <c r="D2047" s="81">
        <v>1537</v>
      </c>
      <c r="E2047" s="1" t="s">
        <v>2809</v>
      </c>
      <c r="F2047" s="1" t="s">
        <v>2810</v>
      </c>
      <c r="G2047" s="82" t="s">
        <v>2818</v>
      </c>
      <c r="H2047" s="1" t="s">
        <v>2948</v>
      </c>
    </row>
    <row r="2048" spans="1:8">
      <c r="A2048" s="1">
        <v>2279</v>
      </c>
      <c r="B2048" s="33" t="s">
        <v>4950</v>
      </c>
      <c r="C2048" s="80">
        <v>1000</v>
      </c>
      <c r="D2048" s="81">
        <v>1538</v>
      </c>
      <c r="E2048" s="1" t="s">
        <v>2809</v>
      </c>
      <c r="F2048" s="1" t="s">
        <v>2810</v>
      </c>
      <c r="G2048" s="82" t="s">
        <v>2839</v>
      </c>
      <c r="H2048" s="1" t="s">
        <v>2853</v>
      </c>
    </row>
    <row r="2049" spans="1:8" ht="27.6">
      <c r="A2049" s="1">
        <v>940</v>
      </c>
      <c r="B2049" s="33" t="s">
        <v>4949</v>
      </c>
      <c r="C2049" s="80">
        <v>9000</v>
      </c>
      <c r="D2049" s="81">
        <v>1544</v>
      </c>
      <c r="E2049" s="1" t="s">
        <v>2861</v>
      </c>
      <c r="F2049" s="1" t="s">
        <v>2810</v>
      </c>
      <c r="G2049" s="82" t="s">
        <v>2821</v>
      </c>
      <c r="H2049" s="1" t="s">
        <v>2816</v>
      </c>
    </row>
    <row r="2050" spans="1:8" ht="27.6">
      <c r="A2050" s="1">
        <v>3783</v>
      </c>
      <c r="B2050" s="33" t="s">
        <v>4948</v>
      </c>
      <c r="C2050" s="80">
        <v>1200</v>
      </c>
      <c r="D2050" s="81">
        <v>1547</v>
      </c>
      <c r="E2050" s="1" t="s">
        <v>2809</v>
      </c>
      <c r="F2050" s="1" t="s">
        <v>2810</v>
      </c>
      <c r="G2050" s="82" t="s">
        <v>2811</v>
      </c>
      <c r="H2050" s="1" t="s">
        <v>3032</v>
      </c>
    </row>
    <row r="2051" spans="1:8">
      <c r="A2051" s="1">
        <v>742</v>
      </c>
      <c r="B2051" s="33" t="s">
        <v>4946</v>
      </c>
      <c r="C2051" s="80">
        <v>1400</v>
      </c>
      <c r="D2051" s="81">
        <v>1550</v>
      </c>
      <c r="E2051" s="1" t="s">
        <v>2809</v>
      </c>
      <c r="F2051" s="1" t="s">
        <v>2810</v>
      </c>
      <c r="G2051" s="82" t="s">
        <v>2811</v>
      </c>
      <c r="H2051" s="1" t="s">
        <v>2999</v>
      </c>
    </row>
    <row r="2052" spans="1:8">
      <c r="A2052" s="1">
        <v>3118</v>
      </c>
      <c r="B2052" s="33" t="s">
        <v>4947</v>
      </c>
      <c r="C2052" s="80">
        <v>500000</v>
      </c>
      <c r="D2052" s="81">
        <v>1550</v>
      </c>
      <c r="E2052" s="1" t="s">
        <v>2861</v>
      </c>
      <c r="F2052" s="1" t="s">
        <v>2927</v>
      </c>
      <c r="G2052" s="82" t="s">
        <v>2821</v>
      </c>
      <c r="H2052" s="1" t="s">
        <v>2881</v>
      </c>
    </row>
    <row r="2053" spans="1:8" ht="27.6">
      <c r="A2053" s="1">
        <v>2087</v>
      </c>
      <c r="B2053" s="33" t="s">
        <v>4945</v>
      </c>
      <c r="C2053" s="80">
        <v>1500</v>
      </c>
      <c r="D2053" s="81">
        <v>1553</v>
      </c>
      <c r="E2053" s="1" t="s">
        <v>2809</v>
      </c>
      <c r="F2053" s="1" t="s">
        <v>2810</v>
      </c>
      <c r="G2053" s="82" t="s">
        <v>2867</v>
      </c>
      <c r="H2053" s="1" t="s">
        <v>2948</v>
      </c>
    </row>
    <row r="2054" spans="1:8" ht="27.6">
      <c r="A2054" s="1">
        <v>1370</v>
      </c>
      <c r="B2054" s="33" t="s">
        <v>4943</v>
      </c>
      <c r="C2054" s="80">
        <v>1500</v>
      </c>
      <c r="D2054" s="81">
        <v>1555</v>
      </c>
      <c r="E2054" s="1" t="s">
        <v>2809</v>
      </c>
      <c r="F2054" s="1" t="s">
        <v>2810</v>
      </c>
      <c r="G2054" s="82" t="s">
        <v>2818</v>
      </c>
      <c r="H2054" s="1" t="s">
        <v>2984</v>
      </c>
    </row>
    <row r="2055" spans="1:8">
      <c r="A2055" s="1">
        <v>2324</v>
      </c>
      <c r="B2055" s="33" t="s">
        <v>4944</v>
      </c>
      <c r="C2055" s="80">
        <v>7500</v>
      </c>
      <c r="D2055" s="81">
        <v>1555</v>
      </c>
      <c r="E2055" s="1" t="s">
        <v>2971</v>
      </c>
      <c r="F2055" s="1" t="s">
        <v>2820</v>
      </c>
      <c r="G2055" s="82" t="s">
        <v>2811</v>
      </c>
      <c r="H2055" s="1" t="s">
        <v>2870</v>
      </c>
    </row>
    <row r="2056" spans="1:8">
      <c r="A2056" s="1">
        <v>3388</v>
      </c>
      <c r="B2056" s="33" t="s">
        <v>4942</v>
      </c>
      <c r="C2056" s="80">
        <v>1500</v>
      </c>
      <c r="D2056" s="81">
        <v>1557</v>
      </c>
      <c r="E2056" s="1" t="s">
        <v>2809</v>
      </c>
      <c r="F2056" s="1" t="s">
        <v>2820</v>
      </c>
      <c r="G2056" s="82" t="s">
        <v>2825</v>
      </c>
      <c r="H2056" s="1" t="s">
        <v>2928</v>
      </c>
    </row>
    <row r="2057" spans="1:8">
      <c r="A2057" s="1">
        <v>2003</v>
      </c>
      <c r="B2057" s="33" t="s">
        <v>4941</v>
      </c>
      <c r="C2057" s="80">
        <v>500</v>
      </c>
      <c r="D2057" s="81">
        <v>1560</v>
      </c>
      <c r="E2057" s="1" t="s">
        <v>2809</v>
      </c>
      <c r="F2057" s="1" t="s">
        <v>2810</v>
      </c>
      <c r="G2057" s="82" t="s">
        <v>2821</v>
      </c>
      <c r="H2057" s="1" t="s">
        <v>2812</v>
      </c>
    </row>
    <row r="2058" spans="1:8" ht="27.6">
      <c r="A2058" s="1">
        <v>2290</v>
      </c>
      <c r="B2058" s="33" t="s">
        <v>4940</v>
      </c>
      <c r="C2058" s="80">
        <v>1500</v>
      </c>
      <c r="D2058" s="81">
        <v>1561</v>
      </c>
      <c r="E2058" s="1" t="s">
        <v>2809</v>
      </c>
      <c r="F2058" s="1" t="s">
        <v>2810</v>
      </c>
      <c r="G2058" s="82" t="s">
        <v>2880</v>
      </c>
      <c r="H2058" s="1" t="s">
        <v>2984</v>
      </c>
    </row>
    <row r="2059" spans="1:8" ht="27.6">
      <c r="A2059" s="1">
        <v>1354</v>
      </c>
      <c r="B2059" s="33" t="s">
        <v>4939</v>
      </c>
      <c r="C2059" s="80">
        <v>1200</v>
      </c>
      <c r="D2059" s="81">
        <v>1563</v>
      </c>
      <c r="E2059" s="1" t="s">
        <v>2809</v>
      </c>
      <c r="F2059" s="1" t="s">
        <v>2820</v>
      </c>
      <c r="G2059" s="82" t="s">
        <v>2825</v>
      </c>
      <c r="H2059" s="1" t="s">
        <v>2999</v>
      </c>
    </row>
    <row r="2060" spans="1:8" ht="27.6">
      <c r="A2060" s="1">
        <v>529</v>
      </c>
      <c r="B2060" s="33" t="s">
        <v>4937</v>
      </c>
      <c r="C2060" s="80">
        <v>1200</v>
      </c>
      <c r="D2060" s="81">
        <v>1565</v>
      </c>
      <c r="E2060" s="1" t="s">
        <v>2809</v>
      </c>
      <c r="F2060" s="1" t="s">
        <v>96</v>
      </c>
      <c r="G2060" s="82" t="s">
        <v>2815</v>
      </c>
      <c r="H2060" s="1" t="s">
        <v>2928</v>
      </c>
    </row>
    <row r="2061" spans="1:8">
      <c r="A2061" s="1">
        <v>3396</v>
      </c>
      <c r="B2061" s="33" t="s">
        <v>4938</v>
      </c>
      <c r="C2061" s="80">
        <v>1500</v>
      </c>
      <c r="D2061" s="81">
        <v>1565</v>
      </c>
      <c r="E2061" s="1" t="s">
        <v>2809</v>
      </c>
      <c r="F2061" s="1" t="s">
        <v>2810</v>
      </c>
      <c r="G2061" s="82" t="s">
        <v>2825</v>
      </c>
      <c r="H2061" s="1" t="s">
        <v>2928</v>
      </c>
    </row>
    <row r="2062" spans="1:8">
      <c r="A2062" s="1">
        <v>77</v>
      </c>
      <c r="B2062" s="33" t="s">
        <v>4934</v>
      </c>
      <c r="C2062" s="80">
        <v>400</v>
      </c>
      <c r="D2062" s="81">
        <v>1570</v>
      </c>
      <c r="E2062" s="1" t="s">
        <v>2809</v>
      </c>
      <c r="F2062" s="1" t="s">
        <v>2810</v>
      </c>
      <c r="G2062" s="82" t="s">
        <v>2849</v>
      </c>
      <c r="H2062" s="1" t="s">
        <v>3439</v>
      </c>
    </row>
    <row r="2063" spans="1:8" ht="27.6">
      <c r="A2063" s="1">
        <v>2701</v>
      </c>
      <c r="B2063" s="33" t="s">
        <v>4935</v>
      </c>
      <c r="C2063" s="80">
        <v>3400</v>
      </c>
      <c r="D2063" s="81">
        <v>1570</v>
      </c>
      <c r="E2063" s="1" t="s">
        <v>2971</v>
      </c>
      <c r="F2063" s="1" t="s">
        <v>2969</v>
      </c>
      <c r="G2063" s="82" t="s">
        <v>2849</v>
      </c>
      <c r="H2063" s="1" t="s">
        <v>2881</v>
      </c>
    </row>
    <row r="2064" spans="1:8" ht="27.6">
      <c r="A2064" s="1">
        <v>3543</v>
      </c>
      <c r="B2064" s="33" t="s">
        <v>4936</v>
      </c>
      <c r="C2064" s="80">
        <v>1500</v>
      </c>
      <c r="D2064" s="81">
        <v>1570</v>
      </c>
      <c r="E2064" s="1" t="s">
        <v>2809</v>
      </c>
      <c r="F2064" s="1" t="s">
        <v>100</v>
      </c>
      <c r="G2064" s="82" t="s">
        <v>2825</v>
      </c>
      <c r="H2064" s="1" t="s">
        <v>2928</v>
      </c>
    </row>
    <row r="2065" spans="1:8">
      <c r="A2065" s="1">
        <v>2381</v>
      </c>
      <c r="B2065" s="33" t="s">
        <v>4933</v>
      </c>
      <c r="C2065" s="80">
        <v>86350</v>
      </c>
      <c r="D2065" s="81">
        <v>1571</v>
      </c>
      <c r="E2065" s="1" t="s">
        <v>2814</v>
      </c>
      <c r="F2065" s="1" t="s">
        <v>2810</v>
      </c>
      <c r="G2065" s="82" t="s">
        <v>2849</v>
      </c>
      <c r="H2065" s="1" t="s">
        <v>3415</v>
      </c>
    </row>
    <row r="2066" spans="1:8">
      <c r="A2066" s="1">
        <v>200</v>
      </c>
      <c r="B2066" s="33" t="s">
        <v>4932</v>
      </c>
      <c r="C2066" s="80">
        <v>6000</v>
      </c>
      <c r="D2066" s="81">
        <v>1571.55</v>
      </c>
      <c r="E2066" s="1" t="s">
        <v>2861</v>
      </c>
      <c r="F2066" s="1" t="s">
        <v>2810</v>
      </c>
      <c r="G2066" s="82" t="s">
        <v>2867</v>
      </c>
      <c r="H2066" s="1" t="s">
        <v>2893</v>
      </c>
    </row>
    <row r="2067" spans="1:8">
      <c r="A2067" s="1">
        <v>810</v>
      </c>
      <c r="B2067" s="33" t="s">
        <v>4928</v>
      </c>
      <c r="C2067" s="80">
        <v>1500</v>
      </c>
      <c r="D2067" s="81">
        <v>1575</v>
      </c>
      <c r="E2067" s="1" t="s">
        <v>2809</v>
      </c>
      <c r="F2067" s="1" t="s">
        <v>2810</v>
      </c>
      <c r="G2067" s="82" t="s">
        <v>2867</v>
      </c>
      <c r="H2067" s="1" t="s">
        <v>2984</v>
      </c>
    </row>
    <row r="2068" spans="1:8">
      <c r="A2068" s="1">
        <v>928</v>
      </c>
      <c r="B2068" s="33" t="s">
        <v>4929</v>
      </c>
      <c r="C2068" s="80">
        <v>14500</v>
      </c>
      <c r="D2068" s="81">
        <v>1575</v>
      </c>
      <c r="E2068" s="1" t="s">
        <v>2861</v>
      </c>
      <c r="F2068" s="1" t="s">
        <v>2810</v>
      </c>
      <c r="G2068" s="82" t="s">
        <v>2880</v>
      </c>
      <c r="H2068" s="1" t="s">
        <v>3919</v>
      </c>
    </row>
    <row r="2069" spans="1:8" ht="27.6">
      <c r="A2069" s="1">
        <v>1455</v>
      </c>
      <c r="B2069" s="33" t="s">
        <v>4930</v>
      </c>
      <c r="C2069" s="80">
        <v>15000</v>
      </c>
      <c r="D2069" s="81">
        <v>1575</v>
      </c>
      <c r="E2069" s="1" t="s">
        <v>2814</v>
      </c>
      <c r="F2069" s="1" t="s">
        <v>2810</v>
      </c>
      <c r="G2069" s="82" t="s">
        <v>2851</v>
      </c>
      <c r="H2069" s="1" t="s">
        <v>3694</v>
      </c>
    </row>
    <row r="2070" spans="1:8">
      <c r="A2070" s="1">
        <v>3353</v>
      </c>
      <c r="B2070" s="33" t="s">
        <v>4931</v>
      </c>
      <c r="C2070" s="80">
        <v>500</v>
      </c>
      <c r="D2070" s="81">
        <v>1575</v>
      </c>
      <c r="E2070" s="1" t="s">
        <v>2809</v>
      </c>
      <c r="F2070" s="1" t="s">
        <v>2820</v>
      </c>
      <c r="G2070" s="82" t="s">
        <v>2823</v>
      </c>
      <c r="H2070" s="1" t="s">
        <v>2928</v>
      </c>
    </row>
    <row r="2071" spans="1:8">
      <c r="A2071" s="1">
        <v>1618</v>
      </c>
      <c r="B2071" s="33" t="s">
        <v>4927</v>
      </c>
      <c r="C2071" s="80">
        <v>1500</v>
      </c>
      <c r="D2071" s="81">
        <v>1576</v>
      </c>
      <c r="E2071" s="1" t="s">
        <v>2809</v>
      </c>
      <c r="F2071" s="1" t="s">
        <v>2810</v>
      </c>
      <c r="G2071" s="82" t="s">
        <v>2839</v>
      </c>
      <c r="H2071" s="1" t="s">
        <v>2984</v>
      </c>
    </row>
    <row r="2072" spans="1:8" ht="27.6">
      <c r="A2072" s="1">
        <v>3949</v>
      </c>
      <c r="B2072" s="33" t="s">
        <v>4926</v>
      </c>
      <c r="C2072" s="80">
        <v>10000</v>
      </c>
      <c r="D2072" s="81">
        <v>1577</v>
      </c>
      <c r="E2072" s="1" t="s">
        <v>2861</v>
      </c>
      <c r="F2072" s="1" t="s">
        <v>2892</v>
      </c>
      <c r="G2072" s="82" t="s">
        <v>2839</v>
      </c>
      <c r="H2072" s="1" t="s">
        <v>2928</v>
      </c>
    </row>
    <row r="2073" spans="1:8">
      <c r="A2073" s="1">
        <v>1585</v>
      </c>
      <c r="B2073" s="33" t="s">
        <v>4925</v>
      </c>
      <c r="C2073" s="80">
        <v>2000</v>
      </c>
      <c r="D2073" s="81">
        <v>1580</v>
      </c>
      <c r="E2073" s="1" t="s">
        <v>2861</v>
      </c>
      <c r="F2073" s="1" t="s">
        <v>96</v>
      </c>
      <c r="G2073" s="82" t="s">
        <v>2815</v>
      </c>
      <c r="H2073" s="1" t="s">
        <v>4175</v>
      </c>
    </row>
    <row r="2074" spans="1:8">
      <c r="A2074" s="1">
        <v>3393</v>
      </c>
      <c r="B2074" s="33" t="s">
        <v>4924</v>
      </c>
      <c r="C2074" s="80">
        <v>1500</v>
      </c>
      <c r="D2074" s="81">
        <v>1587</v>
      </c>
      <c r="E2074" s="1" t="s">
        <v>2809</v>
      </c>
      <c r="F2074" s="1" t="s">
        <v>2810</v>
      </c>
      <c r="G2074" s="82" t="s">
        <v>2818</v>
      </c>
      <c r="H2074" s="1" t="s">
        <v>2928</v>
      </c>
    </row>
    <row r="2075" spans="1:8">
      <c r="A2075" s="1">
        <v>99</v>
      </c>
      <c r="B2075" s="33" t="s">
        <v>4923</v>
      </c>
      <c r="C2075" s="80">
        <v>1500</v>
      </c>
      <c r="D2075" s="81">
        <v>1590.29</v>
      </c>
      <c r="E2075" s="1" t="s">
        <v>2809</v>
      </c>
      <c r="F2075" s="1" t="s">
        <v>2810</v>
      </c>
      <c r="G2075" s="82" t="s">
        <v>2815</v>
      </c>
      <c r="H2075" s="1" t="s">
        <v>3439</v>
      </c>
    </row>
    <row r="2076" spans="1:8" ht="27.6">
      <c r="A2076" s="1">
        <v>3330</v>
      </c>
      <c r="B2076" s="33" t="s">
        <v>4922</v>
      </c>
      <c r="C2076" s="80">
        <v>1500</v>
      </c>
      <c r="D2076" s="81">
        <v>1594</v>
      </c>
      <c r="E2076" s="1" t="s">
        <v>2809</v>
      </c>
      <c r="F2076" s="1" t="s">
        <v>2820</v>
      </c>
      <c r="G2076" s="82" t="s">
        <v>2849</v>
      </c>
      <c r="H2076" s="1" t="s">
        <v>2928</v>
      </c>
    </row>
    <row r="2077" spans="1:8" ht="27.6">
      <c r="A2077" s="1">
        <v>738</v>
      </c>
      <c r="B2077" s="33" t="s">
        <v>4921</v>
      </c>
      <c r="C2077" s="80">
        <v>1500</v>
      </c>
      <c r="D2077" s="81">
        <v>1601</v>
      </c>
      <c r="E2077" s="1" t="s">
        <v>2809</v>
      </c>
      <c r="F2077" s="1" t="s">
        <v>2810</v>
      </c>
      <c r="G2077" s="82" t="s">
        <v>2818</v>
      </c>
      <c r="H2077" s="1" t="s">
        <v>2999</v>
      </c>
    </row>
    <row r="2078" spans="1:8" ht="27.6">
      <c r="A2078" s="1">
        <v>2952</v>
      </c>
      <c r="B2078" s="33" t="s">
        <v>4919</v>
      </c>
      <c r="C2078" s="80">
        <v>20000</v>
      </c>
      <c r="D2078" s="81">
        <v>1605</v>
      </c>
      <c r="E2078" s="1" t="s">
        <v>2814</v>
      </c>
      <c r="F2078" s="1" t="s">
        <v>2810</v>
      </c>
      <c r="G2078" s="82" t="s">
        <v>2880</v>
      </c>
      <c r="H2078" s="1" t="s">
        <v>2881</v>
      </c>
    </row>
    <row r="2079" spans="1:8">
      <c r="A2079" s="1">
        <v>2999</v>
      </c>
      <c r="B2079" s="33" t="s">
        <v>4920</v>
      </c>
      <c r="C2079" s="80">
        <v>1350</v>
      </c>
      <c r="D2079" s="81">
        <v>1605</v>
      </c>
      <c r="E2079" s="1" t="s">
        <v>2809</v>
      </c>
      <c r="F2079" s="1" t="s">
        <v>2810</v>
      </c>
      <c r="G2079" s="82" t="s">
        <v>2811</v>
      </c>
      <c r="H2079" s="1" t="s">
        <v>2881</v>
      </c>
    </row>
    <row r="2080" spans="1:8" ht="27.6">
      <c r="A2080" s="1">
        <v>3231</v>
      </c>
      <c r="B2080" s="33" t="s">
        <v>4918</v>
      </c>
      <c r="C2080" s="80">
        <v>1000</v>
      </c>
      <c r="D2080" s="81">
        <v>1610</v>
      </c>
      <c r="E2080" s="1" t="s">
        <v>2809</v>
      </c>
      <c r="F2080" s="1" t="s">
        <v>2810</v>
      </c>
      <c r="G2080" s="82" t="s">
        <v>2849</v>
      </c>
      <c r="H2080" s="1" t="s">
        <v>2928</v>
      </c>
    </row>
    <row r="2081" spans="1:8">
      <c r="A2081" s="1">
        <v>2289</v>
      </c>
      <c r="B2081" s="33" t="s">
        <v>4917</v>
      </c>
      <c r="C2081" s="80">
        <v>1500</v>
      </c>
      <c r="D2081" s="81">
        <v>1611</v>
      </c>
      <c r="E2081" s="1" t="s">
        <v>2809</v>
      </c>
      <c r="F2081" s="1" t="s">
        <v>2810</v>
      </c>
      <c r="G2081" s="82" t="s">
        <v>2818</v>
      </c>
      <c r="H2081" s="1" t="s">
        <v>2984</v>
      </c>
    </row>
    <row r="2082" spans="1:8">
      <c r="A2082" s="1">
        <v>2179</v>
      </c>
      <c r="B2082" s="33" t="s">
        <v>4915</v>
      </c>
      <c r="C2082" s="80">
        <v>1000</v>
      </c>
      <c r="D2082" s="81">
        <v>1614</v>
      </c>
      <c r="E2082" s="1" t="s">
        <v>2809</v>
      </c>
      <c r="F2082" s="1" t="s">
        <v>2810</v>
      </c>
      <c r="G2082" s="82" t="s">
        <v>2849</v>
      </c>
      <c r="H2082" s="1" t="s">
        <v>2984</v>
      </c>
    </row>
    <row r="2083" spans="1:8">
      <c r="A2083" s="1">
        <v>2549</v>
      </c>
      <c r="B2083" s="33" t="s">
        <v>4916</v>
      </c>
      <c r="C2083" s="80">
        <v>1570</v>
      </c>
      <c r="D2083" s="81">
        <v>1614</v>
      </c>
      <c r="E2083" s="1" t="s">
        <v>2809</v>
      </c>
      <c r="F2083" s="1" t="s">
        <v>2820</v>
      </c>
      <c r="G2083" s="82" t="s">
        <v>2823</v>
      </c>
      <c r="H2083" s="1" t="s">
        <v>3263</v>
      </c>
    </row>
    <row r="2084" spans="1:8">
      <c r="A2084" s="1">
        <v>2814</v>
      </c>
      <c r="B2084" s="33" t="s">
        <v>4914</v>
      </c>
      <c r="C2084" s="80">
        <v>1500</v>
      </c>
      <c r="D2084" s="81">
        <v>1616</v>
      </c>
      <c r="E2084" s="1" t="s">
        <v>2809</v>
      </c>
      <c r="F2084" s="1" t="s">
        <v>2820</v>
      </c>
      <c r="G2084" s="82" t="s">
        <v>2823</v>
      </c>
      <c r="H2084" s="1" t="s">
        <v>2928</v>
      </c>
    </row>
    <row r="2085" spans="1:8">
      <c r="A2085" s="1">
        <v>3439</v>
      </c>
      <c r="B2085" s="33" t="s">
        <v>4913</v>
      </c>
      <c r="C2085" s="80">
        <v>1200</v>
      </c>
      <c r="D2085" s="81">
        <v>1616.14</v>
      </c>
      <c r="E2085" s="1" t="s">
        <v>2809</v>
      </c>
      <c r="F2085" s="1" t="s">
        <v>2810</v>
      </c>
      <c r="G2085" s="82" t="s">
        <v>2839</v>
      </c>
      <c r="H2085" s="1" t="s">
        <v>2928</v>
      </c>
    </row>
    <row r="2086" spans="1:8">
      <c r="A2086" s="1">
        <v>3610</v>
      </c>
      <c r="B2086" s="33" t="s">
        <v>4912</v>
      </c>
      <c r="C2086" s="80">
        <v>1000</v>
      </c>
      <c r="D2086" s="81">
        <v>1623</v>
      </c>
      <c r="E2086" s="1" t="s">
        <v>2809</v>
      </c>
      <c r="F2086" s="1" t="s">
        <v>2820</v>
      </c>
      <c r="G2086" s="82" t="s">
        <v>2851</v>
      </c>
      <c r="H2086" s="1" t="s">
        <v>2928</v>
      </c>
    </row>
    <row r="2087" spans="1:8">
      <c r="A2087" s="1">
        <v>1286</v>
      </c>
      <c r="B2087" s="33" t="s">
        <v>4910</v>
      </c>
      <c r="C2087" s="80">
        <v>1500</v>
      </c>
      <c r="D2087" s="81">
        <v>1625</v>
      </c>
      <c r="E2087" s="1" t="s">
        <v>2809</v>
      </c>
      <c r="F2087" s="1" t="s">
        <v>2820</v>
      </c>
      <c r="G2087" s="82" t="s">
        <v>2811</v>
      </c>
      <c r="H2087" s="1" t="s">
        <v>2928</v>
      </c>
    </row>
    <row r="2088" spans="1:8">
      <c r="A2088" s="1">
        <v>2969</v>
      </c>
      <c r="B2088" s="33" t="s">
        <v>4911</v>
      </c>
      <c r="C2088" s="80">
        <v>1000</v>
      </c>
      <c r="D2088" s="81">
        <v>1625</v>
      </c>
      <c r="E2088" s="1" t="s">
        <v>2809</v>
      </c>
      <c r="F2088" s="1" t="s">
        <v>96</v>
      </c>
      <c r="G2088" s="82" t="s">
        <v>2823</v>
      </c>
      <c r="H2088" s="1" t="s">
        <v>2928</v>
      </c>
    </row>
    <row r="2089" spans="1:8">
      <c r="A2089" s="1">
        <v>2139</v>
      </c>
      <c r="B2089" s="33" t="s">
        <v>4909</v>
      </c>
      <c r="C2089" s="80">
        <v>30000</v>
      </c>
      <c r="D2089" s="81">
        <v>1626</v>
      </c>
      <c r="E2089" s="1" t="s">
        <v>2861</v>
      </c>
      <c r="F2089" s="1" t="s">
        <v>2810</v>
      </c>
      <c r="G2089" s="82" t="s">
        <v>2818</v>
      </c>
      <c r="H2089" s="1" t="s">
        <v>3029</v>
      </c>
    </row>
    <row r="2090" spans="1:8" ht="27.6">
      <c r="A2090" s="1">
        <v>2965</v>
      </c>
      <c r="B2090" s="33" t="s">
        <v>4908</v>
      </c>
      <c r="C2090" s="80">
        <v>1500</v>
      </c>
      <c r="D2090" s="81">
        <v>1635</v>
      </c>
      <c r="E2090" s="1" t="s">
        <v>2809</v>
      </c>
      <c r="F2090" s="1" t="s">
        <v>2810</v>
      </c>
      <c r="G2090" s="82" t="s">
        <v>2821</v>
      </c>
      <c r="H2090" s="1" t="s">
        <v>2928</v>
      </c>
    </row>
    <row r="2091" spans="1:8">
      <c r="A2091" s="1">
        <v>1790</v>
      </c>
      <c r="B2091" s="33" t="s">
        <v>4907</v>
      </c>
      <c r="C2091" s="80">
        <v>33000</v>
      </c>
      <c r="D2091" s="81">
        <v>1636</v>
      </c>
      <c r="E2091" s="1" t="s">
        <v>2861</v>
      </c>
      <c r="F2091" s="1" t="s">
        <v>2810</v>
      </c>
      <c r="G2091" s="82" t="s">
        <v>2839</v>
      </c>
      <c r="H2091" s="1" t="s">
        <v>2834</v>
      </c>
    </row>
    <row r="2092" spans="1:8">
      <c r="A2092" s="1">
        <v>3244</v>
      </c>
      <c r="B2092" s="33" t="s">
        <v>4906</v>
      </c>
      <c r="C2092" s="80">
        <v>1600</v>
      </c>
      <c r="D2092" s="81">
        <v>1647</v>
      </c>
      <c r="E2092" s="1" t="s">
        <v>2809</v>
      </c>
      <c r="F2092" s="1" t="s">
        <v>2820</v>
      </c>
      <c r="G2092" s="82" t="s">
        <v>2843</v>
      </c>
      <c r="H2092" s="1" t="s">
        <v>2928</v>
      </c>
    </row>
    <row r="2093" spans="1:8" ht="27.6">
      <c r="A2093" s="1">
        <v>3346</v>
      </c>
      <c r="B2093" s="33" t="s">
        <v>4905</v>
      </c>
      <c r="C2093" s="80">
        <v>1500</v>
      </c>
      <c r="D2093" s="81">
        <v>1650</v>
      </c>
      <c r="E2093" s="1" t="s">
        <v>2809</v>
      </c>
      <c r="F2093" s="1" t="s">
        <v>2810</v>
      </c>
      <c r="G2093" s="82" t="s">
        <v>2811</v>
      </c>
      <c r="H2093" s="1" t="s">
        <v>2928</v>
      </c>
    </row>
    <row r="2094" spans="1:8">
      <c r="A2094" s="1">
        <v>3518</v>
      </c>
      <c r="B2094" s="33" t="s">
        <v>4904</v>
      </c>
      <c r="C2094" s="80">
        <v>1500</v>
      </c>
      <c r="D2094" s="81">
        <v>1650.69</v>
      </c>
      <c r="E2094" s="1" t="s">
        <v>2809</v>
      </c>
      <c r="F2094" s="1" t="s">
        <v>2810</v>
      </c>
      <c r="G2094" s="82" t="s">
        <v>2880</v>
      </c>
      <c r="H2094" s="1" t="s">
        <v>2928</v>
      </c>
    </row>
    <row r="2095" spans="1:8">
      <c r="A2095" s="1">
        <v>79</v>
      </c>
      <c r="B2095" s="33" t="s">
        <v>4903</v>
      </c>
      <c r="C2095" s="80">
        <v>1300</v>
      </c>
      <c r="D2095" s="81">
        <v>1651</v>
      </c>
      <c r="E2095" s="1" t="s">
        <v>2809</v>
      </c>
      <c r="F2095" s="1" t="s">
        <v>2820</v>
      </c>
      <c r="G2095" s="82" t="s">
        <v>2849</v>
      </c>
      <c r="H2095" s="1" t="s">
        <v>3439</v>
      </c>
    </row>
    <row r="2096" spans="1:8">
      <c r="A2096" s="1">
        <v>1925</v>
      </c>
      <c r="B2096" s="33" t="s">
        <v>4901</v>
      </c>
      <c r="C2096" s="80">
        <v>1500</v>
      </c>
      <c r="D2096" s="81">
        <v>1655</v>
      </c>
      <c r="E2096" s="1" t="s">
        <v>2809</v>
      </c>
      <c r="F2096" s="1" t="s">
        <v>2810</v>
      </c>
      <c r="G2096" s="82" t="s">
        <v>2880</v>
      </c>
      <c r="H2096" s="1" t="s">
        <v>2948</v>
      </c>
    </row>
    <row r="2097" spans="1:8">
      <c r="A2097" s="1">
        <v>2776</v>
      </c>
      <c r="B2097" s="33" t="s">
        <v>4902</v>
      </c>
      <c r="C2097" s="80">
        <v>21000</v>
      </c>
      <c r="D2097" s="81">
        <v>1655</v>
      </c>
      <c r="E2097" s="1" t="s">
        <v>2861</v>
      </c>
      <c r="F2097" s="1" t="s">
        <v>2810</v>
      </c>
      <c r="G2097" s="82" t="s">
        <v>2825</v>
      </c>
      <c r="H2097" s="1" t="s">
        <v>4721</v>
      </c>
    </row>
    <row r="2098" spans="1:8">
      <c r="A2098" s="1">
        <v>769</v>
      </c>
      <c r="B2098" s="33" t="s">
        <v>4900</v>
      </c>
      <c r="C2098" s="80">
        <v>4000</v>
      </c>
      <c r="D2098" s="81">
        <v>1656</v>
      </c>
      <c r="E2098" s="1" t="s">
        <v>2861</v>
      </c>
      <c r="F2098" s="1" t="s">
        <v>2810</v>
      </c>
      <c r="G2098" s="82" t="s">
        <v>2843</v>
      </c>
      <c r="H2098" s="1" t="s">
        <v>4262</v>
      </c>
    </row>
    <row r="2099" spans="1:8">
      <c r="A2099" s="1">
        <v>2667</v>
      </c>
      <c r="B2099" s="33" t="s">
        <v>4898</v>
      </c>
      <c r="C2099" s="80">
        <v>1500</v>
      </c>
      <c r="D2099" s="81">
        <v>1660</v>
      </c>
      <c r="E2099" s="1" t="s">
        <v>2809</v>
      </c>
      <c r="F2099" s="1" t="s">
        <v>2810</v>
      </c>
      <c r="G2099" s="82" t="s">
        <v>2839</v>
      </c>
      <c r="H2099" s="1" t="s">
        <v>3237</v>
      </c>
    </row>
    <row r="2100" spans="1:8">
      <c r="A2100" s="1">
        <v>3485</v>
      </c>
      <c r="B2100" s="33" t="s">
        <v>4899</v>
      </c>
      <c r="C2100" s="80">
        <v>1650</v>
      </c>
      <c r="D2100" s="81">
        <v>1660</v>
      </c>
      <c r="E2100" s="1" t="s">
        <v>2809</v>
      </c>
      <c r="F2100" s="1" t="s">
        <v>2810</v>
      </c>
      <c r="G2100" s="82" t="s">
        <v>2839</v>
      </c>
      <c r="H2100" s="1" t="s">
        <v>2928</v>
      </c>
    </row>
    <row r="2101" spans="1:8">
      <c r="A2101" s="1">
        <v>2082</v>
      </c>
      <c r="B2101" s="33" t="s">
        <v>4896</v>
      </c>
      <c r="C2101" s="80">
        <v>1500</v>
      </c>
      <c r="D2101" s="81">
        <v>1661</v>
      </c>
      <c r="E2101" s="1" t="s">
        <v>2809</v>
      </c>
      <c r="F2101" s="1" t="s">
        <v>2810</v>
      </c>
      <c r="G2101" s="82" t="s">
        <v>2880</v>
      </c>
      <c r="H2101" s="1" t="s">
        <v>2948</v>
      </c>
    </row>
    <row r="2102" spans="1:8">
      <c r="A2102" s="1">
        <v>3251</v>
      </c>
      <c r="B2102" s="33" t="s">
        <v>4897</v>
      </c>
      <c r="C2102" s="80">
        <v>1500</v>
      </c>
      <c r="D2102" s="81">
        <v>1661</v>
      </c>
      <c r="E2102" s="1" t="s">
        <v>2809</v>
      </c>
      <c r="F2102" s="1" t="s">
        <v>2810</v>
      </c>
      <c r="G2102" s="82" t="s">
        <v>2825</v>
      </c>
      <c r="H2102" s="1" t="s">
        <v>2928</v>
      </c>
    </row>
    <row r="2103" spans="1:8" ht="27.6">
      <c r="A2103" s="1">
        <v>35</v>
      </c>
      <c r="B2103" s="33" t="s">
        <v>4895</v>
      </c>
      <c r="C2103" s="80">
        <v>1000</v>
      </c>
      <c r="D2103" s="81">
        <v>1665</v>
      </c>
      <c r="E2103" s="1" t="s">
        <v>2809</v>
      </c>
      <c r="F2103" s="1" t="s">
        <v>2810</v>
      </c>
      <c r="G2103" s="82" t="s">
        <v>2823</v>
      </c>
      <c r="H2103" s="1" t="s">
        <v>2997</v>
      </c>
    </row>
    <row r="2104" spans="1:8" ht="27.6">
      <c r="A2104" s="1">
        <v>3722</v>
      </c>
      <c r="B2104" s="33" t="s">
        <v>4894</v>
      </c>
      <c r="C2104" s="80">
        <v>1500</v>
      </c>
      <c r="D2104" s="81">
        <v>1668</v>
      </c>
      <c r="E2104" s="1" t="s">
        <v>2809</v>
      </c>
      <c r="F2104" s="1" t="s">
        <v>96</v>
      </c>
      <c r="G2104" s="82" t="s">
        <v>2839</v>
      </c>
      <c r="H2104" s="1" t="s">
        <v>2928</v>
      </c>
    </row>
    <row r="2105" spans="1:8" ht="27.6">
      <c r="A2105" s="1">
        <v>3528</v>
      </c>
      <c r="B2105" s="33" t="s">
        <v>4893</v>
      </c>
      <c r="C2105" s="80">
        <v>1650</v>
      </c>
      <c r="D2105" s="81">
        <v>1669</v>
      </c>
      <c r="E2105" s="1" t="s">
        <v>2809</v>
      </c>
      <c r="F2105" s="1" t="s">
        <v>2820</v>
      </c>
      <c r="G2105" s="82" t="s">
        <v>2815</v>
      </c>
      <c r="H2105" s="1" t="s">
        <v>2928</v>
      </c>
    </row>
    <row r="2106" spans="1:8">
      <c r="A2106" s="1">
        <v>1506</v>
      </c>
      <c r="B2106" s="33" t="s">
        <v>4892</v>
      </c>
      <c r="C2106" s="80">
        <v>1500</v>
      </c>
      <c r="D2106" s="81">
        <v>1671</v>
      </c>
      <c r="E2106" s="1" t="s">
        <v>2809</v>
      </c>
      <c r="F2106" s="1" t="s">
        <v>2820</v>
      </c>
      <c r="G2106" s="82" t="s">
        <v>2821</v>
      </c>
      <c r="H2106" s="1" t="s">
        <v>2834</v>
      </c>
    </row>
    <row r="2107" spans="1:8">
      <c r="A2107" s="1">
        <v>989</v>
      </c>
      <c r="B2107" s="33" t="s">
        <v>4891</v>
      </c>
      <c r="C2107" s="80">
        <v>10000</v>
      </c>
      <c r="D2107" s="81">
        <v>1677</v>
      </c>
      <c r="E2107" s="1" t="s">
        <v>2861</v>
      </c>
      <c r="F2107" s="1" t="s">
        <v>2810</v>
      </c>
      <c r="G2107" s="82" t="s">
        <v>2867</v>
      </c>
      <c r="H2107" s="1" t="s">
        <v>2816</v>
      </c>
    </row>
    <row r="2108" spans="1:8">
      <c r="A2108" s="1">
        <v>650</v>
      </c>
      <c r="B2108" s="33" t="s">
        <v>4888</v>
      </c>
      <c r="C2108" s="80">
        <v>1500</v>
      </c>
      <c r="D2108" s="81">
        <v>1686</v>
      </c>
      <c r="E2108" s="1" t="s">
        <v>2809</v>
      </c>
      <c r="F2108" s="1" t="s">
        <v>2810</v>
      </c>
      <c r="G2108" s="82" t="s">
        <v>2818</v>
      </c>
      <c r="H2108" s="1" t="s">
        <v>2816</v>
      </c>
    </row>
    <row r="2109" spans="1:8">
      <c r="A2109" s="1">
        <v>3314</v>
      </c>
      <c r="B2109" s="33" t="s">
        <v>4889</v>
      </c>
      <c r="C2109" s="80">
        <v>800</v>
      </c>
      <c r="D2109" s="81">
        <v>1686</v>
      </c>
      <c r="E2109" s="1" t="s">
        <v>2809</v>
      </c>
      <c r="F2109" s="1" t="s">
        <v>2820</v>
      </c>
      <c r="G2109" s="82" t="s">
        <v>2823</v>
      </c>
      <c r="H2109" s="1" t="s">
        <v>2928</v>
      </c>
    </row>
    <row r="2110" spans="1:8">
      <c r="A2110" s="1">
        <v>3497</v>
      </c>
      <c r="B2110" s="33" t="s">
        <v>4890</v>
      </c>
      <c r="C2110" s="80">
        <v>1551</v>
      </c>
      <c r="D2110" s="81">
        <v>1686</v>
      </c>
      <c r="E2110" s="1" t="s">
        <v>2809</v>
      </c>
      <c r="F2110" s="1" t="s">
        <v>2810</v>
      </c>
      <c r="G2110" s="82" t="s">
        <v>2825</v>
      </c>
      <c r="H2110" s="1" t="s">
        <v>2928</v>
      </c>
    </row>
    <row r="2111" spans="1:8">
      <c r="A2111" s="1">
        <v>3498</v>
      </c>
      <c r="B2111" s="33" t="s">
        <v>4887</v>
      </c>
      <c r="C2111" s="80">
        <v>1650</v>
      </c>
      <c r="D2111" s="81">
        <v>1690</v>
      </c>
      <c r="E2111" s="1" t="s">
        <v>2809</v>
      </c>
      <c r="F2111" s="1" t="s">
        <v>96</v>
      </c>
      <c r="G2111" s="82" t="s">
        <v>2849</v>
      </c>
      <c r="H2111" s="1" t="s">
        <v>2928</v>
      </c>
    </row>
    <row r="2112" spans="1:8" ht="27.6">
      <c r="A2112" s="1">
        <v>1243</v>
      </c>
      <c r="B2112" s="33" t="s">
        <v>4886</v>
      </c>
      <c r="C2112" s="80">
        <v>12000</v>
      </c>
      <c r="D2112" s="81">
        <v>1691</v>
      </c>
      <c r="E2112" s="1" t="s">
        <v>2814</v>
      </c>
      <c r="F2112" s="1" t="s">
        <v>2810</v>
      </c>
      <c r="G2112" s="82" t="s">
        <v>2825</v>
      </c>
      <c r="H2112" s="1" t="s">
        <v>4564</v>
      </c>
    </row>
    <row r="2113" spans="1:8">
      <c r="A2113" s="1">
        <v>1802</v>
      </c>
      <c r="B2113" s="33" t="s">
        <v>4884</v>
      </c>
      <c r="C2113" s="80">
        <v>3500</v>
      </c>
      <c r="D2113" s="81">
        <v>1697</v>
      </c>
      <c r="E2113" s="1" t="s">
        <v>2861</v>
      </c>
      <c r="F2113" s="1" t="s">
        <v>100</v>
      </c>
      <c r="G2113" s="82" t="s">
        <v>2821</v>
      </c>
      <c r="H2113" s="1" t="s">
        <v>2834</v>
      </c>
    </row>
    <row r="2114" spans="1:8">
      <c r="A2114" s="1">
        <v>3847</v>
      </c>
      <c r="B2114" s="33" t="s">
        <v>4885</v>
      </c>
      <c r="C2114" s="80">
        <v>10500</v>
      </c>
      <c r="D2114" s="81">
        <v>1697</v>
      </c>
      <c r="E2114" s="1" t="s">
        <v>2861</v>
      </c>
      <c r="F2114" s="1" t="s">
        <v>2810</v>
      </c>
      <c r="G2114" s="82" t="s">
        <v>2821</v>
      </c>
      <c r="H2114" s="1" t="s">
        <v>2928</v>
      </c>
    </row>
    <row r="2115" spans="1:8">
      <c r="A2115" s="1">
        <v>2682</v>
      </c>
      <c r="B2115" s="33" t="s">
        <v>4883</v>
      </c>
      <c r="C2115" s="80">
        <v>6000</v>
      </c>
      <c r="D2115" s="81">
        <v>1698</v>
      </c>
      <c r="E2115" s="1" t="s">
        <v>2861</v>
      </c>
      <c r="F2115" s="1" t="s">
        <v>2810</v>
      </c>
      <c r="G2115" s="82" t="s">
        <v>2818</v>
      </c>
      <c r="H2115" s="1" t="s">
        <v>3661</v>
      </c>
    </row>
    <row r="2116" spans="1:8">
      <c r="A2116" s="1">
        <v>110</v>
      </c>
      <c r="B2116" s="33" t="s">
        <v>4882</v>
      </c>
      <c r="C2116" s="80">
        <v>1300</v>
      </c>
      <c r="D2116" s="81">
        <v>1700</v>
      </c>
      <c r="E2116" s="1" t="s">
        <v>2809</v>
      </c>
      <c r="F2116" s="1" t="s">
        <v>2810</v>
      </c>
      <c r="G2116" s="82" t="s">
        <v>2818</v>
      </c>
      <c r="H2116" s="1" t="s">
        <v>3439</v>
      </c>
    </row>
    <row r="2117" spans="1:8">
      <c r="A2117" s="1">
        <v>3417</v>
      </c>
      <c r="B2117" s="33" t="s">
        <v>4881</v>
      </c>
      <c r="C2117" s="80">
        <v>1700</v>
      </c>
      <c r="D2117" s="81">
        <v>1700.01</v>
      </c>
      <c r="E2117" s="1" t="s">
        <v>2809</v>
      </c>
      <c r="F2117" s="1" t="s">
        <v>2810</v>
      </c>
      <c r="G2117" s="82" t="s">
        <v>2880</v>
      </c>
      <c r="H2117" s="1" t="s">
        <v>2928</v>
      </c>
    </row>
    <row r="2118" spans="1:8" ht="27.6">
      <c r="A2118" s="1">
        <v>1327</v>
      </c>
      <c r="B2118" s="33" t="s">
        <v>4880</v>
      </c>
      <c r="C2118" s="80">
        <v>48000</v>
      </c>
      <c r="D2118" s="81">
        <v>1705</v>
      </c>
      <c r="E2118" s="1" t="s">
        <v>2814</v>
      </c>
      <c r="F2118" s="1" t="s">
        <v>2810</v>
      </c>
      <c r="G2118" s="82" t="s">
        <v>2823</v>
      </c>
      <c r="H2118" s="1" t="s">
        <v>2816</v>
      </c>
    </row>
    <row r="2119" spans="1:8" ht="27.6">
      <c r="A2119" s="1">
        <v>1820</v>
      </c>
      <c r="B2119" s="33" t="s">
        <v>4878</v>
      </c>
      <c r="C2119" s="80">
        <v>26000</v>
      </c>
      <c r="D2119" s="81">
        <v>1707</v>
      </c>
      <c r="E2119" s="1" t="s">
        <v>2861</v>
      </c>
      <c r="F2119" s="1" t="s">
        <v>2810</v>
      </c>
      <c r="G2119" s="82" t="s">
        <v>2849</v>
      </c>
      <c r="H2119" s="1" t="s">
        <v>2834</v>
      </c>
    </row>
    <row r="2120" spans="1:8">
      <c r="A2120" s="1">
        <v>2668</v>
      </c>
      <c r="B2120" s="33" t="s">
        <v>4879</v>
      </c>
      <c r="C2120" s="80">
        <v>1000</v>
      </c>
      <c r="D2120" s="81">
        <v>1707</v>
      </c>
      <c r="E2120" s="1" t="s">
        <v>2809</v>
      </c>
      <c r="F2120" s="1" t="s">
        <v>96</v>
      </c>
      <c r="G2120" s="82" t="s">
        <v>2880</v>
      </c>
      <c r="H2120" s="1" t="s">
        <v>3237</v>
      </c>
    </row>
    <row r="2121" spans="1:8">
      <c r="A2121" s="1">
        <v>526</v>
      </c>
      <c r="B2121" s="33" t="s">
        <v>4877</v>
      </c>
      <c r="C2121" s="80">
        <v>1500</v>
      </c>
      <c r="D2121" s="81">
        <v>1710</v>
      </c>
      <c r="E2121" s="1" t="s">
        <v>2809</v>
      </c>
      <c r="F2121" s="1" t="s">
        <v>2820</v>
      </c>
      <c r="G2121" s="82" t="s">
        <v>2851</v>
      </c>
      <c r="H2121" s="1" t="s">
        <v>2928</v>
      </c>
    </row>
    <row r="2122" spans="1:8" ht="27.6">
      <c r="A2122" s="1">
        <v>3097</v>
      </c>
      <c r="B2122" s="33" t="s">
        <v>4876</v>
      </c>
      <c r="C2122" s="80">
        <v>10000</v>
      </c>
      <c r="D2122" s="81">
        <v>1715</v>
      </c>
      <c r="E2122" s="1" t="s">
        <v>2861</v>
      </c>
      <c r="F2122" s="1" t="s">
        <v>2820</v>
      </c>
      <c r="G2122" s="82" t="s">
        <v>2880</v>
      </c>
      <c r="H2122" s="1" t="s">
        <v>2881</v>
      </c>
    </row>
    <row r="2123" spans="1:8">
      <c r="A2123" s="1">
        <v>96</v>
      </c>
      <c r="B2123" s="33" t="s">
        <v>4875</v>
      </c>
      <c r="C2123" s="80">
        <v>1500</v>
      </c>
      <c r="D2123" s="81">
        <v>1720</v>
      </c>
      <c r="E2123" s="1" t="s">
        <v>2809</v>
      </c>
      <c r="F2123" s="1" t="s">
        <v>2810</v>
      </c>
      <c r="G2123" s="82" t="s">
        <v>2825</v>
      </c>
      <c r="H2123" s="1" t="s">
        <v>3439</v>
      </c>
    </row>
    <row r="2124" spans="1:8">
      <c r="A2124" s="1">
        <v>858</v>
      </c>
      <c r="B2124" s="33" t="s">
        <v>4874</v>
      </c>
      <c r="C2124" s="80">
        <v>1200</v>
      </c>
      <c r="D2124" s="81">
        <v>1728.07</v>
      </c>
      <c r="E2124" s="1" t="s">
        <v>2809</v>
      </c>
      <c r="F2124" s="1" t="s">
        <v>2820</v>
      </c>
      <c r="G2124" s="82" t="s">
        <v>2849</v>
      </c>
      <c r="H2124" s="1" t="s">
        <v>3107</v>
      </c>
    </row>
    <row r="2125" spans="1:8">
      <c r="A2125" s="1">
        <v>2705</v>
      </c>
      <c r="B2125" s="33" t="s">
        <v>4873</v>
      </c>
      <c r="C2125" s="80">
        <v>16500</v>
      </c>
      <c r="D2125" s="81">
        <v>1739</v>
      </c>
      <c r="E2125" s="1" t="s">
        <v>2971</v>
      </c>
      <c r="F2125" s="1" t="s">
        <v>2810</v>
      </c>
      <c r="G2125" s="82" t="s">
        <v>2811</v>
      </c>
      <c r="H2125" s="1" t="s">
        <v>2881</v>
      </c>
    </row>
    <row r="2126" spans="1:8">
      <c r="A2126" s="1">
        <v>4010</v>
      </c>
      <c r="B2126" s="33" t="s">
        <v>4872</v>
      </c>
      <c r="C2126" s="80">
        <v>7200</v>
      </c>
      <c r="D2126" s="81">
        <v>1742</v>
      </c>
      <c r="E2126" s="1" t="s">
        <v>2861</v>
      </c>
      <c r="F2126" s="1" t="s">
        <v>2810</v>
      </c>
      <c r="G2126" s="82" t="s">
        <v>2818</v>
      </c>
      <c r="H2126" s="1" t="s">
        <v>2928</v>
      </c>
    </row>
    <row r="2127" spans="1:8" ht="27.6">
      <c r="A2127" s="1">
        <v>1328</v>
      </c>
      <c r="B2127" s="33" t="s">
        <v>4871</v>
      </c>
      <c r="C2127" s="80">
        <v>75000</v>
      </c>
      <c r="D2127" s="81">
        <v>1748</v>
      </c>
      <c r="E2127" s="1" t="s">
        <v>2814</v>
      </c>
      <c r="F2127" s="1" t="s">
        <v>2810</v>
      </c>
      <c r="G2127" s="82" t="s">
        <v>2867</v>
      </c>
      <c r="H2127" s="1" t="s">
        <v>2816</v>
      </c>
    </row>
    <row r="2128" spans="1:8">
      <c r="A2128" s="1">
        <v>2175</v>
      </c>
      <c r="B2128" s="33" t="s">
        <v>4870</v>
      </c>
      <c r="C2128" s="80">
        <v>700</v>
      </c>
      <c r="D2128" s="81">
        <v>1750</v>
      </c>
      <c r="E2128" s="1" t="s">
        <v>2809</v>
      </c>
      <c r="F2128" s="1" t="s">
        <v>2810</v>
      </c>
      <c r="G2128" s="82" t="s">
        <v>2851</v>
      </c>
      <c r="H2128" s="1" t="s">
        <v>2984</v>
      </c>
    </row>
    <row r="2129" spans="1:8">
      <c r="A2129" s="1">
        <v>2745</v>
      </c>
      <c r="B2129" s="33" t="s">
        <v>4869</v>
      </c>
      <c r="C2129" s="80">
        <v>8000</v>
      </c>
      <c r="D2129" s="81">
        <v>1751</v>
      </c>
      <c r="E2129" s="1" t="s">
        <v>2861</v>
      </c>
      <c r="F2129" s="1" t="s">
        <v>2810</v>
      </c>
      <c r="G2129" s="82" t="s">
        <v>2825</v>
      </c>
      <c r="H2129" s="1" t="s">
        <v>4721</v>
      </c>
    </row>
    <row r="2130" spans="1:8">
      <c r="A2130" s="1">
        <v>2214</v>
      </c>
      <c r="B2130" s="33" t="s">
        <v>4868</v>
      </c>
      <c r="C2130" s="80">
        <v>600</v>
      </c>
      <c r="D2130" s="81">
        <v>1755.01</v>
      </c>
      <c r="E2130" s="1" t="s">
        <v>2809</v>
      </c>
      <c r="F2130" s="1" t="s">
        <v>2810</v>
      </c>
      <c r="G2130" s="82" t="s">
        <v>2839</v>
      </c>
      <c r="H2130" s="1" t="s">
        <v>2952</v>
      </c>
    </row>
    <row r="2131" spans="1:8">
      <c r="A2131" s="1">
        <v>3098</v>
      </c>
      <c r="B2131" s="33" t="s">
        <v>4867</v>
      </c>
      <c r="C2131" s="80">
        <v>48725</v>
      </c>
      <c r="D2131" s="81">
        <v>1758</v>
      </c>
      <c r="E2131" s="1" t="s">
        <v>2861</v>
      </c>
      <c r="F2131" s="1" t="s">
        <v>2810</v>
      </c>
      <c r="G2131" s="82" t="s">
        <v>2815</v>
      </c>
      <c r="H2131" s="1" t="s">
        <v>2881</v>
      </c>
    </row>
    <row r="2132" spans="1:8">
      <c r="A2132" s="1">
        <v>3633</v>
      </c>
      <c r="B2132" s="33" t="s">
        <v>4866</v>
      </c>
      <c r="C2132" s="80">
        <v>5000</v>
      </c>
      <c r="D2132" s="81">
        <v>1762</v>
      </c>
      <c r="E2132" s="1" t="s">
        <v>2861</v>
      </c>
      <c r="F2132" s="1" t="s">
        <v>2810</v>
      </c>
      <c r="G2132" s="82" t="s">
        <v>2818</v>
      </c>
      <c r="H2132" s="1" t="s">
        <v>3032</v>
      </c>
    </row>
    <row r="2133" spans="1:8" ht="27.6">
      <c r="A2133" s="1">
        <v>3370</v>
      </c>
      <c r="B2133" s="33" t="s">
        <v>4865</v>
      </c>
      <c r="C2133" s="80">
        <v>1500</v>
      </c>
      <c r="D2133" s="81">
        <v>1766</v>
      </c>
      <c r="E2133" s="1" t="s">
        <v>2809</v>
      </c>
      <c r="F2133" s="1" t="s">
        <v>2810</v>
      </c>
      <c r="G2133" s="82" t="s">
        <v>2843</v>
      </c>
      <c r="H2133" s="1" t="s">
        <v>2928</v>
      </c>
    </row>
    <row r="2134" spans="1:8">
      <c r="A2134" s="1">
        <v>2517</v>
      </c>
      <c r="B2134" s="33" t="s">
        <v>4863</v>
      </c>
      <c r="C2134" s="80">
        <v>18000</v>
      </c>
      <c r="D2134" s="81">
        <v>1767</v>
      </c>
      <c r="E2134" s="1" t="s">
        <v>2861</v>
      </c>
      <c r="F2134" s="1" t="s">
        <v>96</v>
      </c>
      <c r="G2134" s="82" t="s">
        <v>2811</v>
      </c>
      <c r="H2134" s="1" t="s">
        <v>4864</v>
      </c>
    </row>
    <row r="2135" spans="1:8">
      <c r="A2135" s="1">
        <v>1688</v>
      </c>
      <c r="B2135" s="33" t="s">
        <v>4862</v>
      </c>
      <c r="C2135" s="80">
        <v>4000</v>
      </c>
      <c r="D2135" s="81">
        <v>1772</v>
      </c>
      <c r="E2135" s="1" t="s">
        <v>2971</v>
      </c>
      <c r="F2135" s="1" t="s">
        <v>2810</v>
      </c>
      <c r="G2135" s="82" t="s">
        <v>2849</v>
      </c>
      <c r="H2135" s="1" t="s">
        <v>2972</v>
      </c>
    </row>
    <row r="2136" spans="1:8">
      <c r="A2136" s="1">
        <v>2117</v>
      </c>
      <c r="B2136" s="33" t="s">
        <v>4861</v>
      </c>
      <c r="C2136" s="80">
        <v>1200</v>
      </c>
      <c r="D2136" s="81">
        <v>1773</v>
      </c>
      <c r="E2136" s="1" t="s">
        <v>2809</v>
      </c>
      <c r="F2136" s="1" t="s">
        <v>2810</v>
      </c>
      <c r="G2136" s="82" t="s">
        <v>2818</v>
      </c>
      <c r="H2136" s="1" t="s">
        <v>2948</v>
      </c>
    </row>
    <row r="2137" spans="1:8" ht="27.6">
      <c r="A2137" s="1">
        <v>1609</v>
      </c>
      <c r="B2137" s="33" t="s">
        <v>4860</v>
      </c>
      <c r="C2137" s="80">
        <v>1500</v>
      </c>
      <c r="D2137" s="81">
        <v>1775</v>
      </c>
      <c r="E2137" s="1" t="s">
        <v>2809</v>
      </c>
      <c r="F2137" s="1" t="s">
        <v>2810</v>
      </c>
      <c r="G2137" s="82" t="s">
        <v>2880</v>
      </c>
      <c r="H2137" s="1" t="s">
        <v>2984</v>
      </c>
    </row>
    <row r="2138" spans="1:8" ht="27.6">
      <c r="A2138" s="1">
        <v>966</v>
      </c>
      <c r="B2138" s="33" t="s">
        <v>4857</v>
      </c>
      <c r="C2138" s="80">
        <v>12000</v>
      </c>
      <c r="D2138" s="81">
        <v>1776</v>
      </c>
      <c r="E2138" s="1" t="s">
        <v>2861</v>
      </c>
      <c r="F2138" s="1" t="s">
        <v>2810</v>
      </c>
      <c r="G2138" s="82" t="s">
        <v>2880</v>
      </c>
      <c r="H2138" s="1" t="s">
        <v>2816</v>
      </c>
    </row>
    <row r="2139" spans="1:8">
      <c r="A2139" s="1">
        <v>1678</v>
      </c>
      <c r="B2139" s="33" t="s">
        <v>4858</v>
      </c>
      <c r="C2139" s="80">
        <v>1500</v>
      </c>
      <c r="D2139" s="81">
        <v>1776</v>
      </c>
      <c r="E2139" s="1" t="s">
        <v>2809</v>
      </c>
      <c r="F2139" s="1" t="s">
        <v>2810</v>
      </c>
      <c r="G2139" s="82" t="s">
        <v>2839</v>
      </c>
      <c r="H2139" s="1" t="s">
        <v>3185</v>
      </c>
    </row>
    <row r="2140" spans="1:8">
      <c r="A2140" s="1">
        <v>2603</v>
      </c>
      <c r="B2140" s="33" t="s">
        <v>4859</v>
      </c>
      <c r="C2140" s="80">
        <v>1750</v>
      </c>
      <c r="D2140" s="81">
        <v>1776</v>
      </c>
      <c r="E2140" s="1" t="s">
        <v>2809</v>
      </c>
      <c r="F2140" s="1" t="s">
        <v>2810</v>
      </c>
      <c r="G2140" s="82" t="s">
        <v>2815</v>
      </c>
      <c r="H2140" s="1" t="s">
        <v>2844</v>
      </c>
    </row>
    <row r="2141" spans="1:8">
      <c r="A2141" s="1">
        <v>3943</v>
      </c>
      <c r="B2141" s="33" t="s">
        <v>4856</v>
      </c>
      <c r="C2141" s="80">
        <v>5000</v>
      </c>
      <c r="D2141" s="81">
        <v>1782</v>
      </c>
      <c r="E2141" s="1" t="s">
        <v>2861</v>
      </c>
      <c r="F2141" s="1" t="s">
        <v>2810</v>
      </c>
      <c r="G2141" s="82" t="s">
        <v>2818</v>
      </c>
      <c r="H2141" s="1" t="s">
        <v>2928</v>
      </c>
    </row>
    <row r="2142" spans="1:8">
      <c r="A2142" s="1">
        <v>156</v>
      </c>
      <c r="B2142" s="33" t="s">
        <v>4854</v>
      </c>
      <c r="C2142" s="80">
        <v>35000</v>
      </c>
      <c r="D2142" s="81">
        <v>1785</v>
      </c>
      <c r="E2142" s="1" t="s">
        <v>2814</v>
      </c>
      <c r="F2142" s="1" t="s">
        <v>96</v>
      </c>
      <c r="G2142" s="82" t="s">
        <v>2821</v>
      </c>
      <c r="H2142" s="1" t="s">
        <v>3142</v>
      </c>
    </row>
    <row r="2143" spans="1:8">
      <c r="A2143" s="1">
        <v>1263</v>
      </c>
      <c r="B2143" s="33" t="s">
        <v>4855</v>
      </c>
      <c r="C2143" s="80">
        <v>1500</v>
      </c>
      <c r="D2143" s="81">
        <v>1785</v>
      </c>
      <c r="E2143" s="1" t="s">
        <v>2809</v>
      </c>
      <c r="F2143" s="1" t="s">
        <v>2810</v>
      </c>
      <c r="G2143" s="82" t="s">
        <v>2811</v>
      </c>
      <c r="H2143" s="1" t="s">
        <v>2984</v>
      </c>
    </row>
    <row r="2144" spans="1:8">
      <c r="A2144" s="1">
        <v>3854</v>
      </c>
      <c r="B2144" s="33" t="s">
        <v>4853</v>
      </c>
      <c r="C2144" s="80">
        <v>11000</v>
      </c>
      <c r="D2144" s="81">
        <v>1788</v>
      </c>
      <c r="E2144" s="1" t="s">
        <v>2861</v>
      </c>
      <c r="F2144" s="1" t="s">
        <v>2810</v>
      </c>
      <c r="G2144" s="82" t="s">
        <v>2823</v>
      </c>
      <c r="H2144" s="1" t="s">
        <v>2928</v>
      </c>
    </row>
    <row r="2145" spans="1:8">
      <c r="A2145" s="1">
        <v>3816</v>
      </c>
      <c r="B2145" s="33" t="s">
        <v>4852</v>
      </c>
      <c r="C2145" s="80">
        <v>1500</v>
      </c>
      <c r="D2145" s="81">
        <v>1788.57</v>
      </c>
      <c r="E2145" s="1" t="s">
        <v>2809</v>
      </c>
      <c r="F2145" s="1" t="s">
        <v>2810</v>
      </c>
      <c r="G2145" s="82" t="s">
        <v>2821</v>
      </c>
      <c r="H2145" s="1" t="s">
        <v>2928</v>
      </c>
    </row>
    <row r="2146" spans="1:8">
      <c r="A2146" s="1">
        <v>1639</v>
      </c>
      <c r="B2146" s="33" t="s">
        <v>4849</v>
      </c>
      <c r="C2146" s="80">
        <v>1800</v>
      </c>
      <c r="D2146" s="81">
        <v>1800</v>
      </c>
      <c r="E2146" s="1" t="s">
        <v>2809</v>
      </c>
      <c r="F2146" s="1" t="s">
        <v>2810</v>
      </c>
      <c r="G2146" s="82" t="s">
        <v>2811</v>
      </c>
      <c r="H2146" s="1" t="s">
        <v>2984</v>
      </c>
    </row>
    <row r="2147" spans="1:8">
      <c r="A2147" s="1">
        <v>3196</v>
      </c>
      <c r="B2147" s="33" t="s">
        <v>4850</v>
      </c>
      <c r="C2147" s="80">
        <v>3000000</v>
      </c>
      <c r="D2147" s="81">
        <v>1800</v>
      </c>
      <c r="E2147" s="1" t="s">
        <v>2861</v>
      </c>
      <c r="F2147" s="1" t="s">
        <v>2810</v>
      </c>
      <c r="G2147" s="82" t="s">
        <v>2821</v>
      </c>
      <c r="H2147" s="1" t="s">
        <v>3032</v>
      </c>
    </row>
    <row r="2148" spans="1:8">
      <c r="A2148" s="1">
        <v>3690</v>
      </c>
      <c r="B2148" s="33" t="s">
        <v>4851</v>
      </c>
      <c r="C2148" s="80">
        <v>1500</v>
      </c>
      <c r="D2148" s="81">
        <v>1800</v>
      </c>
      <c r="E2148" s="1" t="s">
        <v>2809</v>
      </c>
      <c r="F2148" s="1" t="s">
        <v>2810</v>
      </c>
      <c r="G2148" s="82" t="s">
        <v>2818</v>
      </c>
      <c r="H2148" s="1" t="s">
        <v>2928</v>
      </c>
    </row>
    <row r="2149" spans="1:8">
      <c r="A2149" s="1">
        <v>1098</v>
      </c>
      <c r="B2149" s="33" t="s">
        <v>4848</v>
      </c>
      <c r="C2149" s="80">
        <v>25000</v>
      </c>
      <c r="D2149" s="81">
        <v>1803</v>
      </c>
      <c r="E2149" s="1" t="s">
        <v>2861</v>
      </c>
      <c r="F2149" s="1" t="s">
        <v>2810</v>
      </c>
      <c r="G2149" s="82" t="s">
        <v>2849</v>
      </c>
      <c r="H2149" s="1" t="s">
        <v>3029</v>
      </c>
    </row>
    <row r="2150" spans="1:8" ht="27.6">
      <c r="A2150" s="1">
        <v>3275</v>
      </c>
      <c r="B2150" s="33" t="s">
        <v>4847</v>
      </c>
      <c r="C2150" s="80">
        <v>1800</v>
      </c>
      <c r="D2150" s="81">
        <v>1805</v>
      </c>
      <c r="E2150" s="1" t="s">
        <v>2809</v>
      </c>
      <c r="F2150" s="1" t="s">
        <v>2810</v>
      </c>
      <c r="G2150" s="82" t="s">
        <v>2839</v>
      </c>
      <c r="H2150" s="1" t="s">
        <v>2928</v>
      </c>
    </row>
    <row r="2151" spans="1:8">
      <c r="A2151" s="1">
        <v>1473</v>
      </c>
      <c r="B2151" s="33" t="s">
        <v>4846</v>
      </c>
      <c r="C2151" s="80">
        <v>1500</v>
      </c>
      <c r="D2151" s="81">
        <v>1807.74</v>
      </c>
      <c r="E2151" s="1" t="s">
        <v>2809</v>
      </c>
      <c r="F2151" s="1" t="s">
        <v>2810</v>
      </c>
      <c r="G2151" s="82" t="s">
        <v>2839</v>
      </c>
      <c r="H2151" s="1" t="s">
        <v>2827</v>
      </c>
    </row>
    <row r="2152" spans="1:8">
      <c r="A2152" s="1">
        <v>3706</v>
      </c>
      <c r="B2152" s="33" t="s">
        <v>4845</v>
      </c>
      <c r="C2152" s="80">
        <v>1500</v>
      </c>
      <c r="D2152" s="81">
        <v>1820</v>
      </c>
      <c r="E2152" s="1" t="s">
        <v>2809</v>
      </c>
      <c r="F2152" s="1" t="s">
        <v>2810</v>
      </c>
      <c r="G2152" s="82" t="s">
        <v>2867</v>
      </c>
      <c r="H2152" s="1" t="s">
        <v>2928</v>
      </c>
    </row>
    <row r="2153" spans="1:8">
      <c r="A2153" s="1">
        <v>1080</v>
      </c>
      <c r="B2153" s="33" t="s">
        <v>4844</v>
      </c>
      <c r="C2153" s="80">
        <v>20000</v>
      </c>
      <c r="D2153" s="81">
        <v>1821</v>
      </c>
      <c r="E2153" s="1" t="s">
        <v>2861</v>
      </c>
      <c r="F2153" s="1" t="s">
        <v>2810</v>
      </c>
      <c r="G2153" s="82" t="s">
        <v>2823</v>
      </c>
      <c r="H2153" s="1" t="s">
        <v>3029</v>
      </c>
    </row>
    <row r="2154" spans="1:8">
      <c r="A2154" s="1">
        <v>2595</v>
      </c>
      <c r="B2154" s="33" t="s">
        <v>4843</v>
      </c>
      <c r="C2154" s="80">
        <v>15000</v>
      </c>
      <c r="D2154" s="81">
        <v>1825</v>
      </c>
      <c r="E2154" s="1" t="s">
        <v>2861</v>
      </c>
      <c r="F2154" s="1" t="s">
        <v>2810</v>
      </c>
      <c r="G2154" s="82" t="s">
        <v>2839</v>
      </c>
      <c r="H2154" s="1" t="s">
        <v>3661</v>
      </c>
    </row>
    <row r="2155" spans="1:8">
      <c r="A2155" s="1">
        <v>3810</v>
      </c>
      <c r="B2155" s="33" t="s">
        <v>4842</v>
      </c>
      <c r="C2155" s="80">
        <v>1500</v>
      </c>
      <c r="D2155" s="81">
        <v>1826</v>
      </c>
      <c r="E2155" s="1" t="s">
        <v>2809</v>
      </c>
      <c r="F2155" s="1" t="s">
        <v>2810</v>
      </c>
      <c r="G2155" s="82" t="s">
        <v>2811</v>
      </c>
      <c r="H2155" s="1" t="s">
        <v>2928</v>
      </c>
    </row>
    <row r="2156" spans="1:8">
      <c r="A2156" s="1">
        <v>3100</v>
      </c>
      <c r="B2156" s="33" t="s">
        <v>4841</v>
      </c>
      <c r="C2156" s="80">
        <v>12000</v>
      </c>
      <c r="D2156" s="81">
        <v>1827</v>
      </c>
      <c r="E2156" s="1" t="s">
        <v>2861</v>
      </c>
      <c r="F2156" s="1" t="s">
        <v>2810</v>
      </c>
      <c r="G2156" s="82" t="s">
        <v>2880</v>
      </c>
      <c r="H2156" s="1" t="s">
        <v>2881</v>
      </c>
    </row>
    <row r="2157" spans="1:8">
      <c r="A2157" s="1">
        <v>481</v>
      </c>
      <c r="B2157" s="33" t="s">
        <v>4839</v>
      </c>
      <c r="C2157" s="80">
        <v>30000</v>
      </c>
      <c r="D2157" s="81">
        <v>1830</v>
      </c>
      <c r="E2157" s="1" t="s">
        <v>2861</v>
      </c>
      <c r="F2157" s="1" t="s">
        <v>2810</v>
      </c>
      <c r="G2157" s="82" t="s">
        <v>2880</v>
      </c>
      <c r="H2157" s="1" t="s">
        <v>3207</v>
      </c>
    </row>
    <row r="2158" spans="1:8" ht="27.6">
      <c r="A2158" s="1">
        <v>3270</v>
      </c>
      <c r="B2158" s="33" t="s">
        <v>4840</v>
      </c>
      <c r="C2158" s="80">
        <v>1800</v>
      </c>
      <c r="D2158" s="81">
        <v>1830</v>
      </c>
      <c r="E2158" s="1" t="s">
        <v>2809</v>
      </c>
      <c r="F2158" s="1" t="s">
        <v>2820</v>
      </c>
      <c r="G2158" s="82" t="s">
        <v>2821</v>
      </c>
      <c r="H2158" s="1" t="s">
        <v>2928</v>
      </c>
    </row>
    <row r="2159" spans="1:8">
      <c r="A2159" s="1">
        <v>3571</v>
      </c>
      <c r="B2159" s="33" t="s">
        <v>4838</v>
      </c>
      <c r="C2159" s="80">
        <v>1500</v>
      </c>
      <c r="D2159" s="81">
        <v>1831</v>
      </c>
      <c r="E2159" s="1" t="s">
        <v>2809</v>
      </c>
      <c r="F2159" s="1" t="s">
        <v>2820</v>
      </c>
      <c r="G2159" s="82" t="s">
        <v>2880</v>
      </c>
      <c r="H2159" s="1" t="s">
        <v>2928</v>
      </c>
    </row>
    <row r="2160" spans="1:8">
      <c r="A2160" s="1">
        <v>3710</v>
      </c>
      <c r="B2160" s="33" t="s">
        <v>4837</v>
      </c>
      <c r="C2160" s="80">
        <v>1300</v>
      </c>
      <c r="D2160" s="81">
        <v>1835</v>
      </c>
      <c r="E2160" s="1" t="s">
        <v>2809</v>
      </c>
      <c r="F2160" s="1" t="s">
        <v>2810</v>
      </c>
      <c r="G2160" s="82" t="s">
        <v>2849</v>
      </c>
      <c r="H2160" s="1" t="s">
        <v>2928</v>
      </c>
    </row>
    <row r="2161" spans="1:8" ht="27.6">
      <c r="A2161" s="1">
        <v>2008</v>
      </c>
      <c r="B2161" s="33" t="s">
        <v>4836</v>
      </c>
      <c r="C2161" s="80">
        <v>1570.79</v>
      </c>
      <c r="D2161" s="81">
        <v>1839</v>
      </c>
      <c r="E2161" s="1" t="s">
        <v>2809</v>
      </c>
      <c r="F2161" s="1" t="s">
        <v>2810</v>
      </c>
      <c r="G2161" s="82" t="s">
        <v>2867</v>
      </c>
      <c r="H2161" s="1" t="s">
        <v>2812</v>
      </c>
    </row>
    <row r="2162" spans="1:8" ht="27.6">
      <c r="A2162" s="1">
        <v>1837</v>
      </c>
      <c r="B2162" s="33" t="s">
        <v>4835</v>
      </c>
      <c r="C2162" s="80">
        <v>600</v>
      </c>
      <c r="D2162" s="81">
        <v>1841</v>
      </c>
      <c r="E2162" s="1" t="s">
        <v>2809</v>
      </c>
      <c r="F2162" s="1" t="s">
        <v>2810</v>
      </c>
      <c r="G2162" s="82" t="s">
        <v>2839</v>
      </c>
      <c r="H2162" s="1" t="s">
        <v>2984</v>
      </c>
    </row>
    <row r="2163" spans="1:8">
      <c r="A2163" s="1">
        <v>3443</v>
      </c>
      <c r="B2163" s="33" t="s">
        <v>4834</v>
      </c>
      <c r="C2163" s="80">
        <v>1000</v>
      </c>
      <c r="D2163" s="81">
        <v>1855</v>
      </c>
      <c r="E2163" s="1" t="s">
        <v>2809</v>
      </c>
      <c r="F2163" s="1" t="s">
        <v>2810</v>
      </c>
      <c r="G2163" s="82" t="s">
        <v>2867</v>
      </c>
      <c r="H2163" s="1" t="s">
        <v>2928</v>
      </c>
    </row>
    <row r="2164" spans="1:8">
      <c r="A2164" s="1">
        <v>789</v>
      </c>
      <c r="B2164" s="33" t="s">
        <v>4832</v>
      </c>
      <c r="C2164" s="80">
        <v>1700</v>
      </c>
      <c r="D2164" s="81">
        <v>1860</v>
      </c>
      <c r="E2164" s="1" t="s">
        <v>2809</v>
      </c>
      <c r="F2164" s="1" t="s">
        <v>2810</v>
      </c>
      <c r="G2164" s="82" t="s">
        <v>2839</v>
      </c>
      <c r="H2164" s="1" t="s">
        <v>2984</v>
      </c>
    </row>
    <row r="2165" spans="1:8">
      <c r="A2165" s="1">
        <v>3707</v>
      </c>
      <c r="B2165" s="33" t="s">
        <v>4833</v>
      </c>
      <c r="C2165" s="80">
        <v>1000</v>
      </c>
      <c r="D2165" s="81">
        <v>1860</v>
      </c>
      <c r="E2165" s="1" t="s">
        <v>2809</v>
      </c>
      <c r="F2165" s="1" t="s">
        <v>2810</v>
      </c>
      <c r="G2165" s="82" t="s">
        <v>2851</v>
      </c>
      <c r="H2165" s="1" t="s">
        <v>2928</v>
      </c>
    </row>
    <row r="2166" spans="1:8">
      <c r="A2166" s="1">
        <v>3728</v>
      </c>
      <c r="B2166" s="33" t="s">
        <v>4831</v>
      </c>
      <c r="C2166" s="80">
        <v>20000</v>
      </c>
      <c r="D2166" s="81">
        <v>1862</v>
      </c>
      <c r="E2166" s="1" t="s">
        <v>2861</v>
      </c>
      <c r="F2166" s="1" t="s">
        <v>2810</v>
      </c>
      <c r="G2166" s="82" t="s">
        <v>2851</v>
      </c>
      <c r="H2166" s="1" t="s">
        <v>2928</v>
      </c>
    </row>
    <row r="2167" spans="1:8" ht="27.6">
      <c r="A2167" s="1">
        <v>665</v>
      </c>
      <c r="B2167" s="33" t="s">
        <v>4830</v>
      </c>
      <c r="C2167" s="80">
        <v>10000</v>
      </c>
      <c r="D2167" s="81">
        <v>1864</v>
      </c>
      <c r="E2167" s="1" t="s">
        <v>2861</v>
      </c>
      <c r="F2167" s="1" t="s">
        <v>2810</v>
      </c>
      <c r="G2167" s="82" t="s">
        <v>2843</v>
      </c>
      <c r="H2167" s="1" t="s">
        <v>2816</v>
      </c>
    </row>
    <row r="2168" spans="1:8">
      <c r="A2168" s="1">
        <v>128</v>
      </c>
      <c r="B2168" s="33" t="s">
        <v>4828</v>
      </c>
      <c r="C2168" s="80">
        <v>100000</v>
      </c>
      <c r="D2168" s="81">
        <v>1867</v>
      </c>
      <c r="E2168" s="1" t="s">
        <v>2814</v>
      </c>
      <c r="F2168" s="1" t="s">
        <v>2810</v>
      </c>
      <c r="G2168" s="82" t="s">
        <v>2880</v>
      </c>
      <c r="H2168" s="1" t="s">
        <v>3142</v>
      </c>
    </row>
    <row r="2169" spans="1:8">
      <c r="A2169" s="1">
        <v>3030</v>
      </c>
      <c r="B2169" s="33" t="s">
        <v>4829</v>
      </c>
      <c r="C2169" s="80">
        <v>1750</v>
      </c>
      <c r="D2169" s="81">
        <v>1867</v>
      </c>
      <c r="E2169" s="1" t="s">
        <v>2809</v>
      </c>
      <c r="F2169" s="1" t="s">
        <v>2810</v>
      </c>
      <c r="G2169" s="82" t="s">
        <v>2867</v>
      </c>
      <c r="H2169" s="1" t="s">
        <v>2881</v>
      </c>
    </row>
    <row r="2170" spans="1:8">
      <c r="A2170" s="1">
        <v>1292</v>
      </c>
      <c r="B2170" s="33" t="s">
        <v>4827</v>
      </c>
      <c r="C2170" s="80">
        <v>1700</v>
      </c>
      <c r="D2170" s="81">
        <v>1870</v>
      </c>
      <c r="E2170" s="1" t="s">
        <v>2809</v>
      </c>
      <c r="F2170" s="1" t="s">
        <v>2820</v>
      </c>
      <c r="G2170" s="82" t="s">
        <v>2880</v>
      </c>
      <c r="H2170" s="1" t="s">
        <v>2928</v>
      </c>
    </row>
    <row r="2171" spans="1:8">
      <c r="A2171" s="1">
        <v>2835</v>
      </c>
      <c r="B2171" s="33" t="s">
        <v>4826</v>
      </c>
      <c r="C2171" s="80">
        <v>1000</v>
      </c>
      <c r="D2171" s="81">
        <v>1870.99</v>
      </c>
      <c r="E2171" s="1" t="s">
        <v>2809</v>
      </c>
      <c r="F2171" s="1" t="s">
        <v>2820</v>
      </c>
      <c r="G2171" s="82" t="s">
        <v>2843</v>
      </c>
      <c r="H2171" s="1" t="s">
        <v>2928</v>
      </c>
    </row>
    <row r="2172" spans="1:8" ht="27.6">
      <c r="A2172" s="1">
        <v>2636</v>
      </c>
      <c r="B2172" s="33" t="s">
        <v>4825</v>
      </c>
      <c r="C2172" s="80">
        <v>1000</v>
      </c>
      <c r="D2172" s="81">
        <v>1873</v>
      </c>
      <c r="E2172" s="1" t="s">
        <v>2809</v>
      </c>
      <c r="F2172" s="1" t="s">
        <v>2810</v>
      </c>
      <c r="G2172" s="82" t="s">
        <v>2880</v>
      </c>
      <c r="H2172" s="1" t="s">
        <v>2844</v>
      </c>
    </row>
    <row r="2173" spans="1:8">
      <c r="A2173" s="1">
        <v>438</v>
      </c>
      <c r="B2173" s="33" t="s">
        <v>4823</v>
      </c>
      <c r="C2173" s="80">
        <v>20000</v>
      </c>
      <c r="D2173" s="81">
        <v>1876</v>
      </c>
      <c r="E2173" s="1" t="s">
        <v>2861</v>
      </c>
      <c r="F2173" s="1" t="s">
        <v>2810</v>
      </c>
      <c r="G2173" s="82" t="s">
        <v>2818</v>
      </c>
      <c r="H2173" s="1" t="s">
        <v>3207</v>
      </c>
    </row>
    <row r="2174" spans="1:8">
      <c r="A2174" s="1">
        <v>1289</v>
      </c>
      <c r="B2174" s="33" t="s">
        <v>4824</v>
      </c>
      <c r="C2174" s="80">
        <v>1500</v>
      </c>
      <c r="D2174" s="81">
        <v>1876</v>
      </c>
      <c r="E2174" s="1" t="s">
        <v>2809</v>
      </c>
      <c r="F2174" s="1" t="s">
        <v>2810</v>
      </c>
      <c r="G2174" s="82" t="s">
        <v>2815</v>
      </c>
      <c r="H2174" s="1" t="s">
        <v>2928</v>
      </c>
    </row>
    <row r="2175" spans="1:8">
      <c r="A2175" s="1">
        <v>1470</v>
      </c>
      <c r="B2175" s="33" t="s">
        <v>4821</v>
      </c>
      <c r="C2175" s="80">
        <v>1500</v>
      </c>
      <c r="D2175" s="81">
        <v>1877</v>
      </c>
      <c r="E2175" s="1" t="s">
        <v>2809</v>
      </c>
      <c r="F2175" s="1" t="s">
        <v>2810</v>
      </c>
      <c r="G2175" s="82" t="s">
        <v>2815</v>
      </c>
      <c r="H2175" s="1" t="s">
        <v>2827</v>
      </c>
    </row>
    <row r="2176" spans="1:8" ht="27.6">
      <c r="A2176" s="1">
        <v>1773</v>
      </c>
      <c r="B2176" s="33" t="s">
        <v>4822</v>
      </c>
      <c r="C2176" s="80">
        <v>30000</v>
      </c>
      <c r="D2176" s="81">
        <v>1877</v>
      </c>
      <c r="E2176" s="1" t="s">
        <v>2861</v>
      </c>
      <c r="F2176" s="1" t="s">
        <v>2810</v>
      </c>
      <c r="G2176" s="82" t="s">
        <v>2815</v>
      </c>
      <c r="H2176" s="1" t="s">
        <v>2834</v>
      </c>
    </row>
    <row r="2177" spans="1:8" ht="27.6">
      <c r="A2177" s="1">
        <v>2314</v>
      </c>
      <c r="B2177" s="33" t="s">
        <v>4820</v>
      </c>
      <c r="C2177" s="80">
        <v>1200</v>
      </c>
      <c r="D2177" s="81">
        <v>1883.64</v>
      </c>
      <c r="E2177" s="1" t="s">
        <v>2809</v>
      </c>
      <c r="F2177" s="1" t="s">
        <v>2810</v>
      </c>
      <c r="G2177" s="82" t="s">
        <v>2825</v>
      </c>
      <c r="H2177" s="1" t="s">
        <v>2948</v>
      </c>
    </row>
    <row r="2178" spans="1:8">
      <c r="A2178" s="1">
        <v>2619</v>
      </c>
      <c r="B2178" s="33" t="s">
        <v>4819</v>
      </c>
      <c r="C2178" s="80">
        <v>1000</v>
      </c>
      <c r="D2178" s="81">
        <v>1884</v>
      </c>
      <c r="E2178" s="1" t="s">
        <v>2809</v>
      </c>
      <c r="F2178" s="1" t="s">
        <v>2810</v>
      </c>
      <c r="G2178" s="82" t="s">
        <v>2880</v>
      </c>
      <c r="H2178" s="1" t="s">
        <v>2844</v>
      </c>
    </row>
    <row r="2179" spans="1:8" ht="27.6">
      <c r="A2179" s="1">
        <v>985</v>
      </c>
      <c r="B2179" s="33" t="s">
        <v>4818</v>
      </c>
      <c r="C2179" s="80">
        <v>30000</v>
      </c>
      <c r="D2179" s="81">
        <v>1888</v>
      </c>
      <c r="E2179" s="1" t="s">
        <v>2861</v>
      </c>
      <c r="F2179" s="1" t="s">
        <v>100</v>
      </c>
      <c r="G2179" s="82" t="s">
        <v>2815</v>
      </c>
      <c r="H2179" s="1" t="s">
        <v>2816</v>
      </c>
    </row>
    <row r="2180" spans="1:8" ht="27.6">
      <c r="A2180" s="1">
        <v>2675</v>
      </c>
      <c r="B2180" s="33" t="s">
        <v>4817</v>
      </c>
      <c r="C2180" s="80">
        <v>25000</v>
      </c>
      <c r="D2180" s="81">
        <v>1897</v>
      </c>
      <c r="E2180" s="1" t="s">
        <v>2861</v>
      </c>
      <c r="F2180" s="1" t="s">
        <v>2810</v>
      </c>
      <c r="G2180" s="82" t="s">
        <v>2818</v>
      </c>
      <c r="H2180" s="1" t="s">
        <v>3237</v>
      </c>
    </row>
    <row r="2181" spans="1:8">
      <c r="A2181" s="1">
        <v>2883</v>
      </c>
      <c r="B2181" s="33" t="s">
        <v>4816</v>
      </c>
      <c r="C2181" s="80">
        <v>10000</v>
      </c>
      <c r="D2181" s="81">
        <v>1908</v>
      </c>
      <c r="E2181" s="1" t="s">
        <v>2861</v>
      </c>
      <c r="F2181" s="1" t="s">
        <v>2810</v>
      </c>
      <c r="G2181" s="82" t="s">
        <v>2839</v>
      </c>
      <c r="H2181" s="1" t="s">
        <v>2928</v>
      </c>
    </row>
    <row r="2182" spans="1:8" ht="27.6">
      <c r="A2182" s="1">
        <v>499</v>
      </c>
      <c r="B2182" s="33" t="s">
        <v>4815</v>
      </c>
      <c r="C2182" s="80">
        <v>20000</v>
      </c>
      <c r="D2182" s="81">
        <v>1910</v>
      </c>
      <c r="E2182" s="1" t="s">
        <v>2861</v>
      </c>
      <c r="F2182" s="1" t="s">
        <v>2810</v>
      </c>
      <c r="G2182" s="82" t="s">
        <v>2867</v>
      </c>
      <c r="H2182" s="1" t="s">
        <v>3207</v>
      </c>
    </row>
    <row r="2183" spans="1:8">
      <c r="A2183" s="1">
        <v>2495</v>
      </c>
      <c r="B2183" s="33" t="s">
        <v>4814</v>
      </c>
      <c r="C2183" s="80">
        <v>1500</v>
      </c>
      <c r="D2183" s="81">
        <v>1913.05</v>
      </c>
      <c r="E2183" s="1" t="s">
        <v>2809</v>
      </c>
      <c r="F2183" s="1" t="s">
        <v>2810</v>
      </c>
      <c r="G2183" s="82" t="s">
        <v>2825</v>
      </c>
      <c r="H2183" s="1" t="s">
        <v>2948</v>
      </c>
    </row>
    <row r="2184" spans="1:8">
      <c r="A2184" s="1">
        <v>3479</v>
      </c>
      <c r="B2184" s="33" t="s">
        <v>4813</v>
      </c>
      <c r="C2184" s="80">
        <v>1500</v>
      </c>
      <c r="D2184" s="81">
        <v>1918</v>
      </c>
      <c r="E2184" s="1" t="s">
        <v>2809</v>
      </c>
      <c r="F2184" s="1" t="s">
        <v>2820</v>
      </c>
      <c r="G2184" s="82" t="s">
        <v>2825</v>
      </c>
      <c r="H2184" s="1" t="s">
        <v>2928</v>
      </c>
    </row>
    <row r="2185" spans="1:8">
      <c r="A2185" s="1">
        <v>1672</v>
      </c>
      <c r="B2185" s="33" t="s">
        <v>4811</v>
      </c>
      <c r="C2185" s="80">
        <v>1700</v>
      </c>
      <c r="D2185" s="81">
        <v>1920</v>
      </c>
      <c r="E2185" s="1" t="s">
        <v>2809</v>
      </c>
      <c r="F2185" s="1" t="s">
        <v>2810</v>
      </c>
      <c r="G2185" s="82" t="s">
        <v>2825</v>
      </c>
      <c r="H2185" s="1" t="s">
        <v>3185</v>
      </c>
    </row>
    <row r="2186" spans="1:8">
      <c r="A2186" s="1">
        <v>3042</v>
      </c>
      <c r="B2186" s="33" t="s">
        <v>4812</v>
      </c>
      <c r="C2186" s="80">
        <v>1500</v>
      </c>
      <c r="D2186" s="81">
        <v>1920</v>
      </c>
      <c r="E2186" s="1" t="s">
        <v>2809</v>
      </c>
      <c r="F2186" s="1" t="s">
        <v>2820</v>
      </c>
      <c r="G2186" s="82" t="s">
        <v>2880</v>
      </c>
      <c r="H2186" s="1" t="s">
        <v>2881</v>
      </c>
    </row>
    <row r="2187" spans="1:8" ht="27.6">
      <c r="A2187" s="1">
        <v>1226</v>
      </c>
      <c r="B2187" s="33" t="s">
        <v>4810</v>
      </c>
      <c r="C2187" s="80">
        <v>50000</v>
      </c>
      <c r="D2187" s="81">
        <v>1937</v>
      </c>
      <c r="E2187" s="1" t="s">
        <v>2814</v>
      </c>
      <c r="F2187" s="1" t="s">
        <v>2810</v>
      </c>
      <c r="G2187" s="82" t="s">
        <v>2849</v>
      </c>
      <c r="H2187" s="1" t="s">
        <v>4564</v>
      </c>
    </row>
    <row r="2188" spans="1:8">
      <c r="A2188" s="1">
        <v>26</v>
      </c>
      <c r="B2188" s="33" t="s">
        <v>4809</v>
      </c>
      <c r="C2188" s="80">
        <v>1250</v>
      </c>
      <c r="D2188" s="81">
        <v>1940</v>
      </c>
      <c r="E2188" s="1" t="s">
        <v>2809</v>
      </c>
      <c r="F2188" s="1" t="s">
        <v>2810</v>
      </c>
      <c r="G2188" s="82" t="s">
        <v>2851</v>
      </c>
      <c r="H2188" s="1" t="s">
        <v>2997</v>
      </c>
    </row>
    <row r="2189" spans="1:8">
      <c r="A2189" s="1">
        <v>830</v>
      </c>
      <c r="B2189" s="33" t="s">
        <v>4808</v>
      </c>
      <c r="C2189" s="80">
        <v>1800</v>
      </c>
      <c r="D2189" s="81">
        <v>1941</v>
      </c>
      <c r="E2189" s="1" t="s">
        <v>2809</v>
      </c>
      <c r="F2189" s="1" t="s">
        <v>2810</v>
      </c>
      <c r="G2189" s="82" t="s">
        <v>2811</v>
      </c>
      <c r="H2189" s="1" t="s">
        <v>2984</v>
      </c>
    </row>
    <row r="2190" spans="1:8">
      <c r="A2190" s="1">
        <v>3271</v>
      </c>
      <c r="B2190" s="33" t="s">
        <v>4807</v>
      </c>
      <c r="C2190" s="80">
        <v>1500</v>
      </c>
      <c r="D2190" s="81">
        <v>1950</v>
      </c>
      <c r="E2190" s="1" t="s">
        <v>2809</v>
      </c>
      <c r="F2190" s="1" t="s">
        <v>2820</v>
      </c>
      <c r="G2190" s="82" t="s">
        <v>2818</v>
      </c>
      <c r="H2190" s="1" t="s">
        <v>2928</v>
      </c>
    </row>
    <row r="2191" spans="1:8" ht="27.6">
      <c r="A2191" s="1">
        <v>3383</v>
      </c>
      <c r="B2191" s="33" t="s">
        <v>4806</v>
      </c>
      <c r="C2191" s="80">
        <v>1750</v>
      </c>
      <c r="D2191" s="81">
        <v>1955</v>
      </c>
      <c r="E2191" s="1" t="s">
        <v>2809</v>
      </c>
      <c r="F2191" s="1" t="s">
        <v>2810</v>
      </c>
      <c r="G2191" s="82" t="s">
        <v>2821</v>
      </c>
      <c r="H2191" s="1" t="s">
        <v>2928</v>
      </c>
    </row>
    <row r="2192" spans="1:8" ht="27.6">
      <c r="A2192" s="1">
        <v>1714</v>
      </c>
      <c r="B2192" s="33" t="s">
        <v>4805</v>
      </c>
      <c r="C2192" s="80">
        <v>25000</v>
      </c>
      <c r="D2192" s="81">
        <v>1967</v>
      </c>
      <c r="E2192" s="1" t="s">
        <v>2861</v>
      </c>
      <c r="F2192" s="1" t="s">
        <v>2810</v>
      </c>
      <c r="G2192" s="82" t="s">
        <v>2823</v>
      </c>
      <c r="H2192" s="1" t="s">
        <v>2972</v>
      </c>
    </row>
    <row r="2193" spans="1:8" ht="27.6">
      <c r="A2193" s="1">
        <v>2622</v>
      </c>
      <c r="B2193" s="33" t="s">
        <v>4804</v>
      </c>
      <c r="C2193" s="80">
        <v>1500</v>
      </c>
      <c r="D2193" s="81">
        <v>1967.76</v>
      </c>
      <c r="E2193" s="1" t="s">
        <v>2809</v>
      </c>
      <c r="F2193" s="1" t="s">
        <v>2856</v>
      </c>
      <c r="G2193" s="82" t="s">
        <v>2843</v>
      </c>
      <c r="H2193" s="1" t="s">
        <v>2844</v>
      </c>
    </row>
    <row r="2194" spans="1:8" ht="27.6">
      <c r="A2194" s="1">
        <v>913</v>
      </c>
      <c r="B2194" s="33" t="s">
        <v>4803</v>
      </c>
      <c r="C2194" s="80">
        <v>30000</v>
      </c>
      <c r="D2194" s="81">
        <v>1982</v>
      </c>
      <c r="E2194" s="1" t="s">
        <v>2861</v>
      </c>
      <c r="F2194" s="1" t="s">
        <v>2810</v>
      </c>
      <c r="G2194" s="82" t="s">
        <v>2823</v>
      </c>
      <c r="H2194" s="1" t="s">
        <v>3919</v>
      </c>
    </row>
    <row r="2195" spans="1:8" ht="27.6">
      <c r="A2195" s="1">
        <v>1784</v>
      </c>
      <c r="B2195" s="33" t="s">
        <v>4802</v>
      </c>
      <c r="C2195" s="80">
        <v>5000</v>
      </c>
      <c r="D2195" s="81">
        <v>1988</v>
      </c>
      <c r="E2195" s="1" t="s">
        <v>2861</v>
      </c>
      <c r="F2195" s="1" t="s">
        <v>2810</v>
      </c>
      <c r="G2195" s="82" t="s">
        <v>2815</v>
      </c>
      <c r="H2195" s="1" t="s">
        <v>2834</v>
      </c>
    </row>
    <row r="2196" spans="1:8" ht="27.6">
      <c r="A2196" s="1">
        <v>2204</v>
      </c>
      <c r="B2196" s="33" t="s">
        <v>4801</v>
      </c>
      <c r="C2196" s="80">
        <v>1500</v>
      </c>
      <c r="D2196" s="81">
        <v>1993</v>
      </c>
      <c r="E2196" s="1" t="s">
        <v>2809</v>
      </c>
      <c r="F2196" s="1" t="s">
        <v>2810</v>
      </c>
      <c r="G2196" s="82" t="s">
        <v>2811</v>
      </c>
      <c r="H2196" s="1" t="s">
        <v>2952</v>
      </c>
    </row>
    <row r="2197" spans="1:8">
      <c r="A2197" s="1">
        <v>41</v>
      </c>
      <c r="B2197" s="33" t="s">
        <v>4788</v>
      </c>
      <c r="C2197" s="80">
        <v>2000</v>
      </c>
      <c r="D2197" s="81">
        <v>2000</v>
      </c>
      <c r="E2197" s="1" t="s">
        <v>2809</v>
      </c>
      <c r="F2197" s="1" t="s">
        <v>2810</v>
      </c>
      <c r="G2197" s="82" t="s">
        <v>2880</v>
      </c>
      <c r="H2197" s="1" t="s">
        <v>2997</v>
      </c>
    </row>
    <row r="2198" spans="1:8">
      <c r="A2198" s="1">
        <v>44</v>
      </c>
      <c r="B2198" s="33" t="s">
        <v>4789</v>
      </c>
      <c r="C2198" s="80">
        <v>2000</v>
      </c>
      <c r="D2198" s="81">
        <v>2000</v>
      </c>
      <c r="E2198" s="1" t="s">
        <v>2809</v>
      </c>
      <c r="F2198" s="1" t="s">
        <v>2810</v>
      </c>
      <c r="G2198" s="82" t="s">
        <v>2867</v>
      </c>
      <c r="H2198" s="1" t="s">
        <v>2997</v>
      </c>
    </row>
    <row r="2199" spans="1:8">
      <c r="A2199" s="1">
        <v>1619</v>
      </c>
      <c r="B2199" s="33" t="s">
        <v>4790</v>
      </c>
      <c r="C2199" s="80">
        <v>1500</v>
      </c>
      <c r="D2199" s="81">
        <v>2000</v>
      </c>
      <c r="E2199" s="1" t="s">
        <v>2809</v>
      </c>
      <c r="F2199" s="1" t="s">
        <v>2810</v>
      </c>
      <c r="G2199" s="82" t="s">
        <v>2867</v>
      </c>
      <c r="H2199" s="1" t="s">
        <v>2984</v>
      </c>
    </row>
    <row r="2200" spans="1:8">
      <c r="A2200" s="1">
        <v>2207</v>
      </c>
      <c r="B2200" s="33" t="s">
        <v>4791</v>
      </c>
      <c r="C2200" s="80">
        <v>2000</v>
      </c>
      <c r="D2200" s="81">
        <v>2000</v>
      </c>
      <c r="E2200" s="1" t="s">
        <v>2809</v>
      </c>
      <c r="F2200" s="1" t="s">
        <v>2810</v>
      </c>
      <c r="G2200" s="82" t="s">
        <v>2818</v>
      </c>
      <c r="H2200" s="1" t="s">
        <v>2952</v>
      </c>
    </row>
    <row r="2201" spans="1:8">
      <c r="A2201" s="1">
        <v>2473</v>
      </c>
      <c r="B2201" s="33" t="s">
        <v>4792</v>
      </c>
      <c r="C2201" s="80">
        <v>2000</v>
      </c>
      <c r="D2201" s="81">
        <v>2000</v>
      </c>
      <c r="E2201" s="1" t="s">
        <v>2809</v>
      </c>
      <c r="F2201" s="1" t="s">
        <v>2810</v>
      </c>
      <c r="G2201" s="82" t="s">
        <v>2818</v>
      </c>
      <c r="H2201" s="1" t="s">
        <v>2948</v>
      </c>
    </row>
    <row r="2202" spans="1:8">
      <c r="A2202" s="1">
        <v>2480</v>
      </c>
      <c r="B2202" s="33" t="s">
        <v>4793</v>
      </c>
      <c r="C2202" s="80">
        <v>2000</v>
      </c>
      <c r="D2202" s="81">
        <v>2000</v>
      </c>
      <c r="E2202" s="1" t="s">
        <v>2809</v>
      </c>
      <c r="F2202" s="1" t="s">
        <v>2810</v>
      </c>
      <c r="G2202" s="82" t="s">
        <v>2867</v>
      </c>
      <c r="H2202" s="1" t="s">
        <v>2948</v>
      </c>
    </row>
    <row r="2203" spans="1:8">
      <c r="A2203" s="1">
        <v>2937</v>
      </c>
      <c r="B2203" s="33" t="s">
        <v>4794</v>
      </c>
      <c r="C2203" s="80">
        <v>1500</v>
      </c>
      <c r="D2203" s="81">
        <v>2000</v>
      </c>
      <c r="E2203" s="1" t="s">
        <v>2809</v>
      </c>
      <c r="F2203" s="1" t="s">
        <v>2820</v>
      </c>
      <c r="G2203" s="82" t="s">
        <v>2821</v>
      </c>
      <c r="H2203" s="1" t="s">
        <v>3032</v>
      </c>
    </row>
    <row r="2204" spans="1:8" ht="27.6">
      <c r="A2204" s="1">
        <v>3385</v>
      </c>
      <c r="B2204" s="33" t="s">
        <v>4795</v>
      </c>
      <c r="C2204" s="80">
        <v>2000</v>
      </c>
      <c r="D2204" s="81">
        <v>2000</v>
      </c>
      <c r="E2204" s="1" t="s">
        <v>2809</v>
      </c>
      <c r="F2204" s="1" t="s">
        <v>2810</v>
      </c>
      <c r="G2204" s="82" t="s">
        <v>2843</v>
      </c>
      <c r="H2204" s="1" t="s">
        <v>2928</v>
      </c>
    </row>
    <row r="2205" spans="1:8">
      <c r="A2205" s="1">
        <v>3403</v>
      </c>
      <c r="B2205" s="33" t="s">
        <v>4796</v>
      </c>
      <c r="C2205" s="80">
        <v>2000</v>
      </c>
      <c r="D2205" s="81">
        <v>2000</v>
      </c>
      <c r="E2205" s="1" t="s">
        <v>2809</v>
      </c>
      <c r="F2205" s="1" t="s">
        <v>2820</v>
      </c>
      <c r="G2205" s="82" t="s">
        <v>2825</v>
      </c>
      <c r="H2205" s="1" t="s">
        <v>2928</v>
      </c>
    </row>
    <row r="2206" spans="1:8" ht="27.6">
      <c r="A2206" s="1">
        <v>3431</v>
      </c>
      <c r="B2206" s="33" t="s">
        <v>4797</v>
      </c>
      <c r="C2206" s="80">
        <v>2000</v>
      </c>
      <c r="D2206" s="81">
        <v>2000</v>
      </c>
      <c r="E2206" s="1" t="s">
        <v>2809</v>
      </c>
      <c r="F2206" s="1" t="s">
        <v>2810</v>
      </c>
      <c r="G2206" s="82" t="s">
        <v>2851</v>
      </c>
      <c r="H2206" s="1" t="s">
        <v>2928</v>
      </c>
    </row>
    <row r="2207" spans="1:8">
      <c r="A2207" s="1">
        <v>3445</v>
      </c>
      <c r="B2207" s="33" t="s">
        <v>4798</v>
      </c>
      <c r="C2207" s="80">
        <v>2000</v>
      </c>
      <c r="D2207" s="81">
        <v>2000</v>
      </c>
      <c r="E2207" s="1" t="s">
        <v>2809</v>
      </c>
      <c r="F2207" s="1" t="s">
        <v>2820</v>
      </c>
      <c r="G2207" s="82" t="s">
        <v>2880</v>
      </c>
      <c r="H2207" s="1" t="s">
        <v>2928</v>
      </c>
    </row>
    <row r="2208" spans="1:8">
      <c r="A2208" s="1">
        <v>3627</v>
      </c>
      <c r="B2208" s="33" t="s">
        <v>4799</v>
      </c>
      <c r="C2208" s="80">
        <v>2000</v>
      </c>
      <c r="D2208" s="81">
        <v>2000</v>
      </c>
      <c r="E2208" s="1" t="s">
        <v>2809</v>
      </c>
      <c r="F2208" s="1" t="s">
        <v>2810</v>
      </c>
      <c r="G2208" s="82" t="s">
        <v>2849</v>
      </c>
      <c r="H2208" s="1" t="s">
        <v>2928</v>
      </c>
    </row>
    <row r="2209" spans="1:8">
      <c r="A2209" s="1">
        <v>3770</v>
      </c>
      <c r="B2209" s="33" t="s">
        <v>4800</v>
      </c>
      <c r="C2209" s="80">
        <v>2000</v>
      </c>
      <c r="D2209" s="81">
        <v>2000</v>
      </c>
      <c r="E2209" s="1" t="s">
        <v>2809</v>
      </c>
      <c r="F2209" s="1" t="s">
        <v>2820</v>
      </c>
      <c r="G2209" s="82" t="s">
        <v>2825</v>
      </c>
      <c r="H2209" s="1" t="s">
        <v>3032</v>
      </c>
    </row>
    <row r="2210" spans="1:8">
      <c r="A2210" s="1">
        <v>1603</v>
      </c>
      <c r="B2210" s="33" t="s">
        <v>4787</v>
      </c>
      <c r="C2210" s="80">
        <v>2000</v>
      </c>
      <c r="D2210" s="81">
        <v>2000.66</v>
      </c>
      <c r="E2210" s="1" t="s">
        <v>2809</v>
      </c>
      <c r="F2210" s="1" t="s">
        <v>2810</v>
      </c>
      <c r="G2210" s="82" t="s">
        <v>2843</v>
      </c>
      <c r="H2210" s="1" t="s">
        <v>2984</v>
      </c>
    </row>
    <row r="2211" spans="1:8">
      <c r="A2211" s="1">
        <v>883</v>
      </c>
      <c r="B2211" s="33" t="s">
        <v>4785</v>
      </c>
      <c r="C2211" s="80">
        <v>5000</v>
      </c>
      <c r="D2211" s="81">
        <v>2001</v>
      </c>
      <c r="E2211" s="1" t="s">
        <v>2861</v>
      </c>
      <c r="F2211" s="1" t="s">
        <v>2810</v>
      </c>
      <c r="G2211" s="82" t="s">
        <v>2839</v>
      </c>
      <c r="H2211" s="1" t="s">
        <v>2948</v>
      </c>
    </row>
    <row r="2212" spans="1:8">
      <c r="A2212" s="1">
        <v>3216</v>
      </c>
      <c r="B2212" s="33" t="s">
        <v>4786</v>
      </c>
      <c r="C2212" s="80">
        <v>2000</v>
      </c>
      <c r="D2212" s="81">
        <v>2001</v>
      </c>
      <c r="E2212" s="1" t="s">
        <v>2809</v>
      </c>
      <c r="F2212" s="1" t="s">
        <v>2820</v>
      </c>
      <c r="G2212" s="82" t="s">
        <v>2821</v>
      </c>
      <c r="H2212" s="1" t="s">
        <v>2928</v>
      </c>
    </row>
    <row r="2213" spans="1:8">
      <c r="A2213" s="1">
        <v>3159</v>
      </c>
      <c r="B2213" s="33" t="s">
        <v>4784</v>
      </c>
      <c r="C2213" s="80">
        <v>1500</v>
      </c>
      <c r="D2213" s="81">
        <v>2002.22</v>
      </c>
      <c r="E2213" s="1" t="s">
        <v>2809</v>
      </c>
      <c r="F2213" s="1" t="s">
        <v>2810</v>
      </c>
      <c r="G2213" s="82" t="s">
        <v>2815</v>
      </c>
      <c r="H2213" s="1" t="s">
        <v>2928</v>
      </c>
    </row>
    <row r="2214" spans="1:8">
      <c r="A2214" s="1">
        <v>20</v>
      </c>
      <c r="B2214" s="33" t="s">
        <v>4782</v>
      </c>
      <c r="C2214" s="80">
        <v>2000</v>
      </c>
      <c r="D2214" s="81">
        <v>2004</v>
      </c>
      <c r="E2214" s="1" t="s">
        <v>2809</v>
      </c>
      <c r="F2214" s="1" t="s">
        <v>2810</v>
      </c>
      <c r="G2214" s="82" t="s">
        <v>2851</v>
      </c>
      <c r="H2214" s="1" t="s">
        <v>2997</v>
      </c>
    </row>
    <row r="2215" spans="1:8">
      <c r="A2215" s="1">
        <v>533</v>
      </c>
      <c r="B2215" s="33" t="s">
        <v>4783</v>
      </c>
      <c r="C2215" s="80">
        <v>2000</v>
      </c>
      <c r="D2215" s="81">
        <v>2004</v>
      </c>
      <c r="E2215" s="1" t="s">
        <v>2809</v>
      </c>
      <c r="F2215" s="1" t="s">
        <v>2820</v>
      </c>
      <c r="G2215" s="82" t="s">
        <v>2823</v>
      </c>
      <c r="H2215" s="1" t="s">
        <v>2928</v>
      </c>
    </row>
    <row r="2216" spans="1:8">
      <c r="A2216" s="1">
        <v>748</v>
      </c>
      <c r="B2216" s="33" t="s">
        <v>4778</v>
      </c>
      <c r="C2216" s="80">
        <v>2000</v>
      </c>
      <c r="D2216" s="81">
        <v>2005</v>
      </c>
      <c r="E2216" s="1" t="s">
        <v>2809</v>
      </c>
      <c r="F2216" s="1" t="s">
        <v>2810</v>
      </c>
      <c r="G2216" s="82" t="s">
        <v>2851</v>
      </c>
      <c r="H2216" s="1" t="s">
        <v>2999</v>
      </c>
    </row>
    <row r="2217" spans="1:8" ht="27.6">
      <c r="A2217" s="1">
        <v>2429</v>
      </c>
      <c r="B2217" s="33" t="s">
        <v>4779</v>
      </c>
      <c r="C2217" s="80">
        <v>140000</v>
      </c>
      <c r="D2217" s="81">
        <v>2005</v>
      </c>
      <c r="E2217" s="1" t="s">
        <v>2861</v>
      </c>
      <c r="F2217" s="1" t="s">
        <v>2833</v>
      </c>
      <c r="G2217" s="82" t="s">
        <v>2815</v>
      </c>
      <c r="H2217" s="1" t="s">
        <v>3661</v>
      </c>
    </row>
    <row r="2218" spans="1:8">
      <c r="A2218" s="1">
        <v>3373</v>
      </c>
      <c r="B2218" s="33" t="s">
        <v>4780</v>
      </c>
      <c r="C2218" s="80">
        <v>2000</v>
      </c>
      <c r="D2218" s="81">
        <v>2005</v>
      </c>
      <c r="E2218" s="1" t="s">
        <v>2809</v>
      </c>
      <c r="F2218" s="1" t="s">
        <v>2820</v>
      </c>
      <c r="G2218" s="82" t="s">
        <v>2821</v>
      </c>
      <c r="H2218" s="1" t="s">
        <v>2928</v>
      </c>
    </row>
    <row r="2219" spans="1:8" ht="27.6">
      <c r="A2219" s="1">
        <v>3775</v>
      </c>
      <c r="B2219" s="33" t="s">
        <v>4781</v>
      </c>
      <c r="C2219" s="80">
        <v>2000</v>
      </c>
      <c r="D2219" s="81">
        <v>2005</v>
      </c>
      <c r="E2219" s="1" t="s">
        <v>2809</v>
      </c>
      <c r="F2219" s="1" t="s">
        <v>2810</v>
      </c>
      <c r="G2219" s="82" t="s">
        <v>2849</v>
      </c>
      <c r="H2219" s="1" t="s">
        <v>3032</v>
      </c>
    </row>
    <row r="2220" spans="1:8">
      <c r="A2220" s="1">
        <v>2110</v>
      </c>
      <c r="B2220" s="33" t="s">
        <v>4777</v>
      </c>
      <c r="C2220" s="80">
        <v>2000</v>
      </c>
      <c r="D2220" s="81">
        <v>2007</v>
      </c>
      <c r="E2220" s="1" t="s">
        <v>2809</v>
      </c>
      <c r="F2220" s="1" t="s">
        <v>2810</v>
      </c>
      <c r="G2220" s="82" t="s">
        <v>2823</v>
      </c>
      <c r="H2220" s="1" t="s">
        <v>2948</v>
      </c>
    </row>
    <row r="2221" spans="1:8">
      <c r="A2221" s="1">
        <v>1634</v>
      </c>
      <c r="B2221" s="33" t="s">
        <v>4775</v>
      </c>
      <c r="C2221" s="80">
        <v>2000</v>
      </c>
      <c r="D2221" s="81">
        <v>2010</v>
      </c>
      <c r="E2221" s="1" t="s">
        <v>2809</v>
      </c>
      <c r="F2221" s="1" t="s">
        <v>2810</v>
      </c>
      <c r="G2221" s="82" t="s">
        <v>2823</v>
      </c>
      <c r="H2221" s="1" t="s">
        <v>2984</v>
      </c>
    </row>
    <row r="2222" spans="1:8">
      <c r="A2222" s="1">
        <v>3653</v>
      </c>
      <c r="B2222" s="33" t="s">
        <v>4776</v>
      </c>
      <c r="C2222" s="80">
        <v>2000</v>
      </c>
      <c r="D2222" s="81">
        <v>2010</v>
      </c>
      <c r="E2222" s="1" t="s">
        <v>2809</v>
      </c>
      <c r="F2222" s="1" t="s">
        <v>2820</v>
      </c>
      <c r="G2222" s="82" t="s">
        <v>2851</v>
      </c>
      <c r="H2222" s="1" t="s">
        <v>2928</v>
      </c>
    </row>
    <row r="2223" spans="1:8">
      <c r="A2223" s="1">
        <v>1671</v>
      </c>
      <c r="B2223" s="33" t="s">
        <v>4774</v>
      </c>
      <c r="C2223" s="80">
        <v>2000</v>
      </c>
      <c r="D2223" s="81">
        <v>2013.47</v>
      </c>
      <c r="E2223" s="1" t="s">
        <v>2809</v>
      </c>
      <c r="F2223" s="1" t="s">
        <v>2810</v>
      </c>
      <c r="G2223" s="82" t="s">
        <v>2851</v>
      </c>
      <c r="H2223" s="1" t="s">
        <v>3185</v>
      </c>
    </row>
    <row r="2224" spans="1:8" ht="27.6">
      <c r="A2224" s="1">
        <v>1651</v>
      </c>
      <c r="B2224" s="33" t="s">
        <v>4769</v>
      </c>
      <c r="C2224" s="80">
        <v>2000</v>
      </c>
      <c r="D2224" s="81">
        <v>2015</v>
      </c>
      <c r="E2224" s="1" t="s">
        <v>2809</v>
      </c>
      <c r="F2224" s="1" t="s">
        <v>2810</v>
      </c>
      <c r="G2224" s="82" t="s">
        <v>2849</v>
      </c>
      <c r="H2224" s="1" t="s">
        <v>3185</v>
      </c>
    </row>
    <row r="2225" spans="1:8">
      <c r="A2225" s="1">
        <v>2119</v>
      </c>
      <c r="B2225" s="33" t="s">
        <v>4770</v>
      </c>
      <c r="C2225" s="80">
        <v>2000</v>
      </c>
      <c r="D2225" s="81">
        <v>2015</v>
      </c>
      <c r="E2225" s="1" t="s">
        <v>2809</v>
      </c>
      <c r="F2225" s="1" t="s">
        <v>2810</v>
      </c>
      <c r="G2225" s="82" t="s">
        <v>2851</v>
      </c>
      <c r="H2225" s="1" t="s">
        <v>2948</v>
      </c>
    </row>
    <row r="2226" spans="1:8">
      <c r="A2226" s="1">
        <v>3520</v>
      </c>
      <c r="B2226" s="33" t="s">
        <v>4771</v>
      </c>
      <c r="C2226" s="80">
        <v>2000</v>
      </c>
      <c r="D2226" s="81">
        <v>2015</v>
      </c>
      <c r="E2226" s="1" t="s">
        <v>2809</v>
      </c>
      <c r="F2226" s="1" t="s">
        <v>2820</v>
      </c>
      <c r="G2226" s="82" t="s">
        <v>2867</v>
      </c>
      <c r="H2226" s="1" t="s">
        <v>2928</v>
      </c>
    </row>
    <row r="2227" spans="1:8">
      <c r="A2227" s="1">
        <v>3594</v>
      </c>
      <c r="B2227" s="33" t="s">
        <v>4772</v>
      </c>
      <c r="C2227" s="80">
        <v>1600</v>
      </c>
      <c r="D2227" s="81">
        <v>2015</v>
      </c>
      <c r="E2227" s="1" t="s">
        <v>2809</v>
      </c>
      <c r="F2227" s="1" t="s">
        <v>2810</v>
      </c>
      <c r="G2227" s="82" t="s">
        <v>2867</v>
      </c>
      <c r="H2227" s="1" t="s">
        <v>2928</v>
      </c>
    </row>
    <row r="2228" spans="1:8">
      <c r="A2228" s="1">
        <v>3727</v>
      </c>
      <c r="B2228" s="33" t="s">
        <v>4773</v>
      </c>
      <c r="C2228" s="80">
        <v>2000</v>
      </c>
      <c r="D2228" s="81">
        <v>2015</v>
      </c>
      <c r="E2228" s="1" t="s">
        <v>2809</v>
      </c>
      <c r="F2228" s="1" t="s">
        <v>2810</v>
      </c>
      <c r="G2228" s="82" t="s">
        <v>2880</v>
      </c>
      <c r="H2228" s="1" t="s">
        <v>2928</v>
      </c>
    </row>
    <row r="2229" spans="1:8">
      <c r="A2229" s="1">
        <v>1284</v>
      </c>
      <c r="B2229" s="33" t="s">
        <v>4763</v>
      </c>
      <c r="C2229" s="80">
        <v>2000</v>
      </c>
      <c r="D2229" s="81">
        <v>2020</v>
      </c>
      <c r="E2229" s="1" t="s">
        <v>2809</v>
      </c>
      <c r="F2229" s="1" t="s">
        <v>2810</v>
      </c>
      <c r="G2229" s="82" t="s">
        <v>2815</v>
      </c>
      <c r="H2229" s="1" t="s">
        <v>2928</v>
      </c>
    </row>
    <row r="2230" spans="1:8">
      <c r="A2230" s="1">
        <v>1441</v>
      </c>
      <c r="B2230" s="33" t="s">
        <v>4764</v>
      </c>
      <c r="C2230" s="80">
        <v>180000</v>
      </c>
      <c r="D2230" s="81">
        <v>2020</v>
      </c>
      <c r="E2230" s="1" t="s">
        <v>2861</v>
      </c>
      <c r="F2230" s="1" t="s">
        <v>2820</v>
      </c>
      <c r="G2230" s="82" t="s">
        <v>2851</v>
      </c>
      <c r="H2230" s="1" t="s">
        <v>3694</v>
      </c>
    </row>
    <row r="2231" spans="1:8">
      <c r="A2231" s="1">
        <v>1826</v>
      </c>
      <c r="B2231" s="33" t="s">
        <v>4765</v>
      </c>
      <c r="C2231" s="80">
        <v>2000</v>
      </c>
      <c r="D2231" s="81">
        <v>2020</v>
      </c>
      <c r="E2231" s="1" t="s">
        <v>2809</v>
      </c>
      <c r="F2231" s="1" t="s">
        <v>2810</v>
      </c>
      <c r="G2231" s="82" t="s">
        <v>2839</v>
      </c>
      <c r="H2231" s="1" t="s">
        <v>2984</v>
      </c>
    </row>
    <row r="2232" spans="1:8" ht="27.6">
      <c r="A2232" s="1">
        <v>3357</v>
      </c>
      <c r="B2232" s="33" t="s">
        <v>4766</v>
      </c>
      <c r="C2232" s="80">
        <v>2000</v>
      </c>
      <c r="D2232" s="81">
        <v>2020</v>
      </c>
      <c r="E2232" s="1" t="s">
        <v>2809</v>
      </c>
      <c r="F2232" s="1" t="s">
        <v>2820</v>
      </c>
      <c r="G2232" s="82" t="s">
        <v>2851</v>
      </c>
      <c r="H2232" s="1" t="s">
        <v>2928</v>
      </c>
    </row>
    <row r="2233" spans="1:8">
      <c r="A2233" s="1">
        <v>3474</v>
      </c>
      <c r="B2233" s="33" t="s">
        <v>4767</v>
      </c>
      <c r="C2233" s="80">
        <v>2000</v>
      </c>
      <c r="D2233" s="81">
        <v>2020</v>
      </c>
      <c r="E2233" s="1" t="s">
        <v>2809</v>
      </c>
      <c r="F2233" s="1" t="s">
        <v>2820</v>
      </c>
      <c r="G2233" s="82" t="s">
        <v>2821</v>
      </c>
      <c r="H2233" s="1" t="s">
        <v>2928</v>
      </c>
    </row>
    <row r="2234" spans="1:8">
      <c r="A2234" s="1">
        <v>3618</v>
      </c>
      <c r="B2234" s="33" t="s">
        <v>4768</v>
      </c>
      <c r="C2234" s="80">
        <v>2000</v>
      </c>
      <c r="D2234" s="81">
        <v>2020</v>
      </c>
      <c r="E2234" s="1" t="s">
        <v>2809</v>
      </c>
      <c r="F2234" s="1" t="s">
        <v>2820</v>
      </c>
      <c r="G2234" s="82" t="s">
        <v>2825</v>
      </c>
      <c r="H2234" s="1" t="s">
        <v>2928</v>
      </c>
    </row>
    <row r="2235" spans="1:8">
      <c r="A2235" s="1">
        <v>1261</v>
      </c>
      <c r="B2235" s="33" t="s">
        <v>4759</v>
      </c>
      <c r="C2235" s="80">
        <v>2000</v>
      </c>
      <c r="D2235" s="81">
        <v>2025</v>
      </c>
      <c r="E2235" s="1" t="s">
        <v>2809</v>
      </c>
      <c r="F2235" s="1" t="s">
        <v>2810</v>
      </c>
      <c r="G2235" s="82" t="s">
        <v>2815</v>
      </c>
      <c r="H2235" s="1" t="s">
        <v>2984</v>
      </c>
    </row>
    <row r="2236" spans="1:8">
      <c r="A2236" s="1">
        <v>1856</v>
      </c>
      <c r="B2236" s="33" t="s">
        <v>4760</v>
      </c>
      <c r="C2236" s="80">
        <v>2000</v>
      </c>
      <c r="D2236" s="81">
        <v>2025</v>
      </c>
      <c r="E2236" s="1" t="s">
        <v>2809</v>
      </c>
      <c r="F2236" s="1" t="s">
        <v>2810</v>
      </c>
      <c r="G2236" s="82" t="s">
        <v>2821</v>
      </c>
      <c r="H2236" s="1" t="s">
        <v>2984</v>
      </c>
    </row>
    <row r="2237" spans="1:8">
      <c r="A2237" s="1">
        <v>3809</v>
      </c>
      <c r="B2237" s="33" t="s">
        <v>4761</v>
      </c>
      <c r="C2237" s="80">
        <v>2000</v>
      </c>
      <c r="D2237" s="81">
        <v>2025</v>
      </c>
      <c r="E2237" s="1" t="s">
        <v>2809</v>
      </c>
      <c r="F2237" s="1" t="s">
        <v>2820</v>
      </c>
      <c r="G2237" s="82" t="s">
        <v>2821</v>
      </c>
      <c r="H2237" s="1" t="s">
        <v>2928</v>
      </c>
    </row>
    <row r="2238" spans="1:8">
      <c r="A2238" s="1">
        <v>3839</v>
      </c>
      <c r="B2238" s="33" t="s">
        <v>4762</v>
      </c>
      <c r="C2238" s="80">
        <v>2000</v>
      </c>
      <c r="D2238" s="81">
        <v>2025</v>
      </c>
      <c r="E2238" s="1" t="s">
        <v>2809</v>
      </c>
      <c r="F2238" s="1" t="s">
        <v>2810</v>
      </c>
      <c r="G2238" s="82" t="s">
        <v>2825</v>
      </c>
      <c r="H2238" s="1" t="s">
        <v>2928</v>
      </c>
    </row>
    <row r="2239" spans="1:8">
      <c r="A2239" s="1">
        <v>40</v>
      </c>
      <c r="B2239" s="33" t="s">
        <v>4757</v>
      </c>
      <c r="C2239" s="80">
        <v>2000</v>
      </c>
      <c r="D2239" s="81">
        <v>2027</v>
      </c>
      <c r="E2239" s="1" t="s">
        <v>2809</v>
      </c>
      <c r="F2239" s="1" t="s">
        <v>2810</v>
      </c>
      <c r="G2239" s="82" t="s">
        <v>2825</v>
      </c>
      <c r="H2239" s="1" t="s">
        <v>2997</v>
      </c>
    </row>
    <row r="2240" spans="1:8">
      <c r="A2240" s="1">
        <v>3519</v>
      </c>
      <c r="B2240" s="33" t="s">
        <v>4758</v>
      </c>
      <c r="C2240" s="80">
        <v>2000</v>
      </c>
      <c r="D2240" s="81">
        <v>2027</v>
      </c>
      <c r="E2240" s="1" t="s">
        <v>2809</v>
      </c>
      <c r="F2240" s="1" t="s">
        <v>2820</v>
      </c>
      <c r="G2240" s="82" t="s">
        <v>2811</v>
      </c>
      <c r="H2240" s="1" t="s">
        <v>2928</v>
      </c>
    </row>
    <row r="2241" spans="1:8" ht="27.6">
      <c r="A2241" s="1">
        <v>1314</v>
      </c>
      <c r="B2241" s="33" t="s">
        <v>4756</v>
      </c>
      <c r="C2241" s="80">
        <v>180000</v>
      </c>
      <c r="D2241" s="81">
        <v>2028</v>
      </c>
      <c r="E2241" s="1" t="s">
        <v>2814</v>
      </c>
      <c r="F2241" s="1" t="s">
        <v>2810</v>
      </c>
      <c r="G2241" s="82" t="s">
        <v>2867</v>
      </c>
      <c r="H2241" s="1" t="s">
        <v>2816</v>
      </c>
    </row>
    <row r="2242" spans="1:8">
      <c r="A2242" s="1">
        <v>2912</v>
      </c>
      <c r="B2242" s="33" t="s">
        <v>4754</v>
      </c>
      <c r="C2242" s="80">
        <v>14440</v>
      </c>
      <c r="D2242" s="81">
        <v>2030</v>
      </c>
      <c r="E2242" s="1" t="s">
        <v>2861</v>
      </c>
      <c r="F2242" s="1" t="s">
        <v>2810</v>
      </c>
      <c r="G2242" s="82" t="s">
        <v>2815</v>
      </c>
      <c r="H2242" s="1" t="s">
        <v>2928</v>
      </c>
    </row>
    <row r="2243" spans="1:8">
      <c r="A2243" s="1">
        <v>3713</v>
      </c>
      <c r="B2243" s="33" t="s">
        <v>4755</v>
      </c>
      <c r="C2243" s="80">
        <v>2000</v>
      </c>
      <c r="D2243" s="81">
        <v>2030</v>
      </c>
      <c r="E2243" s="1" t="s">
        <v>2809</v>
      </c>
      <c r="F2243" s="1" t="s">
        <v>2810</v>
      </c>
      <c r="G2243" s="82" t="s">
        <v>2825</v>
      </c>
      <c r="H2243" s="1" t="s">
        <v>2928</v>
      </c>
    </row>
    <row r="2244" spans="1:8">
      <c r="A2244" s="1">
        <v>407</v>
      </c>
      <c r="B2244" s="33" t="s">
        <v>4753</v>
      </c>
      <c r="C2244" s="80">
        <v>2000</v>
      </c>
      <c r="D2244" s="81">
        <v>2031</v>
      </c>
      <c r="E2244" s="1" t="s">
        <v>2809</v>
      </c>
      <c r="F2244" s="1" t="s">
        <v>2810</v>
      </c>
      <c r="G2244" s="82" t="s">
        <v>2880</v>
      </c>
      <c r="H2244" s="1" t="s">
        <v>2876</v>
      </c>
    </row>
    <row r="2245" spans="1:8">
      <c r="A2245" s="1">
        <v>1285</v>
      </c>
      <c r="B2245" s="33" t="s">
        <v>4752</v>
      </c>
      <c r="C2245" s="80">
        <v>2000</v>
      </c>
      <c r="D2245" s="81">
        <v>2033</v>
      </c>
      <c r="E2245" s="1" t="s">
        <v>2809</v>
      </c>
      <c r="F2245" s="1" t="s">
        <v>2820</v>
      </c>
      <c r="G2245" s="82" t="s">
        <v>2821</v>
      </c>
      <c r="H2245" s="1" t="s">
        <v>2928</v>
      </c>
    </row>
    <row r="2246" spans="1:8">
      <c r="A2246" s="1">
        <v>1841</v>
      </c>
      <c r="B2246" s="33" t="s">
        <v>4750</v>
      </c>
      <c r="C2246" s="80">
        <v>2000</v>
      </c>
      <c r="D2246" s="81">
        <v>2035</v>
      </c>
      <c r="E2246" s="1" t="s">
        <v>2809</v>
      </c>
      <c r="F2246" s="1" t="s">
        <v>2810</v>
      </c>
      <c r="G2246" s="82" t="s">
        <v>2823</v>
      </c>
      <c r="H2246" s="1" t="s">
        <v>2984</v>
      </c>
    </row>
    <row r="2247" spans="1:8" ht="27.6">
      <c r="A2247" s="1">
        <v>3782</v>
      </c>
      <c r="B2247" s="33" t="s">
        <v>4751</v>
      </c>
      <c r="C2247" s="80">
        <v>2000</v>
      </c>
      <c r="D2247" s="81">
        <v>2035</v>
      </c>
      <c r="E2247" s="1" t="s">
        <v>2809</v>
      </c>
      <c r="F2247" s="1" t="s">
        <v>2820</v>
      </c>
      <c r="G2247" s="82" t="s">
        <v>2821</v>
      </c>
      <c r="H2247" s="1" t="s">
        <v>3032</v>
      </c>
    </row>
    <row r="2248" spans="1:8">
      <c r="A2248" s="1">
        <v>788</v>
      </c>
      <c r="B2248" s="33" t="s">
        <v>4749</v>
      </c>
      <c r="C2248" s="80">
        <v>1000</v>
      </c>
      <c r="D2248" s="81">
        <v>2035.05</v>
      </c>
      <c r="E2248" s="1" t="s">
        <v>2809</v>
      </c>
      <c r="F2248" s="1" t="s">
        <v>2810</v>
      </c>
      <c r="G2248" s="82" t="s">
        <v>2825</v>
      </c>
      <c r="H2248" s="1" t="s">
        <v>2984</v>
      </c>
    </row>
    <row r="2249" spans="1:8" ht="27.6">
      <c r="A2249" s="1">
        <v>3472</v>
      </c>
      <c r="B2249" s="33" t="s">
        <v>4748</v>
      </c>
      <c r="C2249" s="80">
        <v>2000</v>
      </c>
      <c r="D2249" s="81">
        <v>2041</v>
      </c>
      <c r="E2249" s="1" t="s">
        <v>2809</v>
      </c>
      <c r="F2249" s="1" t="s">
        <v>2810</v>
      </c>
      <c r="G2249" s="82" t="s">
        <v>2818</v>
      </c>
      <c r="H2249" s="1" t="s">
        <v>2928</v>
      </c>
    </row>
    <row r="2250" spans="1:8">
      <c r="A2250" s="1">
        <v>3837</v>
      </c>
      <c r="B2250" s="33" t="s">
        <v>4747</v>
      </c>
      <c r="C2250" s="80">
        <v>2000</v>
      </c>
      <c r="D2250" s="81">
        <v>2042</v>
      </c>
      <c r="E2250" s="1" t="s">
        <v>2809</v>
      </c>
      <c r="F2250" s="1" t="s">
        <v>2820</v>
      </c>
      <c r="G2250" s="82" t="s">
        <v>2825</v>
      </c>
      <c r="H2250" s="1" t="s">
        <v>2928</v>
      </c>
    </row>
    <row r="2251" spans="1:8" ht="27.6">
      <c r="A2251" s="1">
        <v>3225</v>
      </c>
      <c r="B2251" s="33" t="s">
        <v>4746</v>
      </c>
      <c r="C2251" s="80">
        <v>2000</v>
      </c>
      <c r="D2251" s="81">
        <v>2047</v>
      </c>
      <c r="E2251" s="1" t="s">
        <v>2809</v>
      </c>
      <c r="F2251" s="1" t="s">
        <v>2810</v>
      </c>
      <c r="G2251" s="82" t="s">
        <v>2825</v>
      </c>
      <c r="H2251" s="1" t="s">
        <v>2928</v>
      </c>
    </row>
    <row r="2252" spans="1:8" ht="27.6">
      <c r="A2252" s="1">
        <v>535</v>
      </c>
      <c r="B2252" s="33" t="s">
        <v>4742</v>
      </c>
      <c r="C2252" s="80">
        <v>2000</v>
      </c>
      <c r="D2252" s="81">
        <v>2050</v>
      </c>
      <c r="E2252" s="1" t="s">
        <v>2809</v>
      </c>
      <c r="F2252" s="1" t="s">
        <v>2820</v>
      </c>
      <c r="G2252" s="82" t="s">
        <v>2815</v>
      </c>
      <c r="H2252" s="1" t="s">
        <v>2928</v>
      </c>
    </row>
    <row r="2253" spans="1:8">
      <c r="A2253" s="1">
        <v>2788</v>
      </c>
      <c r="B2253" s="33" t="s">
        <v>4743</v>
      </c>
      <c r="C2253" s="80">
        <v>2000</v>
      </c>
      <c r="D2253" s="81">
        <v>2050</v>
      </c>
      <c r="E2253" s="1" t="s">
        <v>2809</v>
      </c>
      <c r="F2253" s="1" t="s">
        <v>2810</v>
      </c>
      <c r="G2253" s="82" t="s">
        <v>2821</v>
      </c>
      <c r="H2253" s="1" t="s">
        <v>2928</v>
      </c>
    </row>
    <row r="2254" spans="1:8" ht="27.6">
      <c r="A2254" s="1">
        <v>2791</v>
      </c>
      <c r="B2254" s="33" t="s">
        <v>4744</v>
      </c>
      <c r="C2254" s="80">
        <v>2000</v>
      </c>
      <c r="D2254" s="81">
        <v>2050</v>
      </c>
      <c r="E2254" s="1" t="s">
        <v>2809</v>
      </c>
      <c r="F2254" s="1" t="s">
        <v>2810</v>
      </c>
      <c r="G2254" s="82" t="s">
        <v>2867</v>
      </c>
      <c r="H2254" s="1" t="s">
        <v>2928</v>
      </c>
    </row>
    <row r="2255" spans="1:8">
      <c r="A2255" s="1">
        <v>3678</v>
      </c>
      <c r="B2255" s="33" t="s">
        <v>4745</v>
      </c>
      <c r="C2255" s="80">
        <v>2000</v>
      </c>
      <c r="D2255" s="81">
        <v>2050</v>
      </c>
      <c r="E2255" s="1" t="s">
        <v>2809</v>
      </c>
      <c r="F2255" s="1" t="s">
        <v>2820</v>
      </c>
      <c r="G2255" s="82" t="s">
        <v>2823</v>
      </c>
      <c r="H2255" s="1" t="s">
        <v>2928</v>
      </c>
    </row>
    <row r="2256" spans="1:8">
      <c r="A2256" s="1">
        <v>1921</v>
      </c>
      <c r="B2256" s="33" t="s">
        <v>4741</v>
      </c>
      <c r="C2256" s="80">
        <v>1500</v>
      </c>
      <c r="D2256" s="81">
        <v>2052</v>
      </c>
      <c r="E2256" s="1" t="s">
        <v>2809</v>
      </c>
      <c r="F2256" s="1" t="s">
        <v>2810</v>
      </c>
      <c r="G2256" s="82" t="s">
        <v>2821</v>
      </c>
      <c r="H2256" s="1" t="s">
        <v>2948</v>
      </c>
    </row>
    <row r="2257" spans="1:8">
      <c r="A2257" s="1">
        <v>1839</v>
      </c>
      <c r="B2257" s="33" t="s">
        <v>4739</v>
      </c>
      <c r="C2257" s="80">
        <v>1000</v>
      </c>
      <c r="D2257" s="81">
        <v>2053</v>
      </c>
      <c r="E2257" s="1" t="s">
        <v>2809</v>
      </c>
      <c r="F2257" s="1" t="s">
        <v>2810</v>
      </c>
      <c r="G2257" s="82" t="s">
        <v>2880</v>
      </c>
      <c r="H2257" s="1" t="s">
        <v>2984</v>
      </c>
    </row>
    <row r="2258" spans="1:8" ht="27.6">
      <c r="A2258" s="1">
        <v>2644</v>
      </c>
      <c r="B2258" s="33" t="s">
        <v>4740</v>
      </c>
      <c r="C2258" s="80">
        <v>100000</v>
      </c>
      <c r="D2258" s="81">
        <v>2053</v>
      </c>
      <c r="E2258" s="1" t="s">
        <v>2814</v>
      </c>
      <c r="F2258" s="1" t="s">
        <v>2810</v>
      </c>
      <c r="G2258" s="82" t="s">
        <v>2811</v>
      </c>
      <c r="H2258" s="1" t="s">
        <v>2844</v>
      </c>
    </row>
    <row r="2259" spans="1:8">
      <c r="A2259" s="1">
        <v>1301</v>
      </c>
      <c r="B2259" s="33" t="s">
        <v>4737</v>
      </c>
      <c r="C2259" s="80">
        <v>2000</v>
      </c>
      <c r="D2259" s="81">
        <v>2055</v>
      </c>
      <c r="E2259" s="1" t="s">
        <v>2809</v>
      </c>
      <c r="F2259" s="1" t="s">
        <v>2810</v>
      </c>
      <c r="G2259" s="82" t="s">
        <v>2851</v>
      </c>
      <c r="H2259" s="1" t="s">
        <v>2928</v>
      </c>
    </row>
    <row r="2260" spans="1:8" ht="27.6">
      <c r="A2260" s="1">
        <v>3428</v>
      </c>
      <c r="B2260" s="33" t="s">
        <v>4738</v>
      </c>
      <c r="C2260" s="80">
        <v>2000</v>
      </c>
      <c r="D2260" s="81">
        <v>2055</v>
      </c>
      <c r="E2260" s="1" t="s">
        <v>2809</v>
      </c>
      <c r="F2260" s="1" t="s">
        <v>2820</v>
      </c>
      <c r="G2260" s="82" t="s">
        <v>2811</v>
      </c>
      <c r="H2260" s="1" t="s">
        <v>2928</v>
      </c>
    </row>
    <row r="2261" spans="1:8" ht="27.6">
      <c r="A2261" s="1">
        <v>817</v>
      </c>
      <c r="B2261" s="33" t="s">
        <v>4736</v>
      </c>
      <c r="C2261" s="80">
        <v>1500</v>
      </c>
      <c r="D2261" s="81">
        <v>2056.66</v>
      </c>
      <c r="E2261" s="1" t="s">
        <v>2809</v>
      </c>
      <c r="F2261" s="1" t="s">
        <v>2810</v>
      </c>
      <c r="G2261" s="82" t="s">
        <v>2839</v>
      </c>
      <c r="H2261" s="1" t="s">
        <v>2984</v>
      </c>
    </row>
    <row r="2262" spans="1:8" ht="27.6">
      <c r="A2262" s="1">
        <v>3876</v>
      </c>
      <c r="B2262" s="33" t="s">
        <v>4735</v>
      </c>
      <c r="C2262" s="80">
        <v>3900</v>
      </c>
      <c r="D2262" s="81">
        <v>2059</v>
      </c>
      <c r="E2262" s="1" t="s">
        <v>2814</v>
      </c>
      <c r="F2262" s="1" t="s">
        <v>2820</v>
      </c>
      <c r="G2262" s="82" t="s">
        <v>2839</v>
      </c>
      <c r="H2262" s="1" t="s">
        <v>3032</v>
      </c>
    </row>
    <row r="2263" spans="1:8" ht="27.6">
      <c r="A2263" s="1">
        <v>3280</v>
      </c>
      <c r="B2263" s="33" t="s">
        <v>4733</v>
      </c>
      <c r="C2263" s="80">
        <v>2000</v>
      </c>
      <c r="D2263" s="81">
        <v>2060</v>
      </c>
      <c r="E2263" s="1" t="s">
        <v>2809</v>
      </c>
      <c r="F2263" s="1" t="s">
        <v>2810</v>
      </c>
      <c r="G2263" s="82" t="s">
        <v>2823</v>
      </c>
      <c r="H2263" s="1" t="s">
        <v>2928</v>
      </c>
    </row>
    <row r="2264" spans="1:8">
      <c r="A2264" s="1">
        <v>3465</v>
      </c>
      <c r="B2264" s="33" t="s">
        <v>4734</v>
      </c>
      <c r="C2264" s="80">
        <v>2000</v>
      </c>
      <c r="D2264" s="81">
        <v>2060</v>
      </c>
      <c r="E2264" s="1" t="s">
        <v>2809</v>
      </c>
      <c r="F2264" s="1" t="s">
        <v>2820</v>
      </c>
      <c r="G2264" s="82" t="s">
        <v>2851</v>
      </c>
      <c r="H2264" s="1" t="s">
        <v>2928</v>
      </c>
    </row>
    <row r="2265" spans="1:8">
      <c r="A2265" s="1">
        <v>3535</v>
      </c>
      <c r="B2265" s="33" t="s">
        <v>4732</v>
      </c>
      <c r="C2265" s="80">
        <v>2000</v>
      </c>
      <c r="D2265" s="81">
        <v>2063</v>
      </c>
      <c r="E2265" s="1" t="s">
        <v>2809</v>
      </c>
      <c r="F2265" s="1" t="s">
        <v>2820</v>
      </c>
      <c r="G2265" s="82" t="s">
        <v>2880</v>
      </c>
      <c r="H2265" s="1" t="s">
        <v>2928</v>
      </c>
    </row>
    <row r="2266" spans="1:8">
      <c r="A2266" s="1">
        <v>383</v>
      </c>
      <c r="B2266" s="33" t="s">
        <v>4730</v>
      </c>
      <c r="C2266" s="80">
        <v>999</v>
      </c>
      <c r="D2266" s="81">
        <v>2065</v>
      </c>
      <c r="E2266" s="1" t="s">
        <v>2809</v>
      </c>
      <c r="F2266" s="1" t="s">
        <v>2810</v>
      </c>
      <c r="G2266" s="82" t="s">
        <v>2823</v>
      </c>
      <c r="H2266" s="1" t="s">
        <v>2876</v>
      </c>
    </row>
    <row r="2267" spans="1:8">
      <c r="A2267" s="1">
        <v>2485</v>
      </c>
      <c r="B2267" s="33" t="s">
        <v>4731</v>
      </c>
      <c r="C2267" s="80">
        <v>2000</v>
      </c>
      <c r="D2267" s="81">
        <v>2065</v>
      </c>
      <c r="E2267" s="1" t="s">
        <v>2809</v>
      </c>
      <c r="F2267" s="1" t="s">
        <v>2810</v>
      </c>
      <c r="G2267" s="82" t="s">
        <v>2880</v>
      </c>
      <c r="H2267" s="1" t="s">
        <v>2948</v>
      </c>
    </row>
    <row r="2268" spans="1:8" ht="27.6">
      <c r="A2268" s="1">
        <v>144</v>
      </c>
      <c r="B2268" s="33" t="s">
        <v>4728</v>
      </c>
      <c r="C2268" s="80">
        <v>7500</v>
      </c>
      <c r="D2268" s="81">
        <v>2070</v>
      </c>
      <c r="E2268" s="1" t="s">
        <v>2814</v>
      </c>
      <c r="F2268" s="1" t="s">
        <v>96</v>
      </c>
      <c r="G2268" s="82" t="s">
        <v>2811</v>
      </c>
      <c r="H2268" s="1" t="s">
        <v>3142</v>
      </c>
    </row>
    <row r="2269" spans="1:8">
      <c r="A2269" s="1">
        <v>3195</v>
      </c>
      <c r="B2269" s="33" t="s">
        <v>4729</v>
      </c>
      <c r="C2269" s="80">
        <v>3500</v>
      </c>
      <c r="D2269" s="81">
        <v>2070</v>
      </c>
      <c r="E2269" s="1" t="s">
        <v>2861</v>
      </c>
      <c r="F2269" s="1" t="s">
        <v>2810</v>
      </c>
      <c r="G2269" s="82" t="s">
        <v>2839</v>
      </c>
      <c r="H2269" s="1" t="s">
        <v>3032</v>
      </c>
    </row>
    <row r="2270" spans="1:8" ht="27.6">
      <c r="A2270" s="1">
        <v>1165</v>
      </c>
      <c r="B2270" s="33" t="s">
        <v>4727</v>
      </c>
      <c r="C2270" s="80">
        <v>10000</v>
      </c>
      <c r="D2270" s="81">
        <v>2070.5</v>
      </c>
      <c r="E2270" s="1" t="s">
        <v>2861</v>
      </c>
      <c r="F2270" s="1" t="s">
        <v>2810</v>
      </c>
      <c r="G2270" s="82" t="s">
        <v>2821</v>
      </c>
      <c r="H2270" s="1" t="s">
        <v>3661</v>
      </c>
    </row>
    <row r="2271" spans="1:8">
      <c r="A2271" s="1">
        <v>3379</v>
      </c>
      <c r="B2271" s="33" t="s">
        <v>4726</v>
      </c>
      <c r="C2271" s="80">
        <v>2000</v>
      </c>
      <c r="D2271" s="81">
        <v>2073</v>
      </c>
      <c r="E2271" s="1" t="s">
        <v>2809</v>
      </c>
      <c r="F2271" s="1" t="s">
        <v>2820</v>
      </c>
      <c r="G2271" s="82" t="s">
        <v>2867</v>
      </c>
      <c r="H2271" s="1" t="s">
        <v>2928</v>
      </c>
    </row>
    <row r="2272" spans="1:8" ht="27.6">
      <c r="A2272" s="1">
        <v>754</v>
      </c>
      <c r="B2272" s="33" t="s">
        <v>4725</v>
      </c>
      <c r="C2272" s="80">
        <v>2000</v>
      </c>
      <c r="D2272" s="81">
        <v>2075</v>
      </c>
      <c r="E2272" s="1" t="s">
        <v>2809</v>
      </c>
      <c r="F2272" s="1" t="s">
        <v>2810</v>
      </c>
      <c r="G2272" s="82" t="s">
        <v>2815</v>
      </c>
      <c r="H2272" s="1" t="s">
        <v>2999</v>
      </c>
    </row>
    <row r="2273" spans="1:8" ht="27.6">
      <c r="A2273" s="1">
        <v>1244</v>
      </c>
      <c r="B2273" s="33" t="s">
        <v>4723</v>
      </c>
      <c r="C2273" s="80">
        <v>2000</v>
      </c>
      <c r="D2273" s="81">
        <v>2076</v>
      </c>
      <c r="E2273" s="1" t="s">
        <v>2809</v>
      </c>
      <c r="F2273" s="1" t="s">
        <v>2810</v>
      </c>
      <c r="G2273" s="82" t="s">
        <v>2849</v>
      </c>
      <c r="H2273" s="1" t="s">
        <v>2984</v>
      </c>
    </row>
    <row r="2274" spans="1:8">
      <c r="A2274" s="1">
        <v>3477</v>
      </c>
      <c r="B2274" s="33" t="s">
        <v>4724</v>
      </c>
      <c r="C2274" s="80">
        <v>1800</v>
      </c>
      <c r="D2274" s="81">
        <v>2076</v>
      </c>
      <c r="E2274" s="1" t="s">
        <v>2809</v>
      </c>
      <c r="F2274" s="1" t="s">
        <v>2810</v>
      </c>
      <c r="G2274" s="82" t="s">
        <v>2825</v>
      </c>
      <c r="H2274" s="1" t="s">
        <v>2928</v>
      </c>
    </row>
    <row r="2275" spans="1:8">
      <c r="A2275" s="1">
        <v>64</v>
      </c>
      <c r="B2275" s="33" t="s">
        <v>4722</v>
      </c>
      <c r="C2275" s="80">
        <v>1200</v>
      </c>
      <c r="D2275" s="81">
        <v>2080</v>
      </c>
      <c r="E2275" s="1" t="s">
        <v>2809</v>
      </c>
      <c r="F2275" s="1" t="s">
        <v>2810</v>
      </c>
      <c r="G2275" s="82" t="s">
        <v>2821</v>
      </c>
      <c r="H2275" s="1" t="s">
        <v>3439</v>
      </c>
    </row>
    <row r="2276" spans="1:8">
      <c r="A2276" s="1">
        <v>2770</v>
      </c>
      <c r="B2276" s="33" t="s">
        <v>4720</v>
      </c>
      <c r="C2276" s="80">
        <v>20000</v>
      </c>
      <c r="D2276" s="81">
        <v>2082.25</v>
      </c>
      <c r="E2276" s="1" t="s">
        <v>2861</v>
      </c>
      <c r="F2276" s="1" t="s">
        <v>2810</v>
      </c>
      <c r="G2276" s="82" t="s">
        <v>2811</v>
      </c>
      <c r="H2276" s="1" t="s">
        <v>4721</v>
      </c>
    </row>
    <row r="2277" spans="1:8">
      <c r="A2277" s="1">
        <v>3303</v>
      </c>
      <c r="B2277" s="33" t="s">
        <v>4719</v>
      </c>
      <c r="C2277" s="80">
        <v>1800</v>
      </c>
      <c r="D2277" s="81">
        <v>2086</v>
      </c>
      <c r="E2277" s="1" t="s">
        <v>2809</v>
      </c>
      <c r="F2277" s="1" t="s">
        <v>2810</v>
      </c>
      <c r="G2277" s="82" t="s">
        <v>2811</v>
      </c>
      <c r="H2277" s="1" t="s">
        <v>2928</v>
      </c>
    </row>
    <row r="2278" spans="1:8">
      <c r="A2278" s="1">
        <v>3601</v>
      </c>
      <c r="B2278" s="33" t="s">
        <v>4718</v>
      </c>
      <c r="C2278" s="80">
        <v>2000</v>
      </c>
      <c r="D2278" s="81">
        <v>2087</v>
      </c>
      <c r="E2278" s="1" t="s">
        <v>2809</v>
      </c>
      <c r="F2278" s="1" t="s">
        <v>2820</v>
      </c>
      <c r="G2278" s="82" t="s">
        <v>2815</v>
      </c>
      <c r="H2278" s="1" t="s">
        <v>2928</v>
      </c>
    </row>
    <row r="2279" spans="1:8">
      <c r="A2279" s="1">
        <v>1298</v>
      </c>
      <c r="B2279" s="33" t="s">
        <v>4717</v>
      </c>
      <c r="C2279" s="80">
        <v>2000</v>
      </c>
      <c r="D2279" s="81">
        <v>2093</v>
      </c>
      <c r="E2279" s="1" t="s">
        <v>2809</v>
      </c>
      <c r="F2279" s="1" t="s">
        <v>2820</v>
      </c>
      <c r="G2279" s="82" t="s">
        <v>2849</v>
      </c>
      <c r="H2279" s="1" t="s">
        <v>2928</v>
      </c>
    </row>
    <row r="2280" spans="1:8">
      <c r="A2280" s="1">
        <v>3566</v>
      </c>
      <c r="B2280" s="33" t="s">
        <v>4716</v>
      </c>
      <c r="C2280" s="80">
        <v>2000</v>
      </c>
      <c r="D2280" s="81">
        <v>2095</v>
      </c>
      <c r="E2280" s="1" t="s">
        <v>2809</v>
      </c>
      <c r="F2280" s="1" t="s">
        <v>2820</v>
      </c>
      <c r="G2280" s="82" t="s">
        <v>2815</v>
      </c>
      <c r="H2280" s="1" t="s">
        <v>2928</v>
      </c>
    </row>
    <row r="2281" spans="1:8">
      <c r="A2281" s="1">
        <v>2307</v>
      </c>
      <c r="B2281" s="33" t="s">
        <v>4715</v>
      </c>
      <c r="C2281" s="80">
        <v>1964.47</v>
      </c>
      <c r="D2281" s="81">
        <v>2095.2600000000002</v>
      </c>
      <c r="E2281" s="1" t="s">
        <v>2809</v>
      </c>
      <c r="F2281" s="1" t="s">
        <v>2810</v>
      </c>
      <c r="G2281" s="82" t="s">
        <v>2823</v>
      </c>
      <c r="H2281" s="1" t="s">
        <v>2948</v>
      </c>
    </row>
    <row r="2282" spans="1:8" ht="27.6">
      <c r="A2282" s="1">
        <v>2534</v>
      </c>
      <c r="B2282" s="33" t="s">
        <v>4711</v>
      </c>
      <c r="C2282" s="80">
        <v>2000</v>
      </c>
      <c r="D2282" s="81">
        <v>2100</v>
      </c>
      <c r="E2282" s="1" t="s">
        <v>2809</v>
      </c>
      <c r="F2282" s="1" t="s">
        <v>2810</v>
      </c>
      <c r="G2282" s="82" t="s">
        <v>2843</v>
      </c>
      <c r="H2282" s="1" t="s">
        <v>3263</v>
      </c>
    </row>
    <row r="2283" spans="1:8" ht="27.6">
      <c r="A2283" s="1">
        <v>2645</v>
      </c>
      <c r="B2283" s="33" t="s">
        <v>4712</v>
      </c>
      <c r="C2283" s="80">
        <v>20000</v>
      </c>
      <c r="D2283" s="81">
        <v>2100</v>
      </c>
      <c r="E2283" s="1" t="s">
        <v>2814</v>
      </c>
      <c r="F2283" s="1" t="s">
        <v>2892</v>
      </c>
      <c r="G2283" s="82" t="s">
        <v>2818</v>
      </c>
      <c r="H2283" s="1" t="s">
        <v>2844</v>
      </c>
    </row>
    <row r="2284" spans="1:8">
      <c r="A2284" s="1">
        <v>3386</v>
      </c>
      <c r="B2284" s="33" t="s">
        <v>4713</v>
      </c>
      <c r="C2284" s="80">
        <v>2000</v>
      </c>
      <c r="D2284" s="81">
        <v>2100</v>
      </c>
      <c r="E2284" s="1" t="s">
        <v>2809</v>
      </c>
      <c r="F2284" s="1" t="s">
        <v>2810</v>
      </c>
      <c r="G2284" s="82" t="s">
        <v>2843</v>
      </c>
      <c r="H2284" s="1" t="s">
        <v>2928</v>
      </c>
    </row>
    <row r="2285" spans="1:8">
      <c r="A2285" s="1">
        <v>3708</v>
      </c>
      <c r="B2285" s="33" t="s">
        <v>4714</v>
      </c>
      <c r="C2285" s="80">
        <v>700</v>
      </c>
      <c r="D2285" s="81">
        <v>2100</v>
      </c>
      <c r="E2285" s="1" t="s">
        <v>2809</v>
      </c>
      <c r="F2285" s="1" t="s">
        <v>2810</v>
      </c>
      <c r="G2285" s="82" t="s">
        <v>2821</v>
      </c>
      <c r="H2285" s="1" t="s">
        <v>2928</v>
      </c>
    </row>
    <row r="2286" spans="1:8">
      <c r="A2286" s="1">
        <v>1825</v>
      </c>
      <c r="B2286" s="33" t="s">
        <v>4710</v>
      </c>
      <c r="C2286" s="80">
        <v>2000</v>
      </c>
      <c r="D2286" s="81">
        <v>2101</v>
      </c>
      <c r="E2286" s="1" t="s">
        <v>2809</v>
      </c>
      <c r="F2286" s="1" t="s">
        <v>2810</v>
      </c>
      <c r="G2286" s="82" t="s">
        <v>2821</v>
      </c>
      <c r="H2286" s="1" t="s">
        <v>2984</v>
      </c>
    </row>
    <row r="2287" spans="1:8">
      <c r="A2287" s="1">
        <v>3161</v>
      </c>
      <c r="B2287" s="33" t="s">
        <v>4708</v>
      </c>
      <c r="C2287" s="80">
        <v>2000</v>
      </c>
      <c r="D2287" s="81">
        <v>2102</v>
      </c>
      <c r="E2287" s="1" t="s">
        <v>2809</v>
      </c>
      <c r="F2287" s="1" t="s">
        <v>2820</v>
      </c>
      <c r="G2287" s="82" t="s">
        <v>2880</v>
      </c>
      <c r="H2287" s="1" t="s">
        <v>2928</v>
      </c>
    </row>
    <row r="2288" spans="1:8" ht="27.6">
      <c r="A2288" s="1">
        <v>3814</v>
      </c>
      <c r="B2288" s="33" t="s">
        <v>4709</v>
      </c>
      <c r="C2288" s="80">
        <v>1500</v>
      </c>
      <c r="D2288" s="81">
        <v>2102</v>
      </c>
      <c r="E2288" s="1" t="s">
        <v>2809</v>
      </c>
      <c r="F2288" s="1" t="s">
        <v>2810</v>
      </c>
      <c r="G2288" s="82" t="s">
        <v>2811</v>
      </c>
      <c r="H2288" s="1" t="s">
        <v>2928</v>
      </c>
    </row>
    <row r="2289" spans="1:8">
      <c r="A2289" s="1">
        <v>3081</v>
      </c>
      <c r="B2289" s="33" t="s">
        <v>4707</v>
      </c>
      <c r="C2289" s="80">
        <v>1000000</v>
      </c>
      <c r="D2289" s="81">
        <v>2103</v>
      </c>
      <c r="E2289" s="1" t="s">
        <v>2861</v>
      </c>
      <c r="F2289" s="1" t="s">
        <v>2810</v>
      </c>
      <c r="G2289" s="82" t="s">
        <v>2867</v>
      </c>
      <c r="H2289" s="1" t="s">
        <v>2881</v>
      </c>
    </row>
    <row r="2290" spans="1:8">
      <c r="A2290" s="1">
        <v>2972</v>
      </c>
      <c r="B2290" s="33" t="s">
        <v>4706</v>
      </c>
      <c r="C2290" s="80">
        <v>2000</v>
      </c>
      <c r="D2290" s="81">
        <v>2107</v>
      </c>
      <c r="E2290" s="1" t="s">
        <v>2809</v>
      </c>
      <c r="F2290" s="1" t="s">
        <v>2810</v>
      </c>
      <c r="G2290" s="82" t="s">
        <v>2843</v>
      </c>
      <c r="H2290" s="1" t="s">
        <v>2928</v>
      </c>
    </row>
    <row r="2291" spans="1:8">
      <c r="A2291" s="1">
        <v>3499</v>
      </c>
      <c r="B2291" s="33" t="s">
        <v>4705</v>
      </c>
      <c r="C2291" s="80">
        <v>2000</v>
      </c>
      <c r="D2291" s="81">
        <v>2110</v>
      </c>
      <c r="E2291" s="1" t="s">
        <v>2809</v>
      </c>
      <c r="F2291" s="1" t="s">
        <v>2810</v>
      </c>
      <c r="G2291" s="82" t="s">
        <v>2825</v>
      </c>
      <c r="H2291" s="1" t="s">
        <v>2928</v>
      </c>
    </row>
    <row r="2292" spans="1:8">
      <c r="A2292" s="1">
        <v>1283</v>
      </c>
      <c r="B2292" s="33" t="s">
        <v>4704</v>
      </c>
      <c r="C2292" s="80">
        <v>1000</v>
      </c>
      <c r="D2292" s="81">
        <v>2110.5</v>
      </c>
      <c r="E2292" s="1" t="s">
        <v>2809</v>
      </c>
      <c r="F2292" s="1" t="s">
        <v>2810</v>
      </c>
      <c r="G2292" s="82" t="s">
        <v>2811</v>
      </c>
      <c r="H2292" s="1" t="s">
        <v>2984</v>
      </c>
    </row>
    <row r="2293" spans="1:8">
      <c r="A2293" s="1">
        <v>2132</v>
      </c>
      <c r="B2293" s="33" t="s">
        <v>4703</v>
      </c>
      <c r="C2293" s="80">
        <v>100000</v>
      </c>
      <c r="D2293" s="81">
        <v>2112.9899999999998</v>
      </c>
      <c r="E2293" s="1" t="s">
        <v>2861</v>
      </c>
      <c r="F2293" s="1" t="s">
        <v>2810</v>
      </c>
      <c r="G2293" s="82" t="s">
        <v>2839</v>
      </c>
      <c r="H2293" s="1" t="s">
        <v>3029</v>
      </c>
    </row>
    <row r="2294" spans="1:8">
      <c r="A2294" s="1">
        <v>3849</v>
      </c>
      <c r="B2294" s="33" t="s">
        <v>4702</v>
      </c>
      <c r="C2294" s="80">
        <v>30000</v>
      </c>
      <c r="D2294" s="81">
        <v>2113</v>
      </c>
      <c r="E2294" s="1" t="s">
        <v>2861</v>
      </c>
      <c r="F2294" s="1" t="s">
        <v>100</v>
      </c>
      <c r="G2294" s="82" t="s">
        <v>2825</v>
      </c>
      <c r="H2294" s="1" t="s">
        <v>2928</v>
      </c>
    </row>
    <row r="2295" spans="1:8" ht="27.6">
      <c r="A2295" s="1">
        <v>1552</v>
      </c>
      <c r="B2295" s="33" t="s">
        <v>4700</v>
      </c>
      <c r="C2295" s="80">
        <v>4300</v>
      </c>
      <c r="D2295" s="81">
        <v>2115</v>
      </c>
      <c r="E2295" s="1" t="s">
        <v>2861</v>
      </c>
      <c r="F2295" s="1" t="s">
        <v>2810</v>
      </c>
      <c r="G2295" s="82" t="s">
        <v>2880</v>
      </c>
      <c r="H2295" s="1" t="s">
        <v>4701</v>
      </c>
    </row>
    <row r="2296" spans="1:8">
      <c r="A2296" s="1">
        <v>3813</v>
      </c>
      <c r="B2296" s="33" t="s">
        <v>4699</v>
      </c>
      <c r="C2296" s="80">
        <v>2100</v>
      </c>
      <c r="D2296" s="81">
        <v>2119.9899999999998</v>
      </c>
      <c r="E2296" s="1" t="s">
        <v>2809</v>
      </c>
      <c r="F2296" s="1" t="s">
        <v>2810</v>
      </c>
      <c r="G2296" s="82" t="s">
        <v>2825</v>
      </c>
      <c r="H2296" s="1" t="s">
        <v>2928</v>
      </c>
    </row>
    <row r="2297" spans="1:8">
      <c r="A2297" s="1">
        <v>3257</v>
      </c>
      <c r="B2297" s="33" t="s">
        <v>4698</v>
      </c>
      <c r="C2297" s="80">
        <v>2000</v>
      </c>
      <c r="D2297" s="81">
        <v>2125.9899999999998</v>
      </c>
      <c r="E2297" s="1" t="s">
        <v>2809</v>
      </c>
      <c r="F2297" s="1" t="s">
        <v>2820</v>
      </c>
      <c r="G2297" s="82" t="s">
        <v>2839</v>
      </c>
      <c r="H2297" s="1" t="s">
        <v>2928</v>
      </c>
    </row>
    <row r="2298" spans="1:8" ht="27.6">
      <c r="A2298" s="1">
        <v>3848</v>
      </c>
      <c r="B2298" s="33" t="s">
        <v>4697</v>
      </c>
      <c r="C2298" s="80">
        <v>13000</v>
      </c>
      <c r="D2298" s="81">
        <v>2129</v>
      </c>
      <c r="E2298" s="1" t="s">
        <v>2861</v>
      </c>
      <c r="F2298" s="1" t="s">
        <v>2810</v>
      </c>
      <c r="G2298" s="82" t="s">
        <v>2880</v>
      </c>
      <c r="H2298" s="1" t="s">
        <v>2928</v>
      </c>
    </row>
    <row r="2299" spans="1:8">
      <c r="A2299" s="1">
        <v>207</v>
      </c>
      <c r="B2299" s="33" t="s">
        <v>4695</v>
      </c>
      <c r="C2299" s="80">
        <v>14000</v>
      </c>
      <c r="D2299" s="81">
        <v>2130</v>
      </c>
      <c r="E2299" s="1" t="s">
        <v>2861</v>
      </c>
      <c r="F2299" s="1" t="s">
        <v>96</v>
      </c>
      <c r="G2299" s="82" t="s">
        <v>2815</v>
      </c>
      <c r="H2299" s="1" t="s">
        <v>2893</v>
      </c>
    </row>
    <row r="2300" spans="1:8">
      <c r="A2300" s="1">
        <v>2111</v>
      </c>
      <c r="B2300" s="33" t="s">
        <v>4696</v>
      </c>
      <c r="C2300" s="80">
        <v>2000</v>
      </c>
      <c r="D2300" s="81">
        <v>2130</v>
      </c>
      <c r="E2300" s="1" t="s">
        <v>2809</v>
      </c>
      <c r="F2300" s="1" t="s">
        <v>2810</v>
      </c>
      <c r="G2300" s="82" t="s">
        <v>2821</v>
      </c>
      <c r="H2300" s="1" t="s">
        <v>2948</v>
      </c>
    </row>
    <row r="2301" spans="1:8">
      <c r="A2301" s="1">
        <v>15</v>
      </c>
      <c r="B2301" s="33" t="s">
        <v>4693</v>
      </c>
      <c r="C2301" s="80">
        <v>2000</v>
      </c>
      <c r="D2301" s="81">
        <v>2132</v>
      </c>
      <c r="E2301" s="1" t="s">
        <v>2809</v>
      </c>
      <c r="F2301" s="1" t="s">
        <v>2841</v>
      </c>
      <c r="G2301" s="82" t="s">
        <v>2880</v>
      </c>
      <c r="H2301" s="1" t="s">
        <v>2997</v>
      </c>
    </row>
    <row r="2302" spans="1:8">
      <c r="A2302" s="1">
        <v>1889</v>
      </c>
      <c r="B2302" s="33" t="s">
        <v>4694</v>
      </c>
      <c r="C2302" s="80">
        <v>2000</v>
      </c>
      <c r="D2302" s="81">
        <v>2132</v>
      </c>
      <c r="E2302" s="1" t="s">
        <v>2809</v>
      </c>
      <c r="F2302" s="1" t="s">
        <v>2810</v>
      </c>
      <c r="G2302" s="82" t="s">
        <v>2839</v>
      </c>
      <c r="H2302" s="1" t="s">
        <v>2948</v>
      </c>
    </row>
    <row r="2303" spans="1:8">
      <c r="A2303" s="1">
        <v>3480</v>
      </c>
      <c r="B2303" s="33" t="s">
        <v>4691</v>
      </c>
      <c r="C2303" s="80">
        <v>1500</v>
      </c>
      <c r="D2303" s="81">
        <v>2140</v>
      </c>
      <c r="E2303" s="1" t="s">
        <v>2809</v>
      </c>
      <c r="F2303" s="1" t="s">
        <v>2810</v>
      </c>
      <c r="G2303" s="82" t="s">
        <v>2821</v>
      </c>
      <c r="H2303" s="1" t="s">
        <v>2928</v>
      </c>
    </row>
    <row r="2304" spans="1:8">
      <c r="A2304" s="1">
        <v>3548</v>
      </c>
      <c r="B2304" s="33" t="s">
        <v>4692</v>
      </c>
      <c r="C2304" s="80">
        <v>2100</v>
      </c>
      <c r="D2304" s="81">
        <v>2140</v>
      </c>
      <c r="E2304" s="1" t="s">
        <v>2809</v>
      </c>
      <c r="F2304" s="1" t="s">
        <v>2810</v>
      </c>
      <c r="G2304" s="82" t="s">
        <v>2811</v>
      </c>
      <c r="H2304" s="1" t="s">
        <v>2928</v>
      </c>
    </row>
    <row r="2305" spans="1:8" ht="27.6">
      <c r="A2305" s="1">
        <v>647</v>
      </c>
      <c r="B2305" s="33" t="s">
        <v>4690</v>
      </c>
      <c r="C2305" s="80">
        <v>2000</v>
      </c>
      <c r="D2305" s="81">
        <v>2141</v>
      </c>
      <c r="E2305" s="1" t="s">
        <v>2809</v>
      </c>
      <c r="F2305" s="1" t="s">
        <v>96</v>
      </c>
      <c r="G2305" s="82" t="s">
        <v>2811</v>
      </c>
      <c r="H2305" s="1" t="s">
        <v>2816</v>
      </c>
    </row>
    <row r="2306" spans="1:8">
      <c r="A2306" s="1">
        <v>3407</v>
      </c>
      <c r="B2306" s="33" t="s">
        <v>4689</v>
      </c>
      <c r="C2306" s="80">
        <v>2000</v>
      </c>
      <c r="D2306" s="81">
        <v>2142</v>
      </c>
      <c r="E2306" s="1" t="s">
        <v>2809</v>
      </c>
      <c r="F2306" s="1" t="s">
        <v>2820</v>
      </c>
      <c r="G2306" s="82" t="s">
        <v>2821</v>
      </c>
      <c r="H2306" s="1" t="s">
        <v>2928</v>
      </c>
    </row>
    <row r="2307" spans="1:8">
      <c r="A2307" s="1">
        <v>1655</v>
      </c>
      <c r="B2307" s="33" t="s">
        <v>4688</v>
      </c>
      <c r="C2307" s="80">
        <v>1500</v>
      </c>
      <c r="D2307" s="81">
        <v>2143</v>
      </c>
      <c r="E2307" s="1" t="s">
        <v>2809</v>
      </c>
      <c r="F2307" s="1" t="s">
        <v>2810</v>
      </c>
      <c r="G2307" s="82" t="s">
        <v>2849</v>
      </c>
      <c r="H2307" s="1" t="s">
        <v>3185</v>
      </c>
    </row>
    <row r="2308" spans="1:8">
      <c r="A2308" s="1">
        <v>2468</v>
      </c>
      <c r="B2308" s="33" t="s">
        <v>4687</v>
      </c>
      <c r="C2308" s="80">
        <v>2000</v>
      </c>
      <c r="D2308" s="81">
        <v>2144.34</v>
      </c>
      <c r="E2308" s="1" t="s">
        <v>2809</v>
      </c>
      <c r="F2308" s="1" t="s">
        <v>2810</v>
      </c>
      <c r="G2308" s="82" t="s">
        <v>2880</v>
      </c>
      <c r="H2308" s="1" t="s">
        <v>2948</v>
      </c>
    </row>
    <row r="2309" spans="1:8">
      <c r="A2309" s="1">
        <v>3817</v>
      </c>
      <c r="B2309" s="33" t="s">
        <v>4686</v>
      </c>
      <c r="C2309" s="80">
        <v>2000</v>
      </c>
      <c r="D2309" s="81">
        <v>2145</v>
      </c>
      <c r="E2309" s="1" t="s">
        <v>2809</v>
      </c>
      <c r="F2309" s="1" t="s">
        <v>2810</v>
      </c>
      <c r="G2309" s="82" t="s">
        <v>2818</v>
      </c>
      <c r="H2309" s="1" t="s">
        <v>2928</v>
      </c>
    </row>
    <row r="2310" spans="1:8">
      <c r="A2310" s="1">
        <v>2292</v>
      </c>
      <c r="B2310" s="33" t="s">
        <v>4685</v>
      </c>
      <c r="C2310" s="80">
        <v>2000</v>
      </c>
      <c r="D2310" s="81">
        <v>2145.0100000000002</v>
      </c>
      <c r="E2310" s="1" t="s">
        <v>2809</v>
      </c>
      <c r="F2310" s="1" t="s">
        <v>2810</v>
      </c>
      <c r="G2310" s="82" t="s">
        <v>2849</v>
      </c>
      <c r="H2310" s="1" t="s">
        <v>2984</v>
      </c>
    </row>
    <row r="2311" spans="1:8">
      <c r="A2311" s="1">
        <v>2555</v>
      </c>
      <c r="B2311" s="33" t="s">
        <v>4684</v>
      </c>
      <c r="C2311" s="80">
        <v>2000</v>
      </c>
      <c r="D2311" s="81">
        <v>2147</v>
      </c>
      <c r="E2311" s="1" t="s">
        <v>2809</v>
      </c>
      <c r="F2311" s="1" t="s">
        <v>2810</v>
      </c>
      <c r="G2311" s="82" t="s">
        <v>2823</v>
      </c>
      <c r="H2311" s="1" t="s">
        <v>3263</v>
      </c>
    </row>
    <row r="2312" spans="1:8">
      <c r="A2312" s="1">
        <v>824</v>
      </c>
      <c r="B2312" s="33" t="s">
        <v>4683</v>
      </c>
      <c r="C2312" s="80">
        <v>1600</v>
      </c>
      <c r="D2312" s="81">
        <v>2150.1</v>
      </c>
      <c r="E2312" s="1" t="s">
        <v>2809</v>
      </c>
      <c r="F2312" s="1" t="s">
        <v>2810</v>
      </c>
      <c r="G2312" s="82" t="s">
        <v>2849</v>
      </c>
      <c r="H2312" s="1" t="s">
        <v>2984</v>
      </c>
    </row>
    <row r="2313" spans="1:8" ht="27.6">
      <c r="A2313" s="1">
        <v>1096</v>
      </c>
      <c r="B2313" s="33" t="s">
        <v>4681</v>
      </c>
      <c r="C2313" s="80">
        <v>12000</v>
      </c>
      <c r="D2313" s="81">
        <v>2152</v>
      </c>
      <c r="E2313" s="1" t="s">
        <v>2861</v>
      </c>
      <c r="F2313" s="1" t="s">
        <v>2810</v>
      </c>
      <c r="G2313" s="82" t="s">
        <v>2880</v>
      </c>
      <c r="H2313" s="1" t="s">
        <v>3029</v>
      </c>
    </row>
    <row r="2314" spans="1:8">
      <c r="A2314" s="1">
        <v>2792</v>
      </c>
      <c r="B2314" s="33" t="s">
        <v>4682</v>
      </c>
      <c r="C2314" s="80">
        <v>2000</v>
      </c>
      <c r="D2314" s="81">
        <v>2152</v>
      </c>
      <c r="E2314" s="1" t="s">
        <v>2809</v>
      </c>
      <c r="F2314" s="1" t="s">
        <v>2810</v>
      </c>
      <c r="G2314" s="82" t="s">
        <v>2821</v>
      </c>
      <c r="H2314" s="1" t="s">
        <v>2928</v>
      </c>
    </row>
    <row r="2315" spans="1:8">
      <c r="A2315" s="1">
        <v>2107</v>
      </c>
      <c r="B2315" s="33" t="s">
        <v>4680</v>
      </c>
      <c r="C2315" s="80">
        <v>2000</v>
      </c>
      <c r="D2315" s="81">
        <v>2154.66</v>
      </c>
      <c r="E2315" s="1" t="s">
        <v>2809</v>
      </c>
      <c r="F2315" s="1" t="s">
        <v>2810</v>
      </c>
      <c r="G2315" s="82" t="s">
        <v>2818</v>
      </c>
      <c r="H2315" s="1" t="s">
        <v>2948</v>
      </c>
    </row>
    <row r="2316" spans="1:8">
      <c r="A2316" s="1">
        <v>2826</v>
      </c>
      <c r="B2316" s="33" t="s">
        <v>4679</v>
      </c>
      <c r="C2316" s="80">
        <v>2000</v>
      </c>
      <c r="D2316" s="81">
        <v>2155</v>
      </c>
      <c r="E2316" s="1" t="s">
        <v>2809</v>
      </c>
      <c r="F2316" s="1" t="s">
        <v>2810</v>
      </c>
      <c r="G2316" s="82" t="s">
        <v>2821</v>
      </c>
      <c r="H2316" s="1" t="s">
        <v>2928</v>
      </c>
    </row>
    <row r="2317" spans="1:8">
      <c r="A2317" s="1">
        <v>1764</v>
      </c>
      <c r="B2317" s="33" t="s">
        <v>4678</v>
      </c>
      <c r="C2317" s="80">
        <v>11000</v>
      </c>
      <c r="D2317" s="81">
        <v>2156</v>
      </c>
      <c r="E2317" s="1" t="s">
        <v>2861</v>
      </c>
      <c r="F2317" s="1" t="s">
        <v>2820</v>
      </c>
      <c r="G2317" s="82" t="s">
        <v>2851</v>
      </c>
      <c r="H2317" s="1" t="s">
        <v>2834</v>
      </c>
    </row>
    <row r="2318" spans="1:8">
      <c r="A2318" s="1">
        <v>48</v>
      </c>
      <c r="B2318" s="33" t="s">
        <v>4677</v>
      </c>
      <c r="C2318" s="80">
        <v>2000</v>
      </c>
      <c r="D2318" s="81">
        <v>2159</v>
      </c>
      <c r="E2318" s="1" t="s">
        <v>2809</v>
      </c>
      <c r="F2318" s="1" t="s">
        <v>2820</v>
      </c>
      <c r="G2318" s="82" t="s">
        <v>2839</v>
      </c>
      <c r="H2318" s="1" t="s">
        <v>2997</v>
      </c>
    </row>
    <row r="2319" spans="1:8">
      <c r="A2319" s="1">
        <v>3697</v>
      </c>
      <c r="B2319" s="33" t="s">
        <v>4676</v>
      </c>
      <c r="C2319" s="80">
        <v>2000</v>
      </c>
      <c r="D2319" s="81">
        <v>2160</v>
      </c>
      <c r="E2319" s="1" t="s">
        <v>2809</v>
      </c>
      <c r="F2319" s="1" t="s">
        <v>2820</v>
      </c>
      <c r="G2319" s="82" t="s">
        <v>2823</v>
      </c>
      <c r="H2319" s="1" t="s">
        <v>2928</v>
      </c>
    </row>
    <row r="2320" spans="1:8">
      <c r="A2320" s="1">
        <v>3296</v>
      </c>
      <c r="B2320" s="33" t="s">
        <v>4675</v>
      </c>
      <c r="C2320" s="80">
        <v>1500</v>
      </c>
      <c r="D2320" s="81">
        <v>2161</v>
      </c>
      <c r="E2320" s="1" t="s">
        <v>2809</v>
      </c>
      <c r="F2320" s="1" t="s">
        <v>2820</v>
      </c>
      <c r="G2320" s="82" t="s">
        <v>2843</v>
      </c>
      <c r="H2320" s="1" t="s">
        <v>2928</v>
      </c>
    </row>
    <row r="2321" spans="1:8">
      <c r="A2321" s="1">
        <v>3430</v>
      </c>
      <c r="B2321" s="33" t="s">
        <v>4674</v>
      </c>
      <c r="C2321" s="80">
        <v>2000</v>
      </c>
      <c r="D2321" s="81">
        <v>2170.9899999999998</v>
      </c>
      <c r="E2321" s="1" t="s">
        <v>2809</v>
      </c>
      <c r="F2321" s="1" t="s">
        <v>2820</v>
      </c>
      <c r="G2321" s="82" t="s">
        <v>2821</v>
      </c>
      <c r="H2321" s="1" t="s">
        <v>2928</v>
      </c>
    </row>
    <row r="2322" spans="1:8" ht="27.6">
      <c r="A2322" s="1">
        <v>1742</v>
      </c>
      <c r="B2322" s="33" t="s">
        <v>4673</v>
      </c>
      <c r="C2322" s="80">
        <v>2000</v>
      </c>
      <c r="D2322" s="81">
        <v>2175</v>
      </c>
      <c r="E2322" s="1" t="s">
        <v>2809</v>
      </c>
      <c r="F2322" s="1" t="s">
        <v>2810</v>
      </c>
      <c r="G2322" s="82" t="s">
        <v>2815</v>
      </c>
      <c r="H2322" s="1" t="s">
        <v>2834</v>
      </c>
    </row>
    <row r="2323" spans="1:8" ht="27.6">
      <c r="A2323" s="1">
        <v>1038</v>
      </c>
      <c r="B2323" s="33" t="s">
        <v>4672</v>
      </c>
      <c r="C2323" s="80">
        <v>1500</v>
      </c>
      <c r="D2323" s="81">
        <v>2180</v>
      </c>
      <c r="E2323" s="1" t="s">
        <v>2809</v>
      </c>
      <c r="F2323" s="1" t="s">
        <v>2810</v>
      </c>
      <c r="G2323" s="82" t="s">
        <v>2811</v>
      </c>
      <c r="H2323" s="1" t="s">
        <v>2952</v>
      </c>
    </row>
    <row r="2324" spans="1:8" ht="27.6">
      <c r="A2324" s="1">
        <v>1798</v>
      </c>
      <c r="B2324" s="33" t="s">
        <v>4670</v>
      </c>
      <c r="C2324" s="80">
        <v>16000</v>
      </c>
      <c r="D2324" s="81">
        <v>2182</v>
      </c>
      <c r="E2324" s="1" t="s">
        <v>2861</v>
      </c>
      <c r="F2324" s="1" t="s">
        <v>2810</v>
      </c>
      <c r="G2324" s="82" t="s">
        <v>2815</v>
      </c>
      <c r="H2324" s="1" t="s">
        <v>2834</v>
      </c>
    </row>
    <row r="2325" spans="1:8">
      <c r="A2325" s="1">
        <v>3176</v>
      </c>
      <c r="B2325" s="33" t="s">
        <v>4671</v>
      </c>
      <c r="C2325" s="80">
        <v>1900</v>
      </c>
      <c r="D2325" s="81">
        <v>2182</v>
      </c>
      <c r="E2325" s="1" t="s">
        <v>2809</v>
      </c>
      <c r="F2325" s="1" t="s">
        <v>2810</v>
      </c>
      <c r="G2325" s="82" t="s">
        <v>2851</v>
      </c>
      <c r="H2325" s="1" t="s">
        <v>2928</v>
      </c>
    </row>
    <row r="2326" spans="1:8">
      <c r="A2326" s="1">
        <v>2203</v>
      </c>
      <c r="B2326" s="33" t="s">
        <v>4668</v>
      </c>
      <c r="C2326" s="80">
        <v>2000</v>
      </c>
      <c r="D2326" s="81">
        <v>2191</v>
      </c>
      <c r="E2326" s="1" t="s">
        <v>2809</v>
      </c>
      <c r="F2326" s="1" t="s">
        <v>96</v>
      </c>
      <c r="G2326" s="82" t="s">
        <v>2867</v>
      </c>
      <c r="H2326" s="1" t="s">
        <v>2952</v>
      </c>
    </row>
    <row r="2327" spans="1:8">
      <c r="A2327" s="1">
        <v>3812</v>
      </c>
      <c r="B2327" s="33" t="s">
        <v>4669</v>
      </c>
      <c r="C2327" s="80">
        <v>2000</v>
      </c>
      <c r="D2327" s="81">
        <v>2191</v>
      </c>
      <c r="E2327" s="1" t="s">
        <v>2809</v>
      </c>
      <c r="F2327" s="1" t="s">
        <v>96</v>
      </c>
      <c r="G2327" s="82" t="s">
        <v>2823</v>
      </c>
      <c r="H2327" s="1" t="s">
        <v>2928</v>
      </c>
    </row>
    <row r="2328" spans="1:8">
      <c r="A2328" s="1">
        <v>3432</v>
      </c>
      <c r="B2328" s="33" t="s">
        <v>4667</v>
      </c>
      <c r="C2328" s="80">
        <v>2000</v>
      </c>
      <c r="D2328" s="81">
        <v>2193</v>
      </c>
      <c r="E2328" s="1" t="s">
        <v>2809</v>
      </c>
      <c r="F2328" s="1" t="s">
        <v>2810</v>
      </c>
      <c r="G2328" s="82" t="s">
        <v>2839</v>
      </c>
      <c r="H2328" s="1" t="s">
        <v>2928</v>
      </c>
    </row>
    <row r="2329" spans="1:8">
      <c r="A2329" s="1">
        <v>109</v>
      </c>
      <c r="B2329" s="33" t="s">
        <v>4666</v>
      </c>
      <c r="C2329" s="80">
        <v>1000</v>
      </c>
      <c r="D2329" s="81">
        <v>2195</v>
      </c>
      <c r="E2329" s="1" t="s">
        <v>2809</v>
      </c>
      <c r="F2329" s="1" t="s">
        <v>2810</v>
      </c>
      <c r="G2329" s="82" t="s">
        <v>2839</v>
      </c>
      <c r="H2329" s="1" t="s">
        <v>3439</v>
      </c>
    </row>
    <row r="2330" spans="1:8">
      <c r="A2330" s="1">
        <v>1726</v>
      </c>
      <c r="B2330" s="33" t="s">
        <v>4665</v>
      </c>
      <c r="C2330" s="80">
        <v>6500</v>
      </c>
      <c r="D2330" s="81">
        <v>2196</v>
      </c>
      <c r="E2330" s="1" t="s">
        <v>2861</v>
      </c>
      <c r="F2330" s="1" t="s">
        <v>2810</v>
      </c>
      <c r="G2330" s="82" t="s">
        <v>2825</v>
      </c>
      <c r="H2330" s="1" t="s">
        <v>2972</v>
      </c>
    </row>
    <row r="2331" spans="1:8">
      <c r="A2331" s="1">
        <v>1479</v>
      </c>
      <c r="B2331" s="33" t="s">
        <v>4664</v>
      </c>
      <c r="C2331" s="80">
        <v>1600</v>
      </c>
      <c r="D2331" s="81">
        <v>2198</v>
      </c>
      <c r="E2331" s="1" t="s">
        <v>2809</v>
      </c>
      <c r="F2331" s="1" t="s">
        <v>2810</v>
      </c>
      <c r="G2331" s="82" t="s">
        <v>2823</v>
      </c>
      <c r="H2331" s="1" t="s">
        <v>2827</v>
      </c>
    </row>
    <row r="2332" spans="1:8">
      <c r="A2332" s="1">
        <v>185</v>
      </c>
      <c r="B2332" s="33" t="s">
        <v>4663</v>
      </c>
      <c r="C2332" s="80">
        <v>40000</v>
      </c>
      <c r="D2332" s="81">
        <v>2200</v>
      </c>
      <c r="E2332" s="1" t="s">
        <v>2861</v>
      </c>
      <c r="F2332" s="1" t="s">
        <v>2833</v>
      </c>
      <c r="G2332" s="82" t="s">
        <v>2851</v>
      </c>
      <c r="H2332" s="1" t="s">
        <v>2893</v>
      </c>
    </row>
    <row r="2333" spans="1:8" ht="27.6">
      <c r="A2333" s="1">
        <v>3679</v>
      </c>
      <c r="B2333" s="33" t="s">
        <v>4662</v>
      </c>
      <c r="C2333" s="80">
        <v>2000</v>
      </c>
      <c r="D2333" s="81">
        <v>2202</v>
      </c>
      <c r="E2333" s="1" t="s">
        <v>2809</v>
      </c>
      <c r="F2333" s="1" t="s">
        <v>2810</v>
      </c>
      <c r="G2333" s="82" t="s">
        <v>2825</v>
      </c>
      <c r="H2333" s="1" t="s">
        <v>2928</v>
      </c>
    </row>
    <row r="2334" spans="1:8">
      <c r="A2334" s="1">
        <v>1646</v>
      </c>
      <c r="B2334" s="33" t="s">
        <v>4661</v>
      </c>
      <c r="C2334" s="80">
        <v>2000</v>
      </c>
      <c r="D2334" s="81">
        <v>2204</v>
      </c>
      <c r="E2334" s="1" t="s">
        <v>2809</v>
      </c>
      <c r="F2334" s="1" t="s">
        <v>2820</v>
      </c>
      <c r="G2334" s="82" t="s">
        <v>2851</v>
      </c>
      <c r="H2334" s="1" t="s">
        <v>3185</v>
      </c>
    </row>
    <row r="2335" spans="1:8">
      <c r="A2335" s="1">
        <v>3355</v>
      </c>
      <c r="B2335" s="33" t="s">
        <v>4659</v>
      </c>
      <c r="C2335" s="80">
        <v>1750</v>
      </c>
      <c r="D2335" s="81">
        <v>2210</v>
      </c>
      <c r="E2335" s="1" t="s">
        <v>2809</v>
      </c>
      <c r="F2335" s="1" t="s">
        <v>2820</v>
      </c>
      <c r="G2335" s="82" t="s">
        <v>2823</v>
      </c>
      <c r="H2335" s="1" t="s">
        <v>2928</v>
      </c>
    </row>
    <row r="2336" spans="1:8">
      <c r="A2336" s="1">
        <v>3556</v>
      </c>
      <c r="B2336" s="33" t="s">
        <v>4660</v>
      </c>
      <c r="C2336" s="80">
        <v>2200</v>
      </c>
      <c r="D2336" s="81">
        <v>2210</v>
      </c>
      <c r="E2336" s="1" t="s">
        <v>2809</v>
      </c>
      <c r="F2336" s="1" t="s">
        <v>2820</v>
      </c>
      <c r="G2336" s="82" t="s">
        <v>2821</v>
      </c>
      <c r="H2336" s="1" t="s">
        <v>2928</v>
      </c>
    </row>
    <row r="2337" spans="1:8">
      <c r="A2337" s="1">
        <v>3657</v>
      </c>
      <c r="B2337" s="33" t="s">
        <v>4658</v>
      </c>
      <c r="C2337" s="80">
        <v>2000</v>
      </c>
      <c r="D2337" s="81">
        <v>2215</v>
      </c>
      <c r="E2337" s="1" t="s">
        <v>2809</v>
      </c>
      <c r="F2337" s="1" t="s">
        <v>2911</v>
      </c>
      <c r="G2337" s="82" t="s">
        <v>2825</v>
      </c>
      <c r="H2337" s="1" t="s">
        <v>2928</v>
      </c>
    </row>
    <row r="2338" spans="1:8">
      <c r="A2338" s="1">
        <v>783</v>
      </c>
      <c r="B2338" s="33" t="s">
        <v>4656</v>
      </c>
      <c r="C2338" s="80">
        <v>1500</v>
      </c>
      <c r="D2338" s="81">
        <v>2222</v>
      </c>
      <c r="E2338" s="1" t="s">
        <v>2809</v>
      </c>
      <c r="F2338" s="1" t="s">
        <v>2810</v>
      </c>
      <c r="G2338" s="82" t="s">
        <v>2849</v>
      </c>
      <c r="H2338" s="1" t="s">
        <v>2984</v>
      </c>
    </row>
    <row r="2339" spans="1:8">
      <c r="A2339" s="1">
        <v>2464</v>
      </c>
      <c r="B2339" s="33" t="s">
        <v>4657</v>
      </c>
      <c r="C2339" s="80">
        <v>2000</v>
      </c>
      <c r="D2339" s="81">
        <v>2222</v>
      </c>
      <c r="E2339" s="1" t="s">
        <v>2809</v>
      </c>
      <c r="F2339" s="1" t="s">
        <v>96</v>
      </c>
      <c r="G2339" s="82" t="s">
        <v>2880</v>
      </c>
      <c r="H2339" s="1" t="s">
        <v>2948</v>
      </c>
    </row>
    <row r="2340" spans="1:8" ht="27.6">
      <c r="A2340" s="1">
        <v>211</v>
      </c>
      <c r="B2340" s="33" t="s">
        <v>4655</v>
      </c>
      <c r="C2340" s="80">
        <v>5000</v>
      </c>
      <c r="D2340" s="81">
        <v>2230</v>
      </c>
      <c r="E2340" s="1" t="s">
        <v>2861</v>
      </c>
      <c r="F2340" s="1" t="s">
        <v>2810</v>
      </c>
      <c r="G2340" s="82" t="s">
        <v>2867</v>
      </c>
      <c r="H2340" s="1" t="s">
        <v>2893</v>
      </c>
    </row>
    <row r="2341" spans="1:8">
      <c r="A2341" s="1">
        <v>801</v>
      </c>
      <c r="B2341" s="33" t="s">
        <v>4654</v>
      </c>
      <c r="C2341" s="80">
        <v>2000</v>
      </c>
      <c r="D2341" s="81">
        <v>2230.4299999999998</v>
      </c>
      <c r="E2341" s="1" t="s">
        <v>2809</v>
      </c>
      <c r="F2341" s="1" t="s">
        <v>2810</v>
      </c>
      <c r="G2341" s="82" t="s">
        <v>2821</v>
      </c>
      <c r="H2341" s="1" t="s">
        <v>2984</v>
      </c>
    </row>
    <row r="2342" spans="1:8">
      <c r="A2342" s="1">
        <v>71</v>
      </c>
      <c r="B2342" s="33" t="s">
        <v>4653</v>
      </c>
      <c r="C2342" s="80">
        <v>1800</v>
      </c>
      <c r="D2342" s="81">
        <v>2231</v>
      </c>
      <c r="E2342" s="1" t="s">
        <v>2809</v>
      </c>
      <c r="F2342" s="1" t="s">
        <v>2810</v>
      </c>
      <c r="G2342" s="82" t="s">
        <v>2849</v>
      </c>
      <c r="H2342" s="1" t="s">
        <v>3439</v>
      </c>
    </row>
    <row r="2343" spans="1:8">
      <c r="A2343" s="1">
        <v>3170</v>
      </c>
      <c r="B2343" s="33" t="s">
        <v>4652</v>
      </c>
      <c r="C2343" s="80">
        <v>2000</v>
      </c>
      <c r="D2343" s="81">
        <v>2245</v>
      </c>
      <c r="E2343" s="1" t="s">
        <v>2809</v>
      </c>
      <c r="F2343" s="1" t="s">
        <v>2810</v>
      </c>
      <c r="G2343" s="82" t="s">
        <v>2825</v>
      </c>
      <c r="H2343" s="1" t="s">
        <v>2928</v>
      </c>
    </row>
    <row r="2344" spans="1:8">
      <c r="A2344" s="1">
        <v>714</v>
      </c>
      <c r="B2344" s="33" t="s">
        <v>4651</v>
      </c>
      <c r="C2344" s="80">
        <v>15000</v>
      </c>
      <c r="D2344" s="81">
        <v>2249</v>
      </c>
      <c r="E2344" s="1" t="s">
        <v>2861</v>
      </c>
      <c r="F2344" s="1" t="s">
        <v>2810</v>
      </c>
      <c r="G2344" s="82" t="s">
        <v>2815</v>
      </c>
      <c r="H2344" s="1" t="s">
        <v>2816</v>
      </c>
    </row>
    <row r="2345" spans="1:8">
      <c r="A2345" s="1">
        <v>3478</v>
      </c>
      <c r="B2345" s="33" t="s">
        <v>4650</v>
      </c>
      <c r="C2345" s="80">
        <v>2000</v>
      </c>
      <c r="D2345" s="81">
        <v>2257</v>
      </c>
      <c r="E2345" s="1" t="s">
        <v>2809</v>
      </c>
      <c r="F2345" s="1" t="s">
        <v>2810</v>
      </c>
      <c r="G2345" s="82" t="s">
        <v>2811</v>
      </c>
      <c r="H2345" s="1" t="s">
        <v>2928</v>
      </c>
    </row>
    <row r="2346" spans="1:8">
      <c r="A2346" s="1">
        <v>2101</v>
      </c>
      <c r="B2346" s="33" t="s">
        <v>4649</v>
      </c>
      <c r="C2346" s="80">
        <v>2000</v>
      </c>
      <c r="D2346" s="81">
        <v>2265</v>
      </c>
      <c r="E2346" s="1" t="s">
        <v>2809</v>
      </c>
      <c r="F2346" s="1" t="s">
        <v>2810</v>
      </c>
      <c r="G2346" s="82" t="s">
        <v>2815</v>
      </c>
      <c r="H2346" s="1" t="s">
        <v>2948</v>
      </c>
    </row>
    <row r="2347" spans="1:8">
      <c r="A2347" s="1">
        <v>63</v>
      </c>
      <c r="B2347" s="33" t="s">
        <v>4648</v>
      </c>
      <c r="C2347" s="80">
        <v>2000</v>
      </c>
      <c r="D2347" s="81">
        <v>2270.37</v>
      </c>
      <c r="E2347" s="1" t="s">
        <v>2809</v>
      </c>
      <c r="F2347" s="1" t="s">
        <v>2810</v>
      </c>
      <c r="G2347" s="82" t="s">
        <v>2815</v>
      </c>
      <c r="H2347" s="1" t="s">
        <v>3439</v>
      </c>
    </row>
    <row r="2348" spans="1:8">
      <c r="A2348" s="1">
        <v>2623</v>
      </c>
      <c r="B2348" s="33" t="s">
        <v>4647</v>
      </c>
      <c r="C2348" s="80">
        <v>2000</v>
      </c>
      <c r="D2348" s="81">
        <v>2280</v>
      </c>
      <c r="E2348" s="1" t="s">
        <v>2809</v>
      </c>
      <c r="F2348" s="1" t="s">
        <v>2810</v>
      </c>
      <c r="G2348" s="82" t="s">
        <v>2843</v>
      </c>
      <c r="H2348" s="1" t="s">
        <v>2844</v>
      </c>
    </row>
    <row r="2349" spans="1:8">
      <c r="A2349" s="1">
        <v>800</v>
      </c>
      <c r="B2349" s="33" t="s">
        <v>4646</v>
      </c>
      <c r="C2349" s="80">
        <v>1500</v>
      </c>
      <c r="D2349" s="81">
        <v>2282</v>
      </c>
      <c r="E2349" s="1" t="s">
        <v>2809</v>
      </c>
      <c r="F2349" s="1" t="s">
        <v>2820</v>
      </c>
      <c r="G2349" s="82" t="s">
        <v>2867</v>
      </c>
      <c r="H2349" s="1" t="s">
        <v>2984</v>
      </c>
    </row>
    <row r="2350" spans="1:8" ht="27.6">
      <c r="A2350" s="1">
        <v>1767</v>
      </c>
      <c r="B2350" s="33" t="s">
        <v>4645</v>
      </c>
      <c r="C2350" s="80">
        <v>5000</v>
      </c>
      <c r="D2350" s="81">
        <v>2286</v>
      </c>
      <c r="E2350" s="1" t="s">
        <v>2861</v>
      </c>
      <c r="F2350" s="1" t="s">
        <v>2810</v>
      </c>
      <c r="G2350" s="82" t="s">
        <v>2851</v>
      </c>
      <c r="H2350" s="1" t="s">
        <v>2834</v>
      </c>
    </row>
    <row r="2351" spans="1:8">
      <c r="A2351" s="1">
        <v>3570</v>
      </c>
      <c r="B2351" s="33" t="s">
        <v>4644</v>
      </c>
      <c r="C2351" s="80">
        <v>2000</v>
      </c>
      <c r="D2351" s="81">
        <v>2287</v>
      </c>
      <c r="E2351" s="1" t="s">
        <v>2809</v>
      </c>
      <c r="F2351" s="1" t="s">
        <v>2810</v>
      </c>
      <c r="G2351" s="82" t="s">
        <v>2815</v>
      </c>
      <c r="H2351" s="1" t="s">
        <v>2928</v>
      </c>
    </row>
    <row r="2352" spans="1:8" ht="27.6">
      <c r="A2352" s="1">
        <v>3924</v>
      </c>
      <c r="B2352" s="33" t="s">
        <v>4643</v>
      </c>
      <c r="C2352" s="80">
        <v>15000</v>
      </c>
      <c r="D2352" s="81">
        <v>2290</v>
      </c>
      <c r="E2352" s="1" t="s">
        <v>2861</v>
      </c>
      <c r="F2352" s="1" t="s">
        <v>2810</v>
      </c>
      <c r="G2352" s="82" t="s">
        <v>2825</v>
      </c>
      <c r="H2352" s="1" t="s">
        <v>2928</v>
      </c>
    </row>
    <row r="2353" spans="1:8" ht="27.6">
      <c r="A2353" s="1">
        <v>1575</v>
      </c>
      <c r="B2353" s="33" t="s">
        <v>4642</v>
      </c>
      <c r="C2353" s="80">
        <v>10000</v>
      </c>
      <c r="D2353" s="81">
        <v>2291</v>
      </c>
      <c r="E2353" s="1" t="s">
        <v>2814</v>
      </c>
      <c r="F2353" s="1" t="s">
        <v>2810</v>
      </c>
      <c r="G2353" s="82" t="s">
        <v>2821</v>
      </c>
      <c r="H2353" s="1" t="s">
        <v>3836</v>
      </c>
    </row>
    <row r="2354" spans="1:8" ht="27.6">
      <c r="A2354" s="1">
        <v>970</v>
      </c>
      <c r="B2354" s="33" t="s">
        <v>4641</v>
      </c>
      <c r="C2354" s="80">
        <v>5000</v>
      </c>
      <c r="D2354" s="81">
        <v>2296</v>
      </c>
      <c r="E2354" s="1" t="s">
        <v>2861</v>
      </c>
      <c r="F2354" s="1" t="s">
        <v>96</v>
      </c>
      <c r="G2354" s="82" t="s">
        <v>2815</v>
      </c>
      <c r="H2354" s="1" t="s">
        <v>2816</v>
      </c>
    </row>
    <row r="2355" spans="1:8">
      <c r="A2355" s="1">
        <v>1022</v>
      </c>
      <c r="B2355" s="33" t="s">
        <v>4640</v>
      </c>
      <c r="C2355" s="80">
        <v>2000</v>
      </c>
      <c r="D2355" s="81">
        <v>2298</v>
      </c>
      <c r="E2355" s="1" t="s">
        <v>2809</v>
      </c>
      <c r="F2355" s="1" t="s">
        <v>2810</v>
      </c>
      <c r="G2355" s="82" t="s">
        <v>2823</v>
      </c>
      <c r="H2355" s="1" t="s">
        <v>2952</v>
      </c>
    </row>
    <row r="2356" spans="1:8">
      <c r="A2356" s="1">
        <v>2254</v>
      </c>
      <c r="B2356" s="33" t="s">
        <v>4639</v>
      </c>
      <c r="C2356" s="80">
        <v>500</v>
      </c>
      <c r="D2356" s="81">
        <v>2299</v>
      </c>
      <c r="E2356" s="1" t="s">
        <v>2809</v>
      </c>
      <c r="F2356" s="1" t="s">
        <v>2810</v>
      </c>
      <c r="G2356" s="82" t="s">
        <v>2839</v>
      </c>
      <c r="H2356" s="1" t="s">
        <v>2853</v>
      </c>
    </row>
    <row r="2357" spans="1:8" ht="27.6">
      <c r="A2357" s="1">
        <v>3172</v>
      </c>
      <c r="B2357" s="33" t="s">
        <v>4637</v>
      </c>
      <c r="C2357" s="80">
        <v>2000</v>
      </c>
      <c r="D2357" s="81">
        <v>2300</v>
      </c>
      <c r="E2357" s="1" t="s">
        <v>2809</v>
      </c>
      <c r="F2357" s="1" t="s">
        <v>2810</v>
      </c>
      <c r="G2357" s="82" t="s">
        <v>2839</v>
      </c>
      <c r="H2357" s="1" t="s">
        <v>2928</v>
      </c>
    </row>
    <row r="2358" spans="1:8">
      <c r="A2358" s="1">
        <v>4105</v>
      </c>
      <c r="B2358" s="33" t="s">
        <v>4638</v>
      </c>
      <c r="C2358" s="80">
        <v>33000</v>
      </c>
      <c r="D2358" s="81">
        <v>2300</v>
      </c>
      <c r="E2358" s="1" t="s">
        <v>2861</v>
      </c>
      <c r="F2358" s="1" t="s">
        <v>3051</v>
      </c>
      <c r="G2358" s="82" t="s">
        <v>2843</v>
      </c>
      <c r="H2358" s="1" t="s">
        <v>2928</v>
      </c>
    </row>
    <row r="2359" spans="1:8">
      <c r="A2359" s="1">
        <v>3448</v>
      </c>
      <c r="B2359" s="33" t="s">
        <v>4636</v>
      </c>
      <c r="C2359" s="80">
        <v>2100</v>
      </c>
      <c r="D2359" s="81">
        <v>2305</v>
      </c>
      <c r="E2359" s="1" t="s">
        <v>2809</v>
      </c>
      <c r="F2359" s="1" t="s">
        <v>2810</v>
      </c>
      <c r="G2359" s="82" t="s">
        <v>2843</v>
      </c>
      <c r="H2359" s="1" t="s">
        <v>2928</v>
      </c>
    </row>
    <row r="2360" spans="1:8">
      <c r="A2360" s="1">
        <v>1922</v>
      </c>
      <c r="B2360" s="33" t="s">
        <v>4635</v>
      </c>
      <c r="C2360" s="80">
        <v>2000</v>
      </c>
      <c r="D2360" s="81">
        <v>2311</v>
      </c>
      <c r="E2360" s="1" t="s">
        <v>2809</v>
      </c>
      <c r="F2360" s="1" t="s">
        <v>2810</v>
      </c>
      <c r="G2360" s="82" t="s">
        <v>2843</v>
      </c>
      <c r="H2360" s="1" t="s">
        <v>2948</v>
      </c>
    </row>
    <row r="2361" spans="1:8" ht="27.6">
      <c r="A2361" s="1">
        <v>697</v>
      </c>
      <c r="B2361" s="33" t="s">
        <v>4634</v>
      </c>
      <c r="C2361" s="80">
        <v>5000</v>
      </c>
      <c r="D2361" s="81">
        <v>2319</v>
      </c>
      <c r="E2361" s="1" t="s">
        <v>2861</v>
      </c>
      <c r="F2361" s="1" t="s">
        <v>100</v>
      </c>
      <c r="G2361" s="82" t="s">
        <v>2839</v>
      </c>
      <c r="H2361" s="1" t="s">
        <v>2816</v>
      </c>
    </row>
    <row r="2362" spans="1:8">
      <c r="A2362" s="1">
        <v>3313</v>
      </c>
      <c r="B2362" s="33" t="s">
        <v>4633</v>
      </c>
      <c r="C2362" s="80">
        <v>2000</v>
      </c>
      <c r="D2362" s="81">
        <v>2321</v>
      </c>
      <c r="E2362" s="1" t="s">
        <v>2809</v>
      </c>
      <c r="F2362" s="1" t="s">
        <v>2810</v>
      </c>
      <c r="G2362" s="82" t="s">
        <v>2839</v>
      </c>
      <c r="H2362" s="1" t="s">
        <v>2928</v>
      </c>
    </row>
    <row r="2363" spans="1:8">
      <c r="A2363" s="1">
        <v>67</v>
      </c>
      <c r="B2363" s="33" t="s">
        <v>4631</v>
      </c>
      <c r="C2363" s="80">
        <v>2000</v>
      </c>
      <c r="D2363" s="81">
        <v>2325</v>
      </c>
      <c r="E2363" s="1" t="s">
        <v>2809</v>
      </c>
      <c r="F2363" s="1" t="s">
        <v>2810</v>
      </c>
      <c r="G2363" s="82" t="s">
        <v>2821</v>
      </c>
      <c r="H2363" s="1" t="s">
        <v>3439</v>
      </c>
    </row>
    <row r="2364" spans="1:8">
      <c r="A2364" s="1">
        <v>2463</v>
      </c>
      <c r="B2364" s="33" t="s">
        <v>4632</v>
      </c>
      <c r="C2364" s="80">
        <v>2000</v>
      </c>
      <c r="D2364" s="81">
        <v>2325</v>
      </c>
      <c r="E2364" s="1" t="s">
        <v>2809</v>
      </c>
      <c r="F2364" s="1" t="s">
        <v>2810</v>
      </c>
      <c r="G2364" s="82" t="s">
        <v>2849</v>
      </c>
      <c r="H2364" s="1" t="s">
        <v>2948</v>
      </c>
    </row>
    <row r="2365" spans="1:8">
      <c r="A2365" s="1">
        <v>3152</v>
      </c>
      <c r="B2365" s="33" t="s">
        <v>4630</v>
      </c>
      <c r="C2365" s="80">
        <v>2200</v>
      </c>
      <c r="D2365" s="81">
        <v>2331</v>
      </c>
      <c r="E2365" s="1" t="s">
        <v>2809</v>
      </c>
      <c r="F2365" s="1" t="s">
        <v>2820</v>
      </c>
      <c r="G2365" s="82" t="s">
        <v>2818</v>
      </c>
      <c r="H2365" s="1" t="s">
        <v>2928</v>
      </c>
    </row>
    <row r="2366" spans="1:8" ht="27.6">
      <c r="A2366" s="1">
        <v>2553</v>
      </c>
      <c r="B2366" s="33" t="s">
        <v>4629</v>
      </c>
      <c r="C2366" s="80">
        <v>1500</v>
      </c>
      <c r="D2366" s="81">
        <v>2333</v>
      </c>
      <c r="E2366" s="1" t="s">
        <v>2809</v>
      </c>
      <c r="F2366" s="1" t="s">
        <v>2810</v>
      </c>
      <c r="G2366" s="82" t="s">
        <v>2851</v>
      </c>
      <c r="H2366" s="1" t="s">
        <v>3263</v>
      </c>
    </row>
    <row r="2367" spans="1:8">
      <c r="A2367" s="1">
        <v>3767</v>
      </c>
      <c r="B2367" s="33" t="s">
        <v>4628</v>
      </c>
      <c r="C2367" s="80">
        <v>2000</v>
      </c>
      <c r="D2367" s="81">
        <v>2335</v>
      </c>
      <c r="E2367" s="1" t="s">
        <v>2809</v>
      </c>
      <c r="F2367" s="1" t="s">
        <v>2810</v>
      </c>
      <c r="G2367" s="82" t="s">
        <v>2811</v>
      </c>
      <c r="H2367" s="1" t="s">
        <v>3032</v>
      </c>
    </row>
    <row r="2368" spans="1:8">
      <c r="A2368" s="1">
        <v>1987</v>
      </c>
      <c r="B2368" s="33" t="s">
        <v>4627</v>
      </c>
      <c r="C2368" s="80">
        <v>5500</v>
      </c>
      <c r="D2368" s="81">
        <v>2336</v>
      </c>
      <c r="E2368" s="1" t="s">
        <v>2861</v>
      </c>
      <c r="F2368" s="1" t="s">
        <v>2820</v>
      </c>
      <c r="G2368" s="82" t="s">
        <v>2839</v>
      </c>
      <c r="H2368" s="1" t="s">
        <v>4373</v>
      </c>
    </row>
    <row r="2369" spans="1:8">
      <c r="A2369" s="1">
        <v>1246</v>
      </c>
      <c r="B2369" s="33" t="s">
        <v>4625</v>
      </c>
      <c r="C2369" s="80">
        <v>2000</v>
      </c>
      <c r="D2369" s="81">
        <v>2340</v>
      </c>
      <c r="E2369" s="1" t="s">
        <v>2809</v>
      </c>
      <c r="F2369" s="1" t="s">
        <v>2810</v>
      </c>
      <c r="G2369" s="82" t="s">
        <v>2818</v>
      </c>
      <c r="H2369" s="1" t="s">
        <v>2984</v>
      </c>
    </row>
    <row r="2370" spans="1:8">
      <c r="A2370" s="1">
        <v>1627</v>
      </c>
      <c r="B2370" s="33" t="s">
        <v>4626</v>
      </c>
      <c r="C2370" s="80">
        <v>2000</v>
      </c>
      <c r="D2370" s="81">
        <v>2340</v>
      </c>
      <c r="E2370" s="1" t="s">
        <v>2809</v>
      </c>
      <c r="F2370" s="1" t="s">
        <v>2810</v>
      </c>
      <c r="G2370" s="82" t="s">
        <v>2818</v>
      </c>
      <c r="H2370" s="1" t="s">
        <v>2984</v>
      </c>
    </row>
    <row r="2371" spans="1:8" ht="27.6">
      <c r="A2371" s="1">
        <v>835</v>
      </c>
      <c r="B2371" s="33" t="s">
        <v>4624</v>
      </c>
      <c r="C2371" s="80">
        <v>2000</v>
      </c>
      <c r="D2371" s="81">
        <v>2345</v>
      </c>
      <c r="E2371" s="1" t="s">
        <v>2809</v>
      </c>
      <c r="F2371" s="1" t="s">
        <v>2810</v>
      </c>
      <c r="G2371" s="82" t="s">
        <v>2823</v>
      </c>
      <c r="H2371" s="1" t="s">
        <v>2984</v>
      </c>
    </row>
    <row r="2372" spans="1:8">
      <c r="A2372" s="1">
        <v>1801</v>
      </c>
      <c r="B2372" s="33" t="s">
        <v>4621</v>
      </c>
      <c r="C2372" s="80">
        <v>17000</v>
      </c>
      <c r="D2372" s="81">
        <v>2355</v>
      </c>
      <c r="E2372" s="1" t="s">
        <v>2861</v>
      </c>
      <c r="F2372" s="1" t="s">
        <v>2820</v>
      </c>
      <c r="G2372" s="82" t="s">
        <v>2843</v>
      </c>
      <c r="H2372" s="1" t="s">
        <v>2834</v>
      </c>
    </row>
    <row r="2373" spans="1:8" ht="27.6">
      <c r="A2373" s="1">
        <v>2106</v>
      </c>
      <c r="B2373" s="33" t="s">
        <v>4622</v>
      </c>
      <c r="C2373" s="80">
        <v>2200</v>
      </c>
      <c r="D2373" s="81">
        <v>2355</v>
      </c>
      <c r="E2373" s="1" t="s">
        <v>2809</v>
      </c>
      <c r="F2373" s="1" t="s">
        <v>2810</v>
      </c>
      <c r="G2373" s="82" t="s">
        <v>2815</v>
      </c>
      <c r="H2373" s="1" t="s">
        <v>2948</v>
      </c>
    </row>
    <row r="2374" spans="1:8">
      <c r="A2374" s="1">
        <v>2927</v>
      </c>
      <c r="B2374" s="33" t="s">
        <v>4623</v>
      </c>
      <c r="C2374" s="80">
        <v>1800</v>
      </c>
      <c r="D2374" s="81">
        <v>2355</v>
      </c>
      <c r="E2374" s="1" t="s">
        <v>2809</v>
      </c>
      <c r="F2374" s="1" t="s">
        <v>2810</v>
      </c>
      <c r="G2374" s="82" t="s">
        <v>2821</v>
      </c>
      <c r="H2374" s="1" t="s">
        <v>3032</v>
      </c>
    </row>
    <row r="2375" spans="1:8">
      <c r="A2375" s="1">
        <v>3803</v>
      </c>
      <c r="B2375" s="33" t="s">
        <v>4620</v>
      </c>
      <c r="C2375" s="80">
        <v>12000</v>
      </c>
      <c r="D2375" s="81">
        <v>2358</v>
      </c>
      <c r="E2375" s="1" t="s">
        <v>2861</v>
      </c>
      <c r="F2375" s="1" t="s">
        <v>2810</v>
      </c>
      <c r="G2375" s="82" t="s">
        <v>2811</v>
      </c>
      <c r="H2375" s="1" t="s">
        <v>3032</v>
      </c>
    </row>
    <row r="2376" spans="1:8" ht="27.6">
      <c r="A2376" s="1">
        <v>889</v>
      </c>
      <c r="B2376" s="33" t="s">
        <v>4619</v>
      </c>
      <c r="C2376" s="80">
        <v>25000</v>
      </c>
      <c r="D2376" s="81">
        <v>2360.3200000000002</v>
      </c>
      <c r="E2376" s="1" t="s">
        <v>2861</v>
      </c>
      <c r="F2376" s="1" t="s">
        <v>2810</v>
      </c>
      <c r="G2376" s="82" t="s">
        <v>2880</v>
      </c>
      <c r="H2376" s="1" t="s">
        <v>2948</v>
      </c>
    </row>
    <row r="2377" spans="1:8">
      <c r="A2377" s="1">
        <v>3148</v>
      </c>
      <c r="B2377" s="33" t="s">
        <v>4618</v>
      </c>
      <c r="C2377" s="80">
        <v>1800</v>
      </c>
      <c r="D2377" s="81">
        <v>2361</v>
      </c>
      <c r="E2377" s="1" t="s">
        <v>2809</v>
      </c>
      <c r="F2377" s="1" t="s">
        <v>2810</v>
      </c>
      <c r="G2377" s="82" t="s">
        <v>2880</v>
      </c>
      <c r="H2377" s="1" t="s">
        <v>2928</v>
      </c>
    </row>
    <row r="2378" spans="1:8">
      <c r="A2378" s="1">
        <v>105</v>
      </c>
      <c r="B2378" s="33" t="s">
        <v>4617</v>
      </c>
      <c r="C2378" s="80">
        <v>2200</v>
      </c>
      <c r="D2378" s="81">
        <v>2363</v>
      </c>
      <c r="E2378" s="1" t="s">
        <v>2809</v>
      </c>
      <c r="F2378" s="1" t="s">
        <v>2810</v>
      </c>
      <c r="G2378" s="82" t="s">
        <v>2823</v>
      </c>
      <c r="H2378" s="1" t="s">
        <v>3439</v>
      </c>
    </row>
    <row r="2379" spans="1:8" ht="27.6">
      <c r="A2379" s="1">
        <v>2845</v>
      </c>
      <c r="B2379" s="33" t="s">
        <v>4616</v>
      </c>
      <c r="C2379" s="80">
        <v>7500</v>
      </c>
      <c r="D2379" s="81">
        <v>2366</v>
      </c>
      <c r="E2379" s="1" t="s">
        <v>2861</v>
      </c>
      <c r="F2379" s="1" t="s">
        <v>2810</v>
      </c>
      <c r="G2379" s="82" t="s">
        <v>2823</v>
      </c>
      <c r="H2379" s="1" t="s">
        <v>2928</v>
      </c>
    </row>
    <row r="2380" spans="1:8">
      <c r="A2380" s="1">
        <v>23</v>
      </c>
      <c r="B2380" s="33" t="s">
        <v>4614</v>
      </c>
      <c r="C2380" s="80">
        <v>2000</v>
      </c>
      <c r="D2380" s="81">
        <v>2370</v>
      </c>
      <c r="E2380" s="1" t="s">
        <v>2809</v>
      </c>
      <c r="F2380" s="1" t="s">
        <v>2810</v>
      </c>
      <c r="G2380" s="82" t="s">
        <v>2823</v>
      </c>
      <c r="H2380" s="1" t="s">
        <v>2997</v>
      </c>
    </row>
    <row r="2381" spans="1:8">
      <c r="A2381" s="1">
        <v>3010</v>
      </c>
      <c r="B2381" s="33" t="s">
        <v>4615</v>
      </c>
      <c r="C2381" s="80">
        <v>1500</v>
      </c>
      <c r="D2381" s="81">
        <v>2370</v>
      </c>
      <c r="E2381" s="1" t="s">
        <v>2809</v>
      </c>
      <c r="F2381" s="1" t="s">
        <v>2810</v>
      </c>
      <c r="G2381" s="82" t="s">
        <v>2815</v>
      </c>
      <c r="H2381" s="1" t="s">
        <v>2881</v>
      </c>
    </row>
    <row r="2382" spans="1:8">
      <c r="A2382" s="1">
        <v>66</v>
      </c>
      <c r="B2382" s="33" t="s">
        <v>4613</v>
      </c>
      <c r="C2382" s="80">
        <v>2000</v>
      </c>
      <c r="D2382" s="81">
        <v>2372</v>
      </c>
      <c r="E2382" s="1" t="s">
        <v>2809</v>
      </c>
      <c r="F2382" s="1" t="s">
        <v>2810</v>
      </c>
      <c r="G2382" s="82" t="s">
        <v>2821</v>
      </c>
      <c r="H2382" s="1" t="s">
        <v>3439</v>
      </c>
    </row>
    <row r="2383" spans="1:8">
      <c r="A2383" s="1">
        <v>72</v>
      </c>
      <c r="B2383" s="33" t="s">
        <v>4612</v>
      </c>
      <c r="C2383" s="80">
        <v>2200</v>
      </c>
      <c r="D2383" s="81">
        <v>2385</v>
      </c>
      <c r="E2383" s="1" t="s">
        <v>2809</v>
      </c>
      <c r="F2383" s="1" t="s">
        <v>2810</v>
      </c>
      <c r="G2383" s="82" t="s">
        <v>2818</v>
      </c>
      <c r="H2383" s="1" t="s">
        <v>3439</v>
      </c>
    </row>
    <row r="2384" spans="1:8">
      <c r="A2384" s="1">
        <v>3347</v>
      </c>
      <c r="B2384" s="33" t="s">
        <v>4611</v>
      </c>
      <c r="C2384" s="80">
        <v>2000</v>
      </c>
      <c r="D2384" s="81">
        <v>2389</v>
      </c>
      <c r="E2384" s="1" t="s">
        <v>2809</v>
      </c>
      <c r="F2384" s="1" t="s">
        <v>2820</v>
      </c>
      <c r="G2384" s="82" t="s">
        <v>2823</v>
      </c>
      <c r="H2384" s="1" t="s">
        <v>2928</v>
      </c>
    </row>
    <row r="2385" spans="1:8">
      <c r="A2385" s="1">
        <v>1692</v>
      </c>
      <c r="B2385" s="33" t="s">
        <v>4610</v>
      </c>
      <c r="C2385" s="80">
        <v>5000</v>
      </c>
      <c r="D2385" s="81">
        <v>2390</v>
      </c>
      <c r="E2385" s="1" t="s">
        <v>2971</v>
      </c>
      <c r="F2385" s="1" t="s">
        <v>2810</v>
      </c>
      <c r="G2385" s="82" t="s">
        <v>2811</v>
      </c>
      <c r="H2385" s="1" t="s">
        <v>2972</v>
      </c>
    </row>
    <row r="2386" spans="1:8">
      <c r="A2386" s="1">
        <v>813</v>
      </c>
      <c r="B2386" s="33" t="s">
        <v>4609</v>
      </c>
      <c r="C2386" s="80">
        <v>1500</v>
      </c>
      <c r="D2386" s="81">
        <v>2399.94</v>
      </c>
      <c r="E2386" s="1" t="s">
        <v>2809</v>
      </c>
      <c r="F2386" s="1" t="s">
        <v>2810</v>
      </c>
      <c r="G2386" s="82" t="s">
        <v>2821</v>
      </c>
      <c r="H2386" s="1" t="s">
        <v>2984</v>
      </c>
    </row>
    <row r="2387" spans="1:8">
      <c r="A2387" s="1">
        <v>1689</v>
      </c>
      <c r="B2387" s="33" t="s">
        <v>4607</v>
      </c>
      <c r="C2387" s="80">
        <v>2400</v>
      </c>
      <c r="D2387" s="81">
        <v>2400</v>
      </c>
      <c r="E2387" s="1" t="s">
        <v>2971</v>
      </c>
      <c r="F2387" s="1" t="s">
        <v>2810</v>
      </c>
      <c r="G2387" s="82" t="s">
        <v>2811</v>
      </c>
      <c r="H2387" s="1" t="s">
        <v>2972</v>
      </c>
    </row>
    <row r="2388" spans="1:8">
      <c r="A2388" s="1">
        <v>3555</v>
      </c>
      <c r="B2388" s="33" t="s">
        <v>4608</v>
      </c>
      <c r="C2388" s="80">
        <v>2400</v>
      </c>
      <c r="D2388" s="81">
        <v>2400</v>
      </c>
      <c r="E2388" s="1" t="s">
        <v>2809</v>
      </c>
      <c r="F2388" s="1" t="s">
        <v>2856</v>
      </c>
      <c r="G2388" s="82" t="s">
        <v>2818</v>
      </c>
      <c r="H2388" s="1" t="s">
        <v>2928</v>
      </c>
    </row>
    <row r="2389" spans="1:8" ht="27.6">
      <c r="A2389" s="1">
        <v>1245</v>
      </c>
      <c r="B2389" s="33" t="s">
        <v>4604</v>
      </c>
      <c r="C2389" s="80">
        <v>2000</v>
      </c>
      <c r="D2389" s="81">
        <v>2405</v>
      </c>
      <c r="E2389" s="1" t="s">
        <v>2809</v>
      </c>
      <c r="F2389" s="1" t="s">
        <v>2810</v>
      </c>
      <c r="G2389" s="82" t="s">
        <v>2825</v>
      </c>
      <c r="H2389" s="1" t="s">
        <v>2984</v>
      </c>
    </row>
    <row r="2390" spans="1:8" ht="27.6">
      <c r="A2390" s="1">
        <v>2827</v>
      </c>
      <c r="B2390" s="33" t="s">
        <v>4605</v>
      </c>
      <c r="C2390" s="80">
        <v>2000</v>
      </c>
      <c r="D2390" s="81">
        <v>2405</v>
      </c>
      <c r="E2390" s="1" t="s">
        <v>2809</v>
      </c>
      <c r="F2390" s="1" t="s">
        <v>2810</v>
      </c>
      <c r="G2390" s="82" t="s">
        <v>2825</v>
      </c>
      <c r="H2390" s="1" t="s">
        <v>2928</v>
      </c>
    </row>
    <row r="2391" spans="1:8" ht="27.6">
      <c r="A2391" s="1">
        <v>2838</v>
      </c>
      <c r="B2391" s="33" t="s">
        <v>4606</v>
      </c>
      <c r="C2391" s="80">
        <v>2000</v>
      </c>
      <c r="D2391" s="81">
        <v>2405</v>
      </c>
      <c r="E2391" s="1" t="s">
        <v>2809</v>
      </c>
      <c r="F2391" s="1" t="s">
        <v>2810</v>
      </c>
      <c r="G2391" s="82" t="s">
        <v>2851</v>
      </c>
      <c r="H2391" s="1" t="s">
        <v>2928</v>
      </c>
    </row>
    <row r="2392" spans="1:8" ht="27.6">
      <c r="A2392" s="1">
        <v>537</v>
      </c>
      <c r="B2392" s="33" t="s">
        <v>4603</v>
      </c>
      <c r="C2392" s="80">
        <v>2000</v>
      </c>
      <c r="D2392" s="81">
        <v>2410</v>
      </c>
      <c r="E2392" s="1" t="s">
        <v>2809</v>
      </c>
      <c r="F2392" s="1" t="s">
        <v>2810</v>
      </c>
      <c r="G2392" s="82" t="s">
        <v>2818</v>
      </c>
      <c r="H2392" s="1" t="s">
        <v>2928</v>
      </c>
    </row>
    <row r="2393" spans="1:8">
      <c r="A2393" s="1">
        <v>1931</v>
      </c>
      <c r="B2393" s="33" t="s">
        <v>4602</v>
      </c>
      <c r="C2393" s="80">
        <v>2000</v>
      </c>
      <c r="D2393" s="81">
        <v>2412.02</v>
      </c>
      <c r="E2393" s="1" t="s">
        <v>2809</v>
      </c>
      <c r="F2393" s="1" t="s">
        <v>2810</v>
      </c>
      <c r="G2393" s="82" t="s">
        <v>2825</v>
      </c>
      <c r="H2393" s="1" t="s">
        <v>2948</v>
      </c>
    </row>
    <row r="2394" spans="1:8">
      <c r="A2394" s="1">
        <v>3290</v>
      </c>
      <c r="B2394" s="33" t="s">
        <v>4601</v>
      </c>
      <c r="C2394" s="80">
        <v>2000</v>
      </c>
      <c r="D2394" s="81">
        <v>2424</v>
      </c>
      <c r="E2394" s="1" t="s">
        <v>2809</v>
      </c>
      <c r="F2394" s="1" t="s">
        <v>2820</v>
      </c>
      <c r="G2394" s="82" t="s">
        <v>2811</v>
      </c>
      <c r="H2394" s="1" t="s">
        <v>2928</v>
      </c>
    </row>
    <row r="2395" spans="1:8" ht="27.6">
      <c r="A2395" s="1">
        <v>892</v>
      </c>
      <c r="B2395" s="33" t="s">
        <v>4600</v>
      </c>
      <c r="C2395" s="80">
        <v>6000</v>
      </c>
      <c r="D2395" s="81">
        <v>2445</v>
      </c>
      <c r="E2395" s="1" t="s">
        <v>2861</v>
      </c>
      <c r="F2395" s="1" t="s">
        <v>2810</v>
      </c>
      <c r="G2395" s="82" t="s">
        <v>2825</v>
      </c>
      <c r="H2395" s="1" t="s">
        <v>2948</v>
      </c>
    </row>
    <row r="2396" spans="1:8" ht="27.6">
      <c r="A2396" s="1">
        <v>1221</v>
      </c>
      <c r="B2396" s="33" t="s">
        <v>4599</v>
      </c>
      <c r="C2396" s="80">
        <v>2200</v>
      </c>
      <c r="D2396" s="81">
        <v>2451.0100000000002</v>
      </c>
      <c r="E2396" s="1" t="s">
        <v>2809</v>
      </c>
      <c r="F2396" s="1" t="s">
        <v>2820</v>
      </c>
      <c r="G2396" s="82" t="s">
        <v>2843</v>
      </c>
      <c r="H2396" s="1" t="s">
        <v>2834</v>
      </c>
    </row>
    <row r="2397" spans="1:8">
      <c r="A2397" s="1">
        <v>2218</v>
      </c>
      <c r="B2397" s="33" t="s">
        <v>4598</v>
      </c>
      <c r="C2397" s="80">
        <v>2000</v>
      </c>
      <c r="D2397" s="81">
        <v>2456.66</v>
      </c>
      <c r="E2397" s="1" t="s">
        <v>2809</v>
      </c>
      <c r="F2397" s="1" t="s">
        <v>2810</v>
      </c>
      <c r="G2397" s="82" t="s">
        <v>2867</v>
      </c>
      <c r="H2397" s="1" t="s">
        <v>2952</v>
      </c>
    </row>
    <row r="2398" spans="1:8">
      <c r="A2398" s="1">
        <v>690</v>
      </c>
      <c r="B2398" s="33" t="s">
        <v>4597</v>
      </c>
      <c r="C2398" s="80">
        <v>20000</v>
      </c>
      <c r="D2398" s="81">
        <v>2468</v>
      </c>
      <c r="E2398" s="1" t="s">
        <v>2861</v>
      </c>
      <c r="F2398" s="1" t="s">
        <v>2810</v>
      </c>
      <c r="G2398" s="82" t="s">
        <v>2851</v>
      </c>
      <c r="H2398" s="1" t="s">
        <v>2816</v>
      </c>
    </row>
    <row r="2399" spans="1:8">
      <c r="A2399" s="1">
        <v>3105</v>
      </c>
      <c r="B2399" s="33" t="s">
        <v>4596</v>
      </c>
      <c r="C2399" s="80">
        <v>5845</v>
      </c>
      <c r="D2399" s="81">
        <v>2476</v>
      </c>
      <c r="E2399" s="1" t="s">
        <v>2861</v>
      </c>
      <c r="F2399" s="1" t="s">
        <v>2810</v>
      </c>
      <c r="G2399" s="82" t="s">
        <v>2867</v>
      </c>
      <c r="H2399" s="1" t="s">
        <v>2881</v>
      </c>
    </row>
    <row r="2400" spans="1:8">
      <c r="A2400" s="1">
        <v>945</v>
      </c>
      <c r="B2400" s="33" t="s">
        <v>4594</v>
      </c>
      <c r="C2400" s="80">
        <v>100000</v>
      </c>
      <c r="D2400" s="81">
        <v>2484</v>
      </c>
      <c r="E2400" s="1" t="s">
        <v>2861</v>
      </c>
      <c r="F2400" s="1" t="s">
        <v>3414</v>
      </c>
      <c r="G2400" s="82" t="s">
        <v>2815</v>
      </c>
      <c r="H2400" s="1" t="s">
        <v>2816</v>
      </c>
    </row>
    <row r="2401" spans="1:8" ht="27.6">
      <c r="A2401" s="1">
        <v>1570</v>
      </c>
      <c r="B2401" s="33" t="s">
        <v>4595</v>
      </c>
      <c r="C2401" s="80">
        <v>6000</v>
      </c>
      <c r="D2401" s="81">
        <v>2484</v>
      </c>
      <c r="E2401" s="1" t="s">
        <v>2814</v>
      </c>
      <c r="F2401" s="1" t="s">
        <v>2810</v>
      </c>
      <c r="G2401" s="82" t="s">
        <v>2849</v>
      </c>
      <c r="H2401" s="1" t="s">
        <v>3836</v>
      </c>
    </row>
    <row r="2402" spans="1:8">
      <c r="A2402" s="1">
        <v>3937</v>
      </c>
      <c r="B2402" s="33" t="s">
        <v>4593</v>
      </c>
      <c r="C2402" s="80">
        <v>2885</v>
      </c>
      <c r="D2402" s="81">
        <v>2485</v>
      </c>
      <c r="E2402" s="1" t="s">
        <v>2861</v>
      </c>
      <c r="F2402" s="1" t="s">
        <v>2810</v>
      </c>
      <c r="G2402" s="82" t="s">
        <v>2821</v>
      </c>
      <c r="H2402" s="1" t="s">
        <v>2928</v>
      </c>
    </row>
    <row r="2403" spans="1:8">
      <c r="A2403" s="1">
        <v>2670</v>
      </c>
      <c r="B2403" s="33" t="s">
        <v>4592</v>
      </c>
      <c r="C2403" s="80">
        <v>38888</v>
      </c>
      <c r="D2403" s="81">
        <v>2495</v>
      </c>
      <c r="E2403" s="1" t="s">
        <v>2861</v>
      </c>
      <c r="F2403" s="1" t="s">
        <v>2892</v>
      </c>
      <c r="G2403" s="82" t="s">
        <v>2851</v>
      </c>
      <c r="H2403" s="1" t="s">
        <v>3237</v>
      </c>
    </row>
    <row r="2404" spans="1:8">
      <c r="A2404" s="1">
        <v>1302</v>
      </c>
      <c r="B2404" s="33" t="s">
        <v>4584</v>
      </c>
      <c r="C2404" s="80">
        <v>2500</v>
      </c>
      <c r="D2404" s="81">
        <v>2500</v>
      </c>
      <c r="E2404" s="1" t="s">
        <v>2809</v>
      </c>
      <c r="F2404" s="1" t="s">
        <v>2810</v>
      </c>
      <c r="G2404" s="82" t="s">
        <v>2843</v>
      </c>
      <c r="H2404" s="1" t="s">
        <v>2928</v>
      </c>
    </row>
    <row r="2405" spans="1:8">
      <c r="A2405" s="1">
        <v>2095</v>
      </c>
      <c r="B2405" s="33" t="s">
        <v>4585</v>
      </c>
      <c r="C2405" s="80">
        <v>2500</v>
      </c>
      <c r="D2405" s="81">
        <v>2500</v>
      </c>
      <c r="E2405" s="1" t="s">
        <v>2809</v>
      </c>
      <c r="F2405" s="1" t="s">
        <v>2810</v>
      </c>
      <c r="G2405" s="82" t="s">
        <v>2867</v>
      </c>
      <c r="H2405" s="1" t="s">
        <v>2948</v>
      </c>
    </row>
    <row r="2406" spans="1:8">
      <c r="A2406" s="1">
        <v>2466</v>
      </c>
      <c r="B2406" s="33" t="s">
        <v>4586</v>
      </c>
      <c r="C2406" s="80">
        <v>2500</v>
      </c>
      <c r="D2406" s="81">
        <v>2500</v>
      </c>
      <c r="E2406" s="1" t="s">
        <v>2809</v>
      </c>
      <c r="F2406" s="1" t="s">
        <v>2810</v>
      </c>
      <c r="G2406" s="82" t="s">
        <v>2823</v>
      </c>
      <c r="H2406" s="1" t="s">
        <v>2948</v>
      </c>
    </row>
    <row r="2407" spans="1:8">
      <c r="A2407" s="1">
        <v>3287</v>
      </c>
      <c r="B2407" s="33" t="s">
        <v>4587</v>
      </c>
      <c r="C2407" s="80">
        <v>2500</v>
      </c>
      <c r="D2407" s="81">
        <v>2500</v>
      </c>
      <c r="E2407" s="1" t="s">
        <v>2809</v>
      </c>
      <c r="F2407" s="1" t="s">
        <v>96</v>
      </c>
      <c r="G2407" s="82" t="s">
        <v>2843</v>
      </c>
      <c r="H2407" s="1" t="s">
        <v>2928</v>
      </c>
    </row>
    <row r="2408" spans="1:8">
      <c r="A2408" s="1">
        <v>3516</v>
      </c>
      <c r="B2408" s="33" t="s">
        <v>4588</v>
      </c>
      <c r="C2408" s="80">
        <v>2500</v>
      </c>
      <c r="D2408" s="81">
        <v>2500</v>
      </c>
      <c r="E2408" s="1" t="s">
        <v>2809</v>
      </c>
      <c r="F2408" s="1" t="s">
        <v>2810</v>
      </c>
      <c r="G2408" s="82" t="s">
        <v>2867</v>
      </c>
      <c r="H2408" s="1" t="s">
        <v>2928</v>
      </c>
    </row>
    <row r="2409" spans="1:8">
      <c r="A2409" s="1">
        <v>3544</v>
      </c>
      <c r="B2409" s="33" t="s">
        <v>4589</v>
      </c>
      <c r="C2409" s="80">
        <v>2500</v>
      </c>
      <c r="D2409" s="81">
        <v>2500</v>
      </c>
      <c r="E2409" s="1" t="s">
        <v>2809</v>
      </c>
      <c r="F2409" s="1" t="s">
        <v>2810</v>
      </c>
      <c r="G2409" s="82" t="s">
        <v>2811</v>
      </c>
      <c r="H2409" s="1" t="s">
        <v>2928</v>
      </c>
    </row>
    <row r="2410" spans="1:8">
      <c r="A2410" s="1">
        <v>3774</v>
      </c>
      <c r="B2410" s="33" t="s">
        <v>4590</v>
      </c>
      <c r="C2410" s="80">
        <v>2500</v>
      </c>
      <c r="D2410" s="81">
        <v>2500</v>
      </c>
      <c r="E2410" s="1" t="s">
        <v>2809</v>
      </c>
      <c r="F2410" s="1" t="s">
        <v>96</v>
      </c>
      <c r="G2410" s="82" t="s">
        <v>2849</v>
      </c>
      <c r="H2410" s="1" t="s">
        <v>3032</v>
      </c>
    </row>
    <row r="2411" spans="1:8">
      <c r="A2411" s="1">
        <v>4040</v>
      </c>
      <c r="B2411" s="33" t="s">
        <v>4591</v>
      </c>
      <c r="C2411" s="80">
        <v>8000</v>
      </c>
      <c r="D2411" s="81">
        <v>2500</v>
      </c>
      <c r="E2411" s="1" t="s">
        <v>2861</v>
      </c>
      <c r="F2411" s="1" t="s">
        <v>2810</v>
      </c>
      <c r="G2411" s="82" t="s">
        <v>2825</v>
      </c>
      <c r="H2411" s="1" t="s">
        <v>2928</v>
      </c>
    </row>
    <row r="2412" spans="1:8">
      <c r="A2412" s="1">
        <v>1829</v>
      </c>
      <c r="B2412" s="33" t="s">
        <v>4583</v>
      </c>
      <c r="C2412" s="80">
        <v>1500</v>
      </c>
      <c r="D2412" s="81">
        <v>2500.25</v>
      </c>
      <c r="E2412" s="1" t="s">
        <v>2809</v>
      </c>
      <c r="F2412" s="1" t="s">
        <v>2810</v>
      </c>
      <c r="G2412" s="82" t="s">
        <v>2815</v>
      </c>
      <c r="H2412" s="1" t="s">
        <v>2984</v>
      </c>
    </row>
    <row r="2413" spans="1:8" ht="27.6">
      <c r="A2413" s="1">
        <v>2420</v>
      </c>
      <c r="B2413" s="33" t="s">
        <v>4581</v>
      </c>
      <c r="C2413" s="80">
        <v>16870</v>
      </c>
      <c r="D2413" s="81">
        <v>2501</v>
      </c>
      <c r="E2413" s="1" t="s">
        <v>2861</v>
      </c>
      <c r="F2413" s="1" t="s">
        <v>2810</v>
      </c>
      <c r="G2413" s="82" t="s">
        <v>2880</v>
      </c>
      <c r="H2413" s="1" t="s">
        <v>3661</v>
      </c>
    </row>
    <row r="2414" spans="1:8">
      <c r="A2414" s="1">
        <v>3312</v>
      </c>
      <c r="B2414" s="33" t="s">
        <v>4582</v>
      </c>
      <c r="C2414" s="80">
        <v>2500</v>
      </c>
      <c r="D2414" s="81">
        <v>2501</v>
      </c>
      <c r="E2414" s="1" t="s">
        <v>2809</v>
      </c>
      <c r="F2414" s="1" t="s">
        <v>2810</v>
      </c>
      <c r="G2414" s="82" t="s">
        <v>2818</v>
      </c>
      <c r="H2414" s="1" t="s">
        <v>2928</v>
      </c>
    </row>
    <row r="2415" spans="1:8">
      <c r="A2415" s="1">
        <v>2177</v>
      </c>
      <c r="B2415" s="33" t="s">
        <v>4579</v>
      </c>
      <c r="C2415" s="80">
        <v>2500</v>
      </c>
      <c r="D2415" s="81">
        <v>2503</v>
      </c>
      <c r="E2415" s="1" t="s">
        <v>2809</v>
      </c>
      <c r="F2415" s="1" t="s">
        <v>2810</v>
      </c>
      <c r="G2415" s="82" t="s">
        <v>2825</v>
      </c>
      <c r="H2415" s="1" t="s">
        <v>2984</v>
      </c>
    </row>
    <row r="2416" spans="1:8">
      <c r="A2416" s="1">
        <v>2246</v>
      </c>
      <c r="B2416" s="33" t="s">
        <v>4580</v>
      </c>
      <c r="C2416" s="80">
        <v>2500</v>
      </c>
      <c r="D2416" s="81">
        <v>2503</v>
      </c>
      <c r="E2416" s="1" t="s">
        <v>2809</v>
      </c>
      <c r="F2416" s="1" t="s">
        <v>2820</v>
      </c>
      <c r="G2416" s="82" t="s">
        <v>2867</v>
      </c>
      <c r="H2416" s="1" t="s">
        <v>2853</v>
      </c>
    </row>
    <row r="2417" spans="1:8" ht="27.6">
      <c r="A2417" s="1">
        <v>1842</v>
      </c>
      <c r="B2417" s="33" t="s">
        <v>4578</v>
      </c>
      <c r="C2417" s="80">
        <v>2000</v>
      </c>
      <c r="D2417" s="81">
        <v>2505</v>
      </c>
      <c r="E2417" s="1" t="s">
        <v>2809</v>
      </c>
      <c r="F2417" s="1" t="s">
        <v>2810</v>
      </c>
      <c r="G2417" s="82" t="s">
        <v>2839</v>
      </c>
      <c r="H2417" s="1" t="s">
        <v>2984</v>
      </c>
    </row>
    <row r="2418" spans="1:8">
      <c r="A2418" s="1">
        <v>1357</v>
      </c>
      <c r="B2418" s="33" t="s">
        <v>4576</v>
      </c>
      <c r="C2418" s="80">
        <v>2000</v>
      </c>
      <c r="D2418" s="81">
        <v>2506</v>
      </c>
      <c r="E2418" s="1" t="s">
        <v>2809</v>
      </c>
      <c r="F2418" s="1" t="s">
        <v>2810</v>
      </c>
      <c r="G2418" s="82" t="s">
        <v>2839</v>
      </c>
      <c r="H2418" s="1" t="s">
        <v>2999</v>
      </c>
    </row>
    <row r="2419" spans="1:8">
      <c r="A2419" s="1">
        <v>1635</v>
      </c>
      <c r="B2419" s="33" t="s">
        <v>4577</v>
      </c>
      <c r="C2419" s="80">
        <v>2000</v>
      </c>
      <c r="D2419" s="81">
        <v>2506</v>
      </c>
      <c r="E2419" s="1" t="s">
        <v>2809</v>
      </c>
      <c r="F2419" s="1" t="s">
        <v>2810</v>
      </c>
      <c r="G2419" s="82" t="s">
        <v>2825</v>
      </c>
      <c r="H2419" s="1" t="s">
        <v>2984</v>
      </c>
    </row>
    <row r="2420" spans="1:8">
      <c r="A2420" s="1">
        <v>792</v>
      </c>
      <c r="B2420" s="33" t="s">
        <v>4575</v>
      </c>
      <c r="C2420" s="80">
        <v>2500</v>
      </c>
      <c r="D2420" s="81">
        <v>2511.11</v>
      </c>
      <c r="E2420" s="1" t="s">
        <v>2809</v>
      </c>
      <c r="F2420" s="1" t="s">
        <v>2810</v>
      </c>
      <c r="G2420" s="82" t="s">
        <v>2818</v>
      </c>
      <c r="H2420" s="1" t="s">
        <v>2984</v>
      </c>
    </row>
    <row r="2421" spans="1:8">
      <c r="A2421" s="1">
        <v>3318</v>
      </c>
      <c r="B2421" s="33" t="s">
        <v>4574</v>
      </c>
      <c r="C2421" s="80">
        <v>2000</v>
      </c>
      <c r="D2421" s="81">
        <v>2512</v>
      </c>
      <c r="E2421" s="1" t="s">
        <v>2809</v>
      </c>
      <c r="F2421" s="1" t="s">
        <v>96</v>
      </c>
      <c r="G2421" s="82" t="s">
        <v>2849</v>
      </c>
      <c r="H2421" s="1" t="s">
        <v>2928</v>
      </c>
    </row>
    <row r="2422" spans="1:8">
      <c r="A2422" s="1">
        <v>3614</v>
      </c>
      <c r="B2422" s="33" t="s">
        <v>3996</v>
      </c>
      <c r="C2422" s="80">
        <v>2500</v>
      </c>
      <c r="D2422" s="81">
        <v>2520</v>
      </c>
      <c r="E2422" s="1" t="s">
        <v>2809</v>
      </c>
      <c r="F2422" s="1" t="s">
        <v>2810</v>
      </c>
      <c r="G2422" s="82" t="s">
        <v>2825</v>
      </c>
      <c r="H2422" s="1" t="s">
        <v>2928</v>
      </c>
    </row>
    <row r="2423" spans="1:8">
      <c r="A2423" s="1">
        <v>3699</v>
      </c>
      <c r="B2423" s="33" t="s">
        <v>4573</v>
      </c>
      <c r="C2423" s="80">
        <v>2500</v>
      </c>
      <c r="D2423" s="81">
        <v>2520</v>
      </c>
      <c r="E2423" s="1" t="s">
        <v>2809</v>
      </c>
      <c r="F2423" s="1" t="s">
        <v>2810</v>
      </c>
      <c r="G2423" s="82" t="s">
        <v>2880</v>
      </c>
      <c r="H2423" s="1" t="s">
        <v>2928</v>
      </c>
    </row>
    <row r="2424" spans="1:8">
      <c r="A2424" s="1">
        <v>765</v>
      </c>
      <c r="B2424" s="33" t="s">
        <v>4571</v>
      </c>
      <c r="C2424" s="80">
        <v>7000</v>
      </c>
      <c r="D2424" s="81">
        <v>2521</v>
      </c>
      <c r="E2424" s="1" t="s">
        <v>2861</v>
      </c>
      <c r="F2424" s="1" t="s">
        <v>2810</v>
      </c>
      <c r="G2424" s="82" t="s">
        <v>2880</v>
      </c>
      <c r="H2424" s="1" t="s">
        <v>4262</v>
      </c>
    </row>
    <row r="2425" spans="1:8">
      <c r="A2425" s="1">
        <v>3778</v>
      </c>
      <c r="B2425" s="33" t="s">
        <v>4572</v>
      </c>
      <c r="C2425" s="80">
        <v>2400</v>
      </c>
      <c r="D2425" s="81">
        <v>2521</v>
      </c>
      <c r="E2425" s="1" t="s">
        <v>2809</v>
      </c>
      <c r="F2425" s="1" t="s">
        <v>2810</v>
      </c>
      <c r="G2425" s="82" t="s">
        <v>2815</v>
      </c>
      <c r="H2425" s="1" t="s">
        <v>3032</v>
      </c>
    </row>
    <row r="2426" spans="1:8">
      <c r="A2426" s="1">
        <v>3890</v>
      </c>
      <c r="B2426" s="33" t="s">
        <v>4570</v>
      </c>
      <c r="C2426" s="80">
        <v>15000</v>
      </c>
      <c r="D2426" s="81">
        <v>2524</v>
      </c>
      <c r="E2426" s="1" t="s">
        <v>2861</v>
      </c>
      <c r="F2426" s="1" t="s">
        <v>2810</v>
      </c>
      <c r="G2426" s="82" t="s">
        <v>2821</v>
      </c>
      <c r="H2426" s="1" t="s">
        <v>2928</v>
      </c>
    </row>
    <row r="2427" spans="1:8">
      <c r="A2427" s="1">
        <v>3320</v>
      </c>
      <c r="B2427" s="33" t="s">
        <v>4569</v>
      </c>
      <c r="C2427" s="80">
        <v>2500</v>
      </c>
      <c r="D2427" s="81">
        <v>2525</v>
      </c>
      <c r="E2427" s="1" t="s">
        <v>2809</v>
      </c>
      <c r="F2427" s="1" t="s">
        <v>2810</v>
      </c>
      <c r="G2427" s="82" t="s">
        <v>2825</v>
      </c>
      <c r="H2427" s="1" t="s">
        <v>2928</v>
      </c>
    </row>
    <row r="2428" spans="1:8" ht="27.6">
      <c r="A2428" s="1">
        <v>1697</v>
      </c>
      <c r="B2428" s="33" t="s">
        <v>4568</v>
      </c>
      <c r="C2428" s="80">
        <v>12500</v>
      </c>
      <c r="D2428" s="81">
        <v>2526</v>
      </c>
      <c r="E2428" s="1" t="s">
        <v>2971</v>
      </c>
      <c r="F2428" s="1" t="s">
        <v>2810</v>
      </c>
      <c r="G2428" s="82" t="s">
        <v>2849</v>
      </c>
      <c r="H2428" s="1" t="s">
        <v>2972</v>
      </c>
    </row>
    <row r="2429" spans="1:8">
      <c r="A2429" s="1">
        <v>2986</v>
      </c>
      <c r="B2429" s="33" t="s">
        <v>4567</v>
      </c>
      <c r="C2429" s="80">
        <v>2400</v>
      </c>
      <c r="D2429" s="81">
        <v>2532</v>
      </c>
      <c r="E2429" s="1" t="s">
        <v>2809</v>
      </c>
      <c r="F2429" s="1" t="s">
        <v>2820</v>
      </c>
      <c r="G2429" s="82" t="s">
        <v>2849</v>
      </c>
      <c r="H2429" s="1" t="s">
        <v>2881</v>
      </c>
    </row>
    <row r="2430" spans="1:8">
      <c r="A2430" s="1">
        <v>726</v>
      </c>
      <c r="B2430" s="33" t="s">
        <v>4565</v>
      </c>
      <c r="C2430" s="80">
        <v>2500</v>
      </c>
      <c r="D2430" s="81">
        <v>2535</v>
      </c>
      <c r="E2430" s="1" t="s">
        <v>2809</v>
      </c>
      <c r="F2430" s="1" t="s">
        <v>2810</v>
      </c>
      <c r="G2430" s="82" t="s">
        <v>2849</v>
      </c>
      <c r="H2430" s="1" t="s">
        <v>2999</v>
      </c>
    </row>
    <row r="2431" spans="1:8">
      <c r="A2431" s="1">
        <v>1641</v>
      </c>
      <c r="B2431" s="33" t="s">
        <v>4566</v>
      </c>
      <c r="C2431" s="80">
        <v>2500</v>
      </c>
      <c r="D2431" s="81">
        <v>2535</v>
      </c>
      <c r="E2431" s="1" t="s">
        <v>2809</v>
      </c>
      <c r="F2431" s="1" t="s">
        <v>2810</v>
      </c>
      <c r="G2431" s="82" t="s">
        <v>2843</v>
      </c>
      <c r="H2431" s="1" t="s">
        <v>3185</v>
      </c>
    </row>
    <row r="2432" spans="1:8" ht="27.6">
      <c r="A2432" s="1">
        <v>1241</v>
      </c>
      <c r="B2432" s="33" t="s">
        <v>4563</v>
      </c>
      <c r="C2432" s="80">
        <v>5000</v>
      </c>
      <c r="D2432" s="81">
        <v>2537</v>
      </c>
      <c r="E2432" s="1" t="s">
        <v>2814</v>
      </c>
      <c r="F2432" s="1" t="s">
        <v>2810</v>
      </c>
      <c r="G2432" s="82" t="s">
        <v>2818</v>
      </c>
      <c r="H2432" s="1" t="s">
        <v>4564</v>
      </c>
    </row>
    <row r="2433" spans="1:8" ht="27.6">
      <c r="A2433" s="1">
        <v>860</v>
      </c>
      <c r="B2433" s="33" t="s">
        <v>4562</v>
      </c>
      <c r="C2433" s="80">
        <v>14000</v>
      </c>
      <c r="D2433" s="81">
        <v>2540</v>
      </c>
      <c r="E2433" s="1" t="s">
        <v>2861</v>
      </c>
      <c r="F2433" s="1" t="s">
        <v>2810</v>
      </c>
      <c r="G2433" s="82" t="s">
        <v>2818</v>
      </c>
      <c r="H2433" s="1" t="s">
        <v>3919</v>
      </c>
    </row>
    <row r="2434" spans="1:8">
      <c r="A2434" s="1">
        <v>3592</v>
      </c>
      <c r="B2434" s="33" t="s">
        <v>4561</v>
      </c>
      <c r="C2434" s="80">
        <v>2000</v>
      </c>
      <c r="D2434" s="81">
        <v>2545</v>
      </c>
      <c r="E2434" s="1" t="s">
        <v>2809</v>
      </c>
      <c r="F2434" s="1" t="s">
        <v>2810</v>
      </c>
      <c r="G2434" s="82" t="s">
        <v>2815</v>
      </c>
      <c r="H2434" s="1" t="s">
        <v>2928</v>
      </c>
    </row>
    <row r="2435" spans="1:8" ht="27.6">
      <c r="A2435" s="1">
        <v>755</v>
      </c>
      <c r="B2435" s="33" t="s">
        <v>4560</v>
      </c>
      <c r="C2435" s="80">
        <v>2500</v>
      </c>
      <c r="D2435" s="81">
        <v>2547.69</v>
      </c>
      <c r="E2435" s="1" t="s">
        <v>2809</v>
      </c>
      <c r="F2435" s="1" t="s">
        <v>2810</v>
      </c>
      <c r="G2435" s="82" t="s">
        <v>2823</v>
      </c>
      <c r="H2435" s="1" t="s">
        <v>2999</v>
      </c>
    </row>
    <row r="2436" spans="1:8">
      <c r="A2436" s="1">
        <v>1295</v>
      </c>
      <c r="B2436" s="33" t="s">
        <v>4559</v>
      </c>
      <c r="C2436" s="80">
        <v>2500</v>
      </c>
      <c r="D2436" s="81">
        <v>2549</v>
      </c>
      <c r="E2436" s="1" t="s">
        <v>2809</v>
      </c>
      <c r="F2436" s="1" t="s">
        <v>2820</v>
      </c>
      <c r="G2436" s="82" t="s">
        <v>2821</v>
      </c>
      <c r="H2436" s="1" t="s">
        <v>2928</v>
      </c>
    </row>
    <row r="2437" spans="1:8">
      <c r="A2437" s="1">
        <v>758</v>
      </c>
      <c r="B2437" s="33" t="s">
        <v>4556</v>
      </c>
      <c r="C2437" s="80">
        <v>2500</v>
      </c>
      <c r="D2437" s="81">
        <v>2550</v>
      </c>
      <c r="E2437" s="1" t="s">
        <v>2809</v>
      </c>
      <c r="F2437" s="1" t="s">
        <v>2810</v>
      </c>
      <c r="G2437" s="82" t="s">
        <v>2880</v>
      </c>
      <c r="H2437" s="1" t="s">
        <v>2999</v>
      </c>
    </row>
    <row r="2438" spans="1:8" ht="27.6">
      <c r="A2438" s="1">
        <v>986</v>
      </c>
      <c r="B2438" s="33" t="s">
        <v>4557</v>
      </c>
      <c r="C2438" s="80">
        <v>20000</v>
      </c>
      <c r="D2438" s="81">
        <v>2550</v>
      </c>
      <c r="E2438" s="1" t="s">
        <v>2861</v>
      </c>
      <c r="F2438" s="1" t="s">
        <v>2820</v>
      </c>
      <c r="G2438" s="82" t="s">
        <v>2843</v>
      </c>
      <c r="H2438" s="1" t="s">
        <v>2816</v>
      </c>
    </row>
    <row r="2439" spans="1:8" ht="27.6">
      <c r="A2439" s="1">
        <v>3207</v>
      </c>
      <c r="B2439" s="33" t="s">
        <v>4558</v>
      </c>
      <c r="C2439" s="80">
        <v>5500</v>
      </c>
      <c r="D2439" s="81">
        <v>2550</v>
      </c>
      <c r="E2439" s="1" t="s">
        <v>2861</v>
      </c>
      <c r="F2439" s="1" t="s">
        <v>2810</v>
      </c>
      <c r="G2439" s="82" t="s">
        <v>2811</v>
      </c>
      <c r="H2439" s="1" t="s">
        <v>3032</v>
      </c>
    </row>
    <row r="2440" spans="1:8" ht="27.6">
      <c r="A2440" s="1">
        <v>1347</v>
      </c>
      <c r="B2440" s="33" t="s">
        <v>4554</v>
      </c>
      <c r="C2440" s="80">
        <v>2500</v>
      </c>
      <c r="D2440" s="81">
        <v>2555</v>
      </c>
      <c r="E2440" s="1" t="s">
        <v>2809</v>
      </c>
      <c r="F2440" s="1" t="s">
        <v>2810</v>
      </c>
      <c r="G2440" s="82" t="s">
        <v>2811</v>
      </c>
      <c r="H2440" s="1" t="s">
        <v>2999</v>
      </c>
    </row>
    <row r="2441" spans="1:8">
      <c r="A2441" s="1">
        <v>3487</v>
      </c>
      <c r="B2441" s="33" t="s">
        <v>4555</v>
      </c>
      <c r="C2441" s="80">
        <v>2000</v>
      </c>
      <c r="D2441" s="81">
        <v>2555</v>
      </c>
      <c r="E2441" s="1" t="s">
        <v>2809</v>
      </c>
      <c r="F2441" s="1" t="s">
        <v>2820</v>
      </c>
      <c r="G2441" s="82" t="s">
        <v>2825</v>
      </c>
      <c r="H2441" s="1" t="s">
        <v>2928</v>
      </c>
    </row>
    <row r="2442" spans="1:8">
      <c r="A2442" s="1">
        <v>2809</v>
      </c>
      <c r="B2442" s="33" t="s">
        <v>4550</v>
      </c>
      <c r="C2442" s="80">
        <v>2500</v>
      </c>
      <c r="D2442" s="81">
        <v>2560</v>
      </c>
      <c r="E2442" s="1" t="s">
        <v>2809</v>
      </c>
      <c r="F2442" s="1" t="s">
        <v>2810</v>
      </c>
      <c r="G2442" s="82" t="s">
        <v>2849</v>
      </c>
      <c r="H2442" s="1" t="s">
        <v>2928</v>
      </c>
    </row>
    <row r="2443" spans="1:8" ht="27.6">
      <c r="A2443" s="1">
        <v>3268</v>
      </c>
      <c r="B2443" s="33" t="s">
        <v>4551</v>
      </c>
      <c r="C2443" s="80">
        <v>2000</v>
      </c>
      <c r="D2443" s="81">
        <v>2560</v>
      </c>
      <c r="E2443" s="1" t="s">
        <v>2809</v>
      </c>
      <c r="F2443" s="1" t="s">
        <v>2810</v>
      </c>
      <c r="G2443" s="82" t="s">
        <v>2867</v>
      </c>
      <c r="H2443" s="1" t="s">
        <v>2928</v>
      </c>
    </row>
    <row r="2444" spans="1:8">
      <c r="A2444" s="1">
        <v>3561</v>
      </c>
      <c r="B2444" s="33" t="s">
        <v>4552</v>
      </c>
      <c r="C2444" s="80">
        <v>2500</v>
      </c>
      <c r="D2444" s="81">
        <v>2560</v>
      </c>
      <c r="E2444" s="1" t="s">
        <v>2809</v>
      </c>
      <c r="F2444" s="1" t="s">
        <v>2810</v>
      </c>
      <c r="G2444" s="82" t="s">
        <v>2851</v>
      </c>
      <c r="H2444" s="1" t="s">
        <v>2928</v>
      </c>
    </row>
    <row r="2445" spans="1:8">
      <c r="A2445" s="1">
        <v>3603</v>
      </c>
      <c r="B2445" s="33" t="s">
        <v>4553</v>
      </c>
      <c r="C2445" s="80">
        <v>1500</v>
      </c>
      <c r="D2445" s="81">
        <v>2560</v>
      </c>
      <c r="E2445" s="1" t="s">
        <v>2809</v>
      </c>
      <c r="F2445" s="1" t="s">
        <v>2810</v>
      </c>
      <c r="G2445" s="82" t="s">
        <v>2818</v>
      </c>
      <c r="H2445" s="1" t="s">
        <v>2928</v>
      </c>
    </row>
    <row r="2446" spans="1:8" ht="27.6">
      <c r="A2446" s="1">
        <v>2315</v>
      </c>
      <c r="B2446" s="33" t="s">
        <v>4547</v>
      </c>
      <c r="C2446" s="80">
        <v>2500</v>
      </c>
      <c r="D2446" s="81">
        <v>2565</v>
      </c>
      <c r="E2446" s="1" t="s">
        <v>2809</v>
      </c>
      <c r="F2446" s="1" t="s">
        <v>2810</v>
      </c>
      <c r="G2446" s="82" t="s">
        <v>2823</v>
      </c>
      <c r="H2446" s="1" t="s">
        <v>2948</v>
      </c>
    </row>
    <row r="2447" spans="1:8">
      <c r="A2447" s="1">
        <v>3441</v>
      </c>
      <c r="B2447" s="33" t="s">
        <v>4548</v>
      </c>
      <c r="C2447" s="80">
        <v>2500</v>
      </c>
      <c r="D2447" s="81">
        <v>2565</v>
      </c>
      <c r="E2447" s="1" t="s">
        <v>2809</v>
      </c>
      <c r="F2447" s="1" t="s">
        <v>2810</v>
      </c>
      <c r="G2447" s="82" t="s">
        <v>2818</v>
      </c>
      <c r="H2447" s="1" t="s">
        <v>2928</v>
      </c>
    </row>
    <row r="2448" spans="1:8" ht="27.6">
      <c r="A2448" s="1">
        <v>3597</v>
      </c>
      <c r="B2448" s="33" t="s">
        <v>4549</v>
      </c>
      <c r="C2448" s="80">
        <v>2500</v>
      </c>
      <c r="D2448" s="81">
        <v>2565</v>
      </c>
      <c r="E2448" s="1" t="s">
        <v>2809</v>
      </c>
      <c r="F2448" s="1" t="s">
        <v>2810</v>
      </c>
      <c r="G2448" s="82" t="s">
        <v>2811</v>
      </c>
      <c r="H2448" s="1" t="s">
        <v>2928</v>
      </c>
    </row>
    <row r="2449" spans="1:8">
      <c r="A2449" s="1">
        <v>2933</v>
      </c>
      <c r="B2449" s="33" t="s">
        <v>4545</v>
      </c>
      <c r="C2449" s="80">
        <v>2500</v>
      </c>
      <c r="D2449" s="81">
        <v>2569</v>
      </c>
      <c r="E2449" s="1" t="s">
        <v>2809</v>
      </c>
      <c r="F2449" s="1" t="s">
        <v>2810</v>
      </c>
      <c r="G2449" s="82" t="s">
        <v>2825</v>
      </c>
      <c r="H2449" s="1" t="s">
        <v>3032</v>
      </c>
    </row>
    <row r="2450" spans="1:8">
      <c r="A2450" s="1">
        <v>3538</v>
      </c>
      <c r="B2450" s="33" t="s">
        <v>4546</v>
      </c>
      <c r="C2450" s="80">
        <v>2000</v>
      </c>
      <c r="D2450" s="81">
        <v>2569</v>
      </c>
      <c r="E2450" s="1" t="s">
        <v>2809</v>
      </c>
      <c r="F2450" s="1" t="s">
        <v>2820</v>
      </c>
      <c r="G2450" s="82" t="s">
        <v>2851</v>
      </c>
      <c r="H2450" s="1" t="s">
        <v>2928</v>
      </c>
    </row>
    <row r="2451" spans="1:8">
      <c r="A2451" s="1">
        <v>3264</v>
      </c>
      <c r="B2451" s="33" t="s">
        <v>4544</v>
      </c>
      <c r="C2451" s="80">
        <v>2500</v>
      </c>
      <c r="D2451" s="81">
        <v>2575</v>
      </c>
      <c r="E2451" s="1" t="s">
        <v>2809</v>
      </c>
      <c r="F2451" s="1" t="s">
        <v>2810</v>
      </c>
      <c r="G2451" s="82" t="s">
        <v>2839</v>
      </c>
      <c r="H2451" s="1" t="s">
        <v>2928</v>
      </c>
    </row>
    <row r="2452" spans="1:8">
      <c r="A2452" s="1">
        <v>3178</v>
      </c>
      <c r="B2452" s="33" t="s">
        <v>4543</v>
      </c>
      <c r="C2452" s="80">
        <v>1500</v>
      </c>
      <c r="D2452" s="81">
        <v>2576</v>
      </c>
      <c r="E2452" s="1" t="s">
        <v>2809</v>
      </c>
      <c r="F2452" s="1" t="s">
        <v>2820</v>
      </c>
      <c r="G2452" s="82" t="s">
        <v>2821</v>
      </c>
      <c r="H2452" s="1" t="s">
        <v>2928</v>
      </c>
    </row>
    <row r="2453" spans="1:8" ht="27.6">
      <c r="A2453" s="1">
        <v>1507</v>
      </c>
      <c r="B2453" s="33" t="s">
        <v>4542</v>
      </c>
      <c r="C2453" s="80">
        <v>1200</v>
      </c>
      <c r="D2453" s="81">
        <v>2580</v>
      </c>
      <c r="E2453" s="1" t="s">
        <v>2809</v>
      </c>
      <c r="F2453" s="1" t="s">
        <v>2810</v>
      </c>
      <c r="G2453" s="82" t="s">
        <v>2849</v>
      </c>
      <c r="H2453" s="1" t="s">
        <v>2834</v>
      </c>
    </row>
    <row r="2454" spans="1:8">
      <c r="A2454" s="1">
        <v>2540</v>
      </c>
      <c r="B2454" s="33" t="s">
        <v>4540</v>
      </c>
      <c r="C2454" s="80">
        <v>2500</v>
      </c>
      <c r="D2454" s="81">
        <v>2585</v>
      </c>
      <c r="E2454" s="1" t="s">
        <v>2809</v>
      </c>
      <c r="F2454" s="1" t="s">
        <v>2810</v>
      </c>
      <c r="G2454" s="82" t="s">
        <v>2867</v>
      </c>
      <c r="H2454" s="1" t="s">
        <v>3263</v>
      </c>
    </row>
    <row r="2455" spans="1:8" ht="27.6">
      <c r="A2455" s="1">
        <v>3278</v>
      </c>
      <c r="B2455" s="33" t="s">
        <v>4541</v>
      </c>
      <c r="C2455" s="80">
        <v>2500</v>
      </c>
      <c r="D2455" s="81">
        <v>2585</v>
      </c>
      <c r="E2455" s="1" t="s">
        <v>2809</v>
      </c>
      <c r="F2455" s="1" t="s">
        <v>2820</v>
      </c>
      <c r="G2455" s="82" t="s">
        <v>2823</v>
      </c>
      <c r="H2455" s="1" t="s">
        <v>2928</v>
      </c>
    </row>
    <row r="2456" spans="1:8">
      <c r="A2456" s="1">
        <v>3505</v>
      </c>
      <c r="B2456" s="33" t="s">
        <v>4539</v>
      </c>
      <c r="C2456" s="80">
        <v>2500</v>
      </c>
      <c r="D2456" s="81">
        <v>2594</v>
      </c>
      <c r="E2456" s="1" t="s">
        <v>2809</v>
      </c>
      <c r="F2456" s="1" t="s">
        <v>2810</v>
      </c>
      <c r="G2456" s="82" t="s">
        <v>2825</v>
      </c>
      <c r="H2456" s="1" t="s">
        <v>2928</v>
      </c>
    </row>
    <row r="2457" spans="1:8">
      <c r="A2457" s="1">
        <v>376</v>
      </c>
      <c r="B2457" s="33" t="s">
        <v>4538</v>
      </c>
      <c r="C2457" s="80">
        <v>2450</v>
      </c>
      <c r="D2457" s="81">
        <v>2596</v>
      </c>
      <c r="E2457" s="1" t="s">
        <v>2809</v>
      </c>
      <c r="F2457" s="1" t="s">
        <v>2820</v>
      </c>
      <c r="G2457" s="82" t="s">
        <v>2851</v>
      </c>
      <c r="H2457" s="1" t="s">
        <v>2876</v>
      </c>
    </row>
    <row r="2458" spans="1:8">
      <c r="A2458" s="1">
        <v>1360</v>
      </c>
      <c r="B2458" s="33" t="s">
        <v>4537</v>
      </c>
      <c r="C2458" s="80">
        <v>1500</v>
      </c>
      <c r="D2458" s="81">
        <v>2598</v>
      </c>
      <c r="E2458" s="1" t="s">
        <v>2809</v>
      </c>
      <c r="F2458" s="1" t="s">
        <v>2810</v>
      </c>
      <c r="G2458" s="82" t="s">
        <v>2851</v>
      </c>
      <c r="H2458" s="1" t="s">
        <v>2999</v>
      </c>
    </row>
    <row r="2459" spans="1:8">
      <c r="A2459" s="1">
        <v>1893</v>
      </c>
      <c r="B2459" s="33" t="s">
        <v>4534</v>
      </c>
      <c r="C2459" s="80">
        <v>2500</v>
      </c>
      <c r="D2459" s="81">
        <v>2600</v>
      </c>
      <c r="E2459" s="1" t="s">
        <v>2809</v>
      </c>
      <c r="F2459" s="1" t="s">
        <v>2810</v>
      </c>
      <c r="G2459" s="82" t="s">
        <v>2849</v>
      </c>
      <c r="H2459" s="1" t="s">
        <v>2948</v>
      </c>
    </row>
    <row r="2460" spans="1:8" ht="27.6">
      <c r="A2460" s="1">
        <v>2840</v>
      </c>
      <c r="B2460" s="33" t="s">
        <v>4535</v>
      </c>
      <c r="C2460" s="80">
        <v>2500</v>
      </c>
      <c r="D2460" s="81">
        <v>2600</v>
      </c>
      <c r="E2460" s="1" t="s">
        <v>2809</v>
      </c>
      <c r="F2460" s="1" t="s">
        <v>2820</v>
      </c>
      <c r="G2460" s="82" t="s">
        <v>2811</v>
      </c>
      <c r="H2460" s="1" t="s">
        <v>2928</v>
      </c>
    </row>
    <row r="2461" spans="1:8">
      <c r="A2461" s="1">
        <v>3365</v>
      </c>
      <c r="B2461" s="33" t="s">
        <v>4536</v>
      </c>
      <c r="C2461" s="80">
        <v>2500</v>
      </c>
      <c r="D2461" s="81">
        <v>2600</v>
      </c>
      <c r="E2461" s="1" t="s">
        <v>2809</v>
      </c>
      <c r="F2461" s="1" t="s">
        <v>2810</v>
      </c>
      <c r="G2461" s="82" t="s">
        <v>2843</v>
      </c>
      <c r="H2461" s="1" t="s">
        <v>2928</v>
      </c>
    </row>
    <row r="2462" spans="1:8">
      <c r="A2462" s="1">
        <v>3438</v>
      </c>
      <c r="B2462" s="33" t="s">
        <v>4533</v>
      </c>
      <c r="C2462" s="80">
        <v>2500</v>
      </c>
      <c r="D2462" s="81">
        <v>2605</v>
      </c>
      <c r="E2462" s="1" t="s">
        <v>2809</v>
      </c>
      <c r="F2462" s="1" t="s">
        <v>2820</v>
      </c>
      <c r="G2462" s="82" t="s">
        <v>2823</v>
      </c>
      <c r="H2462" s="1" t="s">
        <v>2928</v>
      </c>
    </row>
    <row r="2463" spans="1:8">
      <c r="A2463" s="1">
        <v>1259</v>
      </c>
      <c r="B2463" s="33" t="s">
        <v>4532</v>
      </c>
      <c r="C2463" s="80">
        <v>2500</v>
      </c>
      <c r="D2463" s="81">
        <v>2606</v>
      </c>
      <c r="E2463" s="1" t="s">
        <v>2809</v>
      </c>
      <c r="F2463" s="1" t="s">
        <v>2810</v>
      </c>
      <c r="G2463" s="82" t="s">
        <v>2825</v>
      </c>
      <c r="H2463" s="1" t="s">
        <v>2984</v>
      </c>
    </row>
    <row r="2464" spans="1:8" ht="27.6">
      <c r="A2464" s="1">
        <v>975</v>
      </c>
      <c r="B2464" s="33" t="s">
        <v>4531</v>
      </c>
      <c r="C2464" s="80">
        <v>100000</v>
      </c>
      <c r="D2464" s="81">
        <v>2607</v>
      </c>
      <c r="E2464" s="1" t="s">
        <v>2861</v>
      </c>
      <c r="F2464" s="1" t="s">
        <v>2810</v>
      </c>
      <c r="G2464" s="82" t="s">
        <v>2823</v>
      </c>
      <c r="H2464" s="1" t="s">
        <v>2816</v>
      </c>
    </row>
    <row r="2465" spans="1:8" ht="27.6">
      <c r="A2465" s="1">
        <v>842</v>
      </c>
      <c r="B2465" s="33" t="s">
        <v>4529</v>
      </c>
      <c r="C2465" s="80">
        <v>2500</v>
      </c>
      <c r="D2465" s="81">
        <v>2608</v>
      </c>
      <c r="E2465" s="1" t="s">
        <v>2809</v>
      </c>
      <c r="F2465" s="1" t="s">
        <v>96</v>
      </c>
      <c r="G2465" s="82" t="s">
        <v>2880</v>
      </c>
      <c r="H2465" s="1" t="s">
        <v>3107</v>
      </c>
    </row>
    <row r="2466" spans="1:8" ht="27.6">
      <c r="A2466" s="1">
        <v>3199</v>
      </c>
      <c r="B2466" s="33" t="s">
        <v>4530</v>
      </c>
      <c r="C2466" s="80">
        <v>5000</v>
      </c>
      <c r="D2466" s="81">
        <v>2608</v>
      </c>
      <c r="E2466" s="1" t="s">
        <v>2861</v>
      </c>
      <c r="F2466" s="1" t="s">
        <v>2810</v>
      </c>
      <c r="G2466" s="82" t="s">
        <v>2867</v>
      </c>
      <c r="H2466" s="1" t="s">
        <v>3032</v>
      </c>
    </row>
    <row r="2467" spans="1:8">
      <c r="A2467" s="1">
        <v>851</v>
      </c>
      <c r="B2467" s="33" t="s">
        <v>4528</v>
      </c>
      <c r="C2467" s="80">
        <v>2000</v>
      </c>
      <c r="D2467" s="81">
        <v>2609</v>
      </c>
      <c r="E2467" s="1" t="s">
        <v>2809</v>
      </c>
      <c r="F2467" s="1" t="s">
        <v>3414</v>
      </c>
      <c r="G2467" s="82" t="s">
        <v>2821</v>
      </c>
      <c r="H2467" s="1" t="s">
        <v>3107</v>
      </c>
    </row>
    <row r="2468" spans="1:8">
      <c r="A2468" s="1">
        <v>87</v>
      </c>
      <c r="B2468" s="33" t="s">
        <v>4527</v>
      </c>
      <c r="C2468" s="80">
        <v>2500</v>
      </c>
      <c r="D2468" s="81">
        <v>2615</v>
      </c>
      <c r="E2468" s="1" t="s">
        <v>2809</v>
      </c>
      <c r="F2468" s="1" t="s">
        <v>2810</v>
      </c>
      <c r="G2468" s="82" t="s">
        <v>2825</v>
      </c>
      <c r="H2468" s="1" t="s">
        <v>3439</v>
      </c>
    </row>
    <row r="2469" spans="1:8" ht="27.6">
      <c r="A2469" s="1">
        <v>3654</v>
      </c>
      <c r="B2469" s="33" t="s">
        <v>4526</v>
      </c>
      <c r="C2469" s="80">
        <v>1500</v>
      </c>
      <c r="D2469" s="81">
        <v>2616</v>
      </c>
      <c r="E2469" s="1" t="s">
        <v>2809</v>
      </c>
      <c r="F2469" s="1" t="s">
        <v>2820</v>
      </c>
      <c r="G2469" s="82" t="s">
        <v>2849</v>
      </c>
      <c r="H2469" s="1" t="s">
        <v>2928</v>
      </c>
    </row>
    <row r="2470" spans="1:8">
      <c r="A2470" s="1">
        <v>2475</v>
      </c>
      <c r="B2470" s="33" t="s">
        <v>4525</v>
      </c>
      <c r="C2470" s="80">
        <v>2500</v>
      </c>
      <c r="D2470" s="81">
        <v>2618</v>
      </c>
      <c r="E2470" s="1" t="s">
        <v>2809</v>
      </c>
      <c r="F2470" s="1" t="s">
        <v>2810</v>
      </c>
      <c r="G2470" s="82" t="s">
        <v>2825</v>
      </c>
      <c r="H2470" s="1" t="s">
        <v>2948</v>
      </c>
    </row>
    <row r="2471" spans="1:8">
      <c r="A2471" s="1">
        <v>3550</v>
      </c>
      <c r="B2471" s="33" t="s">
        <v>4524</v>
      </c>
      <c r="C2471" s="80">
        <v>2500</v>
      </c>
      <c r="D2471" s="81">
        <v>2620</v>
      </c>
      <c r="E2471" s="1" t="s">
        <v>2809</v>
      </c>
      <c r="F2471" s="1" t="s">
        <v>2820</v>
      </c>
      <c r="G2471" s="82" t="s">
        <v>2823</v>
      </c>
      <c r="H2471" s="1" t="s">
        <v>2928</v>
      </c>
    </row>
    <row r="2472" spans="1:8" ht="27.6">
      <c r="A2472" s="1">
        <v>1928</v>
      </c>
      <c r="B2472" s="33" t="s">
        <v>4521</v>
      </c>
      <c r="C2472" s="80">
        <v>2550</v>
      </c>
      <c r="D2472" s="81">
        <v>2630</v>
      </c>
      <c r="E2472" s="1" t="s">
        <v>2809</v>
      </c>
      <c r="F2472" s="1" t="s">
        <v>2810</v>
      </c>
      <c r="G2472" s="82" t="s">
        <v>2823</v>
      </c>
      <c r="H2472" s="1" t="s">
        <v>2948</v>
      </c>
    </row>
    <row r="2473" spans="1:8" ht="27.6">
      <c r="A2473" s="1">
        <v>2366</v>
      </c>
      <c r="B2473" s="33" t="s">
        <v>4522</v>
      </c>
      <c r="C2473" s="80">
        <v>25000</v>
      </c>
      <c r="D2473" s="81">
        <v>2630</v>
      </c>
      <c r="E2473" s="1" t="s">
        <v>2814</v>
      </c>
      <c r="F2473" s="1" t="s">
        <v>2820</v>
      </c>
      <c r="G2473" s="82" t="s">
        <v>2880</v>
      </c>
      <c r="H2473" s="1" t="s">
        <v>3415</v>
      </c>
    </row>
    <row r="2474" spans="1:8" ht="27.6">
      <c r="A2474" s="1">
        <v>3306</v>
      </c>
      <c r="B2474" s="33" t="s">
        <v>4523</v>
      </c>
      <c r="C2474" s="80">
        <v>1500</v>
      </c>
      <c r="D2474" s="81">
        <v>2630</v>
      </c>
      <c r="E2474" s="1" t="s">
        <v>2809</v>
      </c>
      <c r="F2474" s="1" t="s">
        <v>2810</v>
      </c>
      <c r="G2474" s="82" t="s">
        <v>2825</v>
      </c>
      <c r="H2474" s="1" t="s">
        <v>2928</v>
      </c>
    </row>
    <row r="2475" spans="1:8">
      <c r="A2475" s="1">
        <v>3328</v>
      </c>
      <c r="B2475" s="33" t="s">
        <v>4520</v>
      </c>
      <c r="C2475" s="80">
        <v>1800</v>
      </c>
      <c r="D2475" s="81">
        <v>2635</v>
      </c>
      <c r="E2475" s="1" t="s">
        <v>2809</v>
      </c>
      <c r="F2475" s="1" t="s">
        <v>2810</v>
      </c>
      <c r="G2475" s="82" t="s">
        <v>2851</v>
      </c>
      <c r="H2475" s="1" t="s">
        <v>2928</v>
      </c>
    </row>
    <row r="2476" spans="1:8" ht="27.6">
      <c r="A2476" s="1">
        <v>1214</v>
      </c>
      <c r="B2476" s="33" t="s">
        <v>4519</v>
      </c>
      <c r="C2476" s="80">
        <v>2000</v>
      </c>
      <c r="D2476" s="81">
        <v>2636</v>
      </c>
      <c r="E2476" s="1" t="s">
        <v>2809</v>
      </c>
      <c r="F2476" s="1" t="s">
        <v>2810</v>
      </c>
      <c r="G2476" s="82" t="s">
        <v>2823</v>
      </c>
      <c r="H2476" s="1" t="s">
        <v>2834</v>
      </c>
    </row>
    <row r="2477" spans="1:8" ht="27.6">
      <c r="A2477" s="1">
        <v>3247</v>
      </c>
      <c r="B2477" s="33" t="s">
        <v>4518</v>
      </c>
      <c r="C2477" s="80">
        <v>2500</v>
      </c>
      <c r="D2477" s="81">
        <v>2646.5</v>
      </c>
      <c r="E2477" s="1" t="s">
        <v>2809</v>
      </c>
      <c r="F2477" s="1" t="s">
        <v>2820</v>
      </c>
      <c r="G2477" s="82" t="s">
        <v>2821</v>
      </c>
      <c r="H2477" s="1" t="s">
        <v>2928</v>
      </c>
    </row>
    <row r="2478" spans="1:8">
      <c r="A2478" s="1">
        <v>3823</v>
      </c>
      <c r="B2478" s="33" t="s">
        <v>4517</v>
      </c>
      <c r="C2478" s="80">
        <v>2500</v>
      </c>
      <c r="D2478" s="81">
        <v>2650</v>
      </c>
      <c r="E2478" s="1" t="s">
        <v>2809</v>
      </c>
      <c r="F2478" s="1" t="s">
        <v>2810</v>
      </c>
      <c r="G2478" s="82" t="s">
        <v>2821</v>
      </c>
      <c r="H2478" s="1" t="s">
        <v>2928</v>
      </c>
    </row>
    <row r="2479" spans="1:8">
      <c r="A2479" s="1">
        <v>2275</v>
      </c>
      <c r="B2479" s="33" t="s">
        <v>4516</v>
      </c>
      <c r="C2479" s="80">
        <v>650</v>
      </c>
      <c r="D2479" s="81">
        <v>2650.5</v>
      </c>
      <c r="E2479" s="1" t="s">
        <v>2809</v>
      </c>
      <c r="F2479" s="1" t="s">
        <v>2820</v>
      </c>
      <c r="G2479" s="82" t="s">
        <v>2843</v>
      </c>
      <c r="H2479" s="1" t="s">
        <v>2853</v>
      </c>
    </row>
    <row r="2480" spans="1:8">
      <c r="A2480" s="1">
        <v>2829</v>
      </c>
      <c r="B2480" s="33" t="s">
        <v>4515</v>
      </c>
      <c r="C2480" s="80">
        <v>2500</v>
      </c>
      <c r="D2480" s="81">
        <v>2663</v>
      </c>
      <c r="E2480" s="1" t="s">
        <v>2809</v>
      </c>
      <c r="F2480" s="1" t="s">
        <v>2820</v>
      </c>
      <c r="G2480" s="82" t="s">
        <v>2825</v>
      </c>
      <c r="H2480" s="1" t="s">
        <v>2928</v>
      </c>
    </row>
    <row r="2481" spans="1:8" ht="27.6">
      <c r="A2481" s="1">
        <v>3164</v>
      </c>
      <c r="B2481" s="33" t="s">
        <v>4514</v>
      </c>
      <c r="C2481" s="80">
        <v>2500</v>
      </c>
      <c r="D2481" s="81">
        <v>2669</v>
      </c>
      <c r="E2481" s="1" t="s">
        <v>2809</v>
      </c>
      <c r="F2481" s="1" t="s">
        <v>2810</v>
      </c>
      <c r="G2481" s="82" t="s">
        <v>2825</v>
      </c>
      <c r="H2481" s="1" t="s">
        <v>2928</v>
      </c>
    </row>
    <row r="2482" spans="1:8" ht="27.6">
      <c r="A2482" s="1">
        <v>1901</v>
      </c>
      <c r="B2482" s="33" t="s">
        <v>4512</v>
      </c>
      <c r="C2482" s="80">
        <v>99000</v>
      </c>
      <c r="D2482" s="81">
        <v>2670</v>
      </c>
      <c r="E2482" s="1" t="s">
        <v>2861</v>
      </c>
      <c r="F2482" s="1" t="s">
        <v>2820</v>
      </c>
      <c r="G2482" s="82" t="s">
        <v>2823</v>
      </c>
      <c r="H2482" s="1" t="s">
        <v>2863</v>
      </c>
    </row>
    <row r="2483" spans="1:8">
      <c r="A2483" s="1">
        <v>3615</v>
      </c>
      <c r="B2483" s="33" t="s">
        <v>4513</v>
      </c>
      <c r="C2483" s="80">
        <v>2500</v>
      </c>
      <c r="D2483" s="81">
        <v>2670</v>
      </c>
      <c r="E2483" s="1" t="s">
        <v>2809</v>
      </c>
      <c r="F2483" s="1" t="s">
        <v>2820</v>
      </c>
      <c r="G2483" s="82" t="s">
        <v>2843</v>
      </c>
      <c r="H2483" s="1" t="s">
        <v>2928</v>
      </c>
    </row>
    <row r="2484" spans="1:8">
      <c r="A2484" s="1">
        <v>820</v>
      </c>
      <c r="B2484" s="33" t="s">
        <v>4510</v>
      </c>
      <c r="C2484" s="80">
        <v>2000</v>
      </c>
      <c r="D2484" s="81">
        <v>2681</v>
      </c>
      <c r="E2484" s="1" t="s">
        <v>2809</v>
      </c>
      <c r="F2484" s="1" t="s">
        <v>2810</v>
      </c>
      <c r="G2484" s="82" t="s">
        <v>2825</v>
      </c>
      <c r="H2484" s="1" t="s">
        <v>2984</v>
      </c>
    </row>
    <row r="2485" spans="1:8">
      <c r="A2485" s="1">
        <v>2940</v>
      </c>
      <c r="B2485" s="33" t="s">
        <v>4511</v>
      </c>
      <c r="C2485" s="80">
        <v>2500</v>
      </c>
      <c r="D2485" s="81">
        <v>2681</v>
      </c>
      <c r="E2485" s="1" t="s">
        <v>2809</v>
      </c>
      <c r="F2485" s="1" t="s">
        <v>2810</v>
      </c>
      <c r="G2485" s="82" t="s">
        <v>2815</v>
      </c>
      <c r="H2485" s="1" t="s">
        <v>3032</v>
      </c>
    </row>
    <row r="2486" spans="1:8">
      <c r="A2486" s="1">
        <v>3503</v>
      </c>
      <c r="B2486" s="33" t="s">
        <v>4509</v>
      </c>
      <c r="C2486" s="80">
        <v>2500</v>
      </c>
      <c r="D2486" s="81">
        <v>2689</v>
      </c>
      <c r="E2486" s="1" t="s">
        <v>2809</v>
      </c>
      <c r="F2486" s="1" t="s">
        <v>2820</v>
      </c>
      <c r="G2486" s="82" t="s">
        <v>2821</v>
      </c>
      <c r="H2486" s="1" t="s">
        <v>2928</v>
      </c>
    </row>
    <row r="2487" spans="1:8" ht="27.6">
      <c r="A2487" s="1">
        <v>1673</v>
      </c>
      <c r="B2487" s="33" t="s">
        <v>4508</v>
      </c>
      <c r="C2487" s="80">
        <v>2100</v>
      </c>
      <c r="D2487" s="81">
        <v>2690</v>
      </c>
      <c r="E2487" s="1" t="s">
        <v>2809</v>
      </c>
      <c r="F2487" s="1" t="s">
        <v>2810</v>
      </c>
      <c r="G2487" s="82" t="s">
        <v>2811</v>
      </c>
      <c r="H2487" s="1" t="s">
        <v>3185</v>
      </c>
    </row>
    <row r="2488" spans="1:8" ht="27.6">
      <c r="A2488" s="1">
        <v>1199</v>
      </c>
      <c r="B2488" s="33" t="s">
        <v>4507</v>
      </c>
      <c r="C2488" s="80">
        <v>2658</v>
      </c>
      <c r="D2488" s="81">
        <v>2693</v>
      </c>
      <c r="E2488" s="1" t="s">
        <v>2809</v>
      </c>
      <c r="F2488" s="1" t="s">
        <v>2820</v>
      </c>
      <c r="G2488" s="82" t="s">
        <v>2821</v>
      </c>
      <c r="H2488" s="1" t="s">
        <v>2834</v>
      </c>
    </row>
    <row r="2489" spans="1:8" ht="27.6">
      <c r="A2489" s="1">
        <v>864</v>
      </c>
      <c r="B2489" s="33" t="s">
        <v>4504</v>
      </c>
      <c r="C2489" s="80">
        <v>6500</v>
      </c>
      <c r="D2489" s="81">
        <v>2700</v>
      </c>
      <c r="E2489" s="1" t="s">
        <v>2861</v>
      </c>
      <c r="F2489" s="1" t="s">
        <v>2810</v>
      </c>
      <c r="G2489" s="82" t="s">
        <v>2880</v>
      </c>
      <c r="H2489" s="1" t="s">
        <v>3919</v>
      </c>
    </row>
    <row r="2490" spans="1:8">
      <c r="A2490" s="1">
        <v>2934</v>
      </c>
      <c r="B2490" s="33" t="s">
        <v>4505</v>
      </c>
      <c r="C2490" s="80">
        <v>2500</v>
      </c>
      <c r="D2490" s="81">
        <v>2700</v>
      </c>
      <c r="E2490" s="1" t="s">
        <v>2809</v>
      </c>
      <c r="F2490" s="1" t="s">
        <v>96</v>
      </c>
      <c r="G2490" s="82" t="s">
        <v>2825</v>
      </c>
      <c r="H2490" s="1" t="s">
        <v>3032</v>
      </c>
    </row>
    <row r="2491" spans="1:8" ht="27.6">
      <c r="A2491" s="1">
        <v>3139</v>
      </c>
      <c r="B2491" s="33" t="s">
        <v>4506</v>
      </c>
      <c r="C2491" s="80">
        <v>50000</v>
      </c>
      <c r="D2491" s="81">
        <v>2700</v>
      </c>
      <c r="E2491" s="1" t="s">
        <v>2971</v>
      </c>
      <c r="F2491" s="1" t="s">
        <v>3051</v>
      </c>
      <c r="G2491" s="82" t="s">
        <v>2811</v>
      </c>
      <c r="H2491" s="1" t="s">
        <v>2928</v>
      </c>
    </row>
    <row r="2492" spans="1:8" ht="27.6">
      <c r="A2492" s="1">
        <v>2810</v>
      </c>
      <c r="B2492" s="33" t="s">
        <v>4503</v>
      </c>
      <c r="C2492" s="80">
        <v>2500</v>
      </c>
      <c r="D2492" s="81">
        <v>2705</v>
      </c>
      <c r="E2492" s="1" t="s">
        <v>2809</v>
      </c>
      <c r="F2492" s="1" t="s">
        <v>2810</v>
      </c>
      <c r="G2492" s="82" t="s">
        <v>2823</v>
      </c>
      <c r="H2492" s="1" t="s">
        <v>2928</v>
      </c>
    </row>
    <row r="2493" spans="1:8">
      <c r="A2493" s="1">
        <v>1601</v>
      </c>
      <c r="B2493" s="33" t="s">
        <v>4502</v>
      </c>
      <c r="C2493" s="80">
        <v>2500</v>
      </c>
      <c r="D2493" s="81">
        <v>2706.23</v>
      </c>
      <c r="E2493" s="1" t="s">
        <v>2809</v>
      </c>
      <c r="F2493" s="1" t="s">
        <v>2810</v>
      </c>
      <c r="G2493" s="82" t="s">
        <v>2823</v>
      </c>
      <c r="H2493" s="1" t="s">
        <v>2984</v>
      </c>
    </row>
    <row r="2494" spans="1:8">
      <c r="A2494" s="1">
        <v>1935</v>
      </c>
      <c r="B2494" s="33" t="s">
        <v>4501</v>
      </c>
      <c r="C2494" s="80">
        <v>2500</v>
      </c>
      <c r="D2494" s="81">
        <v>2710</v>
      </c>
      <c r="E2494" s="1" t="s">
        <v>2809</v>
      </c>
      <c r="F2494" s="1" t="s">
        <v>2810</v>
      </c>
      <c r="G2494" s="82" t="s">
        <v>2825</v>
      </c>
      <c r="H2494" s="1" t="s">
        <v>2948</v>
      </c>
    </row>
    <row r="2495" spans="1:8">
      <c r="A2495" s="1">
        <v>2456</v>
      </c>
      <c r="B2495" s="33" t="s">
        <v>4500</v>
      </c>
      <c r="C2495" s="80">
        <v>1500</v>
      </c>
      <c r="D2495" s="81">
        <v>2713</v>
      </c>
      <c r="E2495" s="1" t="s">
        <v>2809</v>
      </c>
      <c r="F2495" s="1" t="s">
        <v>2810</v>
      </c>
      <c r="G2495" s="82" t="s">
        <v>2839</v>
      </c>
      <c r="H2495" s="1" t="s">
        <v>2870</v>
      </c>
    </row>
    <row r="2496" spans="1:8">
      <c r="A2496" s="1">
        <v>2147</v>
      </c>
      <c r="B2496" s="33" t="s">
        <v>4499</v>
      </c>
      <c r="C2496" s="80">
        <v>390000</v>
      </c>
      <c r="D2496" s="81">
        <v>2716</v>
      </c>
      <c r="E2496" s="1" t="s">
        <v>2861</v>
      </c>
      <c r="F2496" s="1" t="s">
        <v>2810</v>
      </c>
      <c r="G2496" s="82" t="s">
        <v>2818</v>
      </c>
      <c r="H2496" s="1" t="s">
        <v>3029</v>
      </c>
    </row>
    <row r="2497" spans="1:8">
      <c r="A2497" s="1">
        <v>587</v>
      </c>
      <c r="B2497" s="33" t="s">
        <v>4497</v>
      </c>
      <c r="C2497" s="80">
        <v>30000</v>
      </c>
      <c r="D2497" s="81">
        <v>2725</v>
      </c>
      <c r="E2497" s="1" t="s">
        <v>2861</v>
      </c>
      <c r="F2497" s="1" t="s">
        <v>96</v>
      </c>
      <c r="G2497" s="82" t="s">
        <v>2849</v>
      </c>
      <c r="H2497" s="1" t="s">
        <v>3415</v>
      </c>
    </row>
    <row r="2498" spans="1:8">
      <c r="A2498" s="1">
        <v>3183</v>
      </c>
      <c r="B2498" s="33" t="s">
        <v>4498</v>
      </c>
      <c r="C2498" s="80">
        <v>2500</v>
      </c>
      <c r="D2498" s="81">
        <v>2725</v>
      </c>
      <c r="E2498" s="1" t="s">
        <v>2809</v>
      </c>
      <c r="F2498" s="1" t="s">
        <v>2810</v>
      </c>
      <c r="G2498" s="82" t="s">
        <v>2867</v>
      </c>
      <c r="H2498" s="1" t="s">
        <v>2928</v>
      </c>
    </row>
    <row r="2499" spans="1:8">
      <c r="A2499" s="1">
        <v>3202</v>
      </c>
      <c r="B2499" s="33" t="s">
        <v>4496</v>
      </c>
      <c r="C2499" s="80">
        <v>5000</v>
      </c>
      <c r="D2499" s="81">
        <v>2726</v>
      </c>
      <c r="E2499" s="1" t="s">
        <v>2861</v>
      </c>
      <c r="F2499" s="1" t="s">
        <v>2810</v>
      </c>
      <c r="G2499" s="82" t="s">
        <v>2818</v>
      </c>
      <c r="H2499" s="1" t="s">
        <v>3032</v>
      </c>
    </row>
    <row r="2500" spans="1:8">
      <c r="A2500" s="1">
        <v>1402</v>
      </c>
      <c r="B2500" s="33" t="s">
        <v>4495</v>
      </c>
      <c r="C2500" s="80">
        <v>2500</v>
      </c>
      <c r="D2500" s="81">
        <v>2729</v>
      </c>
      <c r="E2500" s="1" t="s">
        <v>2809</v>
      </c>
      <c r="F2500" s="1" t="s">
        <v>2820</v>
      </c>
      <c r="G2500" s="82" t="s">
        <v>2849</v>
      </c>
      <c r="H2500" s="1" t="s">
        <v>2984</v>
      </c>
    </row>
    <row r="2501" spans="1:8">
      <c r="A2501" s="1">
        <v>1900</v>
      </c>
      <c r="B2501" s="33" t="s">
        <v>4494</v>
      </c>
      <c r="C2501" s="80">
        <v>2500</v>
      </c>
      <c r="D2501" s="81">
        <v>2734.11</v>
      </c>
      <c r="E2501" s="1" t="s">
        <v>2809</v>
      </c>
      <c r="F2501" s="1" t="s">
        <v>2810</v>
      </c>
      <c r="G2501" s="82" t="s">
        <v>2880</v>
      </c>
      <c r="H2501" s="1" t="s">
        <v>2948</v>
      </c>
    </row>
    <row r="2502" spans="1:8" ht="27.6">
      <c r="A2502" s="1">
        <v>720</v>
      </c>
      <c r="B2502" s="33" t="s">
        <v>4493</v>
      </c>
      <c r="C2502" s="80">
        <v>1900</v>
      </c>
      <c r="D2502" s="81">
        <v>2735</v>
      </c>
      <c r="E2502" s="1" t="s">
        <v>2809</v>
      </c>
      <c r="F2502" s="1" t="s">
        <v>2810</v>
      </c>
      <c r="G2502" s="82" t="s">
        <v>2839</v>
      </c>
      <c r="H2502" s="1" t="s">
        <v>2999</v>
      </c>
    </row>
    <row r="2503" spans="1:8">
      <c r="A2503" s="1">
        <v>519</v>
      </c>
      <c r="B2503" s="33" t="s">
        <v>4491</v>
      </c>
      <c r="C2503" s="80">
        <v>12001</v>
      </c>
      <c r="D2503" s="81">
        <v>2746</v>
      </c>
      <c r="E2503" s="1" t="s">
        <v>2861</v>
      </c>
      <c r="F2503" s="1" t="s">
        <v>2810</v>
      </c>
      <c r="G2503" s="82" t="s">
        <v>2843</v>
      </c>
      <c r="H2503" s="1" t="s">
        <v>3207</v>
      </c>
    </row>
    <row r="2504" spans="1:8" ht="27.6">
      <c r="A2504" s="1">
        <v>3311</v>
      </c>
      <c r="B2504" s="33" t="s">
        <v>4492</v>
      </c>
      <c r="C2504" s="80">
        <v>2500</v>
      </c>
      <c r="D2504" s="81">
        <v>2746</v>
      </c>
      <c r="E2504" s="1" t="s">
        <v>2809</v>
      </c>
      <c r="F2504" s="1" t="s">
        <v>2810</v>
      </c>
      <c r="G2504" s="82" t="s">
        <v>2880</v>
      </c>
      <c r="H2504" s="1" t="s">
        <v>2928</v>
      </c>
    </row>
    <row r="2505" spans="1:8">
      <c r="A2505" s="1">
        <v>3530</v>
      </c>
      <c r="B2505" s="33" t="s">
        <v>4490</v>
      </c>
      <c r="C2505" s="80">
        <v>2750</v>
      </c>
      <c r="D2505" s="81">
        <v>2750</v>
      </c>
      <c r="E2505" s="1" t="s">
        <v>2809</v>
      </c>
      <c r="F2505" s="1" t="s">
        <v>2820</v>
      </c>
      <c r="G2505" s="82" t="s">
        <v>2849</v>
      </c>
      <c r="H2505" s="1" t="s">
        <v>2928</v>
      </c>
    </row>
    <row r="2506" spans="1:8">
      <c r="A2506" s="1">
        <v>38</v>
      </c>
      <c r="B2506" s="33" t="s">
        <v>4489</v>
      </c>
      <c r="C2506" s="80">
        <v>2500</v>
      </c>
      <c r="D2506" s="81">
        <v>2751</v>
      </c>
      <c r="E2506" s="1" t="s">
        <v>2809</v>
      </c>
      <c r="F2506" s="1" t="s">
        <v>2810</v>
      </c>
      <c r="G2506" s="82" t="s">
        <v>2823</v>
      </c>
      <c r="H2506" s="1" t="s">
        <v>2997</v>
      </c>
    </row>
    <row r="2507" spans="1:8">
      <c r="A2507" s="1">
        <v>3337</v>
      </c>
      <c r="B2507" s="33" t="s">
        <v>4488</v>
      </c>
      <c r="C2507" s="80">
        <v>2500</v>
      </c>
      <c r="D2507" s="81">
        <v>2755</v>
      </c>
      <c r="E2507" s="1" t="s">
        <v>2809</v>
      </c>
      <c r="F2507" s="1" t="s">
        <v>2820</v>
      </c>
      <c r="G2507" s="82" t="s">
        <v>2880</v>
      </c>
      <c r="H2507" s="1" t="s">
        <v>2928</v>
      </c>
    </row>
    <row r="2508" spans="1:8">
      <c r="A2508" s="1">
        <v>1864</v>
      </c>
      <c r="B2508" s="33" t="s">
        <v>4487</v>
      </c>
      <c r="C2508" s="80">
        <v>6500</v>
      </c>
      <c r="D2508" s="81">
        <v>2788</v>
      </c>
      <c r="E2508" s="1" t="s">
        <v>2861</v>
      </c>
      <c r="F2508" s="1" t="s">
        <v>2810</v>
      </c>
      <c r="G2508" s="82" t="s">
        <v>2823</v>
      </c>
      <c r="H2508" s="1" t="s">
        <v>3602</v>
      </c>
    </row>
    <row r="2509" spans="1:8">
      <c r="A2509" s="1">
        <v>1669</v>
      </c>
      <c r="B2509" s="33" t="s">
        <v>4486</v>
      </c>
      <c r="C2509" s="80">
        <v>2000</v>
      </c>
      <c r="D2509" s="81">
        <v>2795</v>
      </c>
      <c r="E2509" s="1" t="s">
        <v>2809</v>
      </c>
      <c r="F2509" s="1" t="s">
        <v>2810</v>
      </c>
      <c r="G2509" s="82" t="s">
        <v>2823</v>
      </c>
      <c r="H2509" s="1" t="s">
        <v>3185</v>
      </c>
    </row>
    <row r="2510" spans="1:8">
      <c r="A2510" s="1">
        <v>2626</v>
      </c>
      <c r="B2510" s="33" t="s">
        <v>4484</v>
      </c>
      <c r="C2510" s="80">
        <v>2500</v>
      </c>
      <c r="D2510" s="81">
        <v>2800</v>
      </c>
      <c r="E2510" s="1" t="s">
        <v>2809</v>
      </c>
      <c r="F2510" s="1" t="s">
        <v>2810</v>
      </c>
      <c r="G2510" s="82" t="s">
        <v>2825</v>
      </c>
      <c r="H2510" s="1" t="s">
        <v>2844</v>
      </c>
    </row>
    <row r="2511" spans="1:8">
      <c r="A2511" s="1">
        <v>2880</v>
      </c>
      <c r="B2511" s="33" t="s">
        <v>4485</v>
      </c>
      <c r="C2511" s="80">
        <v>12000</v>
      </c>
      <c r="D2511" s="81">
        <v>2800</v>
      </c>
      <c r="E2511" s="1" t="s">
        <v>2861</v>
      </c>
      <c r="F2511" s="1" t="s">
        <v>2810</v>
      </c>
      <c r="G2511" s="82" t="s">
        <v>2851</v>
      </c>
      <c r="H2511" s="1" t="s">
        <v>2928</v>
      </c>
    </row>
    <row r="2512" spans="1:8">
      <c r="A2512" s="1">
        <v>3457</v>
      </c>
      <c r="B2512" s="33" t="s">
        <v>4483</v>
      </c>
      <c r="C2512" s="80">
        <v>2000</v>
      </c>
      <c r="D2512" s="81">
        <v>2804</v>
      </c>
      <c r="E2512" s="1" t="s">
        <v>2809</v>
      </c>
      <c r="F2512" s="1" t="s">
        <v>2810</v>
      </c>
      <c r="G2512" s="82" t="s">
        <v>2839</v>
      </c>
      <c r="H2512" s="1" t="s">
        <v>2928</v>
      </c>
    </row>
    <row r="2513" spans="1:8">
      <c r="A2513" s="1">
        <v>3263</v>
      </c>
      <c r="B2513" s="33" t="s">
        <v>4482</v>
      </c>
      <c r="C2513" s="80">
        <v>2500</v>
      </c>
      <c r="D2513" s="81">
        <v>2804.16</v>
      </c>
      <c r="E2513" s="1" t="s">
        <v>2809</v>
      </c>
      <c r="F2513" s="1" t="s">
        <v>2810</v>
      </c>
      <c r="G2513" s="82" t="s">
        <v>2818</v>
      </c>
      <c r="H2513" s="1" t="s">
        <v>2928</v>
      </c>
    </row>
    <row r="2514" spans="1:8">
      <c r="A2514" s="1">
        <v>4036</v>
      </c>
      <c r="B2514" s="33" t="s">
        <v>4481</v>
      </c>
      <c r="C2514" s="80">
        <v>6000</v>
      </c>
      <c r="D2514" s="81">
        <v>2823</v>
      </c>
      <c r="E2514" s="1" t="s">
        <v>2861</v>
      </c>
      <c r="F2514" s="1" t="s">
        <v>2810</v>
      </c>
      <c r="G2514" s="82" t="s">
        <v>2821</v>
      </c>
      <c r="H2514" s="1" t="s">
        <v>2928</v>
      </c>
    </row>
    <row r="2515" spans="1:8" ht="27.6">
      <c r="A2515" s="1">
        <v>793</v>
      </c>
      <c r="B2515" s="33" t="s">
        <v>4480</v>
      </c>
      <c r="C2515" s="80">
        <v>2750</v>
      </c>
      <c r="D2515" s="81">
        <v>2826.43</v>
      </c>
      <c r="E2515" s="1" t="s">
        <v>2809</v>
      </c>
      <c r="F2515" s="1" t="s">
        <v>2810</v>
      </c>
      <c r="G2515" s="82" t="s">
        <v>2821</v>
      </c>
      <c r="H2515" s="1" t="s">
        <v>2984</v>
      </c>
    </row>
    <row r="2516" spans="1:8">
      <c r="A2516" s="1">
        <v>1650</v>
      </c>
      <c r="B2516" s="33" t="s">
        <v>4479</v>
      </c>
      <c r="C2516" s="80">
        <v>2000</v>
      </c>
      <c r="D2516" s="81">
        <v>2831</v>
      </c>
      <c r="E2516" s="1" t="s">
        <v>2809</v>
      </c>
      <c r="F2516" s="1" t="s">
        <v>2810</v>
      </c>
      <c r="G2516" s="82" t="s">
        <v>2880</v>
      </c>
      <c r="H2516" s="1" t="s">
        <v>3185</v>
      </c>
    </row>
    <row r="2517" spans="1:8" ht="27.6">
      <c r="A2517" s="1">
        <v>402</v>
      </c>
      <c r="B2517" s="33" t="s">
        <v>4478</v>
      </c>
      <c r="C2517" s="80">
        <v>2000</v>
      </c>
      <c r="D2517" s="81">
        <v>2833</v>
      </c>
      <c r="E2517" s="1" t="s">
        <v>2809</v>
      </c>
      <c r="F2517" s="1" t="s">
        <v>2810</v>
      </c>
      <c r="G2517" s="82" t="s">
        <v>2818</v>
      </c>
      <c r="H2517" s="1" t="s">
        <v>2876</v>
      </c>
    </row>
    <row r="2518" spans="1:8">
      <c r="A2518" s="1">
        <v>803</v>
      </c>
      <c r="B2518" s="33" t="s">
        <v>4477</v>
      </c>
      <c r="C2518" s="80">
        <v>2300</v>
      </c>
      <c r="D2518" s="81">
        <v>2835</v>
      </c>
      <c r="E2518" s="1" t="s">
        <v>2809</v>
      </c>
      <c r="F2518" s="1" t="s">
        <v>2810</v>
      </c>
      <c r="G2518" s="82" t="s">
        <v>2825</v>
      </c>
      <c r="H2518" s="1" t="s">
        <v>2984</v>
      </c>
    </row>
    <row r="2519" spans="1:8" ht="27.6">
      <c r="A2519" s="1">
        <v>2671</v>
      </c>
      <c r="B2519" s="33" t="s">
        <v>4476</v>
      </c>
      <c r="C2519" s="80">
        <v>25000</v>
      </c>
      <c r="D2519" s="81">
        <v>2836</v>
      </c>
      <c r="E2519" s="1" t="s">
        <v>2861</v>
      </c>
      <c r="F2519" s="1" t="s">
        <v>2810</v>
      </c>
      <c r="G2519" s="82" t="s">
        <v>2843</v>
      </c>
      <c r="H2519" s="1" t="s">
        <v>3237</v>
      </c>
    </row>
    <row r="2520" spans="1:8">
      <c r="A2520" s="1">
        <v>1392</v>
      </c>
      <c r="B2520" s="33" t="s">
        <v>4475</v>
      </c>
      <c r="C2520" s="80">
        <v>2500</v>
      </c>
      <c r="D2520" s="81">
        <v>2841</v>
      </c>
      <c r="E2520" s="1" t="s">
        <v>2809</v>
      </c>
      <c r="F2520" s="1" t="s">
        <v>2810</v>
      </c>
      <c r="G2520" s="82" t="s">
        <v>2811</v>
      </c>
      <c r="H2520" s="1" t="s">
        <v>2984</v>
      </c>
    </row>
    <row r="2521" spans="1:8" ht="27.6">
      <c r="A2521" s="1">
        <v>1016</v>
      </c>
      <c r="B2521" s="33" t="s">
        <v>4473</v>
      </c>
      <c r="C2521" s="80">
        <v>100000</v>
      </c>
      <c r="D2521" s="81">
        <v>2842</v>
      </c>
      <c r="E2521" s="1" t="s">
        <v>2814</v>
      </c>
      <c r="F2521" s="1" t="s">
        <v>2810</v>
      </c>
      <c r="G2521" s="82" t="s">
        <v>2811</v>
      </c>
      <c r="H2521" s="1" t="s">
        <v>2816</v>
      </c>
    </row>
    <row r="2522" spans="1:8">
      <c r="A2522" s="1">
        <v>1374</v>
      </c>
      <c r="B2522" s="33" t="s">
        <v>4474</v>
      </c>
      <c r="C2522" s="80">
        <v>1500</v>
      </c>
      <c r="D2522" s="81">
        <v>2842</v>
      </c>
      <c r="E2522" s="1" t="s">
        <v>2809</v>
      </c>
      <c r="F2522" s="1" t="s">
        <v>2810</v>
      </c>
      <c r="G2522" s="82" t="s">
        <v>2811</v>
      </c>
      <c r="H2522" s="1" t="s">
        <v>2984</v>
      </c>
    </row>
    <row r="2523" spans="1:8">
      <c r="A2523" s="1">
        <v>3484</v>
      </c>
      <c r="B2523" s="33" t="s">
        <v>4472</v>
      </c>
      <c r="C2523" s="80">
        <v>2500</v>
      </c>
      <c r="D2523" s="81">
        <v>2856</v>
      </c>
      <c r="E2523" s="1" t="s">
        <v>2809</v>
      </c>
      <c r="F2523" s="1" t="s">
        <v>2810</v>
      </c>
      <c r="G2523" s="82" t="s">
        <v>2825</v>
      </c>
      <c r="H2523" s="1" t="s">
        <v>2928</v>
      </c>
    </row>
    <row r="2524" spans="1:8" ht="27.6">
      <c r="A2524" s="1">
        <v>3230</v>
      </c>
      <c r="B2524" s="33" t="s">
        <v>4471</v>
      </c>
      <c r="C2524" s="80">
        <v>2600</v>
      </c>
      <c r="D2524" s="81">
        <v>2857</v>
      </c>
      <c r="E2524" s="1" t="s">
        <v>2809</v>
      </c>
      <c r="F2524" s="1" t="s">
        <v>2810</v>
      </c>
      <c r="G2524" s="82" t="s">
        <v>2880</v>
      </c>
      <c r="H2524" s="1" t="s">
        <v>2928</v>
      </c>
    </row>
    <row r="2525" spans="1:8">
      <c r="A2525" s="1">
        <v>3777</v>
      </c>
      <c r="B2525" s="33" t="s">
        <v>4470</v>
      </c>
      <c r="C2525" s="80">
        <v>2000</v>
      </c>
      <c r="D2525" s="81">
        <v>2864</v>
      </c>
      <c r="E2525" s="1" t="s">
        <v>2809</v>
      </c>
      <c r="F2525" s="1" t="s">
        <v>2810</v>
      </c>
      <c r="G2525" s="82" t="s">
        <v>2880</v>
      </c>
      <c r="H2525" s="1" t="s">
        <v>3032</v>
      </c>
    </row>
    <row r="2526" spans="1:8">
      <c r="A2526" s="1">
        <v>2832</v>
      </c>
      <c r="B2526" s="33" t="s">
        <v>4469</v>
      </c>
      <c r="C2526" s="80">
        <v>2500</v>
      </c>
      <c r="D2526" s="81">
        <v>2867.99</v>
      </c>
      <c r="E2526" s="1" t="s">
        <v>2809</v>
      </c>
      <c r="F2526" s="1" t="s">
        <v>2820</v>
      </c>
      <c r="G2526" s="82" t="s">
        <v>2818</v>
      </c>
      <c r="H2526" s="1" t="s">
        <v>2928</v>
      </c>
    </row>
    <row r="2527" spans="1:8">
      <c r="A2527" s="1">
        <v>3582</v>
      </c>
      <c r="B2527" s="33" t="s">
        <v>4468</v>
      </c>
      <c r="C2527" s="80">
        <v>1000</v>
      </c>
      <c r="D2527" s="81">
        <v>2870</v>
      </c>
      <c r="E2527" s="1" t="s">
        <v>2809</v>
      </c>
      <c r="F2527" s="1" t="s">
        <v>2810</v>
      </c>
      <c r="G2527" s="82" t="s">
        <v>2849</v>
      </c>
      <c r="H2527" s="1" t="s">
        <v>2928</v>
      </c>
    </row>
    <row r="2528" spans="1:8">
      <c r="A2528" s="1">
        <v>1166</v>
      </c>
      <c r="B2528" s="33" t="s">
        <v>4467</v>
      </c>
      <c r="C2528" s="80">
        <v>15000</v>
      </c>
      <c r="D2528" s="81">
        <v>2871</v>
      </c>
      <c r="E2528" s="1" t="s">
        <v>2861</v>
      </c>
      <c r="F2528" s="1" t="s">
        <v>2810</v>
      </c>
      <c r="G2528" s="82" t="s">
        <v>2825</v>
      </c>
      <c r="H2528" s="1" t="s">
        <v>3661</v>
      </c>
    </row>
    <row r="2529" spans="1:8">
      <c r="A2529" s="1">
        <v>3252</v>
      </c>
      <c r="B2529" s="33" t="s">
        <v>4466</v>
      </c>
      <c r="C2529" s="80">
        <v>2250</v>
      </c>
      <c r="D2529" s="81">
        <v>2876</v>
      </c>
      <c r="E2529" s="1" t="s">
        <v>2809</v>
      </c>
      <c r="F2529" s="1" t="s">
        <v>2820</v>
      </c>
      <c r="G2529" s="82" t="s">
        <v>2867</v>
      </c>
      <c r="H2529" s="1" t="s">
        <v>2928</v>
      </c>
    </row>
    <row r="2530" spans="1:8">
      <c r="A2530" s="1">
        <v>3726</v>
      </c>
      <c r="B2530" s="33" t="s">
        <v>4465</v>
      </c>
      <c r="C2530" s="80">
        <v>850</v>
      </c>
      <c r="D2530" s="81">
        <v>2879</v>
      </c>
      <c r="E2530" s="1" t="s">
        <v>2809</v>
      </c>
      <c r="F2530" s="1" t="s">
        <v>2810</v>
      </c>
      <c r="G2530" s="82" t="s">
        <v>2823</v>
      </c>
      <c r="H2530" s="1" t="s">
        <v>2928</v>
      </c>
    </row>
    <row r="2531" spans="1:8">
      <c r="A2531" s="1">
        <v>1648</v>
      </c>
      <c r="B2531" s="33" t="s">
        <v>4464</v>
      </c>
      <c r="C2531" s="80">
        <v>2300</v>
      </c>
      <c r="D2531" s="81">
        <v>2881</v>
      </c>
      <c r="E2531" s="1" t="s">
        <v>2809</v>
      </c>
      <c r="F2531" s="1" t="s">
        <v>2810</v>
      </c>
      <c r="G2531" s="82" t="s">
        <v>2811</v>
      </c>
      <c r="H2531" s="1" t="s">
        <v>3185</v>
      </c>
    </row>
    <row r="2532" spans="1:8" ht="27.6">
      <c r="A2532" s="1">
        <v>2020</v>
      </c>
      <c r="B2532" s="33" t="s">
        <v>4463</v>
      </c>
      <c r="C2532" s="80">
        <v>1500</v>
      </c>
      <c r="D2532" s="81">
        <v>2885</v>
      </c>
      <c r="E2532" s="1" t="s">
        <v>2809</v>
      </c>
      <c r="F2532" s="1" t="s">
        <v>2810</v>
      </c>
      <c r="G2532" s="82" t="s">
        <v>2823</v>
      </c>
      <c r="H2532" s="1" t="s">
        <v>2812</v>
      </c>
    </row>
    <row r="2533" spans="1:8">
      <c r="A2533" s="1">
        <v>976</v>
      </c>
      <c r="B2533" s="33" t="s">
        <v>4462</v>
      </c>
      <c r="C2533" s="80">
        <v>150000</v>
      </c>
      <c r="D2533" s="81">
        <v>2889</v>
      </c>
      <c r="E2533" s="1" t="s">
        <v>2861</v>
      </c>
      <c r="F2533" s="1" t="s">
        <v>2892</v>
      </c>
      <c r="G2533" s="82" t="s">
        <v>2821</v>
      </c>
      <c r="H2533" s="1" t="s">
        <v>2816</v>
      </c>
    </row>
    <row r="2534" spans="1:8" ht="27.6">
      <c r="A2534" s="1">
        <v>838</v>
      </c>
      <c r="B2534" s="33" t="s">
        <v>4461</v>
      </c>
      <c r="C2534" s="80">
        <v>2000</v>
      </c>
      <c r="D2534" s="81">
        <v>2908</v>
      </c>
      <c r="E2534" s="1" t="s">
        <v>2809</v>
      </c>
      <c r="F2534" s="1" t="s">
        <v>2810</v>
      </c>
      <c r="G2534" s="82" t="s">
        <v>2815</v>
      </c>
      <c r="H2534" s="1" t="s">
        <v>2984</v>
      </c>
    </row>
    <row r="2535" spans="1:8">
      <c r="A2535" s="1">
        <v>2833</v>
      </c>
      <c r="B2535" s="33" t="s">
        <v>4460</v>
      </c>
      <c r="C2535" s="80">
        <v>2700</v>
      </c>
      <c r="D2535" s="81">
        <v>2923</v>
      </c>
      <c r="E2535" s="1" t="s">
        <v>2809</v>
      </c>
      <c r="F2535" s="1" t="s">
        <v>2810</v>
      </c>
      <c r="G2535" s="82" t="s">
        <v>2880</v>
      </c>
      <c r="H2535" s="1" t="s">
        <v>2928</v>
      </c>
    </row>
    <row r="2536" spans="1:8">
      <c r="A2536" s="1">
        <v>3705</v>
      </c>
      <c r="B2536" s="33" t="s">
        <v>4459</v>
      </c>
      <c r="C2536" s="80">
        <v>2827</v>
      </c>
      <c r="D2536" s="81">
        <v>2925</v>
      </c>
      <c r="E2536" s="1" t="s">
        <v>2809</v>
      </c>
      <c r="F2536" s="1" t="s">
        <v>2810</v>
      </c>
      <c r="G2536" s="82" t="s">
        <v>2821</v>
      </c>
      <c r="H2536" s="1" t="s">
        <v>2928</v>
      </c>
    </row>
    <row r="2537" spans="1:8">
      <c r="A2537" s="1">
        <v>306</v>
      </c>
      <c r="B2537" s="33" t="s">
        <v>4458</v>
      </c>
      <c r="C2537" s="80">
        <v>1000</v>
      </c>
      <c r="D2537" s="81">
        <v>2929</v>
      </c>
      <c r="E2537" s="1" t="s">
        <v>2809</v>
      </c>
      <c r="F2537" s="1" t="s">
        <v>2810</v>
      </c>
      <c r="G2537" s="82" t="s">
        <v>2811</v>
      </c>
      <c r="H2537" s="1" t="s">
        <v>2876</v>
      </c>
    </row>
    <row r="2538" spans="1:8">
      <c r="A2538" s="1">
        <v>3419</v>
      </c>
      <c r="B2538" s="33" t="s">
        <v>4457</v>
      </c>
      <c r="C2538" s="80">
        <v>2750</v>
      </c>
      <c r="D2538" s="81">
        <v>2930</v>
      </c>
      <c r="E2538" s="1" t="s">
        <v>2809</v>
      </c>
      <c r="F2538" s="1" t="s">
        <v>2969</v>
      </c>
      <c r="G2538" s="82" t="s">
        <v>2849</v>
      </c>
      <c r="H2538" s="1" t="s">
        <v>2928</v>
      </c>
    </row>
    <row r="2539" spans="1:8">
      <c r="A2539" s="1">
        <v>1926</v>
      </c>
      <c r="B2539" s="33" t="s">
        <v>4456</v>
      </c>
      <c r="C2539" s="80">
        <v>1500</v>
      </c>
      <c r="D2539" s="81">
        <v>2930.69</v>
      </c>
      <c r="E2539" s="1" t="s">
        <v>2809</v>
      </c>
      <c r="F2539" s="1" t="s">
        <v>2810</v>
      </c>
      <c r="G2539" s="82" t="s">
        <v>2818</v>
      </c>
      <c r="H2539" s="1" t="s">
        <v>2948</v>
      </c>
    </row>
    <row r="2540" spans="1:8">
      <c r="A2540" s="1">
        <v>2166</v>
      </c>
      <c r="B2540" s="33" t="s">
        <v>4455</v>
      </c>
      <c r="C2540" s="80">
        <v>2000</v>
      </c>
      <c r="D2540" s="81">
        <v>2932</v>
      </c>
      <c r="E2540" s="1" t="s">
        <v>2809</v>
      </c>
      <c r="F2540" s="1" t="s">
        <v>2810</v>
      </c>
      <c r="G2540" s="82" t="s">
        <v>2818</v>
      </c>
      <c r="H2540" s="1" t="s">
        <v>2984</v>
      </c>
    </row>
    <row r="2541" spans="1:8" ht="27.6">
      <c r="A2541" s="1">
        <v>3177</v>
      </c>
      <c r="B2541" s="33" t="s">
        <v>4454</v>
      </c>
      <c r="C2541" s="80">
        <v>2500</v>
      </c>
      <c r="D2541" s="81">
        <v>2935</v>
      </c>
      <c r="E2541" s="1" t="s">
        <v>2809</v>
      </c>
      <c r="F2541" s="1" t="s">
        <v>2810</v>
      </c>
      <c r="G2541" s="82" t="s">
        <v>2825</v>
      </c>
      <c r="H2541" s="1" t="s">
        <v>2928</v>
      </c>
    </row>
    <row r="2542" spans="1:8">
      <c r="A2542" s="1">
        <v>1191</v>
      </c>
      <c r="B2542" s="33" t="s">
        <v>4453</v>
      </c>
      <c r="C2542" s="80">
        <v>2700</v>
      </c>
      <c r="D2542" s="81">
        <v>2945</v>
      </c>
      <c r="E2542" s="1" t="s">
        <v>2809</v>
      </c>
      <c r="F2542" s="1" t="s">
        <v>2810</v>
      </c>
      <c r="G2542" s="82" t="s">
        <v>2811</v>
      </c>
      <c r="H2542" s="1" t="s">
        <v>2834</v>
      </c>
    </row>
    <row r="2543" spans="1:8">
      <c r="A2543" s="1">
        <v>2786</v>
      </c>
      <c r="B2543" s="33" t="s">
        <v>4452</v>
      </c>
      <c r="C2543" s="80">
        <v>2500</v>
      </c>
      <c r="D2543" s="81">
        <v>2946</v>
      </c>
      <c r="E2543" s="1" t="s">
        <v>2809</v>
      </c>
      <c r="F2543" s="1" t="s">
        <v>2820</v>
      </c>
      <c r="G2543" s="82" t="s">
        <v>2821</v>
      </c>
      <c r="H2543" s="1" t="s">
        <v>2928</v>
      </c>
    </row>
    <row r="2544" spans="1:8">
      <c r="A2544" s="1">
        <v>3401</v>
      </c>
      <c r="B2544" s="33" t="s">
        <v>4451</v>
      </c>
      <c r="C2544" s="80">
        <v>2900</v>
      </c>
      <c r="D2544" s="81">
        <v>2954</v>
      </c>
      <c r="E2544" s="1" t="s">
        <v>2809</v>
      </c>
      <c r="F2544" s="1" t="s">
        <v>2820</v>
      </c>
      <c r="G2544" s="82" t="s">
        <v>2851</v>
      </c>
      <c r="H2544" s="1" t="s">
        <v>2928</v>
      </c>
    </row>
    <row r="2545" spans="1:8" ht="27.6">
      <c r="A2545" s="1">
        <v>1002</v>
      </c>
      <c r="B2545" s="33" t="s">
        <v>4450</v>
      </c>
      <c r="C2545" s="80">
        <v>9999</v>
      </c>
      <c r="D2545" s="81">
        <v>2960</v>
      </c>
      <c r="E2545" s="1" t="s">
        <v>2814</v>
      </c>
      <c r="F2545" s="1" t="s">
        <v>2810</v>
      </c>
      <c r="G2545" s="82" t="s">
        <v>2843</v>
      </c>
      <c r="H2545" s="1" t="s">
        <v>2816</v>
      </c>
    </row>
    <row r="2546" spans="1:8" ht="27.6">
      <c r="A2546" s="1">
        <v>1912</v>
      </c>
      <c r="B2546" s="33" t="s">
        <v>4449</v>
      </c>
      <c r="C2546" s="80">
        <v>5000</v>
      </c>
      <c r="D2546" s="81">
        <v>2965</v>
      </c>
      <c r="E2546" s="1" t="s">
        <v>2861</v>
      </c>
      <c r="F2546" s="1" t="s">
        <v>2810</v>
      </c>
      <c r="G2546" s="82" t="s">
        <v>2825</v>
      </c>
      <c r="H2546" s="1" t="s">
        <v>2863</v>
      </c>
    </row>
    <row r="2547" spans="1:8">
      <c r="A2547" s="1">
        <v>1104</v>
      </c>
      <c r="B2547" s="33" t="s">
        <v>4448</v>
      </c>
      <c r="C2547" s="80">
        <v>60000</v>
      </c>
      <c r="D2547" s="81">
        <v>2971</v>
      </c>
      <c r="E2547" s="1" t="s">
        <v>2861</v>
      </c>
      <c r="F2547" s="1" t="s">
        <v>2820</v>
      </c>
      <c r="G2547" s="82" t="s">
        <v>2825</v>
      </c>
      <c r="H2547" s="1" t="s">
        <v>3029</v>
      </c>
    </row>
    <row r="2548" spans="1:8" ht="27.6">
      <c r="A2548" s="1">
        <v>2274</v>
      </c>
      <c r="B2548" s="33" t="s">
        <v>4447</v>
      </c>
      <c r="C2548" s="80">
        <v>2500</v>
      </c>
      <c r="D2548" s="81">
        <v>2990</v>
      </c>
      <c r="E2548" s="1" t="s">
        <v>2809</v>
      </c>
      <c r="F2548" s="1" t="s">
        <v>2810</v>
      </c>
      <c r="G2548" s="82" t="s">
        <v>2839</v>
      </c>
      <c r="H2548" s="1" t="s">
        <v>2853</v>
      </c>
    </row>
    <row r="2549" spans="1:8">
      <c r="A2549" s="1">
        <v>3911</v>
      </c>
      <c r="B2549" s="33" t="s">
        <v>4446</v>
      </c>
      <c r="C2549" s="80">
        <v>8000</v>
      </c>
      <c r="D2549" s="81">
        <v>2993</v>
      </c>
      <c r="E2549" s="1" t="s">
        <v>2861</v>
      </c>
      <c r="F2549" s="1" t="s">
        <v>2810</v>
      </c>
      <c r="G2549" s="82" t="s">
        <v>2818</v>
      </c>
      <c r="H2549" s="1" t="s">
        <v>2928</v>
      </c>
    </row>
    <row r="2550" spans="1:8">
      <c r="A2550" s="1">
        <v>498</v>
      </c>
      <c r="B2550" s="33" t="s">
        <v>4445</v>
      </c>
      <c r="C2550" s="80">
        <v>65108</v>
      </c>
      <c r="D2550" s="81">
        <v>2994</v>
      </c>
      <c r="E2550" s="1" t="s">
        <v>2861</v>
      </c>
      <c r="F2550" s="1" t="s">
        <v>2810</v>
      </c>
      <c r="G2550" s="82" t="s">
        <v>2843</v>
      </c>
      <c r="H2550" s="1" t="s">
        <v>3207</v>
      </c>
    </row>
    <row r="2551" spans="1:8">
      <c r="A2551" s="1">
        <v>166</v>
      </c>
      <c r="B2551" s="33" t="s">
        <v>4436</v>
      </c>
      <c r="C2551" s="80">
        <v>5000</v>
      </c>
      <c r="D2551" s="81">
        <v>3000</v>
      </c>
      <c r="E2551" s="1" t="s">
        <v>2861</v>
      </c>
      <c r="F2551" s="1" t="s">
        <v>2810</v>
      </c>
      <c r="G2551" s="82" t="s">
        <v>2815</v>
      </c>
      <c r="H2551" s="1" t="s">
        <v>2893</v>
      </c>
    </row>
    <row r="2552" spans="1:8">
      <c r="A2552" s="1">
        <v>1857</v>
      </c>
      <c r="B2552" s="33" t="s">
        <v>4437</v>
      </c>
      <c r="C2552" s="80">
        <v>3000</v>
      </c>
      <c r="D2552" s="81">
        <v>3000</v>
      </c>
      <c r="E2552" s="1" t="s">
        <v>2809</v>
      </c>
      <c r="F2552" s="1" t="s">
        <v>2810</v>
      </c>
      <c r="G2552" s="82" t="s">
        <v>2867</v>
      </c>
      <c r="H2552" s="1" t="s">
        <v>2984</v>
      </c>
    </row>
    <row r="2553" spans="1:8">
      <c r="A2553" s="1">
        <v>2097</v>
      </c>
      <c r="B2553" s="33" t="s">
        <v>4438</v>
      </c>
      <c r="C2553" s="80">
        <v>3000</v>
      </c>
      <c r="D2553" s="81">
        <v>3000</v>
      </c>
      <c r="E2553" s="1" t="s">
        <v>2809</v>
      </c>
      <c r="F2553" s="1" t="s">
        <v>2810</v>
      </c>
      <c r="G2553" s="82" t="s">
        <v>2818</v>
      </c>
      <c r="H2553" s="1" t="s">
        <v>2948</v>
      </c>
    </row>
    <row r="2554" spans="1:8">
      <c r="A2554" s="1">
        <v>2830</v>
      </c>
      <c r="B2554" s="33" t="s">
        <v>4439</v>
      </c>
      <c r="C2554" s="80">
        <v>3000</v>
      </c>
      <c r="D2554" s="81">
        <v>3000</v>
      </c>
      <c r="E2554" s="1" t="s">
        <v>2809</v>
      </c>
      <c r="F2554" s="1" t="s">
        <v>2810</v>
      </c>
      <c r="G2554" s="82" t="s">
        <v>2823</v>
      </c>
      <c r="H2554" s="1" t="s">
        <v>2928</v>
      </c>
    </row>
    <row r="2555" spans="1:8">
      <c r="A2555" s="1">
        <v>3375</v>
      </c>
      <c r="B2555" s="33" t="s">
        <v>4440</v>
      </c>
      <c r="C2555" s="80">
        <v>3000</v>
      </c>
      <c r="D2555" s="81">
        <v>3000</v>
      </c>
      <c r="E2555" s="1" t="s">
        <v>2809</v>
      </c>
      <c r="F2555" s="1" t="s">
        <v>2820</v>
      </c>
      <c r="G2555" s="82" t="s">
        <v>2825</v>
      </c>
      <c r="H2555" s="1" t="s">
        <v>2928</v>
      </c>
    </row>
    <row r="2556" spans="1:8">
      <c r="A2556" s="1">
        <v>3412</v>
      </c>
      <c r="B2556" s="33" t="s">
        <v>4441</v>
      </c>
      <c r="C2556" s="80">
        <v>3000</v>
      </c>
      <c r="D2556" s="81">
        <v>3000</v>
      </c>
      <c r="E2556" s="1" t="s">
        <v>2809</v>
      </c>
      <c r="F2556" s="1" t="s">
        <v>2820</v>
      </c>
      <c r="G2556" s="82" t="s">
        <v>2867</v>
      </c>
      <c r="H2556" s="1" t="s">
        <v>2928</v>
      </c>
    </row>
    <row r="2557" spans="1:8">
      <c r="A2557" s="1">
        <v>3623</v>
      </c>
      <c r="B2557" s="33" t="s">
        <v>4442</v>
      </c>
      <c r="C2557" s="80">
        <v>2500</v>
      </c>
      <c r="D2557" s="81">
        <v>3000</v>
      </c>
      <c r="E2557" s="1" t="s">
        <v>2809</v>
      </c>
      <c r="F2557" s="1" t="s">
        <v>2810</v>
      </c>
      <c r="G2557" s="82" t="s">
        <v>2851</v>
      </c>
      <c r="H2557" s="1" t="s">
        <v>2928</v>
      </c>
    </row>
    <row r="2558" spans="1:8">
      <c r="A2558" s="1">
        <v>3754</v>
      </c>
      <c r="B2558" s="33" t="s">
        <v>4443</v>
      </c>
      <c r="C2558" s="80">
        <v>2500</v>
      </c>
      <c r="D2558" s="81">
        <v>3000</v>
      </c>
      <c r="E2558" s="1" t="s">
        <v>2809</v>
      </c>
      <c r="F2558" s="1" t="s">
        <v>2810</v>
      </c>
      <c r="G2558" s="82" t="s">
        <v>2821</v>
      </c>
      <c r="H2558" s="1" t="s">
        <v>3032</v>
      </c>
    </row>
    <row r="2559" spans="1:8" ht="27.6">
      <c r="A2559" s="1">
        <v>3780</v>
      </c>
      <c r="B2559" s="33" t="s">
        <v>4444</v>
      </c>
      <c r="C2559" s="80">
        <v>2500</v>
      </c>
      <c r="D2559" s="81">
        <v>3000</v>
      </c>
      <c r="E2559" s="1" t="s">
        <v>2809</v>
      </c>
      <c r="F2559" s="1" t="s">
        <v>2810</v>
      </c>
      <c r="G2559" s="82" t="s">
        <v>2821</v>
      </c>
      <c r="H2559" s="1" t="s">
        <v>3032</v>
      </c>
    </row>
    <row r="2560" spans="1:8">
      <c r="A2560" s="1">
        <v>4048</v>
      </c>
      <c r="B2560" s="33" t="s">
        <v>4435</v>
      </c>
      <c r="C2560" s="80">
        <v>17000</v>
      </c>
      <c r="D2560" s="81">
        <v>3001</v>
      </c>
      <c r="E2560" s="1" t="s">
        <v>2861</v>
      </c>
      <c r="F2560" s="1" t="s">
        <v>2820</v>
      </c>
      <c r="G2560" s="82" t="s">
        <v>2849</v>
      </c>
      <c r="H2560" s="1" t="s">
        <v>2928</v>
      </c>
    </row>
    <row r="2561" spans="1:8">
      <c r="A2561" s="1">
        <v>1824</v>
      </c>
      <c r="B2561" s="33" t="s">
        <v>4434</v>
      </c>
      <c r="C2561" s="80">
        <v>3000</v>
      </c>
      <c r="D2561" s="81">
        <v>3002</v>
      </c>
      <c r="E2561" s="1" t="s">
        <v>2809</v>
      </c>
      <c r="F2561" s="1" t="s">
        <v>2810</v>
      </c>
      <c r="G2561" s="82" t="s">
        <v>2815</v>
      </c>
      <c r="H2561" s="1" t="s">
        <v>2984</v>
      </c>
    </row>
    <row r="2562" spans="1:8">
      <c r="A2562" s="1">
        <v>2560</v>
      </c>
      <c r="B2562" s="33" t="s">
        <v>4433</v>
      </c>
      <c r="C2562" s="80">
        <v>3000</v>
      </c>
      <c r="D2562" s="81">
        <v>3003</v>
      </c>
      <c r="E2562" s="1" t="s">
        <v>2809</v>
      </c>
      <c r="F2562" s="1" t="s">
        <v>2820</v>
      </c>
      <c r="G2562" s="82" t="s">
        <v>2811</v>
      </c>
      <c r="H2562" s="1" t="s">
        <v>3263</v>
      </c>
    </row>
    <row r="2563" spans="1:8" ht="27.6">
      <c r="A2563" s="1">
        <v>3609</v>
      </c>
      <c r="B2563" s="33" t="s">
        <v>4432</v>
      </c>
      <c r="C2563" s="80">
        <v>1960</v>
      </c>
      <c r="D2563" s="81">
        <v>3005</v>
      </c>
      <c r="E2563" s="1" t="s">
        <v>2809</v>
      </c>
      <c r="F2563" s="1" t="s">
        <v>2820</v>
      </c>
      <c r="G2563" s="82" t="s">
        <v>2811</v>
      </c>
      <c r="H2563" s="1" t="s">
        <v>2928</v>
      </c>
    </row>
    <row r="2564" spans="1:8">
      <c r="A2564" s="1">
        <v>2089</v>
      </c>
      <c r="B2564" s="33" t="s">
        <v>4431</v>
      </c>
      <c r="C2564" s="80">
        <v>2500</v>
      </c>
      <c r="D2564" s="81">
        <v>3010.01</v>
      </c>
      <c r="E2564" s="1" t="s">
        <v>2809</v>
      </c>
      <c r="F2564" s="1" t="s">
        <v>2810</v>
      </c>
      <c r="G2564" s="82" t="s">
        <v>2821</v>
      </c>
      <c r="H2564" s="1" t="s">
        <v>2948</v>
      </c>
    </row>
    <row r="2565" spans="1:8" ht="27.6">
      <c r="A2565" s="1">
        <v>733</v>
      </c>
      <c r="B2565" s="33" t="s">
        <v>4430</v>
      </c>
      <c r="C2565" s="80">
        <v>2500</v>
      </c>
      <c r="D2565" s="81">
        <v>3012</v>
      </c>
      <c r="E2565" s="1" t="s">
        <v>2809</v>
      </c>
      <c r="F2565" s="1" t="s">
        <v>2820</v>
      </c>
      <c r="G2565" s="82" t="s">
        <v>2843</v>
      </c>
      <c r="H2565" s="1" t="s">
        <v>2999</v>
      </c>
    </row>
    <row r="2566" spans="1:8">
      <c r="A2566" s="1">
        <v>652</v>
      </c>
      <c r="B2566" s="33" t="s">
        <v>4429</v>
      </c>
      <c r="C2566" s="80">
        <v>3000</v>
      </c>
      <c r="D2566" s="81">
        <v>3014</v>
      </c>
      <c r="E2566" s="1" t="s">
        <v>2809</v>
      </c>
      <c r="F2566" s="1" t="s">
        <v>2810</v>
      </c>
      <c r="G2566" s="82" t="s">
        <v>2843</v>
      </c>
      <c r="H2566" s="1" t="s">
        <v>2816</v>
      </c>
    </row>
    <row r="2567" spans="1:8" ht="27.6">
      <c r="A2567" s="1">
        <v>10</v>
      </c>
      <c r="B2567" s="33" t="s">
        <v>4427</v>
      </c>
      <c r="C2567" s="80">
        <v>3000</v>
      </c>
      <c r="D2567" s="81">
        <v>3015</v>
      </c>
      <c r="E2567" s="1" t="s">
        <v>2809</v>
      </c>
      <c r="F2567" s="1" t="s">
        <v>2810</v>
      </c>
      <c r="G2567" s="82" t="s">
        <v>2825</v>
      </c>
      <c r="H2567" s="1" t="s">
        <v>2997</v>
      </c>
    </row>
    <row r="2568" spans="1:8">
      <c r="A2568" s="1">
        <v>3785</v>
      </c>
      <c r="B2568" s="33" t="s">
        <v>4428</v>
      </c>
      <c r="C2568" s="80">
        <v>2000</v>
      </c>
      <c r="D2568" s="81">
        <v>3015</v>
      </c>
      <c r="E2568" s="1" t="s">
        <v>2809</v>
      </c>
      <c r="F2568" s="1" t="s">
        <v>2820</v>
      </c>
      <c r="G2568" s="82" t="s">
        <v>2821</v>
      </c>
      <c r="H2568" s="1" t="s">
        <v>3032</v>
      </c>
    </row>
    <row r="2569" spans="1:8">
      <c r="A2569" s="1">
        <v>406</v>
      </c>
      <c r="B2569" s="33" t="s">
        <v>4426</v>
      </c>
      <c r="C2569" s="80">
        <v>2800</v>
      </c>
      <c r="D2569" s="81">
        <v>3015.73</v>
      </c>
      <c r="E2569" s="1" t="s">
        <v>2809</v>
      </c>
      <c r="F2569" s="1" t="s">
        <v>2810</v>
      </c>
      <c r="G2569" s="82" t="s">
        <v>2823</v>
      </c>
      <c r="H2569" s="1" t="s">
        <v>2876</v>
      </c>
    </row>
    <row r="2570" spans="1:8">
      <c r="A2570" s="1">
        <v>659</v>
      </c>
      <c r="B2570" s="33" t="s">
        <v>4424</v>
      </c>
      <c r="C2570" s="80">
        <v>3000</v>
      </c>
      <c r="D2570" s="81">
        <v>3017</v>
      </c>
      <c r="E2570" s="1" t="s">
        <v>2809</v>
      </c>
      <c r="F2570" s="1" t="s">
        <v>2810</v>
      </c>
      <c r="G2570" s="82" t="s">
        <v>2851</v>
      </c>
      <c r="H2570" s="1" t="s">
        <v>2816</v>
      </c>
    </row>
    <row r="2571" spans="1:8" ht="27.6">
      <c r="A2571" s="1">
        <v>3240</v>
      </c>
      <c r="B2571" s="33" t="s">
        <v>4425</v>
      </c>
      <c r="C2571" s="80">
        <v>3000</v>
      </c>
      <c r="D2571" s="81">
        <v>3017</v>
      </c>
      <c r="E2571" s="1" t="s">
        <v>2809</v>
      </c>
      <c r="F2571" s="1" t="s">
        <v>2820</v>
      </c>
      <c r="G2571" s="82" t="s">
        <v>2839</v>
      </c>
      <c r="H2571" s="1" t="s">
        <v>2928</v>
      </c>
    </row>
    <row r="2572" spans="1:8">
      <c r="A2572" s="1">
        <v>1847</v>
      </c>
      <c r="B2572" s="33" t="s">
        <v>4423</v>
      </c>
      <c r="C2572" s="80">
        <v>2500</v>
      </c>
      <c r="D2572" s="81">
        <v>3022</v>
      </c>
      <c r="E2572" s="1" t="s">
        <v>2809</v>
      </c>
      <c r="F2572" s="1" t="s">
        <v>2810</v>
      </c>
      <c r="G2572" s="82" t="s">
        <v>2849</v>
      </c>
      <c r="H2572" s="1" t="s">
        <v>2984</v>
      </c>
    </row>
    <row r="2573" spans="1:8" ht="27.6">
      <c r="A2573" s="1">
        <v>2283</v>
      </c>
      <c r="B2573" s="33" t="s">
        <v>4422</v>
      </c>
      <c r="C2573" s="80">
        <v>3000</v>
      </c>
      <c r="D2573" s="81">
        <v>3025.66</v>
      </c>
      <c r="E2573" s="1" t="s">
        <v>2809</v>
      </c>
      <c r="F2573" s="1" t="s">
        <v>2810</v>
      </c>
      <c r="G2573" s="82" t="s">
        <v>2849</v>
      </c>
      <c r="H2573" s="1" t="s">
        <v>2984</v>
      </c>
    </row>
    <row r="2574" spans="1:8">
      <c r="A2574" s="1">
        <v>210</v>
      </c>
      <c r="B2574" s="33" t="s">
        <v>4419</v>
      </c>
      <c r="C2574" s="80">
        <v>12000</v>
      </c>
      <c r="D2574" s="81">
        <v>3030</v>
      </c>
      <c r="E2574" s="1" t="s">
        <v>2861</v>
      </c>
      <c r="F2574" s="1" t="s">
        <v>2810</v>
      </c>
      <c r="G2574" s="82" t="s">
        <v>2880</v>
      </c>
      <c r="H2574" s="1" t="s">
        <v>2893</v>
      </c>
    </row>
    <row r="2575" spans="1:8" ht="27.6">
      <c r="A2575" s="1">
        <v>3437</v>
      </c>
      <c r="B2575" s="33" t="s">
        <v>4420</v>
      </c>
      <c r="C2575" s="80">
        <v>3000</v>
      </c>
      <c r="D2575" s="81">
        <v>3030</v>
      </c>
      <c r="E2575" s="1" t="s">
        <v>2809</v>
      </c>
      <c r="F2575" s="1" t="s">
        <v>2810</v>
      </c>
      <c r="G2575" s="82" t="s">
        <v>2851</v>
      </c>
      <c r="H2575" s="1" t="s">
        <v>2928</v>
      </c>
    </row>
    <row r="2576" spans="1:8">
      <c r="A2576" s="1">
        <v>3467</v>
      </c>
      <c r="B2576" s="33" t="s">
        <v>4421</v>
      </c>
      <c r="C2576" s="80">
        <v>3000</v>
      </c>
      <c r="D2576" s="81">
        <v>3030</v>
      </c>
      <c r="E2576" s="1" t="s">
        <v>2809</v>
      </c>
      <c r="F2576" s="1" t="s">
        <v>2810</v>
      </c>
      <c r="G2576" s="82" t="s">
        <v>2811</v>
      </c>
      <c r="H2576" s="1" t="s">
        <v>2928</v>
      </c>
    </row>
    <row r="2577" spans="1:8">
      <c r="A2577" s="1">
        <v>3174</v>
      </c>
      <c r="B2577" s="33" t="s">
        <v>4418</v>
      </c>
      <c r="C2577" s="80">
        <v>3000</v>
      </c>
      <c r="D2577" s="81">
        <v>3034</v>
      </c>
      <c r="E2577" s="1" t="s">
        <v>2809</v>
      </c>
      <c r="F2577" s="1" t="s">
        <v>2810</v>
      </c>
      <c r="G2577" s="82" t="s">
        <v>2867</v>
      </c>
      <c r="H2577" s="1" t="s">
        <v>2928</v>
      </c>
    </row>
    <row r="2578" spans="1:8">
      <c r="A2578" s="1">
        <v>2789</v>
      </c>
      <c r="B2578" s="33" t="s">
        <v>4415</v>
      </c>
      <c r="C2578" s="80">
        <v>3000</v>
      </c>
      <c r="D2578" s="81">
        <v>3035</v>
      </c>
      <c r="E2578" s="1" t="s">
        <v>2809</v>
      </c>
      <c r="F2578" s="1" t="s">
        <v>2810</v>
      </c>
      <c r="G2578" s="82" t="s">
        <v>2811</v>
      </c>
      <c r="H2578" s="1" t="s">
        <v>2928</v>
      </c>
    </row>
    <row r="2579" spans="1:8">
      <c r="A2579" s="1">
        <v>3003</v>
      </c>
      <c r="B2579" s="33" t="s">
        <v>4416</v>
      </c>
      <c r="C2579" s="80">
        <v>3000</v>
      </c>
      <c r="D2579" s="81">
        <v>3035</v>
      </c>
      <c r="E2579" s="1" t="s">
        <v>2809</v>
      </c>
      <c r="F2579" s="1" t="s">
        <v>2810</v>
      </c>
      <c r="G2579" s="82" t="s">
        <v>2839</v>
      </c>
      <c r="H2579" s="1" t="s">
        <v>2881</v>
      </c>
    </row>
    <row r="2580" spans="1:8" ht="27.6">
      <c r="A2580" s="1">
        <v>3008</v>
      </c>
      <c r="B2580" s="33" t="s">
        <v>4417</v>
      </c>
      <c r="C2580" s="80">
        <v>3000</v>
      </c>
      <c r="D2580" s="81">
        <v>3035</v>
      </c>
      <c r="E2580" s="1" t="s">
        <v>2809</v>
      </c>
      <c r="F2580" s="1" t="s">
        <v>2810</v>
      </c>
      <c r="G2580" s="82" t="s">
        <v>2815</v>
      </c>
      <c r="H2580" s="1" t="s">
        <v>2881</v>
      </c>
    </row>
    <row r="2581" spans="1:8" ht="27.6">
      <c r="A2581" s="1">
        <v>337</v>
      </c>
      <c r="B2581" s="33" t="s">
        <v>4414</v>
      </c>
      <c r="C2581" s="80">
        <v>3000</v>
      </c>
      <c r="D2581" s="81">
        <v>3035.05</v>
      </c>
      <c r="E2581" s="1" t="s">
        <v>2809</v>
      </c>
      <c r="F2581" s="1" t="s">
        <v>2810</v>
      </c>
      <c r="G2581" s="82" t="s">
        <v>2811</v>
      </c>
      <c r="H2581" s="1" t="s">
        <v>2876</v>
      </c>
    </row>
    <row r="2582" spans="1:8">
      <c r="A2582" s="1">
        <v>405</v>
      </c>
      <c r="B2582" s="33" t="s">
        <v>4413</v>
      </c>
      <c r="C2582" s="80">
        <v>2820</v>
      </c>
      <c r="D2582" s="81">
        <v>3036</v>
      </c>
      <c r="E2582" s="1" t="s">
        <v>2809</v>
      </c>
      <c r="F2582" s="1" t="s">
        <v>2810</v>
      </c>
      <c r="G2582" s="82" t="s">
        <v>2811</v>
      </c>
      <c r="H2582" s="1" t="s">
        <v>2876</v>
      </c>
    </row>
    <row r="2583" spans="1:8">
      <c r="A2583" s="1">
        <v>837</v>
      </c>
      <c r="B2583" s="33" t="s">
        <v>4410</v>
      </c>
      <c r="C2583" s="80">
        <v>2500</v>
      </c>
      <c r="D2583" s="81">
        <v>3045</v>
      </c>
      <c r="E2583" s="1" t="s">
        <v>2809</v>
      </c>
      <c r="F2583" s="1" t="s">
        <v>2810</v>
      </c>
      <c r="G2583" s="82" t="s">
        <v>2823</v>
      </c>
      <c r="H2583" s="1" t="s">
        <v>2984</v>
      </c>
    </row>
    <row r="2584" spans="1:8" ht="27.6">
      <c r="A2584" s="1">
        <v>3506</v>
      </c>
      <c r="B2584" s="33" t="s">
        <v>4411</v>
      </c>
      <c r="C2584" s="80">
        <v>3000</v>
      </c>
      <c r="D2584" s="81">
        <v>3045</v>
      </c>
      <c r="E2584" s="1" t="s">
        <v>2809</v>
      </c>
      <c r="F2584" s="1" t="s">
        <v>2810</v>
      </c>
      <c r="G2584" s="82" t="s">
        <v>2851</v>
      </c>
      <c r="H2584" s="1" t="s">
        <v>2928</v>
      </c>
    </row>
    <row r="2585" spans="1:8" ht="27.6">
      <c r="A2585" s="1">
        <v>4067</v>
      </c>
      <c r="B2585" s="33" t="s">
        <v>4412</v>
      </c>
      <c r="C2585" s="80">
        <v>5000</v>
      </c>
      <c r="D2585" s="81">
        <v>3045</v>
      </c>
      <c r="E2585" s="1" t="s">
        <v>2861</v>
      </c>
      <c r="F2585" s="1" t="s">
        <v>2810</v>
      </c>
      <c r="G2585" s="82" t="s">
        <v>2867</v>
      </c>
      <c r="H2585" s="1" t="s">
        <v>2928</v>
      </c>
    </row>
    <row r="2586" spans="1:8" ht="27.6">
      <c r="A2586" s="1">
        <v>3672</v>
      </c>
      <c r="B2586" s="33" t="s">
        <v>4409</v>
      </c>
      <c r="C2586" s="80">
        <v>3000</v>
      </c>
      <c r="D2586" s="81">
        <v>3046</v>
      </c>
      <c r="E2586" s="1" t="s">
        <v>2809</v>
      </c>
      <c r="F2586" s="1" t="s">
        <v>2820</v>
      </c>
      <c r="G2586" s="82" t="s">
        <v>2867</v>
      </c>
      <c r="H2586" s="1" t="s">
        <v>2928</v>
      </c>
    </row>
    <row r="2587" spans="1:8">
      <c r="A2587" s="1">
        <v>3284</v>
      </c>
      <c r="B2587" s="33" t="s">
        <v>4408</v>
      </c>
      <c r="C2587" s="80">
        <v>3000</v>
      </c>
      <c r="D2587" s="81">
        <v>3048</v>
      </c>
      <c r="E2587" s="1" t="s">
        <v>2809</v>
      </c>
      <c r="F2587" s="1" t="s">
        <v>2810</v>
      </c>
      <c r="G2587" s="82" t="s">
        <v>2839</v>
      </c>
      <c r="H2587" s="1" t="s">
        <v>2928</v>
      </c>
    </row>
    <row r="2588" spans="1:8">
      <c r="A2588" s="1">
        <v>1390</v>
      </c>
      <c r="B2588" s="33" t="s">
        <v>4406</v>
      </c>
      <c r="C2588" s="80">
        <v>2800</v>
      </c>
      <c r="D2588" s="81">
        <v>3055</v>
      </c>
      <c r="E2588" s="1" t="s">
        <v>2809</v>
      </c>
      <c r="F2588" s="1" t="s">
        <v>2810</v>
      </c>
      <c r="G2588" s="82" t="s">
        <v>2849</v>
      </c>
      <c r="H2588" s="1" t="s">
        <v>2984</v>
      </c>
    </row>
    <row r="2589" spans="1:8" ht="27.6">
      <c r="A2589" s="1">
        <v>2802</v>
      </c>
      <c r="B2589" s="33" t="s">
        <v>4407</v>
      </c>
      <c r="C2589" s="80">
        <v>3000</v>
      </c>
      <c r="D2589" s="81">
        <v>3055</v>
      </c>
      <c r="E2589" s="1" t="s">
        <v>2809</v>
      </c>
      <c r="F2589" s="1" t="s">
        <v>2820</v>
      </c>
      <c r="G2589" s="82" t="s">
        <v>2851</v>
      </c>
      <c r="H2589" s="1" t="s">
        <v>2928</v>
      </c>
    </row>
    <row r="2590" spans="1:8">
      <c r="A2590" s="1">
        <v>3354</v>
      </c>
      <c r="B2590" s="33" t="s">
        <v>4405</v>
      </c>
      <c r="C2590" s="80">
        <v>3000</v>
      </c>
      <c r="D2590" s="81">
        <v>3058</v>
      </c>
      <c r="E2590" s="1" t="s">
        <v>2809</v>
      </c>
      <c r="F2590" s="1" t="s">
        <v>2810</v>
      </c>
      <c r="G2590" s="82" t="s">
        <v>2880</v>
      </c>
      <c r="H2590" s="1" t="s">
        <v>2928</v>
      </c>
    </row>
    <row r="2591" spans="1:8" ht="27.6">
      <c r="A2591" s="1">
        <v>1014</v>
      </c>
      <c r="B2591" s="33" t="s">
        <v>4404</v>
      </c>
      <c r="C2591" s="80">
        <v>10000</v>
      </c>
      <c r="D2591" s="81">
        <v>3060</v>
      </c>
      <c r="E2591" s="1" t="s">
        <v>2814</v>
      </c>
      <c r="F2591" s="1" t="s">
        <v>2810</v>
      </c>
      <c r="G2591" s="82" t="s">
        <v>2843</v>
      </c>
      <c r="H2591" s="1" t="s">
        <v>2816</v>
      </c>
    </row>
    <row r="2592" spans="1:8">
      <c r="A2592" s="1">
        <v>1664</v>
      </c>
      <c r="B2592" s="33" t="s">
        <v>4403</v>
      </c>
      <c r="C2592" s="80">
        <v>2500</v>
      </c>
      <c r="D2592" s="81">
        <v>3060.22</v>
      </c>
      <c r="E2592" s="1" t="s">
        <v>2809</v>
      </c>
      <c r="F2592" s="1" t="s">
        <v>2810</v>
      </c>
      <c r="G2592" s="82" t="s">
        <v>2839</v>
      </c>
      <c r="H2592" s="1" t="s">
        <v>3185</v>
      </c>
    </row>
    <row r="2593" spans="1:8">
      <c r="A2593" s="1">
        <v>3659</v>
      </c>
      <c r="B2593" s="33" t="s">
        <v>4402</v>
      </c>
      <c r="C2593" s="80">
        <v>3000</v>
      </c>
      <c r="D2593" s="81">
        <v>3061</v>
      </c>
      <c r="E2593" s="1" t="s">
        <v>2809</v>
      </c>
      <c r="F2593" s="1" t="s">
        <v>2810</v>
      </c>
      <c r="G2593" s="82" t="s">
        <v>2811</v>
      </c>
      <c r="H2593" s="1" t="s">
        <v>2928</v>
      </c>
    </row>
    <row r="2594" spans="1:8">
      <c r="A2594" s="1">
        <v>2181</v>
      </c>
      <c r="B2594" s="33" t="s">
        <v>4401</v>
      </c>
      <c r="C2594" s="80">
        <v>2000</v>
      </c>
      <c r="D2594" s="81">
        <v>3062</v>
      </c>
      <c r="E2594" s="1" t="s">
        <v>2809</v>
      </c>
      <c r="F2594" s="1" t="s">
        <v>2810</v>
      </c>
      <c r="G2594" s="82" t="s">
        <v>2811</v>
      </c>
      <c r="H2594" s="1" t="s">
        <v>2853</v>
      </c>
    </row>
    <row r="2595" spans="1:8" ht="27.6">
      <c r="A2595" s="1">
        <v>1355</v>
      </c>
      <c r="B2595" s="33" t="s">
        <v>4400</v>
      </c>
      <c r="C2595" s="80">
        <v>2500</v>
      </c>
      <c r="D2595" s="81">
        <v>3067</v>
      </c>
      <c r="E2595" s="1" t="s">
        <v>2809</v>
      </c>
      <c r="F2595" s="1" t="s">
        <v>2820</v>
      </c>
      <c r="G2595" s="82" t="s">
        <v>2818</v>
      </c>
      <c r="H2595" s="1" t="s">
        <v>2999</v>
      </c>
    </row>
    <row r="2596" spans="1:8">
      <c r="A2596" s="1">
        <v>3515</v>
      </c>
      <c r="B2596" s="33" t="s">
        <v>4398</v>
      </c>
      <c r="C2596" s="80">
        <v>3000</v>
      </c>
      <c r="D2596" s="81">
        <v>3080</v>
      </c>
      <c r="E2596" s="1" t="s">
        <v>2809</v>
      </c>
      <c r="F2596" s="1" t="s">
        <v>2810</v>
      </c>
      <c r="G2596" s="82" t="s">
        <v>2825</v>
      </c>
      <c r="H2596" s="1" t="s">
        <v>2928</v>
      </c>
    </row>
    <row r="2597" spans="1:8">
      <c r="A2597" s="1">
        <v>3625</v>
      </c>
      <c r="B2597" s="33" t="s">
        <v>4399</v>
      </c>
      <c r="C2597" s="80">
        <v>3000</v>
      </c>
      <c r="D2597" s="81">
        <v>3080</v>
      </c>
      <c r="E2597" s="1" t="s">
        <v>2809</v>
      </c>
      <c r="F2597" s="1" t="s">
        <v>2820</v>
      </c>
      <c r="G2597" s="82" t="s">
        <v>2821</v>
      </c>
      <c r="H2597" s="1" t="s">
        <v>2928</v>
      </c>
    </row>
    <row r="2598" spans="1:8">
      <c r="A2598" s="1">
        <v>3595</v>
      </c>
      <c r="B2598" s="33" t="s">
        <v>4397</v>
      </c>
      <c r="C2598" s="80">
        <v>2600</v>
      </c>
      <c r="D2598" s="81">
        <v>3081</v>
      </c>
      <c r="E2598" s="1" t="s">
        <v>2809</v>
      </c>
      <c r="F2598" s="1" t="s">
        <v>2810</v>
      </c>
      <c r="G2598" s="82" t="s">
        <v>2811</v>
      </c>
      <c r="H2598" s="1" t="s">
        <v>2928</v>
      </c>
    </row>
    <row r="2599" spans="1:8">
      <c r="A2599" s="1">
        <v>3573</v>
      </c>
      <c r="B2599" s="33" t="s">
        <v>4396</v>
      </c>
      <c r="C2599" s="80">
        <v>3000</v>
      </c>
      <c r="D2599" s="81">
        <v>3084</v>
      </c>
      <c r="E2599" s="1" t="s">
        <v>2809</v>
      </c>
      <c r="F2599" s="1" t="s">
        <v>2820</v>
      </c>
      <c r="G2599" s="82" t="s">
        <v>2818</v>
      </c>
      <c r="H2599" s="1" t="s">
        <v>2928</v>
      </c>
    </row>
    <row r="2600" spans="1:8">
      <c r="A2600" s="1">
        <v>3667</v>
      </c>
      <c r="B2600" s="33" t="s">
        <v>4395</v>
      </c>
      <c r="C2600" s="80">
        <v>3000</v>
      </c>
      <c r="D2600" s="81">
        <v>3095.11</v>
      </c>
      <c r="E2600" s="1" t="s">
        <v>2809</v>
      </c>
      <c r="F2600" s="1" t="s">
        <v>2820</v>
      </c>
      <c r="G2600" s="82" t="s">
        <v>2821</v>
      </c>
      <c r="H2600" s="1" t="s">
        <v>2928</v>
      </c>
    </row>
    <row r="2601" spans="1:8">
      <c r="A2601" s="1">
        <v>114</v>
      </c>
      <c r="B2601" s="33" t="s">
        <v>4391</v>
      </c>
      <c r="C2601" s="80">
        <v>3000</v>
      </c>
      <c r="D2601" s="81">
        <v>3100</v>
      </c>
      <c r="E2601" s="1" t="s">
        <v>2809</v>
      </c>
      <c r="F2601" s="1" t="s">
        <v>2810</v>
      </c>
      <c r="G2601" s="82" t="s">
        <v>2843</v>
      </c>
      <c r="H2601" s="1" t="s">
        <v>3439</v>
      </c>
    </row>
    <row r="2602" spans="1:8">
      <c r="A2602" s="1">
        <v>1310</v>
      </c>
      <c r="B2602" s="33" t="s">
        <v>4392</v>
      </c>
      <c r="C2602" s="80">
        <v>20000</v>
      </c>
      <c r="D2602" s="81">
        <v>3100</v>
      </c>
      <c r="E2602" s="1" t="s">
        <v>2814</v>
      </c>
      <c r="F2602" s="1" t="s">
        <v>2810</v>
      </c>
      <c r="G2602" s="82" t="s">
        <v>2851</v>
      </c>
      <c r="H2602" s="1" t="s">
        <v>2816</v>
      </c>
    </row>
    <row r="2603" spans="1:8">
      <c r="A2603" s="1">
        <v>2825</v>
      </c>
      <c r="B2603" s="33" t="s">
        <v>4393</v>
      </c>
      <c r="C2603" s="80">
        <v>3000</v>
      </c>
      <c r="D2603" s="81">
        <v>3100</v>
      </c>
      <c r="E2603" s="1" t="s">
        <v>2809</v>
      </c>
      <c r="F2603" s="1" t="s">
        <v>2820</v>
      </c>
      <c r="G2603" s="82" t="s">
        <v>2843</v>
      </c>
      <c r="H2603" s="1" t="s">
        <v>2928</v>
      </c>
    </row>
    <row r="2604" spans="1:8" ht="27.6">
      <c r="A2604" s="1">
        <v>3696</v>
      </c>
      <c r="B2604" s="33" t="s">
        <v>4394</v>
      </c>
      <c r="C2604" s="80">
        <v>2000</v>
      </c>
      <c r="D2604" s="81">
        <v>3100</v>
      </c>
      <c r="E2604" s="1" t="s">
        <v>2809</v>
      </c>
      <c r="F2604" s="1" t="s">
        <v>2820</v>
      </c>
      <c r="G2604" s="82" t="s">
        <v>2815</v>
      </c>
      <c r="H2604" s="1" t="s">
        <v>2928</v>
      </c>
    </row>
    <row r="2605" spans="1:8">
      <c r="A2605" s="1">
        <v>3168</v>
      </c>
      <c r="B2605" s="33" t="s">
        <v>4389</v>
      </c>
      <c r="C2605" s="80">
        <v>2500</v>
      </c>
      <c r="D2605" s="81">
        <v>3105</v>
      </c>
      <c r="E2605" s="1" t="s">
        <v>2809</v>
      </c>
      <c r="F2605" s="1" t="s">
        <v>2810</v>
      </c>
      <c r="G2605" s="82" t="s">
        <v>2825</v>
      </c>
      <c r="H2605" s="1" t="s">
        <v>2928</v>
      </c>
    </row>
    <row r="2606" spans="1:8">
      <c r="A2606" s="1">
        <v>3414</v>
      </c>
      <c r="B2606" s="33" t="s">
        <v>4390</v>
      </c>
      <c r="C2606" s="80">
        <v>3000</v>
      </c>
      <c r="D2606" s="81">
        <v>3105</v>
      </c>
      <c r="E2606" s="1" t="s">
        <v>2809</v>
      </c>
      <c r="F2606" s="1" t="s">
        <v>2810</v>
      </c>
      <c r="G2606" s="82" t="s">
        <v>2843</v>
      </c>
      <c r="H2606" s="1" t="s">
        <v>2928</v>
      </c>
    </row>
    <row r="2607" spans="1:8">
      <c r="A2607" s="1">
        <v>3222</v>
      </c>
      <c r="B2607" s="33" t="s">
        <v>4387</v>
      </c>
      <c r="C2607" s="80">
        <v>2500</v>
      </c>
      <c r="D2607" s="81">
        <v>3120</v>
      </c>
      <c r="E2607" s="1" t="s">
        <v>2809</v>
      </c>
      <c r="F2607" s="1" t="s">
        <v>2810</v>
      </c>
      <c r="G2607" s="82" t="s">
        <v>2880</v>
      </c>
      <c r="H2607" s="1" t="s">
        <v>2928</v>
      </c>
    </row>
    <row r="2608" spans="1:8">
      <c r="A2608" s="1">
        <v>3616</v>
      </c>
      <c r="B2608" s="33" t="s">
        <v>4388</v>
      </c>
      <c r="C2608" s="80">
        <v>2500</v>
      </c>
      <c r="D2608" s="81">
        <v>3120</v>
      </c>
      <c r="E2608" s="1" t="s">
        <v>2809</v>
      </c>
      <c r="F2608" s="1" t="s">
        <v>2820</v>
      </c>
      <c r="G2608" s="82" t="s">
        <v>2811</v>
      </c>
      <c r="H2608" s="1" t="s">
        <v>2928</v>
      </c>
    </row>
    <row r="2609" spans="1:8">
      <c r="A2609" s="1">
        <v>1752</v>
      </c>
      <c r="B2609" s="33" t="s">
        <v>4386</v>
      </c>
      <c r="C2609" s="80">
        <v>1200</v>
      </c>
      <c r="D2609" s="81">
        <v>3122</v>
      </c>
      <c r="E2609" s="1" t="s">
        <v>2809</v>
      </c>
      <c r="F2609" s="1" t="s">
        <v>2820</v>
      </c>
      <c r="G2609" s="82" t="s">
        <v>2880</v>
      </c>
      <c r="H2609" s="1" t="s">
        <v>2834</v>
      </c>
    </row>
    <row r="2610" spans="1:8">
      <c r="A2610" s="1">
        <v>1687</v>
      </c>
      <c r="B2610" s="33" t="s">
        <v>4385</v>
      </c>
      <c r="C2610" s="80">
        <v>10000</v>
      </c>
      <c r="D2610" s="81">
        <v>3125</v>
      </c>
      <c r="E2610" s="1" t="s">
        <v>2971</v>
      </c>
      <c r="F2610" s="1" t="s">
        <v>2810</v>
      </c>
      <c r="G2610" s="82" t="s">
        <v>2849</v>
      </c>
      <c r="H2610" s="1" t="s">
        <v>2972</v>
      </c>
    </row>
    <row r="2611" spans="1:8">
      <c r="A2611" s="1">
        <v>1276</v>
      </c>
      <c r="B2611" s="33" t="s">
        <v>4384</v>
      </c>
      <c r="C2611" s="80">
        <v>3000</v>
      </c>
      <c r="D2611" s="81">
        <v>3132.63</v>
      </c>
      <c r="E2611" s="1" t="s">
        <v>2809</v>
      </c>
      <c r="F2611" s="1" t="s">
        <v>2810</v>
      </c>
      <c r="G2611" s="82" t="s">
        <v>2851</v>
      </c>
      <c r="H2611" s="1" t="s">
        <v>2984</v>
      </c>
    </row>
    <row r="2612" spans="1:8">
      <c r="A2612" s="1">
        <v>3380</v>
      </c>
      <c r="B2612" s="33" t="s">
        <v>4383</v>
      </c>
      <c r="C2612" s="80">
        <v>3000</v>
      </c>
      <c r="D2612" s="81">
        <v>3133</v>
      </c>
      <c r="E2612" s="1" t="s">
        <v>2809</v>
      </c>
      <c r="F2612" s="1" t="s">
        <v>2810</v>
      </c>
      <c r="G2612" s="82" t="s">
        <v>2818</v>
      </c>
      <c r="H2612" s="1" t="s">
        <v>2928</v>
      </c>
    </row>
    <row r="2613" spans="1:8">
      <c r="A2613" s="1">
        <v>2992</v>
      </c>
      <c r="B2613" s="33" t="s">
        <v>4382</v>
      </c>
      <c r="C2613" s="80">
        <v>3000</v>
      </c>
      <c r="D2613" s="81">
        <v>3135</v>
      </c>
      <c r="E2613" s="1" t="s">
        <v>2809</v>
      </c>
      <c r="F2613" s="1" t="s">
        <v>2810</v>
      </c>
      <c r="G2613" s="82" t="s">
        <v>2880</v>
      </c>
      <c r="H2613" s="1" t="s">
        <v>2881</v>
      </c>
    </row>
    <row r="2614" spans="1:8" ht="27.6">
      <c r="A2614" s="1">
        <v>3238</v>
      </c>
      <c r="B2614" s="33" t="s">
        <v>4381</v>
      </c>
      <c r="C2614" s="80">
        <v>2800</v>
      </c>
      <c r="D2614" s="81">
        <v>3145</v>
      </c>
      <c r="E2614" s="1" t="s">
        <v>2809</v>
      </c>
      <c r="F2614" s="1" t="s">
        <v>2820</v>
      </c>
      <c r="G2614" s="82" t="s">
        <v>2821</v>
      </c>
      <c r="H2614" s="1" t="s">
        <v>2928</v>
      </c>
    </row>
    <row r="2615" spans="1:8">
      <c r="A2615" s="1">
        <v>3624</v>
      </c>
      <c r="B2615" s="33" t="s">
        <v>4380</v>
      </c>
      <c r="C2615" s="80">
        <v>3000</v>
      </c>
      <c r="D2615" s="81">
        <v>3148</v>
      </c>
      <c r="E2615" s="1" t="s">
        <v>2809</v>
      </c>
      <c r="F2615" s="1" t="s">
        <v>2810</v>
      </c>
      <c r="G2615" s="82" t="s">
        <v>2821</v>
      </c>
      <c r="H2615" s="1" t="s">
        <v>2928</v>
      </c>
    </row>
    <row r="2616" spans="1:8" ht="27.6">
      <c r="A2616" s="1">
        <v>805</v>
      </c>
      <c r="B2616" s="33" t="s">
        <v>4379</v>
      </c>
      <c r="C2616" s="80">
        <v>3000</v>
      </c>
      <c r="D2616" s="81">
        <v>3150</v>
      </c>
      <c r="E2616" s="1" t="s">
        <v>2809</v>
      </c>
      <c r="F2616" s="1" t="s">
        <v>2810</v>
      </c>
      <c r="G2616" s="82" t="s">
        <v>2825</v>
      </c>
      <c r="H2616" s="1" t="s">
        <v>2984</v>
      </c>
    </row>
    <row r="2617" spans="1:8">
      <c r="A2617" s="1">
        <v>2655</v>
      </c>
      <c r="B2617" s="33" t="s">
        <v>4378</v>
      </c>
      <c r="C2617" s="80">
        <v>15000</v>
      </c>
      <c r="D2617" s="81">
        <v>3155</v>
      </c>
      <c r="E2617" s="1" t="s">
        <v>2814</v>
      </c>
      <c r="F2617" s="1" t="s">
        <v>2810</v>
      </c>
      <c r="G2617" s="82" t="s">
        <v>2839</v>
      </c>
      <c r="H2617" s="1" t="s">
        <v>2844</v>
      </c>
    </row>
    <row r="2618" spans="1:8">
      <c r="A2618" s="1">
        <v>2630</v>
      </c>
      <c r="B2618" s="33" t="s">
        <v>4377</v>
      </c>
      <c r="C2618" s="80">
        <v>2000</v>
      </c>
      <c r="D2618" s="81">
        <v>3158</v>
      </c>
      <c r="E2618" s="1" t="s">
        <v>2809</v>
      </c>
      <c r="F2618" s="1" t="s">
        <v>2892</v>
      </c>
      <c r="G2618" s="82" t="s">
        <v>2821</v>
      </c>
      <c r="H2618" s="1" t="s">
        <v>2844</v>
      </c>
    </row>
    <row r="2619" spans="1:8">
      <c r="A2619" s="1">
        <v>2790</v>
      </c>
      <c r="B2619" s="33" t="s">
        <v>4376</v>
      </c>
      <c r="C2619" s="80">
        <v>3000</v>
      </c>
      <c r="D2619" s="81">
        <v>3160</v>
      </c>
      <c r="E2619" s="1" t="s">
        <v>2809</v>
      </c>
      <c r="F2619" s="1" t="s">
        <v>2810</v>
      </c>
      <c r="G2619" s="82" t="s">
        <v>2839</v>
      </c>
      <c r="H2619" s="1" t="s">
        <v>2928</v>
      </c>
    </row>
    <row r="2620" spans="1:8">
      <c r="A2620" s="1">
        <v>2640</v>
      </c>
      <c r="B2620" s="33" t="s">
        <v>4375</v>
      </c>
      <c r="C2620" s="80">
        <v>3000</v>
      </c>
      <c r="D2620" s="81">
        <v>3170</v>
      </c>
      <c r="E2620" s="1" t="s">
        <v>2809</v>
      </c>
      <c r="F2620" s="1" t="s">
        <v>2810</v>
      </c>
      <c r="G2620" s="82" t="s">
        <v>2823</v>
      </c>
      <c r="H2620" s="1" t="s">
        <v>2844</v>
      </c>
    </row>
    <row r="2621" spans="1:8">
      <c r="A2621" s="1">
        <v>412</v>
      </c>
      <c r="B2621" s="33" t="s">
        <v>4374</v>
      </c>
      <c r="C2621" s="80">
        <v>2500</v>
      </c>
      <c r="D2621" s="81">
        <v>3171</v>
      </c>
      <c r="E2621" s="1" t="s">
        <v>2809</v>
      </c>
      <c r="F2621" s="1" t="s">
        <v>2810</v>
      </c>
      <c r="G2621" s="82" t="s">
        <v>2851</v>
      </c>
      <c r="H2621" s="1" t="s">
        <v>2876</v>
      </c>
    </row>
    <row r="2622" spans="1:8">
      <c r="A2622" s="1">
        <v>1984</v>
      </c>
      <c r="B2622" s="33" t="s">
        <v>4372</v>
      </c>
      <c r="C2622" s="80">
        <v>15000</v>
      </c>
      <c r="D2622" s="81">
        <v>3172</v>
      </c>
      <c r="E2622" s="1" t="s">
        <v>2861</v>
      </c>
      <c r="F2622" s="1" t="s">
        <v>2810</v>
      </c>
      <c r="G2622" s="82" t="s">
        <v>2818</v>
      </c>
      <c r="H2622" s="1" t="s">
        <v>4373</v>
      </c>
    </row>
    <row r="2623" spans="1:8">
      <c r="A2623" s="1">
        <v>3469</v>
      </c>
      <c r="B2623" s="33" t="s">
        <v>4371</v>
      </c>
      <c r="C2623" s="80">
        <v>2800</v>
      </c>
      <c r="D2623" s="81">
        <v>3175</v>
      </c>
      <c r="E2623" s="1" t="s">
        <v>2809</v>
      </c>
      <c r="F2623" s="1" t="s">
        <v>2810</v>
      </c>
      <c r="G2623" s="82" t="s">
        <v>2849</v>
      </c>
      <c r="H2623" s="1" t="s">
        <v>2928</v>
      </c>
    </row>
    <row r="2624" spans="1:8">
      <c r="A2624" s="1">
        <v>3364</v>
      </c>
      <c r="B2624" s="33" t="s">
        <v>4370</v>
      </c>
      <c r="C2624" s="80">
        <v>3000</v>
      </c>
      <c r="D2624" s="81">
        <v>3178</v>
      </c>
      <c r="E2624" s="1" t="s">
        <v>2809</v>
      </c>
      <c r="F2624" s="1" t="s">
        <v>2820</v>
      </c>
      <c r="G2624" s="82" t="s">
        <v>2811</v>
      </c>
      <c r="H2624" s="1" t="s">
        <v>2928</v>
      </c>
    </row>
    <row r="2625" spans="1:8">
      <c r="A2625" s="1">
        <v>3634</v>
      </c>
      <c r="B2625" s="33" t="s">
        <v>4369</v>
      </c>
      <c r="C2625" s="80">
        <v>75000</v>
      </c>
      <c r="D2625" s="81">
        <v>3185</v>
      </c>
      <c r="E2625" s="1" t="s">
        <v>2861</v>
      </c>
      <c r="F2625" s="1" t="s">
        <v>96</v>
      </c>
      <c r="G2625" s="82" t="s">
        <v>2843</v>
      </c>
      <c r="H2625" s="1" t="s">
        <v>3032</v>
      </c>
    </row>
    <row r="2626" spans="1:8">
      <c r="A2626" s="1">
        <v>1020</v>
      </c>
      <c r="B2626" s="33" t="s">
        <v>4368</v>
      </c>
      <c r="C2626" s="80">
        <v>1550</v>
      </c>
      <c r="D2626" s="81">
        <v>3186</v>
      </c>
      <c r="E2626" s="1" t="s">
        <v>2809</v>
      </c>
      <c r="F2626" s="1" t="s">
        <v>96</v>
      </c>
      <c r="G2626" s="82" t="s">
        <v>2825</v>
      </c>
      <c r="H2626" s="1" t="s">
        <v>2952</v>
      </c>
    </row>
    <row r="2627" spans="1:8" ht="27.6">
      <c r="A2627" s="1">
        <v>3509</v>
      </c>
      <c r="B2627" s="33" t="s">
        <v>4367</v>
      </c>
      <c r="C2627" s="80">
        <v>3000</v>
      </c>
      <c r="D2627" s="81">
        <v>3190</v>
      </c>
      <c r="E2627" s="1" t="s">
        <v>2809</v>
      </c>
      <c r="F2627" s="1" t="s">
        <v>2810</v>
      </c>
      <c r="G2627" s="82" t="s">
        <v>2843</v>
      </c>
      <c r="H2627" s="1" t="s">
        <v>2928</v>
      </c>
    </row>
    <row r="2628" spans="1:8">
      <c r="A2628" s="1">
        <v>2552</v>
      </c>
      <c r="B2628" s="33" t="s">
        <v>4366</v>
      </c>
      <c r="C2628" s="80">
        <v>3000</v>
      </c>
      <c r="D2628" s="81">
        <v>3195</v>
      </c>
      <c r="E2628" s="1" t="s">
        <v>2809</v>
      </c>
      <c r="F2628" s="1" t="s">
        <v>2810</v>
      </c>
      <c r="G2628" s="82" t="s">
        <v>2811</v>
      </c>
      <c r="H2628" s="1" t="s">
        <v>3263</v>
      </c>
    </row>
    <row r="2629" spans="1:8">
      <c r="A2629" s="1">
        <v>896</v>
      </c>
      <c r="B2629" s="33" t="s">
        <v>4364</v>
      </c>
      <c r="C2629" s="80">
        <v>8000</v>
      </c>
      <c r="D2629" s="81">
        <v>3200</v>
      </c>
      <c r="E2629" s="1" t="s">
        <v>2861</v>
      </c>
      <c r="F2629" s="1" t="s">
        <v>2810</v>
      </c>
      <c r="G2629" s="82" t="s">
        <v>2867</v>
      </c>
      <c r="H2629" s="1" t="s">
        <v>2948</v>
      </c>
    </row>
    <row r="2630" spans="1:8">
      <c r="A2630" s="1">
        <v>1179</v>
      </c>
      <c r="B2630" s="33" t="s">
        <v>4365</v>
      </c>
      <c r="C2630" s="80">
        <v>60000</v>
      </c>
      <c r="D2630" s="81">
        <v>3200</v>
      </c>
      <c r="E2630" s="1" t="s">
        <v>2861</v>
      </c>
      <c r="F2630" s="1" t="s">
        <v>96</v>
      </c>
      <c r="G2630" s="82" t="s">
        <v>2880</v>
      </c>
      <c r="H2630" s="1" t="s">
        <v>3661</v>
      </c>
    </row>
    <row r="2631" spans="1:8">
      <c r="A2631" s="1">
        <v>2488</v>
      </c>
      <c r="B2631" s="33" t="s">
        <v>4363</v>
      </c>
      <c r="C2631" s="80">
        <v>3000</v>
      </c>
      <c r="D2631" s="81">
        <v>3201</v>
      </c>
      <c r="E2631" s="1" t="s">
        <v>2809</v>
      </c>
      <c r="F2631" s="1" t="s">
        <v>2810</v>
      </c>
      <c r="G2631" s="82" t="s">
        <v>2818</v>
      </c>
      <c r="H2631" s="1" t="s">
        <v>2948</v>
      </c>
    </row>
    <row r="2632" spans="1:8">
      <c r="A2632" s="1">
        <v>2971</v>
      </c>
      <c r="B2632" s="33" t="s">
        <v>4362</v>
      </c>
      <c r="C2632" s="80">
        <v>3200</v>
      </c>
      <c r="D2632" s="81">
        <v>3205</v>
      </c>
      <c r="E2632" s="1" t="s">
        <v>2809</v>
      </c>
      <c r="F2632" s="1" t="s">
        <v>2810</v>
      </c>
      <c r="G2632" s="82" t="s">
        <v>2867</v>
      </c>
      <c r="H2632" s="1" t="s">
        <v>2928</v>
      </c>
    </row>
    <row r="2633" spans="1:8">
      <c r="A2633" s="1">
        <v>1929</v>
      </c>
      <c r="B2633" s="33" t="s">
        <v>4361</v>
      </c>
      <c r="C2633" s="80">
        <v>3200</v>
      </c>
      <c r="D2633" s="81">
        <v>3210</v>
      </c>
      <c r="E2633" s="1" t="s">
        <v>2809</v>
      </c>
      <c r="F2633" s="1" t="s">
        <v>2810</v>
      </c>
      <c r="G2633" s="82" t="s">
        <v>2825</v>
      </c>
      <c r="H2633" s="1" t="s">
        <v>2948</v>
      </c>
    </row>
    <row r="2634" spans="1:8" ht="27.6">
      <c r="A2634" s="1">
        <v>1003</v>
      </c>
      <c r="B2634" s="33" t="s">
        <v>4359</v>
      </c>
      <c r="C2634" s="80">
        <v>20000</v>
      </c>
      <c r="D2634" s="81">
        <v>3211</v>
      </c>
      <c r="E2634" s="1" t="s">
        <v>2814</v>
      </c>
      <c r="F2634" s="1" t="s">
        <v>3414</v>
      </c>
      <c r="G2634" s="82" t="s">
        <v>2811</v>
      </c>
      <c r="H2634" s="1" t="s">
        <v>2816</v>
      </c>
    </row>
    <row r="2635" spans="1:8">
      <c r="A2635" s="1">
        <v>1188</v>
      </c>
      <c r="B2635" s="33" t="s">
        <v>4360</v>
      </c>
      <c r="C2635" s="80">
        <v>2000</v>
      </c>
      <c r="D2635" s="81">
        <v>3211</v>
      </c>
      <c r="E2635" s="1" t="s">
        <v>2809</v>
      </c>
      <c r="F2635" s="1" t="s">
        <v>96</v>
      </c>
      <c r="G2635" s="82" t="s">
        <v>2815</v>
      </c>
      <c r="H2635" s="1" t="s">
        <v>2834</v>
      </c>
    </row>
    <row r="2636" spans="1:8">
      <c r="A2636" s="1">
        <v>1848</v>
      </c>
      <c r="B2636" s="33" t="s">
        <v>4358</v>
      </c>
      <c r="C2636" s="80">
        <v>3000</v>
      </c>
      <c r="D2636" s="81">
        <v>3221</v>
      </c>
      <c r="E2636" s="1" t="s">
        <v>2809</v>
      </c>
      <c r="F2636" s="1" t="s">
        <v>2810</v>
      </c>
      <c r="G2636" s="82" t="s">
        <v>2825</v>
      </c>
      <c r="H2636" s="1" t="s">
        <v>2984</v>
      </c>
    </row>
    <row r="2637" spans="1:8" ht="27.6">
      <c r="A2637" s="1">
        <v>740</v>
      </c>
      <c r="B2637" s="33" t="s">
        <v>4357</v>
      </c>
      <c r="C2637" s="80">
        <v>3000</v>
      </c>
      <c r="D2637" s="81">
        <v>3222</v>
      </c>
      <c r="E2637" s="1" t="s">
        <v>2809</v>
      </c>
      <c r="F2637" s="1" t="s">
        <v>2810</v>
      </c>
      <c r="G2637" s="82" t="s">
        <v>2821</v>
      </c>
      <c r="H2637" s="1" t="s">
        <v>2999</v>
      </c>
    </row>
    <row r="2638" spans="1:8">
      <c r="A2638" s="1">
        <v>2258</v>
      </c>
      <c r="B2638" s="33" t="s">
        <v>4356</v>
      </c>
      <c r="C2638" s="80">
        <v>2200</v>
      </c>
      <c r="D2638" s="81">
        <v>3223</v>
      </c>
      <c r="E2638" s="1" t="s">
        <v>2809</v>
      </c>
      <c r="F2638" s="1" t="s">
        <v>2810</v>
      </c>
      <c r="G2638" s="82" t="s">
        <v>2825</v>
      </c>
      <c r="H2638" s="1" t="s">
        <v>2853</v>
      </c>
    </row>
    <row r="2639" spans="1:8">
      <c r="A2639" s="1">
        <v>3040</v>
      </c>
      <c r="B2639" s="33" t="s">
        <v>4355</v>
      </c>
      <c r="C2639" s="80">
        <v>3000</v>
      </c>
      <c r="D2639" s="81">
        <v>3225</v>
      </c>
      <c r="E2639" s="1" t="s">
        <v>2809</v>
      </c>
      <c r="F2639" s="1" t="s">
        <v>2810</v>
      </c>
      <c r="G2639" s="82" t="s">
        <v>2821</v>
      </c>
      <c r="H2639" s="1" t="s">
        <v>2881</v>
      </c>
    </row>
    <row r="2640" spans="1:8">
      <c r="A2640" s="1">
        <v>797</v>
      </c>
      <c r="B2640" s="33" t="s">
        <v>4353</v>
      </c>
      <c r="C2640" s="80">
        <v>3000</v>
      </c>
      <c r="D2640" s="81">
        <v>3226</v>
      </c>
      <c r="E2640" s="1" t="s">
        <v>2809</v>
      </c>
      <c r="F2640" s="1" t="s">
        <v>2810</v>
      </c>
      <c r="G2640" s="82" t="s">
        <v>2849</v>
      </c>
      <c r="H2640" s="1" t="s">
        <v>2984</v>
      </c>
    </row>
    <row r="2641" spans="1:8">
      <c r="A2641" s="1">
        <v>1212</v>
      </c>
      <c r="B2641" s="33" t="s">
        <v>4354</v>
      </c>
      <c r="C2641" s="80">
        <v>2500</v>
      </c>
      <c r="D2641" s="81">
        <v>3226</v>
      </c>
      <c r="E2641" s="1" t="s">
        <v>2809</v>
      </c>
      <c r="F2641" s="1" t="s">
        <v>2810</v>
      </c>
      <c r="G2641" s="82" t="s">
        <v>2843</v>
      </c>
      <c r="H2641" s="1" t="s">
        <v>2834</v>
      </c>
    </row>
    <row r="2642" spans="1:8" ht="27.6">
      <c r="A2642" s="1">
        <v>2319</v>
      </c>
      <c r="B2642" s="33" t="s">
        <v>4352</v>
      </c>
      <c r="C2642" s="80">
        <v>3000</v>
      </c>
      <c r="D2642" s="81">
        <v>3231</v>
      </c>
      <c r="E2642" s="1" t="s">
        <v>2809</v>
      </c>
      <c r="F2642" s="1" t="s">
        <v>2810</v>
      </c>
      <c r="G2642" s="82" t="s">
        <v>2843</v>
      </c>
      <c r="H2642" s="1" t="s">
        <v>2948</v>
      </c>
    </row>
    <row r="2643" spans="1:8">
      <c r="A2643" s="1">
        <v>2312</v>
      </c>
      <c r="B2643" s="33" t="s">
        <v>4351</v>
      </c>
      <c r="C2643" s="80">
        <v>3000</v>
      </c>
      <c r="D2643" s="81">
        <v>3236</v>
      </c>
      <c r="E2643" s="1" t="s">
        <v>2809</v>
      </c>
      <c r="F2643" s="1" t="s">
        <v>2810</v>
      </c>
      <c r="G2643" s="82" t="s">
        <v>2849</v>
      </c>
      <c r="H2643" s="1" t="s">
        <v>2948</v>
      </c>
    </row>
    <row r="2644" spans="1:8">
      <c r="A2644" s="1">
        <v>2084</v>
      </c>
      <c r="B2644" s="33" t="s">
        <v>4350</v>
      </c>
      <c r="C2644" s="80">
        <v>3000</v>
      </c>
      <c r="D2644" s="81">
        <v>3250</v>
      </c>
      <c r="E2644" s="1" t="s">
        <v>2809</v>
      </c>
      <c r="F2644" s="1" t="s">
        <v>2810</v>
      </c>
      <c r="G2644" s="82" t="s">
        <v>2823</v>
      </c>
      <c r="H2644" s="1" t="s">
        <v>2948</v>
      </c>
    </row>
    <row r="2645" spans="1:8">
      <c r="A2645" s="1">
        <v>3410</v>
      </c>
      <c r="B2645" s="33" t="s">
        <v>4348</v>
      </c>
      <c r="C2645" s="80">
        <v>3000</v>
      </c>
      <c r="D2645" s="81">
        <v>3255</v>
      </c>
      <c r="E2645" s="1" t="s">
        <v>2809</v>
      </c>
      <c r="F2645" s="1" t="s">
        <v>2810</v>
      </c>
      <c r="G2645" s="82" t="s">
        <v>2825</v>
      </c>
      <c r="H2645" s="1" t="s">
        <v>2928</v>
      </c>
    </row>
    <row r="2646" spans="1:8">
      <c r="A2646" s="1">
        <v>3583</v>
      </c>
      <c r="B2646" s="33" t="s">
        <v>4349</v>
      </c>
      <c r="C2646" s="80">
        <v>3000</v>
      </c>
      <c r="D2646" s="81">
        <v>3255</v>
      </c>
      <c r="E2646" s="1" t="s">
        <v>2809</v>
      </c>
      <c r="F2646" s="1" t="s">
        <v>2810</v>
      </c>
      <c r="G2646" s="82" t="s">
        <v>2811</v>
      </c>
      <c r="H2646" s="1" t="s">
        <v>2928</v>
      </c>
    </row>
    <row r="2647" spans="1:8">
      <c r="A2647" s="1">
        <v>2444</v>
      </c>
      <c r="B2647" s="33" t="s">
        <v>4346</v>
      </c>
      <c r="C2647" s="80">
        <v>3000</v>
      </c>
      <c r="D2647" s="81">
        <v>3258</v>
      </c>
      <c r="E2647" s="1" t="s">
        <v>2809</v>
      </c>
      <c r="F2647" s="1" t="s">
        <v>2810</v>
      </c>
      <c r="G2647" s="82" t="s">
        <v>2823</v>
      </c>
      <c r="H2647" s="1" t="s">
        <v>2870</v>
      </c>
    </row>
    <row r="2648" spans="1:8">
      <c r="A2648" s="1">
        <v>2932</v>
      </c>
      <c r="B2648" s="33" t="s">
        <v>4347</v>
      </c>
      <c r="C2648" s="80">
        <v>3100</v>
      </c>
      <c r="D2648" s="81">
        <v>3258</v>
      </c>
      <c r="E2648" s="1" t="s">
        <v>2809</v>
      </c>
      <c r="F2648" s="1" t="s">
        <v>2892</v>
      </c>
      <c r="G2648" s="82" t="s">
        <v>2839</v>
      </c>
      <c r="H2648" s="1" t="s">
        <v>3032</v>
      </c>
    </row>
    <row r="2649" spans="1:8">
      <c r="A2649" s="1">
        <v>3186</v>
      </c>
      <c r="B2649" s="33" t="s">
        <v>4345</v>
      </c>
      <c r="C2649" s="80">
        <v>3200</v>
      </c>
      <c r="D2649" s="81">
        <v>3270</v>
      </c>
      <c r="E2649" s="1" t="s">
        <v>2809</v>
      </c>
      <c r="F2649" s="1" t="s">
        <v>2820</v>
      </c>
      <c r="G2649" s="82" t="s">
        <v>2867</v>
      </c>
      <c r="H2649" s="1" t="s">
        <v>2928</v>
      </c>
    </row>
    <row r="2650" spans="1:8">
      <c r="A2650" s="1">
        <v>3834</v>
      </c>
      <c r="B2650" s="33" t="s">
        <v>4344</v>
      </c>
      <c r="C2650" s="80">
        <v>3000</v>
      </c>
      <c r="D2650" s="81">
        <v>3271</v>
      </c>
      <c r="E2650" s="1" t="s">
        <v>2809</v>
      </c>
      <c r="F2650" s="1" t="s">
        <v>2820</v>
      </c>
      <c r="G2650" s="82" t="s">
        <v>2825</v>
      </c>
      <c r="H2650" s="1" t="s">
        <v>2928</v>
      </c>
    </row>
    <row r="2651" spans="1:8" ht="27.6">
      <c r="A2651" s="1">
        <v>3422</v>
      </c>
      <c r="B2651" s="33" t="s">
        <v>4343</v>
      </c>
      <c r="C2651" s="80">
        <v>3000</v>
      </c>
      <c r="D2651" s="81">
        <v>3273</v>
      </c>
      <c r="E2651" s="1" t="s">
        <v>2809</v>
      </c>
      <c r="F2651" s="1" t="s">
        <v>2820</v>
      </c>
      <c r="G2651" s="82" t="s">
        <v>2843</v>
      </c>
      <c r="H2651" s="1" t="s">
        <v>2928</v>
      </c>
    </row>
    <row r="2652" spans="1:8">
      <c r="A2652" s="1">
        <v>2980</v>
      </c>
      <c r="B2652" s="33" t="s">
        <v>4340</v>
      </c>
      <c r="C2652" s="80">
        <v>3000</v>
      </c>
      <c r="D2652" s="81">
        <v>3275</v>
      </c>
      <c r="E2652" s="1" t="s">
        <v>2809</v>
      </c>
      <c r="F2652" s="1" t="s">
        <v>2810</v>
      </c>
      <c r="G2652" s="82" t="s">
        <v>2867</v>
      </c>
      <c r="H2652" s="1" t="s">
        <v>2928</v>
      </c>
    </row>
    <row r="2653" spans="1:8">
      <c r="A2653" s="1">
        <v>3688</v>
      </c>
      <c r="B2653" s="33" t="s">
        <v>4341</v>
      </c>
      <c r="C2653" s="80">
        <v>3000</v>
      </c>
      <c r="D2653" s="81">
        <v>3275</v>
      </c>
      <c r="E2653" s="1" t="s">
        <v>2809</v>
      </c>
      <c r="F2653" s="1" t="s">
        <v>2820</v>
      </c>
      <c r="G2653" s="82" t="s">
        <v>2851</v>
      </c>
      <c r="H2653" s="1" t="s">
        <v>2928</v>
      </c>
    </row>
    <row r="2654" spans="1:8">
      <c r="A2654" s="1">
        <v>3702</v>
      </c>
      <c r="B2654" s="33" t="s">
        <v>4342</v>
      </c>
      <c r="C2654" s="80">
        <v>3000</v>
      </c>
      <c r="D2654" s="81">
        <v>3275</v>
      </c>
      <c r="E2654" s="1" t="s">
        <v>2809</v>
      </c>
      <c r="F2654" s="1" t="s">
        <v>2820</v>
      </c>
      <c r="G2654" s="82" t="s">
        <v>2821</v>
      </c>
      <c r="H2654" s="1" t="s">
        <v>2928</v>
      </c>
    </row>
    <row r="2655" spans="1:8">
      <c r="A2655" s="1">
        <v>53</v>
      </c>
      <c r="B2655" s="33" t="s">
        <v>4339</v>
      </c>
      <c r="C2655" s="80">
        <v>3000</v>
      </c>
      <c r="D2655" s="81">
        <v>3289</v>
      </c>
      <c r="E2655" s="1" t="s">
        <v>2809</v>
      </c>
      <c r="F2655" s="1" t="s">
        <v>2810</v>
      </c>
      <c r="G2655" s="82" t="s">
        <v>2849</v>
      </c>
      <c r="H2655" s="1" t="s">
        <v>2997</v>
      </c>
    </row>
    <row r="2656" spans="1:8">
      <c r="A2656" s="1">
        <v>3621</v>
      </c>
      <c r="B2656" s="33" t="s">
        <v>4338</v>
      </c>
      <c r="C2656" s="80">
        <v>3000</v>
      </c>
      <c r="D2656" s="81">
        <v>3292</v>
      </c>
      <c r="E2656" s="1" t="s">
        <v>2809</v>
      </c>
      <c r="F2656" s="1" t="s">
        <v>2810</v>
      </c>
      <c r="G2656" s="82" t="s">
        <v>2880</v>
      </c>
      <c r="H2656" s="1" t="s">
        <v>2928</v>
      </c>
    </row>
    <row r="2657" spans="1:8">
      <c r="A2657" s="1">
        <v>1094</v>
      </c>
      <c r="B2657" s="33" t="s">
        <v>4337</v>
      </c>
      <c r="C2657" s="80">
        <v>18000</v>
      </c>
      <c r="D2657" s="81">
        <v>3294.01</v>
      </c>
      <c r="E2657" s="1" t="s">
        <v>2861</v>
      </c>
      <c r="F2657" s="1" t="s">
        <v>2810</v>
      </c>
      <c r="G2657" s="82" t="s">
        <v>2880</v>
      </c>
      <c r="H2657" s="1" t="s">
        <v>3029</v>
      </c>
    </row>
    <row r="2658" spans="1:8">
      <c r="A2658" s="1">
        <v>2163</v>
      </c>
      <c r="B2658" s="33" t="s">
        <v>4336</v>
      </c>
      <c r="C2658" s="80">
        <v>2500</v>
      </c>
      <c r="D2658" s="81">
        <v>3305</v>
      </c>
      <c r="E2658" s="1" t="s">
        <v>2809</v>
      </c>
      <c r="F2658" s="1" t="s">
        <v>2810</v>
      </c>
      <c r="G2658" s="82" t="s">
        <v>2823</v>
      </c>
      <c r="H2658" s="1" t="s">
        <v>2984</v>
      </c>
    </row>
    <row r="2659" spans="1:8">
      <c r="A2659" s="1">
        <v>2601</v>
      </c>
      <c r="B2659" s="33" t="s">
        <v>4335</v>
      </c>
      <c r="C2659" s="80">
        <v>500</v>
      </c>
      <c r="D2659" s="81">
        <v>3307</v>
      </c>
      <c r="E2659" s="1" t="s">
        <v>2809</v>
      </c>
      <c r="F2659" s="1" t="s">
        <v>2810</v>
      </c>
      <c r="G2659" s="82" t="s">
        <v>2867</v>
      </c>
      <c r="H2659" s="1" t="s">
        <v>2844</v>
      </c>
    </row>
    <row r="2660" spans="1:8" ht="27.6">
      <c r="A2660" s="1">
        <v>3261</v>
      </c>
      <c r="B2660" s="33" t="s">
        <v>4333</v>
      </c>
      <c r="C2660" s="80">
        <v>3300</v>
      </c>
      <c r="D2660" s="81">
        <v>3315</v>
      </c>
      <c r="E2660" s="1" t="s">
        <v>2809</v>
      </c>
      <c r="F2660" s="1" t="s">
        <v>2810</v>
      </c>
      <c r="G2660" s="82" t="s">
        <v>2821</v>
      </c>
      <c r="H2660" s="1" t="s">
        <v>2928</v>
      </c>
    </row>
    <row r="2661" spans="1:8" ht="27.6">
      <c r="A2661" s="1">
        <v>3513</v>
      </c>
      <c r="B2661" s="33" t="s">
        <v>4334</v>
      </c>
      <c r="C2661" s="80">
        <v>2800</v>
      </c>
      <c r="D2661" s="81">
        <v>3315</v>
      </c>
      <c r="E2661" s="1" t="s">
        <v>2809</v>
      </c>
      <c r="F2661" s="1" t="s">
        <v>2810</v>
      </c>
      <c r="G2661" s="82" t="s">
        <v>2825</v>
      </c>
      <c r="H2661" s="1" t="s">
        <v>2928</v>
      </c>
    </row>
    <row r="2662" spans="1:8">
      <c r="A2662" s="1">
        <v>1339</v>
      </c>
      <c r="B2662" s="33" t="s">
        <v>4332</v>
      </c>
      <c r="C2662" s="80">
        <v>50000</v>
      </c>
      <c r="D2662" s="81">
        <v>3317</v>
      </c>
      <c r="E2662" s="1" t="s">
        <v>2814</v>
      </c>
      <c r="F2662" s="1" t="s">
        <v>2810</v>
      </c>
      <c r="G2662" s="82" t="s">
        <v>2818</v>
      </c>
      <c r="H2662" s="1" t="s">
        <v>2816</v>
      </c>
    </row>
    <row r="2663" spans="1:8">
      <c r="A2663" s="1">
        <v>746</v>
      </c>
      <c r="B2663" s="33" t="s">
        <v>4331</v>
      </c>
      <c r="C2663" s="80">
        <v>2987</v>
      </c>
      <c r="D2663" s="81">
        <v>3318</v>
      </c>
      <c r="E2663" s="1" t="s">
        <v>2809</v>
      </c>
      <c r="F2663" s="1" t="s">
        <v>2810</v>
      </c>
      <c r="G2663" s="82" t="s">
        <v>2880</v>
      </c>
      <c r="H2663" s="1" t="s">
        <v>2999</v>
      </c>
    </row>
    <row r="2664" spans="1:8">
      <c r="A2664" s="1">
        <v>2672</v>
      </c>
      <c r="B2664" s="33" t="s">
        <v>4329</v>
      </c>
      <c r="C2664" s="80">
        <v>10000</v>
      </c>
      <c r="D2664" s="81">
        <v>3319</v>
      </c>
      <c r="E2664" s="1" t="s">
        <v>2861</v>
      </c>
      <c r="F2664" s="1" t="s">
        <v>2810</v>
      </c>
      <c r="G2664" s="82" t="s">
        <v>2815</v>
      </c>
      <c r="H2664" s="1" t="s">
        <v>3237</v>
      </c>
    </row>
    <row r="2665" spans="1:8">
      <c r="A2665" s="1">
        <v>3593</v>
      </c>
      <c r="B2665" s="33" t="s">
        <v>4330</v>
      </c>
      <c r="C2665" s="80">
        <v>3000</v>
      </c>
      <c r="D2665" s="81">
        <v>3319</v>
      </c>
      <c r="E2665" s="1" t="s">
        <v>2809</v>
      </c>
      <c r="F2665" s="1" t="s">
        <v>2810</v>
      </c>
      <c r="G2665" s="82" t="s">
        <v>2815</v>
      </c>
      <c r="H2665" s="1" t="s">
        <v>2928</v>
      </c>
    </row>
    <row r="2666" spans="1:8">
      <c r="A2666" s="1">
        <v>2831</v>
      </c>
      <c r="B2666" s="33" t="s">
        <v>4328</v>
      </c>
      <c r="C2666" s="80">
        <v>3000</v>
      </c>
      <c r="D2666" s="81">
        <v>3320</v>
      </c>
      <c r="E2666" s="1" t="s">
        <v>2809</v>
      </c>
      <c r="F2666" s="1" t="s">
        <v>2810</v>
      </c>
      <c r="G2666" s="82" t="s">
        <v>2821</v>
      </c>
      <c r="H2666" s="1" t="s">
        <v>2928</v>
      </c>
    </row>
    <row r="2667" spans="1:8" ht="27.6">
      <c r="A2667" s="1">
        <v>2462</v>
      </c>
      <c r="B2667" s="33" t="s">
        <v>4327</v>
      </c>
      <c r="C2667" s="80">
        <v>3000</v>
      </c>
      <c r="D2667" s="81">
        <v>3321.25</v>
      </c>
      <c r="E2667" s="1" t="s">
        <v>2809</v>
      </c>
      <c r="F2667" s="1" t="s">
        <v>2810</v>
      </c>
      <c r="G2667" s="82" t="s">
        <v>2821</v>
      </c>
      <c r="H2667" s="1" t="s">
        <v>2948</v>
      </c>
    </row>
    <row r="2668" spans="1:8" ht="27.6">
      <c r="A2668" s="1">
        <v>3661</v>
      </c>
      <c r="B2668" s="33" t="s">
        <v>4326</v>
      </c>
      <c r="C2668" s="80">
        <v>3000</v>
      </c>
      <c r="D2668" s="81">
        <v>3330</v>
      </c>
      <c r="E2668" s="1" t="s">
        <v>2809</v>
      </c>
      <c r="F2668" s="1" t="s">
        <v>2810</v>
      </c>
      <c r="G2668" s="82" t="s">
        <v>2849</v>
      </c>
      <c r="H2668" s="1" t="s">
        <v>2928</v>
      </c>
    </row>
    <row r="2669" spans="1:8">
      <c r="A2669" s="1">
        <v>1887</v>
      </c>
      <c r="B2669" s="33" t="s">
        <v>4325</v>
      </c>
      <c r="C2669" s="80">
        <v>3000</v>
      </c>
      <c r="D2669" s="81">
        <v>3335</v>
      </c>
      <c r="E2669" s="1" t="s">
        <v>2809</v>
      </c>
      <c r="F2669" s="1" t="s">
        <v>2841</v>
      </c>
      <c r="G2669" s="82" t="s">
        <v>2843</v>
      </c>
      <c r="H2669" s="1" t="s">
        <v>2948</v>
      </c>
    </row>
    <row r="2670" spans="1:8">
      <c r="A2670" s="1">
        <v>1358</v>
      </c>
      <c r="B2670" s="33" t="s">
        <v>4322</v>
      </c>
      <c r="C2670" s="80">
        <v>3000</v>
      </c>
      <c r="D2670" s="81">
        <v>3350</v>
      </c>
      <c r="E2670" s="1" t="s">
        <v>2809</v>
      </c>
      <c r="F2670" s="1" t="s">
        <v>2810</v>
      </c>
      <c r="G2670" s="82" t="s">
        <v>2825</v>
      </c>
      <c r="H2670" s="1" t="s">
        <v>2999</v>
      </c>
    </row>
    <row r="2671" spans="1:8">
      <c r="A2671" s="1">
        <v>3322</v>
      </c>
      <c r="B2671" s="33" t="s">
        <v>4323</v>
      </c>
      <c r="C2671" s="80">
        <v>3300</v>
      </c>
      <c r="D2671" s="81">
        <v>3350</v>
      </c>
      <c r="E2671" s="1" t="s">
        <v>2809</v>
      </c>
      <c r="F2671" s="1" t="s">
        <v>2810</v>
      </c>
      <c r="G2671" s="82" t="s">
        <v>2825</v>
      </c>
      <c r="H2671" s="1" t="s">
        <v>2928</v>
      </c>
    </row>
    <row r="2672" spans="1:8">
      <c r="A2672" s="1">
        <v>3341</v>
      </c>
      <c r="B2672" s="33" t="s">
        <v>4324</v>
      </c>
      <c r="C2672" s="80">
        <v>3350</v>
      </c>
      <c r="D2672" s="81">
        <v>3350</v>
      </c>
      <c r="E2672" s="1" t="s">
        <v>2809</v>
      </c>
      <c r="F2672" s="1" t="s">
        <v>2820</v>
      </c>
      <c r="G2672" s="82" t="s">
        <v>2825</v>
      </c>
      <c r="H2672" s="1" t="s">
        <v>2928</v>
      </c>
    </row>
    <row r="2673" spans="1:8">
      <c r="A2673" s="1">
        <v>378</v>
      </c>
      <c r="B2673" s="33" t="s">
        <v>4321</v>
      </c>
      <c r="C2673" s="80">
        <v>3000</v>
      </c>
      <c r="D2673" s="81">
        <v>3353</v>
      </c>
      <c r="E2673" s="1" t="s">
        <v>2809</v>
      </c>
      <c r="F2673" s="1" t="s">
        <v>96</v>
      </c>
      <c r="G2673" s="82" t="s">
        <v>2839</v>
      </c>
      <c r="H2673" s="1" t="s">
        <v>2876</v>
      </c>
    </row>
    <row r="2674" spans="1:8">
      <c r="A2674" s="1">
        <v>2476</v>
      </c>
      <c r="B2674" s="33" t="s">
        <v>4320</v>
      </c>
      <c r="C2674" s="80">
        <v>3200</v>
      </c>
      <c r="D2674" s="81">
        <v>3360.72</v>
      </c>
      <c r="E2674" s="1" t="s">
        <v>2809</v>
      </c>
      <c r="F2674" s="1" t="s">
        <v>2810</v>
      </c>
      <c r="G2674" s="82" t="s">
        <v>2818</v>
      </c>
      <c r="H2674" s="1" t="s">
        <v>2948</v>
      </c>
    </row>
    <row r="2675" spans="1:8">
      <c r="A2675" s="1">
        <v>2806</v>
      </c>
      <c r="B2675" s="33" t="s">
        <v>4319</v>
      </c>
      <c r="C2675" s="80">
        <v>3000</v>
      </c>
      <c r="D2675" s="81">
        <v>3363</v>
      </c>
      <c r="E2675" s="1" t="s">
        <v>2809</v>
      </c>
      <c r="F2675" s="1" t="s">
        <v>2820</v>
      </c>
      <c r="G2675" s="82" t="s">
        <v>2821</v>
      </c>
      <c r="H2675" s="1" t="s">
        <v>2928</v>
      </c>
    </row>
    <row r="2676" spans="1:8">
      <c r="A2676" s="1">
        <v>3526</v>
      </c>
      <c r="B2676" s="33" t="s">
        <v>4318</v>
      </c>
      <c r="C2676" s="80">
        <v>3300</v>
      </c>
      <c r="D2676" s="81">
        <v>3366</v>
      </c>
      <c r="E2676" s="1" t="s">
        <v>2809</v>
      </c>
      <c r="F2676" s="1" t="s">
        <v>2810</v>
      </c>
      <c r="G2676" s="82" t="s">
        <v>2849</v>
      </c>
      <c r="H2676" s="1" t="s">
        <v>2928</v>
      </c>
    </row>
    <row r="2677" spans="1:8">
      <c r="A2677" s="1">
        <v>1474</v>
      </c>
      <c r="B2677" s="33" t="s">
        <v>4317</v>
      </c>
      <c r="C2677" s="80">
        <v>3000</v>
      </c>
      <c r="D2677" s="81">
        <v>3368</v>
      </c>
      <c r="E2677" s="1" t="s">
        <v>2809</v>
      </c>
      <c r="F2677" s="1" t="s">
        <v>2810</v>
      </c>
      <c r="G2677" s="82" t="s">
        <v>2867</v>
      </c>
      <c r="H2677" s="1" t="s">
        <v>2827</v>
      </c>
    </row>
    <row r="2678" spans="1:8">
      <c r="A2678" s="1">
        <v>1821</v>
      </c>
      <c r="B2678" s="33" t="s">
        <v>4316</v>
      </c>
      <c r="C2678" s="80">
        <v>2500</v>
      </c>
      <c r="D2678" s="81">
        <v>3372.25</v>
      </c>
      <c r="E2678" s="1" t="s">
        <v>2809</v>
      </c>
      <c r="F2678" s="1" t="s">
        <v>2810</v>
      </c>
      <c r="G2678" s="82" t="s">
        <v>2839</v>
      </c>
      <c r="H2678" s="1" t="s">
        <v>2984</v>
      </c>
    </row>
    <row r="2679" spans="1:8">
      <c r="A2679" s="1">
        <v>1882</v>
      </c>
      <c r="B2679" s="33" t="s">
        <v>4315</v>
      </c>
      <c r="C2679" s="80">
        <v>3350</v>
      </c>
      <c r="D2679" s="81">
        <v>3380</v>
      </c>
      <c r="E2679" s="1" t="s">
        <v>2809</v>
      </c>
      <c r="F2679" s="1" t="s">
        <v>2810</v>
      </c>
      <c r="G2679" s="82" t="s">
        <v>2821</v>
      </c>
      <c r="H2679" s="1" t="s">
        <v>2948</v>
      </c>
    </row>
    <row r="2680" spans="1:8" ht="27.6">
      <c r="A2680" s="1">
        <v>3680</v>
      </c>
      <c r="B2680" s="33" t="s">
        <v>4314</v>
      </c>
      <c r="C2680" s="80">
        <v>3000</v>
      </c>
      <c r="D2680" s="81">
        <v>3383</v>
      </c>
      <c r="E2680" s="1" t="s">
        <v>2809</v>
      </c>
      <c r="F2680" s="1" t="s">
        <v>2810</v>
      </c>
      <c r="G2680" s="82" t="s">
        <v>2880</v>
      </c>
      <c r="H2680" s="1" t="s">
        <v>2928</v>
      </c>
    </row>
    <row r="2681" spans="1:8">
      <c r="A2681" s="1">
        <v>2115</v>
      </c>
      <c r="B2681" s="33" t="s">
        <v>4312</v>
      </c>
      <c r="C2681" s="80">
        <v>1500</v>
      </c>
      <c r="D2681" s="81">
        <v>3385</v>
      </c>
      <c r="E2681" s="1" t="s">
        <v>2809</v>
      </c>
      <c r="F2681" s="1" t="s">
        <v>2810</v>
      </c>
      <c r="G2681" s="82" t="s">
        <v>2839</v>
      </c>
      <c r="H2681" s="1" t="s">
        <v>2948</v>
      </c>
    </row>
    <row r="2682" spans="1:8">
      <c r="A2682" s="1">
        <v>3604</v>
      </c>
      <c r="B2682" s="33" t="s">
        <v>4313</v>
      </c>
      <c r="C2682" s="80">
        <v>3000</v>
      </c>
      <c r="D2682" s="81">
        <v>3385</v>
      </c>
      <c r="E2682" s="1" t="s">
        <v>2809</v>
      </c>
      <c r="F2682" s="1" t="s">
        <v>2810</v>
      </c>
      <c r="G2682" s="82" t="s">
        <v>2823</v>
      </c>
      <c r="H2682" s="1" t="s">
        <v>2928</v>
      </c>
    </row>
    <row r="2683" spans="1:8">
      <c r="A2683" s="1">
        <v>2696</v>
      </c>
      <c r="B2683" s="33" t="s">
        <v>4311</v>
      </c>
      <c r="C2683" s="80">
        <v>60000</v>
      </c>
      <c r="D2683" s="81">
        <v>3390</v>
      </c>
      <c r="E2683" s="1" t="s">
        <v>2861</v>
      </c>
      <c r="F2683" s="1" t="s">
        <v>2810</v>
      </c>
      <c r="G2683" s="82" t="s">
        <v>2843</v>
      </c>
      <c r="H2683" s="1" t="s">
        <v>3661</v>
      </c>
    </row>
    <row r="2684" spans="1:8">
      <c r="A2684" s="1">
        <v>34</v>
      </c>
      <c r="B2684" s="33" t="s">
        <v>4310</v>
      </c>
      <c r="C2684" s="80">
        <v>2600</v>
      </c>
      <c r="D2684" s="81">
        <v>3392</v>
      </c>
      <c r="E2684" s="1" t="s">
        <v>2809</v>
      </c>
      <c r="F2684" s="1" t="s">
        <v>2810</v>
      </c>
      <c r="G2684" s="82" t="s">
        <v>2851</v>
      </c>
      <c r="H2684" s="1" t="s">
        <v>2997</v>
      </c>
    </row>
    <row r="2685" spans="1:8" ht="27.6">
      <c r="A2685" s="1">
        <v>3223</v>
      </c>
      <c r="B2685" s="33" t="s">
        <v>4309</v>
      </c>
      <c r="C2685" s="80">
        <v>3100</v>
      </c>
      <c r="D2685" s="81">
        <v>3395</v>
      </c>
      <c r="E2685" s="1" t="s">
        <v>2809</v>
      </c>
      <c r="F2685" s="1" t="s">
        <v>2810</v>
      </c>
      <c r="G2685" s="82" t="s">
        <v>2851</v>
      </c>
      <c r="H2685" s="1" t="s">
        <v>2928</v>
      </c>
    </row>
    <row r="2686" spans="1:8">
      <c r="A2686" s="1">
        <v>2615</v>
      </c>
      <c r="B2686" s="33" t="s">
        <v>4308</v>
      </c>
      <c r="C2686" s="80">
        <v>2001</v>
      </c>
      <c r="D2686" s="81">
        <v>3397</v>
      </c>
      <c r="E2686" s="1" t="s">
        <v>2809</v>
      </c>
      <c r="F2686" s="1" t="s">
        <v>2820</v>
      </c>
      <c r="G2686" s="82" t="s">
        <v>2849</v>
      </c>
      <c r="H2686" s="1" t="s">
        <v>2844</v>
      </c>
    </row>
    <row r="2687" spans="1:8">
      <c r="A2687" s="1">
        <v>119</v>
      </c>
      <c r="B2687" s="33" t="s">
        <v>4307</v>
      </c>
      <c r="C2687" s="80">
        <v>3250</v>
      </c>
      <c r="D2687" s="81">
        <v>3398.1</v>
      </c>
      <c r="E2687" s="1" t="s">
        <v>2809</v>
      </c>
      <c r="F2687" s="1" t="s">
        <v>2810</v>
      </c>
      <c r="G2687" s="82" t="s">
        <v>2851</v>
      </c>
      <c r="H2687" s="1" t="s">
        <v>3439</v>
      </c>
    </row>
    <row r="2688" spans="1:8">
      <c r="A2688" s="1">
        <v>98</v>
      </c>
      <c r="B2688" s="33" t="s">
        <v>4305</v>
      </c>
      <c r="C2688" s="80">
        <v>3200</v>
      </c>
      <c r="D2688" s="81">
        <v>3400</v>
      </c>
      <c r="E2688" s="1" t="s">
        <v>2809</v>
      </c>
      <c r="F2688" s="1" t="s">
        <v>2810</v>
      </c>
      <c r="G2688" s="82" t="s">
        <v>2843</v>
      </c>
      <c r="H2688" s="1" t="s">
        <v>3439</v>
      </c>
    </row>
    <row r="2689" spans="1:8">
      <c r="A2689" s="1">
        <v>3611</v>
      </c>
      <c r="B2689" s="33" t="s">
        <v>4306</v>
      </c>
      <c r="C2689" s="80">
        <v>2500</v>
      </c>
      <c r="D2689" s="81">
        <v>3400</v>
      </c>
      <c r="E2689" s="1" t="s">
        <v>2809</v>
      </c>
      <c r="F2689" s="1" t="s">
        <v>2820</v>
      </c>
      <c r="G2689" s="82" t="s">
        <v>2849</v>
      </c>
      <c r="H2689" s="1" t="s">
        <v>2928</v>
      </c>
    </row>
    <row r="2690" spans="1:8">
      <c r="A2690" s="1">
        <v>2900</v>
      </c>
      <c r="B2690" s="33" t="s">
        <v>4304</v>
      </c>
      <c r="C2690" s="80">
        <v>5500</v>
      </c>
      <c r="D2690" s="81">
        <v>3405</v>
      </c>
      <c r="E2690" s="1" t="s">
        <v>2861</v>
      </c>
      <c r="F2690" s="1" t="s">
        <v>2810</v>
      </c>
      <c r="G2690" s="82" t="s">
        <v>2851</v>
      </c>
      <c r="H2690" s="1" t="s">
        <v>2928</v>
      </c>
    </row>
    <row r="2691" spans="1:8">
      <c r="A2691" s="1">
        <v>1074</v>
      </c>
      <c r="B2691" s="33" t="s">
        <v>4302</v>
      </c>
      <c r="C2691" s="80">
        <v>54000</v>
      </c>
      <c r="D2691" s="81">
        <v>3407</v>
      </c>
      <c r="E2691" s="1" t="s">
        <v>2861</v>
      </c>
      <c r="F2691" s="1" t="s">
        <v>2810</v>
      </c>
      <c r="G2691" s="82" t="s">
        <v>2815</v>
      </c>
      <c r="H2691" s="1" t="s">
        <v>3029</v>
      </c>
    </row>
    <row r="2692" spans="1:8" ht="27.6">
      <c r="A2692" s="1">
        <v>2977</v>
      </c>
      <c r="B2692" s="33" t="s">
        <v>4303</v>
      </c>
      <c r="C2692" s="80">
        <v>3000</v>
      </c>
      <c r="D2692" s="81">
        <v>3407</v>
      </c>
      <c r="E2692" s="1" t="s">
        <v>2809</v>
      </c>
      <c r="F2692" s="1" t="s">
        <v>2810</v>
      </c>
      <c r="G2692" s="82" t="s">
        <v>2839</v>
      </c>
      <c r="H2692" s="1" t="s">
        <v>2928</v>
      </c>
    </row>
    <row r="2693" spans="1:8" ht="27.6">
      <c r="A2693" s="1">
        <v>1568</v>
      </c>
      <c r="B2693" s="33" t="s">
        <v>4301</v>
      </c>
      <c r="C2693" s="80">
        <v>25000</v>
      </c>
      <c r="D2693" s="81">
        <v>3410</v>
      </c>
      <c r="E2693" s="1" t="s">
        <v>2814</v>
      </c>
      <c r="F2693" s="1" t="s">
        <v>2810</v>
      </c>
      <c r="G2693" s="82" t="s">
        <v>2843</v>
      </c>
      <c r="H2693" s="1" t="s">
        <v>3836</v>
      </c>
    </row>
    <row r="2694" spans="1:8">
      <c r="A2694" s="1">
        <v>2677</v>
      </c>
      <c r="B2694" s="33" t="s">
        <v>4300</v>
      </c>
      <c r="C2694" s="80">
        <v>19500</v>
      </c>
      <c r="D2694" s="81">
        <v>3415</v>
      </c>
      <c r="E2694" s="1" t="s">
        <v>2861</v>
      </c>
      <c r="F2694" s="1" t="s">
        <v>2810</v>
      </c>
      <c r="G2694" s="82" t="s">
        <v>2821</v>
      </c>
      <c r="H2694" s="1" t="s">
        <v>3237</v>
      </c>
    </row>
    <row r="2695" spans="1:8" ht="27.6">
      <c r="A2695" s="1">
        <v>1331</v>
      </c>
      <c r="B2695" s="33" t="s">
        <v>4299</v>
      </c>
      <c r="C2695" s="80">
        <v>250000</v>
      </c>
      <c r="D2695" s="81">
        <v>3417</v>
      </c>
      <c r="E2695" s="1" t="s">
        <v>2814</v>
      </c>
      <c r="F2695" s="1" t="s">
        <v>2810</v>
      </c>
      <c r="G2695" s="82" t="s">
        <v>2851</v>
      </c>
      <c r="H2695" s="1" t="s">
        <v>2816</v>
      </c>
    </row>
    <row r="2696" spans="1:8" ht="27.6">
      <c r="A2696" s="1">
        <v>1604</v>
      </c>
      <c r="B2696" s="33" t="s">
        <v>4298</v>
      </c>
      <c r="C2696" s="80">
        <v>2800</v>
      </c>
      <c r="D2696" s="81">
        <v>3419</v>
      </c>
      <c r="E2696" s="1" t="s">
        <v>2809</v>
      </c>
      <c r="F2696" s="1" t="s">
        <v>2810</v>
      </c>
      <c r="G2696" s="82" t="s">
        <v>2811</v>
      </c>
      <c r="H2696" s="1" t="s">
        <v>2984</v>
      </c>
    </row>
    <row r="2697" spans="1:8">
      <c r="A2697" s="1">
        <v>1924</v>
      </c>
      <c r="B2697" s="33" t="s">
        <v>4297</v>
      </c>
      <c r="C2697" s="80">
        <v>3000</v>
      </c>
      <c r="D2697" s="81">
        <v>3432</v>
      </c>
      <c r="E2697" s="1" t="s">
        <v>2809</v>
      </c>
      <c r="F2697" s="1" t="s">
        <v>2810</v>
      </c>
      <c r="G2697" s="82" t="s">
        <v>2815</v>
      </c>
      <c r="H2697" s="1" t="s">
        <v>2948</v>
      </c>
    </row>
    <row r="2698" spans="1:8">
      <c r="A2698" s="1">
        <v>522</v>
      </c>
      <c r="B2698" s="33" t="s">
        <v>4296</v>
      </c>
      <c r="C2698" s="80">
        <v>3000</v>
      </c>
      <c r="D2698" s="81">
        <v>3440</v>
      </c>
      <c r="E2698" s="1" t="s">
        <v>2809</v>
      </c>
      <c r="F2698" s="1" t="s">
        <v>2810</v>
      </c>
      <c r="G2698" s="82" t="s">
        <v>2849</v>
      </c>
      <c r="H2698" s="1" t="s">
        <v>2928</v>
      </c>
    </row>
    <row r="2699" spans="1:8" ht="27.6">
      <c r="A2699" s="1">
        <v>2702</v>
      </c>
      <c r="B2699" s="33" t="s">
        <v>4295</v>
      </c>
      <c r="C2699" s="80">
        <v>10000</v>
      </c>
      <c r="D2699" s="81">
        <v>3441</v>
      </c>
      <c r="E2699" s="1" t="s">
        <v>2971</v>
      </c>
      <c r="F2699" s="1" t="s">
        <v>2810</v>
      </c>
      <c r="G2699" s="82" t="s">
        <v>2849</v>
      </c>
      <c r="H2699" s="1" t="s">
        <v>2881</v>
      </c>
    </row>
    <row r="2700" spans="1:8">
      <c r="A2700" s="1">
        <v>3720</v>
      </c>
      <c r="B2700" s="33" t="s">
        <v>4294</v>
      </c>
      <c r="C2700" s="80">
        <v>3300</v>
      </c>
      <c r="D2700" s="81">
        <v>3449</v>
      </c>
      <c r="E2700" s="1" t="s">
        <v>2809</v>
      </c>
      <c r="F2700" s="1" t="s">
        <v>2810</v>
      </c>
      <c r="G2700" s="82" t="s">
        <v>2821</v>
      </c>
      <c r="H2700" s="1" t="s">
        <v>2928</v>
      </c>
    </row>
    <row r="2701" spans="1:8">
      <c r="A2701" s="1">
        <v>1881</v>
      </c>
      <c r="B2701" s="33" t="s">
        <v>4293</v>
      </c>
      <c r="C2701" s="80">
        <v>2000</v>
      </c>
      <c r="D2701" s="81">
        <v>3453.69</v>
      </c>
      <c r="E2701" s="1" t="s">
        <v>2809</v>
      </c>
      <c r="F2701" s="1" t="s">
        <v>2810</v>
      </c>
      <c r="G2701" s="82" t="s">
        <v>2811</v>
      </c>
      <c r="H2701" s="1" t="s">
        <v>2948</v>
      </c>
    </row>
    <row r="2702" spans="1:8">
      <c r="A2702" s="1">
        <v>1676</v>
      </c>
      <c r="B2702" s="33" t="s">
        <v>4292</v>
      </c>
      <c r="C2702" s="80">
        <v>3000</v>
      </c>
      <c r="D2702" s="81">
        <v>3460</v>
      </c>
      <c r="E2702" s="1" t="s">
        <v>2809</v>
      </c>
      <c r="F2702" s="1" t="s">
        <v>2810</v>
      </c>
      <c r="G2702" s="82" t="s">
        <v>2849</v>
      </c>
      <c r="H2702" s="1" t="s">
        <v>3185</v>
      </c>
    </row>
    <row r="2703" spans="1:8">
      <c r="A2703" s="1">
        <v>3584</v>
      </c>
      <c r="B2703" s="33" t="s">
        <v>4291</v>
      </c>
      <c r="C2703" s="80">
        <v>3000</v>
      </c>
      <c r="D2703" s="81">
        <v>3465</v>
      </c>
      <c r="E2703" s="1" t="s">
        <v>2809</v>
      </c>
      <c r="F2703" s="1" t="s">
        <v>2820</v>
      </c>
      <c r="G2703" s="82" t="s">
        <v>2821</v>
      </c>
      <c r="H2703" s="1" t="s">
        <v>2928</v>
      </c>
    </row>
    <row r="2704" spans="1:8">
      <c r="A2704" s="1">
        <v>2088</v>
      </c>
      <c r="B2704" s="33" t="s">
        <v>4290</v>
      </c>
      <c r="C2704" s="80">
        <v>3000</v>
      </c>
      <c r="D2704" s="81">
        <v>3465.32</v>
      </c>
      <c r="E2704" s="1" t="s">
        <v>2809</v>
      </c>
      <c r="F2704" s="1" t="s">
        <v>2810</v>
      </c>
      <c r="G2704" s="82" t="s">
        <v>2867</v>
      </c>
      <c r="H2704" s="1" t="s">
        <v>2948</v>
      </c>
    </row>
    <row r="2705" spans="1:8">
      <c r="A2705" s="1">
        <v>2165</v>
      </c>
      <c r="B2705" s="33" t="s">
        <v>4288</v>
      </c>
      <c r="C2705" s="80">
        <v>2500</v>
      </c>
      <c r="D2705" s="81">
        <v>3466</v>
      </c>
      <c r="E2705" s="1" t="s">
        <v>2809</v>
      </c>
      <c r="F2705" s="1" t="s">
        <v>3414</v>
      </c>
      <c r="G2705" s="82" t="s">
        <v>2849</v>
      </c>
      <c r="H2705" s="1" t="s">
        <v>2984</v>
      </c>
    </row>
    <row r="2706" spans="1:8">
      <c r="A2706" s="1">
        <v>2600</v>
      </c>
      <c r="B2706" s="33" t="s">
        <v>4289</v>
      </c>
      <c r="C2706" s="80">
        <v>50000</v>
      </c>
      <c r="D2706" s="81">
        <v>3466</v>
      </c>
      <c r="E2706" s="1" t="s">
        <v>2861</v>
      </c>
      <c r="F2706" s="1" t="s">
        <v>2810</v>
      </c>
      <c r="G2706" s="82" t="s">
        <v>2839</v>
      </c>
      <c r="H2706" s="1" t="s">
        <v>3661</v>
      </c>
    </row>
    <row r="2707" spans="1:8">
      <c r="A2707" s="1">
        <v>3560</v>
      </c>
      <c r="B2707" s="33" t="s">
        <v>4287</v>
      </c>
      <c r="C2707" s="80">
        <v>3200</v>
      </c>
      <c r="D2707" s="81">
        <v>3470</v>
      </c>
      <c r="E2707" s="1" t="s">
        <v>2809</v>
      </c>
      <c r="F2707" s="1" t="s">
        <v>96</v>
      </c>
      <c r="G2707" s="82" t="s">
        <v>2823</v>
      </c>
      <c r="H2707" s="1" t="s">
        <v>2928</v>
      </c>
    </row>
    <row r="2708" spans="1:8">
      <c r="A2708" s="1">
        <v>3167</v>
      </c>
      <c r="B2708" s="33" t="s">
        <v>4286</v>
      </c>
      <c r="C2708" s="80">
        <v>3000</v>
      </c>
      <c r="D2708" s="81">
        <v>3485</v>
      </c>
      <c r="E2708" s="1" t="s">
        <v>2809</v>
      </c>
      <c r="F2708" s="1" t="s">
        <v>2810</v>
      </c>
      <c r="G2708" s="82" t="s">
        <v>2851</v>
      </c>
      <c r="H2708" s="1" t="s">
        <v>2928</v>
      </c>
    </row>
    <row r="2709" spans="1:8" ht="27.6">
      <c r="A2709" s="1">
        <v>3299</v>
      </c>
      <c r="B2709" s="33" t="s">
        <v>4285</v>
      </c>
      <c r="C2709" s="80">
        <v>3000</v>
      </c>
      <c r="D2709" s="81">
        <v>3486</v>
      </c>
      <c r="E2709" s="1" t="s">
        <v>2809</v>
      </c>
      <c r="F2709" s="1" t="s">
        <v>2810</v>
      </c>
      <c r="G2709" s="82" t="s">
        <v>2880</v>
      </c>
      <c r="H2709" s="1" t="s">
        <v>2928</v>
      </c>
    </row>
    <row r="2710" spans="1:8">
      <c r="A2710" s="1">
        <v>649</v>
      </c>
      <c r="B2710" s="33" t="s">
        <v>4284</v>
      </c>
      <c r="C2710" s="80">
        <v>2500</v>
      </c>
      <c r="D2710" s="81">
        <v>3499</v>
      </c>
      <c r="E2710" s="1" t="s">
        <v>2809</v>
      </c>
      <c r="F2710" s="1" t="s">
        <v>2810</v>
      </c>
      <c r="G2710" s="82" t="s">
        <v>2867</v>
      </c>
      <c r="H2710" s="1" t="s">
        <v>2816</v>
      </c>
    </row>
    <row r="2711" spans="1:8">
      <c r="A2711" s="1">
        <v>101</v>
      </c>
      <c r="B2711" s="33" t="s">
        <v>4281</v>
      </c>
      <c r="C2711" s="80">
        <v>3500</v>
      </c>
      <c r="D2711" s="81">
        <v>3500</v>
      </c>
      <c r="E2711" s="1" t="s">
        <v>2809</v>
      </c>
      <c r="F2711" s="1" t="s">
        <v>2810</v>
      </c>
      <c r="G2711" s="82" t="s">
        <v>2815</v>
      </c>
      <c r="H2711" s="1" t="s">
        <v>3439</v>
      </c>
    </row>
    <row r="2712" spans="1:8">
      <c r="A2712" s="1">
        <v>831</v>
      </c>
      <c r="B2712" s="33" t="s">
        <v>4282</v>
      </c>
      <c r="C2712" s="80">
        <v>1500</v>
      </c>
      <c r="D2712" s="81">
        <v>3500</v>
      </c>
      <c r="E2712" s="1" t="s">
        <v>2809</v>
      </c>
      <c r="F2712" s="1" t="s">
        <v>2810</v>
      </c>
      <c r="G2712" s="82" t="s">
        <v>2849</v>
      </c>
      <c r="H2712" s="1" t="s">
        <v>2984</v>
      </c>
    </row>
    <row r="2713" spans="1:8" ht="27.6">
      <c r="A2713" s="1">
        <v>1679</v>
      </c>
      <c r="B2713" s="33" t="s">
        <v>4283</v>
      </c>
      <c r="C2713" s="80">
        <v>2000</v>
      </c>
      <c r="D2713" s="81">
        <v>3500</v>
      </c>
      <c r="E2713" s="1" t="s">
        <v>2809</v>
      </c>
      <c r="F2713" s="1" t="s">
        <v>2810</v>
      </c>
      <c r="G2713" s="82" t="s">
        <v>2821</v>
      </c>
      <c r="H2713" s="1" t="s">
        <v>3185</v>
      </c>
    </row>
    <row r="2714" spans="1:8">
      <c r="A2714" s="1">
        <v>8</v>
      </c>
      <c r="B2714" s="33" t="s">
        <v>4280</v>
      </c>
      <c r="C2714" s="80">
        <v>3500</v>
      </c>
      <c r="D2714" s="81">
        <v>3501.52</v>
      </c>
      <c r="E2714" s="1" t="s">
        <v>2809</v>
      </c>
      <c r="F2714" s="1" t="s">
        <v>2810</v>
      </c>
      <c r="G2714" s="82" t="s">
        <v>2823</v>
      </c>
      <c r="H2714" s="1" t="s">
        <v>2997</v>
      </c>
    </row>
    <row r="2715" spans="1:8" ht="27.6">
      <c r="A2715" s="1">
        <v>3387</v>
      </c>
      <c r="B2715" s="33" t="s">
        <v>4279</v>
      </c>
      <c r="C2715" s="80">
        <v>3000</v>
      </c>
      <c r="D2715" s="81">
        <v>3506</v>
      </c>
      <c r="E2715" s="1" t="s">
        <v>2809</v>
      </c>
      <c r="F2715" s="1" t="s">
        <v>2810</v>
      </c>
      <c r="G2715" s="82" t="s">
        <v>2843</v>
      </c>
      <c r="H2715" s="1" t="s">
        <v>2928</v>
      </c>
    </row>
    <row r="2716" spans="1:8">
      <c r="A2716" s="1">
        <v>3015</v>
      </c>
      <c r="B2716" s="33" t="s">
        <v>4278</v>
      </c>
      <c r="C2716" s="80">
        <v>3400</v>
      </c>
      <c r="D2716" s="81">
        <v>3508</v>
      </c>
      <c r="E2716" s="1" t="s">
        <v>2809</v>
      </c>
      <c r="F2716" s="1" t="s">
        <v>2810</v>
      </c>
      <c r="G2716" s="82" t="s">
        <v>2825</v>
      </c>
      <c r="H2716" s="1" t="s">
        <v>2881</v>
      </c>
    </row>
    <row r="2717" spans="1:8" ht="27.6">
      <c r="A2717" s="1">
        <v>270</v>
      </c>
      <c r="B2717" s="33" t="s">
        <v>4277</v>
      </c>
      <c r="C2717" s="80">
        <v>2300</v>
      </c>
      <c r="D2717" s="81">
        <v>3510</v>
      </c>
      <c r="E2717" s="1" t="s">
        <v>2809</v>
      </c>
      <c r="F2717" s="1" t="s">
        <v>2810</v>
      </c>
      <c r="G2717" s="82" t="s">
        <v>2823</v>
      </c>
      <c r="H2717" s="1" t="s">
        <v>2876</v>
      </c>
    </row>
    <row r="2718" spans="1:8">
      <c r="A2718" s="1">
        <v>3151</v>
      </c>
      <c r="B2718" s="33" t="s">
        <v>4276</v>
      </c>
      <c r="C2718" s="80">
        <v>3500</v>
      </c>
      <c r="D2718" s="81">
        <v>3514</v>
      </c>
      <c r="E2718" s="1" t="s">
        <v>2809</v>
      </c>
      <c r="F2718" s="1" t="s">
        <v>2810</v>
      </c>
      <c r="G2718" s="82" t="s">
        <v>2867</v>
      </c>
      <c r="H2718" s="1" t="s">
        <v>2928</v>
      </c>
    </row>
    <row r="2719" spans="1:8" ht="27.6">
      <c r="A2719" s="1">
        <v>3382</v>
      </c>
      <c r="B2719" s="33" t="s">
        <v>4275</v>
      </c>
      <c r="C2719" s="80">
        <v>3500</v>
      </c>
      <c r="D2719" s="81">
        <v>3526</v>
      </c>
      <c r="E2719" s="1" t="s">
        <v>2809</v>
      </c>
      <c r="F2719" s="1" t="s">
        <v>2820</v>
      </c>
      <c r="G2719" s="82" t="s">
        <v>2851</v>
      </c>
      <c r="H2719" s="1" t="s">
        <v>2928</v>
      </c>
    </row>
    <row r="2720" spans="1:8">
      <c r="A2720" s="1">
        <v>3671</v>
      </c>
      <c r="B2720" s="33" t="s">
        <v>4273</v>
      </c>
      <c r="C2720" s="80">
        <v>3500</v>
      </c>
      <c r="D2720" s="81">
        <v>3530</v>
      </c>
      <c r="E2720" s="1" t="s">
        <v>2809</v>
      </c>
      <c r="F2720" s="1" t="s">
        <v>2810</v>
      </c>
      <c r="G2720" s="82" t="s">
        <v>2821</v>
      </c>
      <c r="H2720" s="1" t="s">
        <v>2928</v>
      </c>
    </row>
    <row r="2721" spans="1:8">
      <c r="A2721" s="1">
        <v>4106</v>
      </c>
      <c r="B2721" s="33" t="s">
        <v>4274</v>
      </c>
      <c r="C2721" s="80">
        <v>5000</v>
      </c>
      <c r="D2721" s="81">
        <v>3530</v>
      </c>
      <c r="E2721" s="1" t="s">
        <v>2861</v>
      </c>
      <c r="F2721" s="1" t="s">
        <v>2810</v>
      </c>
      <c r="G2721" s="82" t="s">
        <v>2811</v>
      </c>
      <c r="H2721" s="1" t="s">
        <v>2928</v>
      </c>
    </row>
    <row r="2722" spans="1:8" ht="27.6">
      <c r="A2722" s="1">
        <v>2935</v>
      </c>
      <c r="B2722" s="33" t="s">
        <v>4272</v>
      </c>
      <c r="C2722" s="80">
        <v>3500</v>
      </c>
      <c r="D2722" s="81">
        <v>3531</v>
      </c>
      <c r="E2722" s="1" t="s">
        <v>2809</v>
      </c>
      <c r="F2722" s="1" t="s">
        <v>2810</v>
      </c>
      <c r="G2722" s="82" t="s">
        <v>2851</v>
      </c>
      <c r="H2722" s="1" t="s">
        <v>3032</v>
      </c>
    </row>
    <row r="2723" spans="1:8" ht="27.6">
      <c r="A2723" s="1">
        <v>3150</v>
      </c>
      <c r="B2723" s="33" t="s">
        <v>4271</v>
      </c>
      <c r="C2723" s="80">
        <v>3500</v>
      </c>
      <c r="D2723" s="81">
        <v>3535</v>
      </c>
      <c r="E2723" s="1" t="s">
        <v>2809</v>
      </c>
      <c r="F2723" s="1" t="s">
        <v>2810</v>
      </c>
      <c r="G2723" s="82" t="s">
        <v>2818</v>
      </c>
      <c r="H2723" s="1" t="s">
        <v>2928</v>
      </c>
    </row>
    <row r="2724" spans="1:8">
      <c r="A2724" s="1">
        <v>2220</v>
      </c>
      <c r="B2724" s="33" t="s">
        <v>4270</v>
      </c>
      <c r="C2724" s="80">
        <v>3500</v>
      </c>
      <c r="D2724" s="81">
        <v>3540</v>
      </c>
      <c r="E2724" s="1" t="s">
        <v>2809</v>
      </c>
      <c r="F2724" s="1" t="s">
        <v>2810</v>
      </c>
      <c r="G2724" s="82" t="s">
        <v>2821</v>
      </c>
      <c r="H2724" s="1" t="s">
        <v>2952</v>
      </c>
    </row>
    <row r="2725" spans="1:8" ht="27.6">
      <c r="A2725" s="1">
        <v>687</v>
      </c>
      <c r="B2725" s="33" t="s">
        <v>4268</v>
      </c>
      <c r="C2725" s="80">
        <v>100000</v>
      </c>
      <c r="D2725" s="81">
        <v>3550</v>
      </c>
      <c r="E2725" s="1" t="s">
        <v>2861</v>
      </c>
      <c r="F2725" s="1" t="s">
        <v>3051</v>
      </c>
      <c r="G2725" s="82" t="s">
        <v>2815</v>
      </c>
      <c r="H2725" s="1" t="s">
        <v>2816</v>
      </c>
    </row>
    <row r="2726" spans="1:8">
      <c r="A2726" s="1">
        <v>3689</v>
      </c>
      <c r="B2726" s="33" t="s">
        <v>4269</v>
      </c>
      <c r="C2726" s="80">
        <v>3000</v>
      </c>
      <c r="D2726" s="81">
        <v>3550</v>
      </c>
      <c r="E2726" s="1" t="s">
        <v>2809</v>
      </c>
      <c r="F2726" s="1" t="s">
        <v>2810</v>
      </c>
      <c r="G2726" s="82" t="s">
        <v>2825</v>
      </c>
      <c r="H2726" s="1" t="s">
        <v>2928</v>
      </c>
    </row>
    <row r="2727" spans="1:8">
      <c r="A2727" s="1">
        <v>751</v>
      </c>
      <c r="B2727" s="33" t="s">
        <v>4267</v>
      </c>
      <c r="C2727" s="80">
        <v>3000</v>
      </c>
      <c r="D2727" s="81">
        <v>3555</v>
      </c>
      <c r="E2727" s="1" t="s">
        <v>2809</v>
      </c>
      <c r="F2727" s="1" t="s">
        <v>2810</v>
      </c>
      <c r="G2727" s="82" t="s">
        <v>2821</v>
      </c>
      <c r="H2727" s="1" t="s">
        <v>2999</v>
      </c>
    </row>
    <row r="2728" spans="1:8">
      <c r="A2728" s="1">
        <v>967</v>
      </c>
      <c r="B2728" s="33" t="s">
        <v>4266</v>
      </c>
      <c r="C2728" s="80">
        <v>20000</v>
      </c>
      <c r="D2728" s="81">
        <v>3562</v>
      </c>
      <c r="E2728" s="1" t="s">
        <v>2861</v>
      </c>
      <c r="F2728" s="1" t="s">
        <v>2810</v>
      </c>
      <c r="G2728" s="82" t="s">
        <v>2811</v>
      </c>
      <c r="H2728" s="1" t="s">
        <v>2816</v>
      </c>
    </row>
    <row r="2729" spans="1:8">
      <c r="A2729" s="1">
        <v>2813</v>
      </c>
      <c r="B2729" s="33" t="s">
        <v>4265</v>
      </c>
      <c r="C2729" s="80">
        <v>2800</v>
      </c>
      <c r="D2729" s="81">
        <v>3572.12</v>
      </c>
      <c r="E2729" s="1" t="s">
        <v>2809</v>
      </c>
      <c r="F2729" s="1" t="s">
        <v>2810</v>
      </c>
      <c r="G2729" s="82" t="s">
        <v>2843</v>
      </c>
      <c r="H2729" s="1" t="s">
        <v>2928</v>
      </c>
    </row>
    <row r="2730" spans="1:8">
      <c r="A2730" s="1">
        <v>822</v>
      </c>
      <c r="B2730" s="33" t="s">
        <v>4264</v>
      </c>
      <c r="C2730" s="80">
        <v>3000</v>
      </c>
      <c r="D2730" s="81">
        <v>3575</v>
      </c>
      <c r="E2730" s="1" t="s">
        <v>2809</v>
      </c>
      <c r="F2730" s="1" t="s">
        <v>2810</v>
      </c>
      <c r="G2730" s="82" t="s">
        <v>2880</v>
      </c>
      <c r="H2730" s="1" t="s">
        <v>2984</v>
      </c>
    </row>
    <row r="2731" spans="1:8">
      <c r="A2731" s="1">
        <v>3715</v>
      </c>
      <c r="B2731" s="33" t="s">
        <v>4263</v>
      </c>
      <c r="C2731" s="80">
        <v>3500</v>
      </c>
      <c r="D2731" s="81">
        <v>3590</v>
      </c>
      <c r="E2731" s="1" t="s">
        <v>2809</v>
      </c>
      <c r="F2731" s="1" t="s">
        <v>2820</v>
      </c>
      <c r="G2731" s="82" t="s">
        <v>2811</v>
      </c>
      <c r="H2731" s="1" t="s">
        <v>2928</v>
      </c>
    </row>
    <row r="2732" spans="1:8">
      <c r="A2732" s="1">
        <v>776</v>
      </c>
      <c r="B2732" s="33" t="s">
        <v>4261</v>
      </c>
      <c r="C2732" s="80">
        <v>7000</v>
      </c>
      <c r="D2732" s="81">
        <v>3598</v>
      </c>
      <c r="E2732" s="1" t="s">
        <v>2861</v>
      </c>
      <c r="F2732" s="1" t="s">
        <v>2810</v>
      </c>
      <c r="G2732" s="82" t="s">
        <v>2880</v>
      </c>
      <c r="H2732" s="1" t="s">
        <v>4262</v>
      </c>
    </row>
    <row r="2733" spans="1:8">
      <c r="A2733" s="1">
        <v>88</v>
      </c>
      <c r="B2733" s="33" t="s">
        <v>4259</v>
      </c>
      <c r="C2733" s="80">
        <v>3500</v>
      </c>
      <c r="D2733" s="81">
        <v>3600</v>
      </c>
      <c r="E2733" s="1" t="s">
        <v>2809</v>
      </c>
      <c r="F2733" s="1" t="s">
        <v>2810</v>
      </c>
      <c r="G2733" s="82" t="s">
        <v>2825</v>
      </c>
      <c r="H2733" s="1" t="s">
        <v>3439</v>
      </c>
    </row>
    <row r="2734" spans="1:8" ht="27.6">
      <c r="A2734" s="1">
        <v>91</v>
      </c>
      <c r="B2734" s="33" t="s">
        <v>4260</v>
      </c>
      <c r="C2734" s="80">
        <v>3000</v>
      </c>
      <c r="D2734" s="81">
        <v>3600</v>
      </c>
      <c r="E2734" s="1" t="s">
        <v>2809</v>
      </c>
      <c r="F2734" s="1" t="s">
        <v>2810</v>
      </c>
      <c r="G2734" s="82" t="s">
        <v>2849</v>
      </c>
      <c r="H2734" s="1" t="s">
        <v>3439</v>
      </c>
    </row>
    <row r="2735" spans="1:8">
      <c r="A2735" s="1">
        <v>3488</v>
      </c>
      <c r="B2735" s="33" t="s">
        <v>4258</v>
      </c>
      <c r="C2735" s="80">
        <v>3000</v>
      </c>
      <c r="D2735" s="81">
        <v>3636</v>
      </c>
      <c r="E2735" s="1" t="s">
        <v>2809</v>
      </c>
      <c r="F2735" s="1" t="s">
        <v>2810</v>
      </c>
      <c r="G2735" s="82" t="s">
        <v>2849</v>
      </c>
      <c r="H2735" s="1" t="s">
        <v>2928</v>
      </c>
    </row>
    <row r="2736" spans="1:8" ht="27.6">
      <c r="A2736" s="1">
        <v>354</v>
      </c>
      <c r="B2736" s="33" t="s">
        <v>4257</v>
      </c>
      <c r="C2736" s="80">
        <v>3500</v>
      </c>
      <c r="D2736" s="81">
        <v>3638</v>
      </c>
      <c r="E2736" s="1" t="s">
        <v>2809</v>
      </c>
      <c r="F2736" s="1" t="s">
        <v>2810</v>
      </c>
      <c r="G2736" s="82" t="s">
        <v>2849</v>
      </c>
      <c r="H2736" s="1" t="s">
        <v>2876</v>
      </c>
    </row>
    <row r="2737" spans="1:8">
      <c r="A2737" s="1">
        <v>2285</v>
      </c>
      <c r="B2737" s="33" t="s">
        <v>4256</v>
      </c>
      <c r="C2737" s="80">
        <v>3000</v>
      </c>
      <c r="D2737" s="81">
        <v>3641</v>
      </c>
      <c r="E2737" s="1" t="s">
        <v>2809</v>
      </c>
      <c r="F2737" s="1" t="s">
        <v>2810</v>
      </c>
      <c r="G2737" s="82" t="s">
        <v>2825</v>
      </c>
      <c r="H2737" s="1" t="s">
        <v>2984</v>
      </c>
    </row>
    <row r="2738" spans="1:8">
      <c r="A2738" s="1">
        <v>3350</v>
      </c>
      <c r="B2738" s="33" t="s">
        <v>4255</v>
      </c>
      <c r="C2738" s="80">
        <v>3500</v>
      </c>
      <c r="D2738" s="81">
        <v>3655</v>
      </c>
      <c r="E2738" s="1" t="s">
        <v>2809</v>
      </c>
      <c r="F2738" s="1" t="s">
        <v>3455</v>
      </c>
      <c r="G2738" s="82" t="s">
        <v>2818</v>
      </c>
      <c r="H2738" s="1" t="s">
        <v>2928</v>
      </c>
    </row>
    <row r="2739" spans="1:8" ht="27.6">
      <c r="A2739" s="1">
        <v>3821</v>
      </c>
      <c r="B2739" s="33" t="s">
        <v>4254</v>
      </c>
      <c r="C2739" s="80">
        <v>3500</v>
      </c>
      <c r="D2739" s="81">
        <v>3659</v>
      </c>
      <c r="E2739" s="1" t="s">
        <v>2809</v>
      </c>
      <c r="F2739" s="1" t="s">
        <v>2810</v>
      </c>
      <c r="G2739" s="82" t="s">
        <v>2815</v>
      </c>
      <c r="H2739" s="1" t="s">
        <v>2928</v>
      </c>
    </row>
    <row r="2740" spans="1:8" ht="27.6">
      <c r="A2740" s="1">
        <v>3333</v>
      </c>
      <c r="B2740" s="33" t="s">
        <v>4253</v>
      </c>
      <c r="C2740" s="80">
        <v>3500</v>
      </c>
      <c r="D2740" s="81">
        <v>3660</v>
      </c>
      <c r="E2740" s="1" t="s">
        <v>2809</v>
      </c>
      <c r="F2740" s="1" t="s">
        <v>2810</v>
      </c>
      <c r="G2740" s="82" t="s">
        <v>2825</v>
      </c>
      <c r="H2740" s="1" t="s">
        <v>2928</v>
      </c>
    </row>
    <row r="2741" spans="1:8">
      <c r="A2741" s="1">
        <v>530</v>
      </c>
      <c r="B2741" s="33" t="s">
        <v>4252</v>
      </c>
      <c r="C2741" s="80">
        <v>3405</v>
      </c>
      <c r="D2741" s="81">
        <v>3670</v>
      </c>
      <c r="E2741" s="1" t="s">
        <v>2809</v>
      </c>
      <c r="F2741" s="1" t="s">
        <v>2810</v>
      </c>
      <c r="G2741" s="82" t="s">
        <v>2821</v>
      </c>
      <c r="H2741" s="1" t="s">
        <v>2928</v>
      </c>
    </row>
    <row r="2742" spans="1:8">
      <c r="A2742" s="1">
        <v>852</v>
      </c>
      <c r="B2742" s="33" t="s">
        <v>4251</v>
      </c>
      <c r="C2742" s="80">
        <v>3500</v>
      </c>
      <c r="D2742" s="81">
        <v>3674</v>
      </c>
      <c r="E2742" s="1" t="s">
        <v>2809</v>
      </c>
      <c r="F2742" s="1" t="s">
        <v>2810</v>
      </c>
      <c r="G2742" s="82" t="s">
        <v>2818</v>
      </c>
      <c r="H2742" s="1" t="s">
        <v>3107</v>
      </c>
    </row>
    <row r="2743" spans="1:8" ht="27.6">
      <c r="A2743" s="1">
        <v>2554</v>
      </c>
      <c r="B2743" s="33" t="s">
        <v>4250</v>
      </c>
      <c r="C2743" s="80">
        <v>3000</v>
      </c>
      <c r="D2743" s="81">
        <v>3684</v>
      </c>
      <c r="E2743" s="1" t="s">
        <v>2809</v>
      </c>
      <c r="F2743" s="1" t="s">
        <v>2810</v>
      </c>
      <c r="G2743" s="82" t="s">
        <v>2825</v>
      </c>
      <c r="H2743" s="1" t="s">
        <v>3263</v>
      </c>
    </row>
    <row r="2744" spans="1:8">
      <c r="A2744" s="1">
        <v>4035</v>
      </c>
      <c r="B2744" s="33" t="s">
        <v>4249</v>
      </c>
      <c r="C2744" s="80">
        <v>10000</v>
      </c>
      <c r="D2744" s="81">
        <v>3685</v>
      </c>
      <c r="E2744" s="1" t="s">
        <v>2861</v>
      </c>
      <c r="F2744" s="1" t="s">
        <v>2810</v>
      </c>
      <c r="G2744" s="82" t="s">
        <v>2880</v>
      </c>
      <c r="H2744" s="1" t="s">
        <v>2928</v>
      </c>
    </row>
    <row r="2745" spans="1:8">
      <c r="A2745" s="1">
        <v>29</v>
      </c>
      <c r="B2745" s="33" t="s">
        <v>4247</v>
      </c>
      <c r="C2745" s="80">
        <v>3000</v>
      </c>
      <c r="D2745" s="81">
        <v>3700</v>
      </c>
      <c r="E2745" s="1" t="s">
        <v>2809</v>
      </c>
      <c r="F2745" s="1" t="s">
        <v>2820</v>
      </c>
      <c r="G2745" s="82" t="s">
        <v>2821</v>
      </c>
      <c r="H2745" s="1" t="s">
        <v>2997</v>
      </c>
    </row>
    <row r="2746" spans="1:8">
      <c r="A2746" s="1">
        <v>108</v>
      </c>
      <c r="B2746" s="33" t="s">
        <v>4248</v>
      </c>
      <c r="C2746" s="80">
        <v>1500</v>
      </c>
      <c r="D2746" s="81">
        <v>3700</v>
      </c>
      <c r="E2746" s="1" t="s">
        <v>2809</v>
      </c>
      <c r="F2746" s="1" t="s">
        <v>2810</v>
      </c>
      <c r="G2746" s="82" t="s">
        <v>2823</v>
      </c>
      <c r="H2746" s="1" t="s">
        <v>3439</v>
      </c>
    </row>
    <row r="2747" spans="1:8">
      <c r="A2747" s="1">
        <v>2968</v>
      </c>
      <c r="B2747" s="33" t="s">
        <v>4246</v>
      </c>
      <c r="C2747" s="80">
        <v>3500</v>
      </c>
      <c r="D2747" s="81">
        <v>3710</v>
      </c>
      <c r="E2747" s="1" t="s">
        <v>2809</v>
      </c>
      <c r="F2747" s="1" t="s">
        <v>2810</v>
      </c>
      <c r="G2747" s="82" t="s">
        <v>2867</v>
      </c>
      <c r="H2747" s="1" t="s">
        <v>2928</v>
      </c>
    </row>
    <row r="2748" spans="1:8">
      <c r="A2748" s="1">
        <v>3374</v>
      </c>
      <c r="B2748" s="33" t="s">
        <v>4245</v>
      </c>
      <c r="C2748" s="80">
        <v>3500</v>
      </c>
      <c r="D2748" s="81">
        <v>3730</v>
      </c>
      <c r="E2748" s="1" t="s">
        <v>2809</v>
      </c>
      <c r="F2748" s="1" t="s">
        <v>96</v>
      </c>
      <c r="G2748" s="82" t="s">
        <v>2880</v>
      </c>
      <c r="H2748" s="1" t="s">
        <v>2928</v>
      </c>
    </row>
    <row r="2749" spans="1:8">
      <c r="A2749" s="1">
        <v>3496</v>
      </c>
      <c r="B2749" s="33" t="s">
        <v>4244</v>
      </c>
      <c r="C2749" s="80">
        <v>3000</v>
      </c>
      <c r="D2749" s="81">
        <v>3732</v>
      </c>
      <c r="E2749" s="1" t="s">
        <v>2809</v>
      </c>
      <c r="F2749" s="1" t="s">
        <v>2810</v>
      </c>
      <c r="G2749" s="82" t="s">
        <v>2867</v>
      </c>
      <c r="H2749" s="1" t="s">
        <v>2928</v>
      </c>
    </row>
    <row r="2750" spans="1:8">
      <c r="A2750" s="1">
        <v>341</v>
      </c>
      <c r="B2750" s="33" t="s">
        <v>4243</v>
      </c>
      <c r="C2750" s="80">
        <v>3500</v>
      </c>
      <c r="D2750" s="81">
        <v>3735</v>
      </c>
      <c r="E2750" s="1" t="s">
        <v>2809</v>
      </c>
      <c r="F2750" s="1" t="s">
        <v>2810</v>
      </c>
      <c r="G2750" s="82" t="s">
        <v>2880</v>
      </c>
      <c r="H2750" s="1" t="s">
        <v>2876</v>
      </c>
    </row>
    <row r="2751" spans="1:8">
      <c r="A2751" s="1">
        <v>2306</v>
      </c>
      <c r="B2751" s="33" t="s">
        <v>4242</v>
      </c>
      <c r="C2751" s="80">
        <v>3500</v>
      </c>
      <c r="D2751" s="81">
        <v>3736.55</v>
      </c>
      <c r="E2751" s="1" t="s">
        <v>2809</v>
      </c>
      <c r="F2751" s="1" t="s">
        <v>2810</v>
      </c>
      <c r="G2751" s="82" t="s">
        <v>2811</v>
      </c>
      <c r="H2751" s="1" t="s">
        <v>2948</v>
      </c>
    </row>
    <row r="2752" spans="1:8" ht="27.6">
      <c r="A2752" s="1">
        <v>2541</v>
      </c>
      <c r="B2752" s="33" t="s">
        <v>4241</v>
      </c>
      <c r="C2752" s="80">
        <v>3500</v>
      </c>
      <c r="D2752" s="81">
        <v>3746</v>
      </c>
      <c r="E2752" s="1" t="s">
        <v>2809</v>
      </c>
      <c r="F2752" s="1" t="s">
        <v>2820</v>
      </c>
      <c r="G2752" s="82" t="s">
        <v>2851</v>
      </c>
      <c r="H2752" s="1" t="s">
        <v>3263</v>
      </c>
    </row>
    <row r="2753" spans="1:8">
      <c r="A2753" s="1">
        <v>2926</v>
      </c>
      <c r="B2753" s="33" t="s">
        <v>4240</v>
      </c>
      <c r="C2753" s="80">
        <v>3000</v>
      </c>
      <c r="D2753" s="81">
        <v>3750</v>
      </c>
      <c r="E2753" s="1" t="s">
        <v>2809</v>
      </c>
      <c r="F2753" s="1" t="s">
        <v>2810</v>
      </c>
      <c r="G2753" s="82" t="s">
        <v>2811</v>
      </c>
      <c r="H2753" s="1" t="s">
        <v>3032</v>
      </c>
    </row>
    <row r="2754" spans="1:8" ht="27.6">
      <c r="A2754" s="1">
        <v>1260</v>
      </c>
      <c r="B2754" s="33" t="s">
        <v>4239</v>
      </c>
      <c r="C2754" s="80">
        <v>3300</v>
      </c>
      <c r="D2754" s="81">
        <v>3751</v>
      </c>
      <c r="E2754" s="1" t="s">
        <v>2809</v>
      </c>
      <c r="F2754" s="1" t="s">
        <v>2810</v>
      </c>
      <c r="G2754" s="82" t="s">
        <v>2839</v>
      </c>
      <c r="H2754" s="1" t="s">
        <v>2984</v>
      </c>
    </row>
    <row r="2755" spans="1:8">
      <c r="A2755" s="1">
        <v>3694</v>
      </c>
      <c r="B2755" s="33" t="s">
        <v>4238</v>
      </c>
      <c r="C2755" s="80">
        <v>3500</v>
      </c>
      <c r="D2755" s="81">
        <v>3760</v>
      </c>
      <c r="E2755" s="1" t="s">
        <v>2809</v>
      </c>
      <c r="F2755" s="1" t="s">
        <v>2810</v>
      </c>
      <c r="G2755" s="82" t="s">
        <v>2823</v>
      </c>
      <c r="H2755" s="1" t="s">
        <v>2928</v>
      </c>
    </row>
    <row r="2756" spans="1:8">
      <c r="A2756" s="1">
        <v>3210</v>
      </c>
      <c r="B2756" s="33" t="s">
        <v>4237</v>
      </c>
      <c r="C2756" s="80">
        <v>3000</v>
      </c>
      <c r="D2756" s="81">
        <v>3773</v>
      </c>
      <c r="E2756" s="1" t="s">
        <v>2809</v>
      </c>
      <c r="F2756" s="1" t="s">
        <v>2810</v>
      </c>
      <c r="G2756" s="82" t="s">
        <v>2823</v>
      </c>
      <c r="H2756" s="1" t="s">
        <v>2928</v>
      </c>
    </row>
    <row r="2757" spans="1:8" ht="27.6">
      <c r="A2757" s="1">
        <v>2551</v>
      </c>
      <c r="B2757" s="33" t="s">
        <v>4236</v>
      </c>
      <c r="C2757" s="80">
        <v>3675</v>
      </c>
      <c r="D2757" s="81">
        <v>3775.5</v>
      </c>
      <c r="E2757" s="1" t="s">
        <v>2809</v>
      </c>
      <c r="F2757" s="1" t="s">
        <v>2810</v>
      </c>
      <c r="G2757" s="82" t="s">
        <v>2811</v>
      </c>
      <c r="H2757" s="1" t="s">
        <v>3263</v>
      </c>
    </row>
    <row r="2758" spans="1:8">
      <c r="A2758" s="1">
        <v>551</v>
      </c>
      <c r="B2758" s="33" t="s">
        <v>4235</v>
      </c>
      <c r="C2758" s="80">
        <v>75000</v>
      </c>
      <c r="D2758" s="81">
        <v>3781</v>
      </c>
      <c r="E2758" s="1" t="s">
        <v>2861</v>
      </c>
      <c r="F2758" s="1" t="s">
        <v>2810</v>
      </c>
      <c r="G2758" s="82" t="s">
        <v>2821</v>
      </c>
      <c r="H2758" s="1" t="s">
        <v>3415</v>
      </c>
    </row>
    <row r="2759" spans="1:8">
      <c r="A2759" s="1">
        <v>2028</v>
      </c>
      <c r="B2759" s="33" t="s">
        <v>4234</v>
      </c>
      <c r="C2759" s="80">
        <v>3000</v>
      </c>
      <c r="D2759" s="81">
        <v>3785</v>
      </c>
      <c r="E2759" s="1" t="s">
        <v>2809</v>
      </c>
      <c r="F2759" s="1" t="s">
        <v>2810</v>
      </c>
      <c r="G2759" s="82" t="s">
        <v>2811</v>
      </c>
      <c r="H2759" s="1" t="s">
        <v>2812</v>
      </c>
    </row>
    <row r="2760" spans="1:8">
      <c r="A2760" s="1">
        <v>1248</v>
      </c>
      <c r="B2760" s="33" t="s">
        <v>4233</v>
      </c>
      <c r="C2760" s="80">
        <v>2500</v>
      </c>
      <c r="D2760" s="81">
        <v>3791</v>
      </c>
      <c r="E2760" s="1" t="s">
        <v>2809</v>
      </c>
      <c r="F2760" s="1" t="s">
        <v>2810</v>
      </c>
      <c r="G2760" s="82" t="s">
        <v>2825</v>
      </c>
      <c r="H2760" s="1" t="s">
        <v>2984</v>
      </c>
    </row>
    <row r="2761" spans="1:8">
      <c r="A2761" s="1">
        <v>3757</v>
      </c>
      <c r="B2761" s="33" t="s">
        <v>4232</v>
      </c>
      <c r="C2761" s="80">
        <v>3500</v>
      </c>
      <c r="D2761" s="81">
        <v>3798</v>
      </c>
      <c r="E2761" s="1" t="s">
        <v>2809</v>
      </c>
      <c r="F2761" s="1" t="s">
        <v>2810</v>
      </c>
      <c r="G2761" s="82" t="s">
        <v>2843</v>
      </c>
      <c r="H2761" s="1" t="s">
        <v>3032</v>
      </c>
    </row>
    <row r="2762" spans="1:8">
      <c r="A2762" s="1">
        <v>1290</v>
      </c>
      <c r="B2762" s="33" t="s">
        <v>4231</v>
      </c>
      <c r="C2762" s="80">
        <v>3500</v>
      </c>
      <c r="D2762" s="81">
        <v>3800</v>
      </c>
      <c r="E2762" s="1" t="s">
        <v>2809</v>
      </c>
      <c r="F2762" s="1" t="s">
        <v>2810</v>
      </c>
      <c r="G2762" s="82" t="s">
        <v>2849</v>
      </c>
      <c r="H2762" s="1" t="s">
        <v>2928</v>
      </c>
    </row>
    <row r="2763" spans="1:8">
      <c r="A2763" s="1">
        <v>524</v>
      </c>
      <c r="B2763" s="33" t="s">
        <v>4230</v>
      </c>
      <c r="C2763" s="80">
        <v>3500</v>
      </c>
      <c r="D2763" s="81">
        <v>3803.55</v>
      </c>
      <c r="E2763" s="1" t="s">
        <v>2809</v>
      </c>
      <c r="F2763" s="1" t="s">
        <v>2820</v>
      </c>
      <c r="G2763" s="82" t="s">
        <v>2825</v>
      </c>
      <c r="H2763" s="1" t="s">
        <v>2928</v>
      </c>
    </row>
    <row r="2764" spans="1:8">
      <c r="A2764" s="1">
        <v>1649</v>
      </c>
      <c r="B2764" s="33" t="s">
        <v>4229</v>
      </c>
      <c r="C2764" s="80">
        <v>3800</v>
      </c>
      <c r="D2764" s="81">
        <v>3822.33</v>
      </c>
      <c r="E2764" s="1" t="s">
        <v>2809</v>
      </c>
      <c r="F2764" s="1" t="s">
        <v>2810</v>
      </c>
      <c r="G2764" s="82" t="s">
        <v>2823</v>
      </c>
      <c r="H2764" s="1" t="s">
        <v>3185</v>
      </c>
    </row>
    <row r="2765" spans="1:8">
      <c r="A2765" s="1">
        <v>314</v>
      </c>
      <c r="B2765" s="33" t="s">
        <v>4228</v>
      </c>
      <c r="C2765" s="80">
        <v>1000</v>
      </c>
      <c r="D2765" s="81">
        <v>3851.5</v>
      </c>
      <c r="E2765" s="1" t="s">
        <v>2809</v>
      </c>
      <c r="F2765" s="1" t="s">
        <v>2810</v>
      </c>
      <c r="G2765" s="82" t="s">
        <v>2839</v>
      </c>
      <c r="H2765" s="1" t="s">
        <v>2876</v>
      </c>
    </row>
    <row r="2766" spans="1:8">
      <c r="A2766" s="1">
        <v>1527</v>
      </c>
      <c r="B2766" s="33" t="s">
        <v>4227</v>
      </c>
      <c r="C2766" s="80">
        <v>3500</v>
      </c>
      <c r="D2766" s="81">
        <v>3865.55</v>
      </c>
      <c r="E2766" s="1" t="s">
        <v>2809</v>
      </c>
      <c r="F2766" s="1" t="s">
        <v>2810</v>
      </c>
      <c r="G2766" s="82" t="s">
        <v>2811</v>
      </c>
      <c r="H2766" s="1" t="s">
        <v>2834</v>
      </c>
    </row>
    <row r="2767" spans="1:8">
      <c r="A2767" s="1">
        <v>3983</v>
      </c>
      <c r="B2767" s="33" t="s">
        <v>4226</v>
      </c>
      <c r="C2767" s="80">
        <v>11140</v>
      </c>
      <c r="D2767" s="81">
        <v>3877</v>
      </c>
      <c r="E2767" s="1" t="s">
        <v>2861</v>
      </c>
      <c r="F2767" s="1" t="s">
        <v>2810</v>
      </c>
      <c r="G2767" s="82" t="s">
        <v>2823</v>
      </c>
      <c r="H2767" s="1" t="s">
        <v>2928</v>
      </c>
    </row>
    <row r="2768" spans="1:8">
      <c r="A2768" s="1">
        <v>3683</v>
      </c>
      <c r="B2768" s="33" t="s">
        <v>4225</v>
      </c>
      <c r="C2768" s="80">
        <v>3500</v>
      </c>
      <c r="D2768" s="81">
        <v>3880</v>
      </c>
      <c r="E2768" s="1" t="s">
        <v>2809</v>
      </c>
      <c r="F2768" s="1" t="s">
        <v>2810</v>
      </c>
      <c r="G2768" s="82" t="s">
        <v>2880</v>
      </c>
      <c r="H2768" s="1" t="s">
        <v>2928</v>
      </c>
    </row>
    <row r="2769" spans="1:8">
      <c r="A2769" s="1">
        <v>2839</v>
      </c>
      <c r="B2769" s="33" t="s">
        <v>4224</v>
      </c>
      <c r="C2769" s="80">
        <v>3500</v>
      </c>
      <c r="D2769" s="81">
        <v>3900</v>
      </c>
      <c r="E2769" s="1" t="s">
        <v>2809</v>
      </c>
      <c r="F2769" s="1" t="s">
        <v>2810</v>
      </c>
      <c r="G2769" s="82" t="s">
        <v>2867</v>
      </c>
      <c r="H2769" s="1" t="s">
        <v>2928</v>
      </c>
    </row>
    <row r="2770" spans="1:8" ht="27.6">
      <c r="A2770" s="1">
        <v>536</v>
      </c>
      <c r="B2770" s="33" t="s">
        <v>4223</v>
      </c>
      <c r="C2770" s="80">
        <v>3300</v>
      </c>
      <c r="D2770" s="81">
        <v>3902.5</v>
      </c>
      <c r="E2770" s="1" t="s">
        <v>2809</v>
      </c>
      <c r="F2770" s="1" t="s">
        <v>2820</v>
      </c>
      <c r="G2770" s="82" t="s">
        <v>2821</v>
      </c>
      <c r="H2770" s="1" t="s">
        <v>2928</v>
      </c>
    </row>
    <row r="2771" spans="1:8">
      <c r="A2771" s="1">
        <v>3973</v>
      </c>
      <c r="B2771" s="33" t="s">
        <v>4222</v>
      </c>
      <c r="C2771" s="80">
        <v>5000</v>
      </c>
      <c r="D2771" s="81">
        <v>3905</v>
      </c>
      <c r="E2771" s="1" t="s">
        <v>2861</v>
      </c>
      <c r="F2771" s="1" t="s">
        <v>2810</v>
      </c>
      <c r="G2771" s="82" t="s">
        <v>2823</v>
      </c>
      <c r="H2771" s="1" t="s">
        <v>2928</v>
      </c>
    </row>
    <row r="2772" spans="1:8" ht="27.6">
      <c r="A2772" s="1">
        <v>2545</v>
      </c>
      <c r="B2772" s="33" t="s">
        <v>4221</v>
      </c>
      <c r="C2772" s="80">
        <v>2000</v>
      </c>
      <c r="D2772" s="81">
        <v>3906</v>
      </c>
      <c r="E2772" s="1" t="s">
        <v>2809</v>
      </c>
      <c r="F2772" s="1" t="s">
        <v>2810</v>
      </c>
      <c r="G2772" s="82" t="s">
        <v>2839</v>
      </c>
      <c r="H2772" s="1" t="s">
        <v>3263</v>
      </c>
    </row>
    <row r="2773" spans="1:8">
      <c r="A2773" s="1">
        <v>3606</v>
      </c>
      <c r="B2773" s="33" t="s">
        <v>4220</v>
      </c>
      <c r="C2773" s="80">
        <v>3000</v>
      </c>
      <c r="D2773" s="81">
        <v>3908</v>
      </c>
      <c r="E2773" s="1" t="s">
        <v>2809</v>
      </c>
      <c r="F2773" s="1" t="s">
        <v>2820</v>
      </c>
      <c r="G2773" s="82" t="s">
        <v>2851</v>
      </c>
      <c r="H2773" s="1" t="s">
        <v>2928</v>
      </c>
    </row>
    <row r="2774" spans="1:8" ht="27.6">
      <c r="A2774" s="1">
        <v>2546</v>
      </c>
      <c r="B2774" s="33" t="s">
        <v>4219</v>
      </c>
      <c r="C2774" s="80">
        <v>3500</v>
      </c>
      <c r="D2774" s="81">
        <v>3910</v>
      </c>
      <c r="E2774" s="1" t="s">
        <v>2809</v>
      </c>
      <c r="F2774" s="1" t="s">
        <v>2810</v>
      </c>
      <c r="G2774" s="82" t="s">
        <v>2880</v>
      </c>
      <c r="H2774" s="1" t="s">
        <v>3263</v>
      </c>
    </row>
    <row r="2775" spans="1:8">
      <c r="A2775" s="1">
        <v>1395</v>
      </c>
      <c r="B2775" s="33" t="s">
        <v>4218</v>
      </c>
      <c r="C2775" s="80">
        <v>3500</v>
      </c>
      <c r="D2775" s="81">
        <v>3916</v>
      </c>
      <c r="E2775" s="1" t="s">
        <v>2809</v>
      </c>
      <c r="F2775" s="1" t="s">
        <v>2810</v>
      </c>
      <c r="G2775" s="82" t="s">
        <v>2815</v>
      </c>
      <c r="H2775" s="1" t="s">
        <v>2984</v>
      </c>
    </row>
    <row r="2776" spans="1:8">
      <c r="A2776" s="1">
        <v>2302</v>
      </c>
      <c r="B2776" s="33" t="s">
        <v>4217</v>
      </c>
      <c r="C2776" s="80">
        <v>2300</v>
      </c>
      <c r="D2776" s="81">
        <v>3925</v>
      </c>
      <c r="E2776" s="1" t="s">
        <v>2809</v>
      </c>
      <c r="F2776" s="1" t="s">
        <v>2810</v>
      </c>
      <c r="G2776" s="82" t="s">
        <v>2843</v>
      </c>
      <c r="H2776" s="1" t="s">
        <v>2948</v>
      </c>
    </row>
    <row r="2777" spans="1:8">
      <c r="A2777" s="1">
        <v>2711</v>
      </c>
      <c r="B2777" s="33" t="s">
        <v>4216</v>
      </c>
      <c r="C2777" s="80">
        <v>3910</v>
      </c>
      <c r="D2777" s="81">
        <v>3938</v>
      </c>
      <c r="E2777" s="1" t="s">
        <v>2809</v>
      </c>
      <c r="F2777" s="1" t="s">
        <v>2820</v>
      </c>
      <c r="G2777" s="82" t="s">
        <v>2825</v>
      </c>
      <c r="H2777" s="1" t="s">
        <v>2881</v>
      </c>
    </row>
    <row r="2778" spans="1:8">
      <c r="A2778" s="1">
        <v>1859</v>
      </c>
      <c r="B2778" s="33" t="s">
        <v>4215</v>
      </c>
      <c r="C2778" s="80">
        <v>3000</v>
      </c>
      <c r="D2778" s="81">
        <v>3955</v>
      </c>
      <c r="E2778" s="1" t="s">
        <v>2809</v>
      </c>
      <c r="F2778" s="1" t="s">
        <v>2810</v>
      </c>
      <c r="G2778" s="82" t="s">
        <v>2867</v>
      </c>
      <c r="H2778" s="1" t="s">
        <v>2984</v>
      </c>
    </row>
    <row r="2779" spans="1:8">
      <c r="A2779" s="1">
        <v>2099</v>
      </c>
      <c r="B2779" s="33" t="s">
        <v>4214</v>
      </c>
      <c r="C2779" s="80">
        <v>3000</v>
      </c>
      <c r="D2779" s="81">
        <v>3971</v>
      </c>
      <c r="E2779" s="1" t="s">
        <v>2809</v>
      </c>
      <c r="F2779" s="1" t="s">
        <v>2810</v>
      </c>
      <c r="G2779" s="82" t="s">
        <v>2821</v>
      </c>
      <c r="H2779" s="1" t="s">
        <v>2948</v>
      </c>
    </row>
    <row r="2780" spans="1:8" ht="27.6">
      <c r="A2780" s="1">
        <v>745</v>
      </c>
      <c r="B2780" s="33" t="s">
        <v>4213</v>
      </c>
      <c r="C2780" s="80">
        <v>2220</v>
      </c>
      <c r="D2780" s="81">
        <v>3976</v>
      </c>
      <c r="E2780" s="1" t="s">
        <v>2809</v>
      </c>
      <c r="F2780" s="1" t="s">
        <v>2810</v>
      </c>
      <c r="G2780" s="82" t="s">
        <v>2823</v>
      </c>
      <c r="H2780" s="1" t="s">
        <v>2999</v>
      </c>
    </row>
    <row r="2781" spans="1:8">
      <c r="A2781" s="1">
        <v>116</v>
      </c>
      <c r="B2781" s="33" t="s">
        <v>4212</v>
      </c>
      <c r="C2781" s="80">
        <v>3500</v>
      </c>
      <c r="D2781" s="81">
        <v>3978</v>
      </c>
      <c r="E2781" s="1" t="s">
        <v>2809</v>
      </c>
      <c r="F2781" s="1" t="s">
        <v>2810</v>
      </c>
      <c r="G2781" s="82" t="s">
        <v>2811</v>
      </c>
      <c r="H2781" s="1" t="s">
        <v>3439</v>
      </c>
    </row>
    <row r="2782" spans="1:8">
      <c r="A2782" s="1">
        <v>244</v>
      </c>
      <c r="B2782" s="83">
        <v>39756</v>
      </c>
      <c r="C2782" s="80">
        <v>3500</v>
      </c>
      <c r="D2782" s="81">
        <v>3981.5</v>
      </c>
      <c r="E2782" s="1" t="s">
        <v>2809</v>
      </c>
      <c r="F2782" s="1" t="s">
        <v>2810</v>
      </c>
      <c r="G2782" s="82" t="s">
        <v>2811</v>
      </c>
      <c r="H2782" s="1" t="s">
        <v>2876</v>
      </c>
    </row>
    <row r="2783" spans="1:8">
      <c r="A2783" s="1">
        <v>1779</v>
      </c>
      <c r="B2783" s="33" t="s">
        <v>4211</v>
      </c>
      <c r="C2783" s="80">
        <v>11000</v>
      </c>
      <c r="D2783" s="81">
        <v>3986</v>
      </c>
      <c r="E2783" s="1" t="s">
        <v>2861</v>
      </c>
      <c r="F2783" s="1" t="s">
        <v>2810</v>
      </c>
      <c r="G2783" s="82" t="s">
        <v>2867</v>
      </c>
      <c r="H2783" s="1" t="s">
        <v>2834</v>
      </c>
    </row>
    <row r="2784" spans="1:8" ht="27.6">
      <c r="A2784" s="1">
        <v>531</v>
      </c>
      <c r="B2784" s="33" t="s">
        <v>4208</v>
      </c>
      <c r="C2784" s="80">
        <v>4000</v>
      </c>
      <c r="D2784" s="81">
        <v>4000</v>
      </c>
      <c r="E2784" s="1" t="s">
        <v>2809</v>
      </c>
      <c r="F2784" s="1" t="s">
        <v>2810</v>
      </c>
      <c r="G2784" s="82" t="s">
        <v>2843</v>
      </c>
      <c r="H2784" s="1" t="s">
        <v>2928</v>
      </c>
    </row>
    <row r="2785" spans="1:8" ht="27.6">
      <c r="A2785" s="1">
        <v>3049</v>
      </c>
      <c r="B2785" s="33" t="s">
        <v>4209</v>
      </c>
      <c r="C2785" s="80">
        <v>3750</v>
      </c>
      <c r="D2785" s="81">
        <v>4000</v>
      </c>
      <c r="E2785" s="1" t="s">
        <v>2809</v>
      </c>
      <c r="F2785" s="1" t="s">
        <v>2810</v>
      </c>
      <c r="G2785" s="82" t="s">
        <v>2825</v>
      </c>
      <c r="H2785" s="1" t="s">
        <v>2881</v>
      </c>
    </row>
    <row r="2786" spans="1:8">
      <c r="A2786" s="1">
        <v>3517</v>
      </c>
      <c r="B2786" s="33" t="s">
        <v>4210</v>
      </c>
      <c r="C2786" s="80">
        <v>4000</v>
      </c>
      <c r="D2786" s="81">
        <v>4000</v>
      </c>
      <c r="E2786" s="1" t="s">
        <v>2809</v>
      </c>
      <c r="F2786" s="1" t="s">
        <v>2820</v>
      </c>
      <c r="G2786" s="82" t="s">
        <v>2821</v>
      </c>
      <c r="H2786" s="1" t="s">
        <v>2928</v>
      </c>
    </row>
    <row r="2787" spans="1:8" ht="27.6">
      <c r="A2787" s="1">
        <v>3492</v>
      </c>
      <c r="B2787" s="33" t="s">
        <v>4207</v>
      </c>
      <c r="C2787" s="80">
        <v>3800</v>
      </c>
      <c r="D2787" s="81">
        <v>4000.22</v>
      </c>
      <c r="E2787" s="1" t="s">
        <v>2809</v>
      </c>
      <c r="F2787" s="1" t="s">
        <v>2810</v>
      </c>
      <c r="G2787" s="82" t="s">
        <v>2880</v>
      </c>
      <c r="H2787" s="1" t="s">
        <v>2928</v>
      </c>
    </row>
    <row r="2788" spans="1:8">
      <c r="A2788" s="1">
        <v>82</v>
      </c>
      <c r="B2788" s="33" t="s">
        <v>4206</v>
      </c>
      <c r="C2788" s="80">
        <v>4000</v>
      </c>
      <c r="D2788" s="81">
        <v>4000.5</v>
      </c>
      <c r="E2788" s="1" t="s">
        <v>2809</v>
      </c>
      <c r="F2788" s="1" t="s">
        <v>2810</v>
      </c>
      <c r="G2788" s="82" t="s">
        <v>2880</v>
      </c>
      <c r="H2788" s="1" t="s">
        <v>3439</v>
      </c>
    </row>
    <row r="2789" spans="1:8" ht="27.6">
      <c r="A2789" s="1">
        <v>3602</v>
      </c>
      <c r="B2789" s="33" t="s">
        <v>4205</v>
      </c>
      <c r="C2789" s="80">
        <v>4000</v>
      </c>
      <c r="D2789" s="81">
        <v>4002</v>
      </c>
      <c r="E2789" s="1" t="s">
        <v>2809</v>
      </c>
      <c r="F2789" s="1" t="s">
        <v>2810</v>
      </c>
      <c r="G2789" s="82" t="s">
        <v>2849</v>
      </c>
      <c r="H2789" s="1" t="s">
        <v>2928</v>
      </c>
    </row>
    <row r="2790" spans="1:8">
      <c r="A2790" s="1">
        <v>3301</v>
      </c>
      <c r="B2790" s="33" t="s">
        <v>4204</v>
      </c>
      <c r="C2790" s="80">
        <v>3000</v>
      </c>
      <c r="D2790" s="81">
        <v>4004</v>
      </c>
      <c r="E2790" s="1" t="s">
        <v>2809</v>
      </c>
      <c r="F2790" s="1" t="s">
        <v>2810</v>
      </c>
      <c r="G2790" s="82" t="s">
        <v>2821</v>
      </c>
      <c r="H2790" s="1" t="s">
        <v>2928</v>
      </c>
    </row>
    <row r="2791" spans="1:8">
      <c r="A2791" s="1">
        <v>3695</v>
      </c>
      <c r="B2791" s="33" t="s">
        <v>4203</v>
      </c>
      <c r="C2791" s="80">
        <v>4000</v>
      </c>
      <c r="D2791" s="81">
        <v>4005</v>
      </c>
      <c r="E2791" s="1" t="s">
        <v>2809</v>
      </c>
      <c r="F2791" s="1" t="s">
        <v>2810</v>
      </c>
      <c r="G2791" s="82" t="s">
        <v>2815</v>
      </c>
      <c r="H2791" s="1" t="s">
        <v>2928</v>
      </c>
    </row>
    <row r="2792" spans="1:8">
      <c r="A2792" s="1">
        <v>2081</v>
      </c>
      <c r="B2792" s="33" t="s">
        <v>4202</v>
      </c>
      <c r="C2792" s="80">
        <v>3500</v>
      </c>
      <c r="D2792" s="81">
        <v>4010</v>
      </c>
      <c r="E2792" s="1" t="s">
        <v>2809</v>
      </c>
      <c r="F2792" s="1" t="s">
        <v>2810</v>
      </c>
      <c r="G2792" s="82" t="s">
        <v>2823</v>
      </c>
      <c r="H2792" s="1" t="s">
        <v>2948</v>
      </c>
    </row>
    <row r="2793" spans="1:8" ht="27.6">
      <c r="A2793" s="1">
        <v>3234</v>
      </c>
      <c r="B2793" s="33" t="s">
        <v>4201</v>
      </c>
      <c r="C2793" s="80">
        <v>4000</v>
      </c>
      <c r="D2793" s="81">
        <v>4015.71</v>
      </c>
      <c r="E2793" s="1" t="s">
        <v>2809</v>
      </c>
      <c r="F2793" s="1" t="s">
        <v>2820</v>
      </c>
      <c r="G2793" s="82" t="s">
        <v>2815</v>
      </c>
      <c r="H2793" s="1" t="s">
        <v>2928</v>
      </c>
    </row>
    <row r="2794" spans="1:8" ht="27.6">
      <c r="A2794" s="1">
        <v>1288</v>
      </c>
      <c r="B2794" s="33" t="s">
        <v>4200</v>
      </c>
      <c r="C2794" s="80">
        <v>4000</v>
      </c>
      <c r="D2794" s="81">
        <v>4018</v>
      </c>
      <c r="E2794" s="1" t="s">
        <v>2809</v>
      </c>
      <c r="F2794" s="1" t="s">
        <v>2810</v>
      </c>
      <c r="G2794" s="82" t="s">
        <v>2851</v>
      </c>
      <c r="H2794" s="1" t="s">
        <v>2928</v>
      </c>
    </row>
    <row r="2795" spans="1:8">
      <c r="A2795" s="1">
        <v>798</v>
      </c>
      <c r="B2795" s="33" t="s">
        <v>4199</v>
      </c>
      <c r="C2795" s="80">
        <v>3500</v>
      </c>
      <c r="D2795" s="81">
        <v>4021</v>
      </c>
      <c r="E2795" s="1" t="s">
        <v>2809</v>
      </c>
      <c r="F2795" s="1" t="s">
        <v>2810</v>
      </c>
      <c r="G2795" s="82" t="s">
        <v>2867</v>
      </c>
      <c r="H2795" s="1" t="s">
        <v>2984</v>
      </c>
    </row>
    <row r="2796" spans="1:8" ht="27.6">
      <c r="A2796" s="1">
        <v>1666</v>
      </c>
      <c r="B2796" s="33" t="s">
        <v>4198</v>
      </c>
      <c r="C2796" s="80">
        <v>2500</v>
      </c>
      <c r="D2796" s="81">
        <v>4022</v>
      </c>
      <c r="E2796" s="1" t="s">
        <v>2809</v>
      </c>
      <c r="F2796" s="1" t="s">
        <v>2810</v>
      </c>
      <c r="G2796" s="82" t="s">
        <v>2811</v>
      </c>
      <c r="H2796" s="1" t="s">
        <v>3185</v>
      </c>
    </row>
    <row r="2797" spans="1:8">
      <c r="A2797" s="1">
        <v>2086</v>
      </c>
      <c r="B2797" s="33" t="s">
        <v>4197</v>
      </c>
      <c r="C2797" s="80">
        <v>4000</v>
      </c>
      <c r="D2797" s="81">
        <v>4028</v>
      </c>
      <c r="E2797" s="1" t="s">
        <v>2809</v>
      </c>
      <c r="F2797" s="1" t="s">
        <v>2810</v>
      </c>
      <c r="G2797" s="82" t="s">
        <v>2843</v>
      </c>
      <c r="H2797" s="1" t="s">
        <v>2948</v>
      </c>
    </row>
    <row r="2798" spans="1:8">
      <c r="A2798" s="1">
        <v>3717</v>
      </c>
      <c r="B2798" s="33" t="s">
        <v>4196</v>
      </c>
      <c r="C2798" s="80">
        <v>4000</v>
      </c>
      <c r="D2798" s="81">
        <v>4030</v>
      </c>
      <c r="E2798" s="1" t="s">
        <v>2809</v>
      </c>
      <c r="F2798" s="1" t="s">
        <v>2820</v>
      </c>
      <c r="G2798" s="82" t="s">
        <v>2823</v>
      </c>
      <c r="H2798" s="1" t="s">
        <v>2928</v>
      </c>
    </row>
    <row r="2799" spans="1:8">
      <c r="A2799" s="1">
        <v>3418</v>
      </c>
      <c r="B2799" s="33" t="s">
        <v>4195</v>
      </c>
      <c r="C2799" s="80">
        <v>4000</v>
      </c>
      <c r="D2799" s="81">
        <v>4035</v>
      </c>
      <c r="E2799" s="1" t="s">
        <v>2809</v>
      </c>
      <c r="F2799" s="1" t="s">
        <v>2810</v>
      </c>
      <c r="G2799" s="82" t="s">
        <v>2823</v>
      </c>
      <c r="H2799" s="1" t="s">
        <v>2928</v>
      </c>
    </row>
    <row r="2800" spans="1:8">
      <c r="A2800" s="1">
        <v>1628</v>
      </c>
      <c r="B2800" s="33" t="s">
        <v>4194</v>
      </c>
      <c r="C2800" s="80">
        <v>4000</v>
      </c>
      <c r="D2800" s="81">
        <v>4037</v>
      </c>
      <c r="E2800" s="1" t="s">
        <v>2809</v>
      </c>
      <c r="F2800" s="1" t="s">
        <v>2810</v>
      </c>
      <c r="G2800" s="82" t="s">
        <v>2825</v>
      </c>
      <c r="H2800" s="1" t="s">
        <v>2984</v>
      </c>
    </row>
    <row r="2801" spans="1:8">
      <c r="A2801" s="1">
        <v>75</v>
      </c>
      <c r="B2801" s="33" t="s">
        <v>4192</v>
      </c>
      <c r="C2801" s="80">
        <v>3500</v>
      </c>
      <c r="D2801" s="81">
        <v>4040</v>
      </c>
      <c r="E2801" s="1" t="s">
        <v>2809</v>
      </c>
      <c r="F2801" s="1" t="s">
        <v>2810</v>
      </c>
      <c r="G2801" s="82" t="s">
        <v>2849</v>
      </c>
      <c r="H2801" s="1" t="s">
        <v>3439</v>
      </c>
    </row>
    <row r="2802" spans="1:8">
      <c r="A2802" s="1">
        <v>3157</v>
      </c>
      <c r="B2802" s="33" t="s">
        <v>4193</v>
      </c>
      <c r="C2802" s="80">
        <v>4000</v>
      </c>
      <c r="D2802" s="81">
        <v>4040</v>
      </c>
      <c r="E2802" s="1" t="s">
        <v>2809</v>
      </c>
      <c r="F2802" s="1" t="s">
        <v>2810</v>
      </c>
      <c r="G2802" s="82" t="s">
        <v>2851</v>
      </c>
      <c r="H2802" s="1" t="s">
        <v>2928</v>
      </c>
    </row>
    <row r="2803" spans="1:8">
      <c r="A2803" s="1">
        <v>1503</v>
      </c>
      <c r="B2803" s="33" t="s">
        <v>4190</v>
      </c>
      <c r="C2803" s="80">
        <v>3750</v>
      </c>
      <c r="D2803" s="81">
        <v>4045.93</v>
      </c>
      <c r="E2803" s="1" t="s">
        <v>2809</v>
      </c>
      <c r="F2803" s="1" t="s">
        <v>4191</v>
      </c>
      <c r="G2803" s="82" t="s">
        <v>2867</v>
      </c>
      <c r="H2803" s="1" t="s">
        <v>2834</v>
      </c>
    </row>
    <row r="2804" spans="1:8">
      <c r="A2804" s="1">
        <v>1300</v>
      </c>
      <c r="B2804" s="33" t="s">
        <v>4188</v>
      </c>
      <c r="C2804" s="80">
        <v>3000</v>
      </c>
      <c r="D2804" s="81">
        <v>4050</v>
      </c>
      <c r="E2804" s="1" t="s">
        <v>2809</v>
      </c>
      <c r="F2804" s="1" t="s">
        <v>2810</v>
      </c>
      <c r="G2804" s="82" t="s">
        <v>2823</v>
      </c>
      <c r="H2804" s="1" t="s">
        <v>2928</v>
      </c>
    </row>
    <row r="2805" spans="1:8">
      <c r="A2805" s="1">
        <v>3585</v>
      </c>
      <c r="B2805" s="33" t="s">
        <v>4189</v>
      </c>
      <c r="C2805" s="80">
        <v>3400</v>
      </c>
      <c r="D2805" s="81">
        <v>4050</v>
      </c>
      <c r="E2805" s="1" t="s">
        <v>2809</v>
      </c>
      <c r="F2805" s="1" t="s">
        <v>2810</v>
      </c>
      <c r="G2805" s="82" t="s">
        <v>2843</v>
      </c>
      <c r="H2805" s="1" t="s">
        <v>2928</v>
      </c>
    </row>
    <row r="2806" spans="1:8">
      <c r="A2806" s="1">
        <v>30</v>
      </c>
      <c r="B2806" s="33" t="s">
        <v>4187</v>
      </c>
      <c r="C2806" s="80">
        <v>4000</v>
      </c>
      <c r="D2806" s="81">
        <v>4051.99</v>
      </c>
      <c r="E2806" s="1" t="s">
        <v>2809</v>
      </c>
      <c r="F2806" s="1" t="s">
        <v>2810</v>
      </c>
      <c r="G2806" s="82" t="s">
        <v>2851</v>
      </c>
      <c r="H2806" s="1" t="s">
        <v>2997</v>
      </c>
    </row>
    <row r="2807" spans="1:8">
      <c r="A2807" s="1">
        <v>2938</v>
      </c>
      <c r="B2807" s="33" t="s">
        <v>4185</v>
      </c>
      <c r="C2807" s="80">
        <v>4000</v>
      </c>
      <c r="D2807" s="81">
        <v>4055</v>
      </c>
      <c r="E2807" s="1" t="s">
        <v>2809</v>
      </c>
      <c r="F2807" s="1" t="s">
        <v>2810</v>
      </c>
      <c r="G2807" s="82" t="s">
        <v>2815</v>
      </c>
      <c r="H2807" s="1" t="s">
        <v>3032</v>
      </c>
    </row>
    <row r="2808" spans="1:8">
      <c r="A2808" s="1">
        <v>3426</v>
      </c>
      <c r="B2808" s="33" t="s">
        <v>4186</v>
      </c>
      <c r="C2808" s="80">
        <v>3750</v>
      </c>
      <c r="D2808" s="81">
        <v>4055</v>
      </c>
      <c r="E2808" s="1" t="s">
        <v>2809</v>
      </c>
      <c r="F2808" s="1" t="s">
        <v>2810</v>
      </c>
      <c r="G2808" s="82" t="s">
        <v>2880</v>
      </c>
      <c r="H2808" s="1" t="s">
        <v>2928</v>
      </c>
    </row>
    <row r="2809" spans="1:8">
      <c r="A2809" s="1">
        <v>1632</v>
      </c>
      <c r="B2809" s="33" t="s">
        <v>4184</v>
      </c>
      <c r="C2809" s="80">
        <v>4000</v>
      </c>
      <c r="D2809" s="81">
        <v>4065</v>
      </c>
      <c r="E2809" s="1" t="s">
        <v>2809</v>
      </c>
      <c r="F2809" s="1" t="s">
        <v>2810</v>
      </c>
      <c r="G2809" s="82" t="s">
        <v>2851</v>
      </c>
      <c r="H2809" s="1" t="s">
        <v>2984</v>
      </c>
    </row>
    <row r="2810" spans="1:8" ht="27.6">
      <c r="A2810" s="1">
        <v>3844</v>
      </c>
      <c r="B2810" s="33" t="s">
        <v>4183</v>
      </c>
      <c r="C2810" s="80">
        <v>9800</v>
      </c>
      <c r="D2810" s="81">
        <v>4066</v>
      </c>
      <c r="E2810" s="1" t="s">
        <v>2861</v>
      </c>
      <c r="F2810" s="1" t="s">
        <v>2810</v>
      </c>
      <c r="G2810" s="82" t="s">
        <v>2825</v>
      </c>
      <c r="H2810" s="1" t="s">
        <v>2928</v>
      </c>
    </row>
    <row r="2811" spans="1:8">
      <c r="A2811" s="1">
        <v>1378</v>
      </c>
      <c r="B2811" s="33" t="s">
        <v>4182</v>
      </c>
      <c r="C2811" s="80">
        <v>2000</v>
      </c>
      <c r="D2811" s="81">
        <v>4067</v>
      </c>
      <c r="E2811" s="1" t="s">
        <v>2809</v>
      </c>
      <c r="F2811" s="1" t="s">
        <v>2820</v>
      </c>
      <c r="G2811" s="82" t="s">
        <v>2851</v>
      </c>
      <c r="H2811" s="1" t="s">
        <v>2984</v>
      </c>
    </row>
    <row r="2812" spans="1:8">
      <c r="A2812" s="1">
        <v>3626</v>
      </c>
      <c r="B2812" s="33" t="s">
        <v>4181</v>
      </c>
      <c r="C2812" s="80">
        <v>4000</v>
      </c>
      <c r="D2812" s="81">
        <v>4073</v>
      </c>
      <c r="E2812" s="1" t="s">
        <v>2809</v>
      </c>
      <c r="F2812" s="1" t="s">
        <v>2820</v>
      </c>
      <c r="G2812" s="82" t="s">
        <v>2851</v>
      </c>
      <c r="H2812" s="1" t="s">
        <v>2928</v>
      </c>
    </row>
    <row r="2813" spans="1:8">
      <c r="A2813" s="1">
        <v>2334</v>
      </c>
      <c r="B2813" s="33" t="s">
        <v>4180</v>
      </c>
      <c r="C2813" s="80">
        <v>4000</v>
      </c>
      <c r="D2813" s="81">
        <v>4078</v>
      </c>
      <c r="E2813" s="1" t="s">
        <v>2809</v>
      </c>
      <c r="F2813" s="1" t="s">
        <v>2810</v>
      </c>
      <c r="G2813" s="82" t="s">
        <v>2818</v>
      </c>
      <c r="H2813" s="1" t="s">
        <v>2870</v>
      </c>
    </row>
    <row r="2814" spans="1:8">
      <c r="A2814" s="1">
        <v>3305</v>
      </c>
      <c r="B2814" s="33" t="s">
        <v>4179</v>
      </c>
      <c r="C2814" s="80">
        <v>4000</v>
      </c>
      <c r="D2814" s="81">
        <v>4081</v>
      </c>
      <c r="E2814" s="1" t="s">
        <v>2809</v>
      </c>
      <c r="F2814" s="1" t="s">
        <v>2810</v>
      </c>
      <c r="G2814" s="82" t="s">
        <v>2851</v>
      </c>
      <c r="H2814" s="1" t="s">
        <v>2928</v>
      </c>
    </row>
    <row r="2815" spans="1:8">
      <c r="A2815" s="1">
        <v>2527</v>
      </c>
      <c r="B2815" s="33" t="s">
        <v>4177</v>
      </c>
      <c r="C2815" s="80">
        <v>4000</v>
      </c>
      <c r="D2815" s="81">
        <v>4085</v>
      </c>
      <c r="E2815" s="1" t="s">
        <v>2809</v>
      </c>
      <c r="F2815" s="1" t="s">
        <v>2810</v>
      </c>
      <c r="G2815" s="82" t="s">
        <v>2880</v>
      </c>
      <c r="H2815" s="1" t="s">
        <v>3263</v>
      </c>
    </row>
    <row r="2816" spans="1:8">
      <c r="A2816" s="1">
        <v>3300</v>
      </c>
      <c r="B2816" s="33" t="s">
        <v>4178</v>
      </c>
      <c r="C2816" s="80">
        <v>3000</v>
      </c>
      <c r="D2816" s="81">
        <v>4085</v>
      </c>
      <c r="E2816" s="1" t="s">
        <v>2809</v>
      </c>
      <c r="F2816" s="1" t="s">
        <v>2810</v>
      </c>
      <c r="G2816" s="82" t="s">
        <v>2823</v>
      </c>
      <c r="H2816" s="1" t="s">
        <v>2928</v>
      </c>
    </row>
    <row r="2817" spans="1:8" ht="27.6">
      <c r="A2817" s="1">
        <v>3381</v>
      </c>
      <c r="B2817" s="33" t="s">
        <v>4176</v>
      </c>
      <c r="C2817" s="80">
        <v>4000</v>
      </c>
      <c r="D2817" s="81">
        <v>4090</v>
      </c>
      <c r="E2817" s="1" t="s">
        <v>2809</v>
      </c>
      <c r="F2817" s="1" t="s">
        <v>2810</v>
      </c>
      <c r="G2817" s="82" t="s">
        <v>2811</v>
      </c>
      <c r="H2817" s="1" t="s">
        <v>2928</v>
      </c>
    </row>
    <row r="2818" spans="1:8">
      <c r="A2818" s="1">
        <v>1591</v>
      </c>
      <c r="B2818" s="33" t="s">
        <v>4174</v>
      </c>
      <c r="C2818" s="80">
        <v>14000</v>
      </c>
      <c r="D2818" s="81">
        <v>4092</v>
      </c>
      <c r="E2818" s="1" t="s">
        <v>2861</v>
      </c>
      <c r="F2818" s="1" t="s">
        <v>2820</v>
      </c>
      <c r="G2818" s="82" t="s">
        <v>2849</v>
      </c>
      <c r="H2818" s="1" t="s">
        <v>4175</v>
      </c>
    </row>
    <row r="2819" spans="1:8">
      <c r="A2819" s="1">
        <v>1403</v>
      </c>
      <c r="B2819" s="33" t="s">
        <v>4173</v>
      </c>
      <c r="C2819" s="80">
        <v>4000</v>
      </c>
      <c r="D2819" s="81">
        <v>4103</v>
      </c>
      <c r="E2819" s="1" t="s">
        <v>2809</v>
      </c>
      <c r="F2819" s="1" t="s">
        <v>2810</v>
      </c>
      <c r="G2819" s="82" t="s">
        <v>2821</v>
      </c>
      <c r="H2819" s="1" t="s">
        <v>2984</v>
      </c>
    </row>
    <row r="2820" spans="1:8">
      <c r="A2820" s="1">
        <v>2174</v>
      </c>
      <c r="B2820" s="33" t="s">
        <v>4172</v>
      </c>
      <c r="C2820" s="80">
        <v>4000</v>
      </c>
      <c r="D2820" s="81">
        <v>4119</v>
      </c>
      <c r="E2820" s="1" t="s">
        <v>2809</v>
      </c>
      <c r="F2820" s="1" t="s">
        <v>2820</v>
      </c>
      <c r="G2820" s="82" t="s">
        <v>2823</v>
      </c>
      <c r="H2820" s="1" t="s">
        <v>2984</v>
      </c>
    </row>
    <row r="2821" spans="1:8">
      <c r="A2821" s="1">
        <v>303</v>
      </c>
      <c r="B2821" s="33" t="s">
        <v>4171</v>
      </c>
      <c r="C2821" s="80">
        <v>3000</v>
      </c>
      <c r="D2821" s="81">
        <v>4124</v>
      </c>
      <c r="E2821" s="1" t="s">
        <v>2809</v>
      </c>
      <c r="F2821" s="1" t="s">
        <v>2810</v>
      </c>
      <c r="G2821" s="82" t="s">
        <v>2825</v>
      </c>
      <c r="H2821" s="1" t="s">
        <v>2876</v>
      </c>
    </row>
    <row r="2822" spans="1:8">
      <c r="A2822" s="1">
        <v>2321</v>
      </c>
      <c r="B2822" s="33" t="s">
        <v>4170</v>
      </c>
      <c r="C2822" s="80">
        <v>10557</v>
      </c>
      <c r="D2822" s="81">
        <v>4130</v>
      </c>
      <c r="E2822" s="1" t="s">
        <v>2971</v>
      </c>
      <c r="F2822" s="1" t="s">
        <v>2836</v>
      </c>
      <c r="G2822" s="82" t="s">
        <v>2849</v>
      </c>
      <c r="H2822" s="1" t="s">
        <v>2870</v>
      </c>
    </row>
    <row r="2823" spans="1:8">
      <c r="A2823" s="1">
        <v>1531</v>
      </c>
      <c r="B2823" s="33" t="s">
        <v>4169</v>
      </c>
      <c r="C2823" s="80">
        <v>2350</v>
      </c>
      <c r="D2823" s="81">
        <v>4135</v>
      </c>
      <c r="E2823" s="1" t="s">
        <v>2809</v>
      </c>
      <c r="F2823" s="1" t="s">
        <v>2810</v>
      </c>
      <c r="G2823" s="82" t="s">
        <v>2818</v>
      </c>
      <c r="H2823" s="1" t="s">
        <v>2834</v>
      </c>
    </row>
    <row r="2824" spans="1:8">
      <c r="A2824" s="1">
        <v>3221</v>
      </c>
      <c r="B2824" s="33" t="s">
        <v>4168</v>
      </c>
      <c r="C2824" s="80">
        <v>4000</v>
      </c>
      <c r="D2824" s="81">
        <v>4137</v>
      </c>
      <c r="E2824" s="1" t="s">
        <v>2809</v>
      </c>
      <c r="F2824" s="1" t="s">
        <v>2820</v>
      </c>
      <c r="G2824" s="82" t="s">
        <v>2825</v>
      </c>
      <c r="H2824" s="1" t="s">
        <v>2928</v>
      </c>
    </row>
    <row r="2825" spans="1:8">
      <c r="A2825" s="1">
        <v>1273</v>
      </c>
      <c r="B2825" s="33" t="s">
        <v>4167</v>
      </c>
      <c r="C2825" s="80">
        <v>4000</v>
      </c>
      <c r="D2825" s="81">
        <v>4140</v>
      </c>
      <c r="E2825" s="1" t="s">
        <v>2809</v>
      </c>
      <c r="F2825" s="1" t="s">
        <v>96</v>
      </c>
      <c r="G2825" s="82" t="s">
        <v>2867</v>
      </c>
      <c r="H2825" s="1" t="s">
        <v>2984</v>
      </c>
    </row>
    <row r="2826" spans="1:8">
      <c r="A2826" s="1">
        <v>3340</v>
      </c>
      <c r="B2826" s="33" t="s">
        <v>4166</v>
      </c>
      <c r="C2826" s="80">
        <v>3000</v>
      </c>
      <c r="D2826" s="81">
        <v>4145</v>
      </c>
      <c r="E2826" s="1" t="s">
        <v>2809</v>
      </c>
      <c r="F2826" s="1" t="s">
        <v>2810</v>
      </c>
      <c r="G2826" s="82" t="s">
        <v>2843</v>
      </c>
      <c r="H2826" s="1" t="s">
        <v>2928</v>
      </c>
    </row>
    <row r="2827" spans="1:8">
      <c r="A2827" s="1">
        <v>3482</v>
      </c>
      <c r="B2827" s="33" t="s">
        <v>4165</v>
      </c>
      <c r="C2827" s="80">
        <v>3000</v>
      </c>
      <c r="D2827" s="81">
        <v>4150</v>
      </c>
      <c r="E2827" s="1" t="s">
        <v>2809</v>
      </c>
      <c r="F2827" s="1" t="s">
        <v>2820</v>
      </c>
      <c r="G2827" s="82" t="s">
        <v>2821</v>
      </c>
      <c r="H2827" s="1" t="s">
        <v>2928</v>
      </c>
    </row>
    <row r="2828" spans="1:8">
      <c r="A2828" s="1">
        <v>809</v>
      </c>
      <c r="B2828" s="33" t="s">
        <v>4164</v>
      </c>
      <c r="C2828" s="80">
        <v>4000</v>
      </c>
      <c r="D2828" s="81">
        <v>4151</v>
      </c>
      <c r="E2828" s="1" t="s">
        <v>2809</v>
      </c>
      <c r="F2828" s="1" t="s">
        <v>2810</v>
      </c>
      <c r="G2828" s="82" t="s">
        <v>2815</v>
      </c>
      <c r="H2828" s="1" t="s">
        <v>2984</v>
      </c>
    </row>
    <row r="2829" spans="1:8" ht="41.4">
      <c r="A2829" s="1">
        <v>1888</v>
      </c>
      <c r="B2829" s="33" t="s">
        <v>4163</v>
      </c>
      <c r="C2829" s="80">
        <v>2500</v>
      </c>
      <c r="D2829" s="81">
        <v>4152</v>
      </c>
      <c r="E2829" s="1" t="s">
        <v>2809</v>
      </c>
      <c r="F2829" s="1" t="s">
        <v>2810</v>
      </c>
      <c r="G2829" s="82" t="s">
        <v>2825</v>
      </c>
      <c r="H2829" s="1" t="s">
        <v>2948</v>
      </c>
    </row>
    <row r="2830" spans="1:8" ht="27.6">
      <c r="A2830" s="1">
        <v>1265</v>
      </c>
      <c r="B2830" s="33" t="s">
        <v>4162</v>
      </c>
      <c r="C2830" s="80">
        <v>3500</v>
      </c>
      <c r="D2830" s="81">
        <v>4170.17</v>
      </c>
      <c r="E2830" s="1" t="s">
        <v>2809</v>
      </c>
      <c r="F2830" s="1" t="s">
        <v>2810</v>
      </c>
      <c r="G2830" s="82" t="s">
        <v>2818</v>
      </c>
      <c r="H2830" s="1" t="s">
        <v>2984</v>
      </c>
    </row>
    <row r="2831" spans="1:8">
      <c r="A2831" s="1">
        <v>3682</v>
      </c>
      <c r="B2831" s="33" t="s">
        <v>4160</v>
      </c>
      <c r="C2831" s="80">
        <v>3000</v>
      </c>
      <c r="D2831" s="81">
        <v>4176</v>
      </c>
      <c r="E2831" s="1" t="s">
        <v>2809</v>
      </c>
      <c r="F2831" s="1" t="s">
        <v>2810</v>
      </c>
      <c r="G2831" s="82" t="s">
        <v>2825</v>
      </c>
      <c r="H2831" s="1" t="s">
        <v>2928</v>
      </c>
    </row>
    <row r="2832" spans="1:8" ht="27.6">
      <c r="A2832" s="1">
        <v>3793</v>
      </c>
      <c r="B2832" s="33" t="s">
        <v>4161</v>
      </c>
      <c r="C2832" s="80">
        <v>7000</v>
      </c>
      <c r="D2832" s="81">
        <v>4176</v>
      </c>
      <c r="E2832" s="1" t="s">
        <v>2861</v>
      </c>
      <c r="F2832" s="1" t="s">
        <v>2810</v>
      </c>
      <c r="G2832" s="82" t="s">
        <v>2843</v>
      </c>
      <c r="H2832" s="1" t="s">
        <v>3032</v>
      </c>
    </row>
    <row r="2833" spans="1:8" ht="27.6">
      <c r="A2833" s="1">
        <v>2484</v>
      </c>
      <c r="B2833" s="33" t="s">
        <v>4159</v>
      </c>
      <c r="C2833" s="80">
        <v>3500</v>
      </c>
      <c r="D2833" s="81">
        <v>4176.1099999999997</v>
      </c>
      <c r="E2833" s="1" t="s">
        <v>2809</v>
      </c>
      <c r="F2833" s="1" t="s">
        <v>2810</v>
      </c>
      <c r="G2833" s="82" t="s">
        <v>2867</v>
      </c>
      <c r="H2833" s="1" t="s">
        <v>2948</v>
      </c>
    </row>
    <row r="2834" spans="1:8">
      <c r="A2834" s="1">
        <v>1665</v>
      </c>
      <c r="B2834" s="33" t="s">
        <v>4158</v>
      </c>
      <c r="C2834" s="80">
        <v>3500</v>
      </c>
      <c r="D2834" s="81">
        <v>4181</v>
      </c>
      <c r="E2834" s="1" t="s">
        <v>2809</v>
      </c>
      <c r="F2834" s="1" t="s">
        <v>2810</v>
      </c>
      <c r="G2834" s="82" t="s">
        <v>2839</v>
      </c>
      <c r="H2834" s="1" t="s">
        <v>3185</v>
      </c>
    </row>
    <row r="2835" spans="1:8">
      <c r="A2835" s="1">
        <v>859</v>
      </c>
      <c r="B2835" s="33" t="s">
        <v>4157</v>
      </c>
      <c r="C2835" s="80">
        <v>4000</v>
      </c>
      <c r="D2835" s="81">
        <v>4187</v>
      </c>
      <c r="E2835" s="1" t="s">
        <v>2809</v>
      </c>
      <c r="F2835" s="1" t="s">
        <v>2810</v>
      </c>
      <c r="G2835" s="82" t="s">
        <v>2825</v>
      </c>
      <c r="H2835" s="1" t="s">
        <v>3107</v>
      </c>
    </row>
    <row r="2836" spans="1:8">
      <c r="A2836" s="1">
        <v>1796</v>
      </c>
      <c r="B2836" s="33" t="s">
        <v>4156</v>
      </c>
      <c r="C2836" s="80">
        <v>19000</v>
      </c>
      <c r="D2836" s="81">
        <v>4190</v>
      </c>
      <c r="E2836" s="1" t="s">
        <v>2861</v>
      </c>
      <c r="F2836" s="1" t="s">
        <v>2820</v>
      </c>
      <c r="G2836" s="82" t="s">
        <v>2825</v>
      </c>
      <c r="H2836" s="1" t="s">
        <v>2834</v>
      </c>
    </row>
    <row r="2837" spans="1:8">
      <c r="A2837" s="1">
        <v>807</v>
      </c>
      <c r="B2837" s="33" t="s">
        <v>4155</v>
      </c>
      <c r="C2837" s="80">
        <v>4000</v>
      </c>
      <c r="D2837" s="81">
        <v>4205</v>
      </c>
      <c r="E2837" s="1" t="s">
        <v>2809</v>
      </c>
      <c r="F2837" s="1" t="s">
        <v>2810</v>
      </c>
      <c r="G2837" s="82" t="s">
        <v>2839</v>
      </c>
      <c r="H2837" s="1" t="s">
        <v>2984</v>
      </c>
    </row>
    <row r="2838" spans="1:8">
      <c r="A2838" s="1">
        <v>3502</v>
      </c>
      <c r="B2838" s="33" t="s">
        <v>4154</v>
      </c>
      <c r="C2838" s="80">
        <v>4000</v>
      </c>
      <c r="D2838" s="81">
        <v>4216</v>
      </c>
      <c r="E2838" s="1" t="s">
        <v>2809</v>
      </c>
      <c r="F2838" s="1" t="s">
        <v>2810</v>
      </c>
      <c r="G2838" s="82" t="s">
        <v>2849</v>
      </c>
      <c r="H2838" s="1" t="s">
        <v>2928</v>
      </c>
    </row>
    <row r="2839" spans="1:8">
      <c r="A2839" s="1">
        <v>2094</v>
      </c>
      <c r="B2839" s="33" t="s">
        <v>4153</v>
      </c>
      <c r="C2839" s="80">
        <v>3500</v>
      </c>
      <c r="D2839" s="81">
        <v>4219</v>
      </c>
      <c r="E2839" s="1" t="s">
        <v>2809</v>
      </c>
      <c r="F2839" s="1" t="s">
        <v>2810</v>
      </c>
      <c r="G2839" s="82" t="s">
        <v>2839</v>
      </c>
      <c r="H2839" s="1" t="s">
        <v>2948</v>
      </c>
    </row>
    <row r="2840" spans="1:8" ht="27.6">
      <c r="A2840" s="1">
        <v>2739</v>
      </c>
      <c r="B2840" s="33" t="s">
        <v>4152</v>
      </c>
      <c r="C2840" s="80">
        <v>1100</v>
      </c>
      <c r="D2840" s="81">
        <v>4225</v>
      </c>
      <c r="E2840" s="1" t="s">
        <v>2809</v>
      </c>
      <c r="F2840" s="1" t="s">
        <v>2820</v>
      </c>
      <c r="G2840" s="82" t="s">
        <v>2849</v>
      </c>
      <c r="H2840" s="1" t="s">
        <v>2812</v>
      </c>
    </row>
    <row r="2841" spans="1:8">
      <c r="A2841" s="1">
        <v>3018</v>
      </c>
      <c r="B2841" s="33" t="s">
        <v>4151</v>
      </c>
      <c r="C2841" s="80">
        <v>4200</v>
      </c>
      <c r="D2841" s="81">
        <v>4230</v>
      </c>
      <c r="E2841" s="1" t="s">
        <v>2809</v>
      </c>
      <c r="F2841" s="1" t="s">
        <v>3414</v>
      </c>
      <c r="G2841" s="82" t="s">
        <v>2821</v>
      </c>
      <c r="H2841" s="1" t="s">
        <v>2881</v>
      </c>
    </row>
    <row r="2842" spans="1:8">
      <c r="A2842" s="1">
        <v>2171</v>
      </c>
      <c r="B2842" s="33" t="s">
        <v>4150</v>
      </c>
      <c r="C2842" s="80">
        <v>4000</v>
      </c>
      <c r="D2842" s="81">
        <v>4243</v>
      </c>
      <c r="E2842" s="1" t="s">
        <v>2809</v>
      </c>
      <c r="F2842" s="1" t="s">
        <v>2810</v>
      </c>
      <c r="G2842" s="82" t="s">
        <v>2825</v>
      </c>
      <c r="H2842" s="1" t="s">
        <v>2984</v>
      </c>
    </row>
    <row r="2843" spans="1:8">
      <c r="A2843" s="1">
        <v>2816</v>
      </c>
      <c r="B2843" s="33" t="s">
        <v>4149</v>
      </c>
      <c r="C2843" s="80">
        <v>3000</v>
      </c>
      <c r="D2843" s="81">
        <v>4247</v>
      </c>
      <c r="E2843" s="1" t="s">
        <v>2809</v>
      </c>
      <c r="F2843" s="1" t="s">
        <v>2820</v>
      </c>
      <c r="G2843" s="82" t="s">
        <v>2851</v>
      </c>
      <c r="H2843" s="1" t="s">
        <v>2928</v>
      </c>
    </row>
    <row r="2844" spans="1:8">
      <c r="A2844" s="1">
        <v>3359</v>
      </c>
      <c r="B2844" s="33" t="s">
        <v>4148</v>
      </c>
      <c r="C2844" s="80">
        <v>4000</v>
      </c>
      <c r="D2844" s="81">
        <v>4250</v>
      </c>
      <c r="E2844" s="1" t="s">
        <v>2809</v>
      </c>
      <c r="F2844" s="1" t="s">
        <v>2810</v>
      </c>
      <c r="G2844" s="82" t="s">
        <v>2839</v>
      </c>
      <c r="H2844" s="1" t="s">
        <v>2928</v>
      </c>
    </row>
    <row r="2845" spans="1:8">
      <c r="A2845" s="1">
        <v>2109</v>
      </c>
      <c r="B2845" s="33" t="s">
        <v>4147</v>
      </c>
      <c r="C2845" s="80">
        <v>4000</v>
      </c>
      <c r="D2845" s="81">
        <v>4261</v>
      </c>
      <c r="E2845" s="1" t="s">
        <v>2809</v>
      </c>
      <c r="F2845" s="1" t="s">
        <v>2810</v>
      </c>
      <c r="G2845" s="82" t="s">
        <v>2821</v>
      </c>
      <c r="H2845" s="1" t="s">
        <v>2948</v>
      </c>
    </row>
    <row r="2846" spans="1:8" ht="27.6">
      <c r="A2846" s="1">
        <v>1247</v>
      </c>
      <c r="B2846" s="33" t="s">
        <v>4146</v>
      </c>
      <c r="C2846" s="80">
        <v>3500</v>
      </c>
      <c r="D2846" s="81">
        <v>4275</v>
      </c>
      <c r="E2846" s="1" t="s">
        <v>2809</v>
      </c>
      <c r="F2846" s="1" t="s">
        <v>2810</v>
      </c>
      <c r="G2846" s="82" t="s">
        <v>2823</v>
      </c>
      <c r="H2846" s="1" t="s">
        <v>2984</v>
      </c>
    </row>
    <row r="2847" spans="1:8">
      <c r="A2847" s="1">
        <v>815</v>
      </c>
      <c r="B2847" s="33" t="s">
        <v>4144</v>
      </c>
      <c r="C2847" s="80">
        <v>4000</v>
      </c>
      <c r="D2847" s="81">
        <v>4280</v>
      </c>
      <c r="E2847" s="1" t="s">
        <v>2809</v>
      </c>
      <c r="F2847" s="1" t="s">
        <v>2810</v>
      </c>
      <c r="G2847" s="82" t="s">
        <v>2818</v>
      </c>
      <c r="H2847" s="1" t="s">
        <v>2984</v>
      </c>
    </row>
    <row r="2848" spans="1:8">
      <c r="A2848" s="1">
        <v>3308</v>
      </c>
      <c r="B2848" s="33" t="s">
        <v>4145</v>
      </c>
      <c r="C2848" s="80">
        <v>3500</v>
      </c>
      <c r="D2848" s="81">
        <v>4280</v>
      </c>
      <c r="E2848" s="1" t="s">
        <v>2809</v>
      </c>
      <c r="F2848" s="1" t="s">
        <v>2810</v>
      </c>
      <c r="G2848" s="82" t="s">
        <v>2849</v>
      </c>
      <c r="H2848" s="1" t="s">
        <v>2928</v>
      </c>
    </row>
    <row r="2849" spans="1:8">
      <c r="A2849" s="1">
        <v>2528</v>
      </c>
      <c r="B2849" s="33" t="s">
        <v>4143</v>
      </c>
      <c r="C2849" s="80">
        <v>4000</v>
      </c>
      <c r="D2849" s="81">
        <v>4289.99</v>
      </c>
      <c r="E2849" s="1" t="s">
        <v>2809</v>
      </c>
      <c r="F2849" s="1" t="s">
        <v>2820</v>
      </c>
      <c r="G2849" s="82" t="s">
        <v>2867</v>
      </c>
      <c r="H2849" s="1" t="s">
        <v>3263</v>
      </c>
    </row>
    <row r="2850" spans="1:8">
      <c r="A2850" s="1">
        <v>3273</v>
      </c>
      <c r="B2850" s="33" t="s">
        <v>4142</v>
      </c>
      <c r="C2850" s="80">
        <v>4000</v>
      </c>
      <c r="D2850" s="81">
        <v>4296</v>
      </c>
      <c r="E2850" s="1" t="s">
        <v>2809</v>
      </c>
      <c r="F2850" s="1" t="s">
        <v>2810</v>
      </c>
      <c r="G2850" s="82" t="s">
        <v>2867</v>
      </c>
      <c r="H2850" s="1" t="s">
        <v>2928</v>
      </c>
    </row>
    <row r="2851" spans="1:8">
      <c r="A2851" s="1">
        <v>1920</v>
      </c>
      <c r="B2851" s="33" t="s">
        <v>4141</v>
      </c>
      <c r="C2851" s="80">
        <v>10000</v>
      </c>
      <c r="D2851" s="81">
        <v>4303</v>
      </c>
      <c r="E2851" s="1" t="s">
        <v>2861</v>
      </c>
      <c r="F2851" s="1" t="s">
        <v>2820</v>
      </c>
      <c r="G2851" s="82" t="s">
        <v>2880</v>
      </c>
      <c r="H2851" s="1" t="s">
        <v>2863</v>
      </c>
    </row>
    <row r="2852" spans="1:8">
      <c r="A2852" s="1">
        <v>3768</v>
      </c>
      <c r="B2852" s="33" t="s">
        <v>4140</v>
      </c>
      <c r="C2852" s="80">
        <v>4000</v>
      </c>
      <c r="D2852" s="81">
        <v>4306.1099999999997</v>
      </c>
      <c r="E2852" s="1" t="s">
        <v>2809</v>
      </c>
      <c r="F2852" s="1" t="s">
        <v>2810</v>
      </c>
      <c r="G2852" s="82" t="s">
        <v>2825</v>
      </c>
      <c r="H2852" s="1" t="s">
        <v>3032</v>
      </c>
    </row>
    <row r="2853" spans="1:8">
      <c r="A2853" s="1">
        <v>2058</v>
      </c>
      <c r="B2853" s="33" t="s">
        <v>4139</v>
      </c>
      <c r="C2853" s="80">
        <v>2560</v>
      </c>
      <c r="D2853" s="81">
        <v>4308</v>
      </c>
      <c r="E2853" s="1" t="s">
        <v>2809</v>
      </c>
      <c r="F2853" s="1" t="s">
        <v>2820</v>
      </c>
      <c r="G2853" s="82" t="s">
        <v>2839</v>
      </c>
      <c r="H2853" s="1" t="s">
        <v>2812</v>
      </c>
    </row>
    <row r="2854" spans="1:8">
      <c r="A2854" s="1">
        <v>2665</v>
      </c>
      <c r="B2854" s="33" t="s">
        <v>4138</v>
      </c>
      <c r="C2854" s="80">
        <v>3500</v>
      </c>
      <c r="D2854" s="81">
        <v>4310</v>
      </c>
      <c r="E2854" s="1" t="s">
        <v>2809</v>
      </c>
      <c r="F2854" s="1" t="s">
        <v>2810</v>
      </c>
      <c r="G2854" s="82" t="s">
        <v>2849</v>
      </c>
      <c r="H2854" s="1" t="s">
        <v>3237</v>
      </c>
    </row>
    <row r="2855" spans="1:8" ht="27.6">
      <c r="A2855" s="1">
        <v>1667</v>
      </c>
      <c r="B2855" s="33" t="s">
        <v>4137</v>
      </c>
      <c r="C2855" s="80">
        <v>3400</v>
      </c>
      <c r="D2855" s="81">
        <v>4313</v>
      </c>
      <c r="E2855" s="1" t="s">
        <v>2809</v>
      </c>
      <c r="F2855" s="1" t="s">
        <v>2810</v>
      </c>
      <c r="G2855" s="82" t="s">
        <v>2811</v>
      </c>
      <c r="H2855" s="1" t="s">
        <v>3185</v>
      </c>
    </row>
    <row r="2856" spans="1:8" ht="27.6">
      <c r="A2856" s="1">
        <v>467</v>
      </c>
      <c r="B2856" s="33" t="s">
        <v>4136</v>
      </c>
      <c r="C2856" s="80">
        <v>20000</v>
      </c>
      <c r="D2856" s="81">
        <v>4315</v>
      </c>
      <c r="E2856" s="1" t="s">
        <v>2861</v>
      </c>
      <c r="F2856" s="1" t="s">
        <v>2810</v>
      </c>
      <c r="G2856" s="82" t="s">
        <v>2867</v>
      </c>
      <c r="H2856" s="1" t="s">
        <v>3207</v>
      </c>
    </row>
    <row r="2857" spans="1:8">
      <c r="A2857" s="1">
        <v>2291</v>
      </c>
      <c r="B2857" s="33" t="s">
        <v>4135</v>
      </c>
      <c r="C2857" s="80">
        <v>2500</v>
      </c>
      <c r="D2857" s="81">
        <v>4320</v>
      </c>
      <c r="E2857" s="1" t="s">
        <v>2809</v>
      </c>
      <c r="F2857" s="1" t="s">
        <v>2810</v>
      </c>
      <c r="G2857" s="82" t="s">
        <v>2849</v>
      </c>
      <c r="H2857" s="1" t="s">
        <v>2984</v>
      </c>
    </row>
    <row r="2858" spans="1:8">
      <c r="A2858" s="1">
        <v>1299</v>
      </c>
      <c r="B2858" s="33" t="s">
        <v>4134</v>
      </c>
      <c r="C2858" s="80">
        <v>3500</v>
      </c>
      <c r="D2858" s="81">
        <v>4340</v>
      </c>
      <c r="E2858" s="1" t="s">
        <v>2809</v>
      </c>
      <c r="F2858" s="1" t="s">
        <v>2810</v>
      </c>
      <c r="G2858" s="82" t="s">
        <v>2821</v>
      </c>
      <c r="H2858" s="1" t="s">
        <v>2928</v>
      </c>
    </row>
    <row r="2859" spans="1:8">
      <c r="A2859" s="1">
        <v>1462</v>
      </c>
      <c r="B2859" s="33" t="s">
        <v>4133</v>
      </c>
      <c r="C2859" s="80">
        <v>4000</v>
      </c>
      <c r="D2859" s="81">
        <v>4340.7</v>
      </c>
      <c r="E2859" s="1" t="s">
        <v>2809</v>
      </c>
      <c r="F2859" s="1" t="s">
        <v>2810</v>
      </c>
      <c r="G2859" s="82" t="s">
        <v>2849</v>
      </c>
      <c r="H2859" s="1" t="s">
        <v>2827</v>
      </c>
    </row>
    <row r="2860" spans="1:8" ht="27.6">
      <c r="A2860" s="1">
        <v>1384</v>
      </c>
      <c r="B2860" s="33" t="s">
        <v>4132</v>
      </c>
      <c r="C2860" s="80">
        <v>3500</v>
      </c>
      <c r="D2860" s="81">
        <v>4343</v>
      </c>
      <c r="E2860" s="1" t="s">
        <v>2809</v>
      </c>
      <c r="F2860" s="1" t="s">
        <v>2810</v>
      </c>
      <c r="G2860" s="82" t="s">
        <v>2821</v>
      </c>
      <c r="H2860" s="1" t="s">
        <v>2984</v>
      </c>
    </row>
    <row r="2861" spans="1:8">
      <c r="A2861" s="1">
        <v>626</v>
      </c>
      <c r="B2861" s="33" t="s">
        <v>4131</v>
      </c>
      <c r="C2861" s="80">
        <v>25000</v>
      </c>
      <c r="D2861" s="81">
        <v>4345</v>
      </c>
      <c r="E2861" s="1" t="s">
        <v>2814</v>
      </c>
      <c r="F2861" s="1" t="s">
        <v>2810</v>
      </c>
      <c r="G2861" s="82" t="s">
        <v>2851</v>
      </c>
      <c r="H2861" s="1" t="s">
        <v>3415</v>
      </c>
    </row>
    <row r="2862" spans="1:8">
      <c r="A2862" s="1">
        <v>1291</v>
      </c>
      <c r="B2862" s="33" t="s">
        <v>4130</v>
      </c>
      <c r="C2862" s="80">
        <v>3000</v>
      </c>
      <c r="D2862" s="81">
        <v>4371</v>
      </c>
      <c r="E2862" s="1" t="s">
        <v>2809</v>
      </c>
      <c r="F2862" s="1" t="s">
        <v>2810</v>
      </c>
      <c r="G2862" s="82" t="s">
        <v>2849</v>
      </c>
      <c r="H2862" s="1" t="s">
        <v>2928</v>
      </c>
    </row>
    <row r="2863" spans="1:8" ht="27.6">
      <c r="A2863" s="1">
        <v>2066</v>
      </c>
      <c r="B2863" s="33" t="s">
        <v>4129</v>
      </c>
      <c r="C2863" s="80">
        <v>2000</v>
      </c>
      <c r="D2863" s="81">
        <v>4372</v>
      </c>
      <c r="E2863" s="1" t="s">
        <v>2809</v>
      </c>
      <c r="F2863" s="1" t="s">
        <v>2810</v>
      </c>
      <c r="G2863" s="82" t="s">
        <v>2851</v>
      </c>
      <c r="H2863" s="1" t="s">
        <v>2812</v>
      </c>
    </row>
    <row r="2864" spans="1:8">
      <c r="A2864" s="1">
        <v>2617</v>
      </c>
      <c r="B2864" s="33" t="s">
        <v>4128</v>
      </c>
      <c r="C2864" s="80">
        <v>500</v>
      </c>
      <c r="D2864" s="81">
        <v>4388</v>
      </c>
      <c r="E2864" s="1" t="s">
        <v>2809</v>
      </c>
      <c r="F2864" s="1" t="s">
        <v>2810</v>
      </c>
      <c r="G2864" s="82" t="s">
        <v>2880</v>
      </c>
      <c r="H2864" s="1" t="s">
        <v>2844</v>
      </c>
    </row>
    <row r="2865" spans="1:8" ht="27.6">
      <c r="A2865" s="1">
        <v>5</v>
      </c>
      <c r="B2865" s="33" t="s">
        <v>4127</v>
      </c>
      <c r="C2865" s="80">
        <v>3999</v>
      </c>
      <c r="D2865" s="81">
        <v>4390</v>
      </c>
      <c r="E2865" s="1" t="s">
        <v>2809</v>
      </c>
      <c r="F2865" s="1" t="s">
        <v>2810</v>
      </c>
      <c r="G2865" s="82" t="s">
        <v>2851</v>
      </c>
      <c r="H2865" s="1" t="s">
        <v>2997</v>
      </c>
    </row>
    <row r="2866" spans="1:8">
      <c r="A2866" s="1">
        <v>251</v>
      </c>
      <c r="B2866" s="33" t="s">
        <v>4126</v>
      </c>
      <c r="C2866" s="80">
        <v>3500</v>
      </c>
      <c r="D2866" s="81">
        <v>4395</v>
      </c>
      <c r="E2866" s="1" t="s">
        <v>2809</v>
      </c>
      <c r="F2866" s="1" t="s">
        <v>2810</v>
      </c>
      <c r="G2866" s="82" t="s">
        <v>2823</v>
      </c>
      <c r="H2866" s="1" t="s">
        <v>2876</v>
      </c>
    </row>
    <row r="2867" spans="1:8">
      <c r="A2867" s="1">
        <v>3033</v>
      </c>
      <c r="B2867" s="33" t="s">
        <v>4125</v>
      </c>
      <c r="C2867" s="80">
        <v>3000</v>
      </c>
      <c r="D2867" s="81">
        <v>4396</v>
      </c>
      <c r="E2867" s="1" t="s">
        <v>2809</v>
      </c>
      <c r="F2867" s="1" t="s">
        <v>2810</v>
      </c>
      <c r="G2867" s="82" t="s">
        <v>2851</v>
      </c>
      <c r="H2867" s="1" t="s">
        <v>2881</v>
      </c>
    </row>
    <row r="2868" spans="1:8">
      <c r="A2868" s="1">
        <v>3315</v>
      </c>
      <c r="B2868" s="33" t="s">
        <v>4124</v>
      </c>
      <c r="C2868" s="80">
        <v>4000</v>
      </c>
      <c r="D2868" s="81">
        <v>4400</v>
      </c>
      <c r="E2868" s="1" t="s">
        <v>2809</v>
      </c>
      <c r="F2868" s="1" t="s">
        <v>2820</v>
      </c>
      <c r="G2868" s="82" t="s">
        <v>2823</v>
      </c>
      <c r="H2868" s="1" t="s">
        <v>2928</v>
      </c>
    </row>
    <row r="2869" spans="1:8" ht="27.6">
      <c r="A2869" s="1">
        <v>3724</v>
      </c>
      <c r="B2869" s="33" t="s">
        <v>4123</v>
      </c>
      <c r="C2869" s="80">
        <v>4300</v>
      </c>
      <c r="D2869" s="81">
        <v>4409.55</v>
      </c>
      <c r="E2869" s="1" t="s">
        <v>2809</v>
      </c>
      <c r="F2869" s="1" t="s">
        <v>2820</v>
      </c>
      <c r="G2869" s="82" t="s">
        <v>2823</v>
      </c>
      <c r="H2869" s="1" t="s">
        <v>2928</v>
      </c>
    </row>
    <row r="2870" spans="1:8">
      <c r="A2870" s="1">
        <v>3759</v>
      </c>
      <c r="B2870" s="33" t="s">
        <v>4122</v>
      </c>
      <c r="C2870" s="80">
        <v>4000</v>
      </c>
      <c r="D2870" s="81">
        <v>4409.7700000000004</v>
      </c>
      <c r="E2870" s="1" t="s">
        <v>2809</v>
      </c>
      <c r="F2870" s="1" t="s">
        <v>2810</v>
      </c>
      <c r="G2870" s="82" t="s">
        <v>2821</v>
      </c>
      <c r="H2870" s="1" t="s">
        <v>3032</v>
      </c>
    </row>
    <row r="2871" spans="1:8" ht="27.6">
      <c r="A2871" s="1">
        <v>3265</v>
      </c>
      <c r="B2871" s="33" t="s">
        <v>4121</v>
      </c>
      <c r="C2871" s="80">
        <v>2700</v>
      </c>
      <c r="D2871" s="81">
        <v>4428</v>
      </c>
      <c r="E2871" s="1" t="s">
        <v>2809</v>
      </c>
      <c r="F2871" s="1" t="s">
        <v>2969</v>
      </c>
      <c r="G2871" s="82" t="s">
        <v>2843</v>
      </c>
      <c r="H2871" s="1" t="s">
        <v>2928</v>
      </c>
    </row>
    <row r="2872" spans="1:8">
      <c r="A2872" s="1">
        <v>3398</v>
      </c>
      <c r="B2872" s="33" t="s">
        <v>4120</v>
      </c>
      <c r="C2872" s="80">
        <v>4000</v>
      </c>
      <c r="D2872" s="81">
        <v>4443</v>
      </c>
      <c r="E2872" s="1" t="s">
        <v>2809</v>
      </c>
      <c r="F2872" s="1" t="s">
        <v>2810</v>
      </c>
      <c r="G2872" s="82" t="s">
        <v>2818</v>
      </c>
      <c r="H2872" s="1" t="s">
        <v>2928</v>
      </c>
    </row>
    <row r="2873" spans="1:8">
      <c r="A2873" s="1">
        <v>3466</v>
      </c>
      <c r="B2873" s="33" t="s">
        <v>4119</v>
      </c>
      <c r="C2873" s="80">
        <v>3500</v>
      </c>
      <c r="D2873" s="81">
        <v>4450</v>
      </c>
      <c r="E2873" s="1" t="s">
        <v>2809</v>
      </c>
      <c r="F2873" s="1" t="s">
        <v>2810</v>
      </c>
      <c r="G2873" s="82" t="s">
        <v>2811</v>
      </c>
      <c r="H2873" s="1" t="s">
        <v>2928</v>
      </c>
    </row>
    <row r="2874" spans="1:8">
      <c r="A2874" s="1">
        <v>2210</v>
      </c>
      <c r="B2874" s="33" t="s">
        <v>4118</v>
      </c>
      <c r="C2874" s="80">
        <v>4000</v>
      </c>
      <c r="D2874" s="81">
        <v>4457</v>
      </c>
      <c r="E2874" s="1" t="s">
        <v>2809</v>
      </c>
      <c r="F2874" s="1" t="s">
        <v>2810</v>
      </c>
      <c r="G2874" s="82" t="s">
        <v>2811</v>
      </c>
      <c r="H2874" s="1" t="s">
        <v>2952</v>
      </c>
    </row>
    <row r="2875" spans="1:8">
      <c r="A2875" s="1">
        <v>183</v>
      </c>
      <c r="B2875" s="33" t="s">
        <v>4117</v>
      </c>
      <c r="C2875" s="80">
        <v>12500</v>
      </c>
      <c r="D2875" s="81">
        <v>4482</v>
      </c>
      <c r="E2875" s="1" t="s">
        <v>2861</v>
      </c>
      <c r="F2875" s="1" t="s">
        <v>2820</v>
      </c>
      <c r="G2875" s="82" t="s">
        <v>2818</v>
      </c>
      <c r="H2875" s="1" t="s">
        <v>2893</v>
      </c>
    </row>
    <row r="2876" spans="1:8">
      <c r="A2876" s="1">
        <v>808</v>
      </c>
      <c r="B2876" s="33" t="s">
        <v>4115</v>
      </c>
      <c r="C2876" s="80">
        <v>4500</v>
      </c>
      <c r="D2876" s="81">
        <v>4500</v>
      </c>
      <c r="E2876" s="1" t="s">
        <v>2809</v>
      </c>
      <c r="F2876" s="1" t="s">
        <v>96</v>
      </c>
      <c r="G2876" s="82" t="s">
        <v>2843</v>
      </c>
      <c r="H2876" s="1" t="s">
        <v>2984</v>
      </c>
    </row>
    <row r="2877" spans="1:8">
      <c r="A2877" s="1">
        <v>3674</v>
      </c>
      <c r="B2877" s="33" t="s">
        <v>4116</v>
      </c>
      <c r="C2877" s="80">
        <v>4500</v>
      </c>
      <c r="D2877" s="81">
        <v>4500</v>
      </c>
      <c r="E2877" s="1" t="s">
        <v>2809</v>
      </c>
      <c r="F2877" s="1" t="s">
        <v>100</v>
      </c>
      <c r="G2877" s="82" t="s">
        <v>2851</v>
      </c>
      <c r="H2877" s="1" t="s">
        <v>2928</v>
      </c>
    </row>
    <row r="2878" spans="1:8" ht="27.6">
      <c r="A2878" s="1">
        <v>2497</v>
      </c>
      <c r="B2878" s="33" t="s">
        <v>4114</v>
      </c>
      <c r="C2878" s="80">
        <v>4000</v>
      </c>
      <c r="D2878" s="81">
        <v>4510.8599999999997</v>
      </c>
      <c r="E2878" s="1" t="s">
        <v>2809</v>
      </c>
      <c r="F2878" s="1" t="s">
        <v>2810</v>
      </c>
      <c r="G2878" s="82" t="s">
        <v>2851</v>
      </c>
      <c r="H2878" s="1" t="s">
        <v>2948</v>
      </c>
    </row>
    <row r="2879" spans="1:8">
      <c r="A2879" s="1">
        <v>2808</v>
      </c>
      <c r="B2879" s="33" t="s">
        <v>4113</v>
      </c>
      <c r="C2879" s="80">
        <v>4500</v>
      </c>
      <c r="D2879" s="81">
        <v>4511</v>
      </c>
      <c r="E2879" s="1" t="s">
        <v>2809</v>
      </c>
      <c r="F2879" s="1" t="s">
        <v>2810</v>
      </c>
      <c r="G2879" s="82" t="s">
        <v>2851</v>
      </c>
      <c r="H2879" s="1" t="s">
        <v>2928</v>
      </c>
    </row>
    <row r="2880" spans="1:8" ht="27.6">
      <c r="A2880" s="1">
        <v>2481</v>
      </c>
      <c r="B2880" s="33" t="s">
        <v>4112</v>
      </c>
      <c r="C2880" s="80">
        <v>4000</v>
      </c>
      <c r="D2880" s="81">
        <v>4516.4399999999996</v>
      </c>
      <c r="E2880" s="1" t="s">
        <v>2809</v>
      </c>
      <c r="F2880" s="1" t="s">
        <v>2810</v>
      </c>
      <c r="G2880" s="82" t="s">
        <v>2849</v>
      </c>
      <c r="H2880" s="1" t="s">
        <v>2948</v>
      </c>
    </row>
    <row r="2881" spans="1:8" ht="27.6">
      <c r="A2881" s="1">
        <v>2526</v>
      </c>
      <c r="B2881" s="33" t="s">
        <v>4110</v>
      </c>
      <c r="C2881" s="80">
        <v>4000</v>
      </c>
      <c r="D2881" s="81">
        <v>4518</v>
      </c>
      <c r="E2881" s="1" t="s">
        <v>2809</v>
      </c>
      <c r="F2881" s="1" t="s">
        <v>2810</v>
      </c>
      <c r="G2881" s="82" t="s">
        <v>2843</v>
      </c>
      <c r="H2881" s="1" t="s">
        <v>3263</v>
      </c>
    </row>
    <row r="2882" spans="1:8">
      <c r="A2882" s="1">
        <v>2531</v>
      </c>
      <c r="B2882" s="33" t="s">
        <v>4111</v>
      </c>
      <c r="C2882" s="80">
        <v>4500</v>
      </c>
      <c r="D2882" s="81">
        <v>4518</v>
      </c>
      <c r="E2882" s="1" t="s">
        <v>2809</v>
      </c>
      <c r="F2882" s="1" t="s">
        <v>2810</v>
      </c>
      <c r="G2882" s="82" t="s">
        <v>2851</v>
      </c>
      <c r="H2882" s="1" t="s">
        <v>3263</v>
      </c>
    </row>
    <row r="2883" spans="1:8" ht="27.6">
      <c r="A2883" s="1">
        <v>117</v>
      </c>
      <c r="B2883" s="33" t="s">
        <v>4109</v>
      </c>
      <c r="C2883" s="80">
        <v>4500</v>
      </c>
      <c r="D2883" s="81">
        <v>4522.22</v>
      </c>
      <c r="E2883" s="1" t="s">
        <v>2809</v>
      </c>
      <c r="F2883" s="1" t="s">
        <v>2810</v>
      </c>
      <c r="G2883" s="82" t="s">
        <v>2849</v>
      </c>
      <c r="H2883" s="1" t="s">
        <v>3439</v>
      </c>
    </row>
    <row r="2884" spans="1:8">
      <c r="A2884" s="1">
        <v>1525</v>
      </c>
      <c r="B2884" s="33" t="s">
        <v>4108</v>
      </c>
      <c r="C2884" s="80">
        <v>2600</v>
      </c>
      <c r="D2884" s="81">
        <v>4524.1499999999996</v>
      </c>
      <c r="E2884" s="1" t="s">
        <v>2809</v>
      </c>
      <c r="F2884" s="1" t="s">
        <v>2810</v>
      </c>
      <c r="G2884" s="82" t="s">
        <v>2851</v>
      </c>
      <c r="H2884" s="1" t="s">
        <v>2834</v>
      </c>
    </row>
    <row r="2885" spans="1:8">
      <c r="A2885" s="1">
        <v>1652</v>
      </c>
      <c r="B2885" s="33" t="s">
        <v>4107</v>
      </c>
      <c r="C2885" s="80">
        <v>4500</v>
      </c>
      <c r="D2885" s="81">
        <v>4530</v>
      </c>
      <c r="E2885" s="1" t="s">
        <v>2809</v>
      </c>
      <c r="F2885" s="1" t="s">
        <v>2810</v>
      </c>
      <c r="G2885" s="82" t="s">
        <v>2818</v>
      </c>
      <c r="H2885" s="1" t="s">
        <v>3185</v>
      </c>
    </row>
    <row r="2886" spans="1:8">
      <c r="A2886" s="1">
        <v>3673</v>
      </c>
      <c r="B2886" s="33" t="s">
        <v>4106</v>
      </c>
      <c r="C2886" s="80">
        <v>4000</v>
      </c>
      <c r="D2886" s="81">
        <v>4545</v>
      </c>
      <c r="E2886" s="1" t="s">
        <v>2809</v>
      </c>
      <c r="F2886" s="1" t="s">
        <v>2820</v>
      </c>
      <c r="G2886" s="82" t="s">
        <v>2818</v>
      </c>
      <c r="H2886" s="1" t="s">
        <v>2928</v>
      </c>
    </row>
    <row r="2887" spans="1:8">
      <c r="A2887" s="1">
        <v>3523</v>
      </c>
      <c r="B2887" s="33" t="s">
        <v>4105</v>
      </c>
      <c r="C2887" s="80">
        <v>4000</v>
      </c>
      <c r="D2887" s="81">
        <v>4546</v>
      </c>
      <c r="E2887" s="1" t="s">
        <v>2809</v>
      </c>
      <c r="F2887" s="1" t="s">
        <v>2820</v>
      </c>
      <c r="G2887" s="82" t="s">
        <v>2851</v>
      </c>
      <c r="H2887" s="1" t="s">
        <v>2928</v>
      </c>
    </row>
    <row r="2888" spans="1:8">
      <c r="A2888" s="1">
        <v>3756</v>
      </c>
      <c r="B2888" s="33" t="s">
        <v>4104</v>
      </c>
      <c r="C2888" s="80">
        <v>4500</v>
      </c>
      <c r="D2888" s="81">
        <v>4550</v>
      </c>
      <c r="E2888" s="1" t="s">
        <v>2809</v>
      </c>
      <c r="F2888" s="1" t="s">
        <v>2810</v>
      </c>
      <c r="G2888" s="82" t="s">
        <v>2825</v>
      </c>
      <c r="H2888" s="1" t="s">
        <v>3032</v>
      </c>
    </row>
    <row r="2889" spans="1:8" ht="27.6">
      <c r="A2889" s="1">
        <v>750</v>
      </c>
      <c r="B2889" s="33" t="s">
        <v>4103</v>
      </c>
      <c r="C2889" s="80">
        <v>4444</v>
      </c>
      <c r="D2889" s="81">
        <v>4559</v>
      </c>
      <c r="E2889" s="1" t="s">
        <v>2809</v>
      </c>
      <c r="F2889" s="1" t="s">
        <v>2810</v>
      </c>
      <c r="G2889" s="82" t="s">
        <v>2839</v>
      </c>
      <c r="H2889" s="1" t="s">
        <v>2999</v>
      </c>
    </row>
    <row r="2890" spans="1:8">
      <c r="A2890" s="1">
        <v>1303</v>
      </c>
      <c r="B2890" s="33" t="s">
        <v>4102</v>
      </c>
      <c r="C2890" s="80">
        <v>3500</v>
      </c>
      <c r="D2890" s="81">
        <v>4559.13</v>
      </c>
      <c r="E2890" s="1" t="s">
        <v>2809</v>
      </c>
      <c r="F2890" s="1" t="s">
        <v>2820</v>
      </c>
      <c r="G2890" s="82" t="s">
        <v>2851</v>
      </c>
      <c r="H2890" s="1" t="s">
        <v>2928</v>
      </c>
    </row>
    <row r="2891" spans="1:8" ht="27.6">
      <c r="A2891" s="1">
        <v>2145</v>
      </c>
      <c r="B2891" s="33" t="s">
        <v>4100</v>
      </c>
      <c r="C2891" s="80">
        <v>15000</v>
      </c>
      <c r="D2891" s="81">
        <v>4565</v>
      </c>
      <c r="E2891" s="1" t="s">
        <v>2861</v>
      </c>
      <c r="F2891" s="1" t="s">
        <v>2810</v>
      </c>
      <c r="G2891" s="82" t="s">
        <v>2818</v>
      </c>
      <c r="H2891" s="1" t="s">
        <v>3029</v>
      </c>
    </row>
    <row r="2892" spans="1:8">
      <c r="A2892" s="1">
        <v>3344</v>
      </c>
      <c r="B2892" s="33" t="s">
        <v>4101</v>
      </c>
      <c r="C2892" s="80">
        <v>4500</v>
      </c>
      <c r="D2892" s="81">
        <v>4565</v>
      </c>
      <c r="E2892" s="1" t="s">
        <v>2809</v>
      </c>
      <c r="F2892" s="1" t="s">
        <v>2810</v>
      </c>
      <c r="G2892" s="82" t="s">
        <v>2851</v>
      </c>
      <c r="H2892" s="1" t="s">
        <v>2928</v>
      </c>
    </row>
    <row r="2893" spans="1:8">
      <c r="A2893" s="1">
        <v>3160</v>
      </c>
      <c r="B2893" s="33" t="s">
        <v>4099</v>
      </c>
      <c r="C2893" s="80">
        <v>4500</v>
      </c>
      <c r="D2893" s="81">
        <v>4569</v>
      </c>
      <c r="E2893" s="1" t="s">
        <v>2809</v>
      </c>
      <c r="F2893" s="1" t="s">
        <v>2810</v>
      </c>
      <c r="G2893" s="82" t="s">
        <v>2851</v>
      </c>
      <c r="H2893" s="1" t="s">
        <v>2928</v>
      </c>
    </row>
    <row r="2894" spans="1:8">
      <c r="A2894" s="1">
        <v>3827</v>
      </c>
      <c r="B2894" s="33" t="s">
        <v>4098</v>
      </c>
      <c r="C2894" s="80">
        <v>3000</v>
      </c>
      <c r="D2894" s="81">
        <v>4580</v>
      </c>
      <c r="E2894" s="1" t="s">
        <v>2809</v>
      </c>
      <c r="F2894" s="1" t="s">
        <v>2820</v>
      </c>
      <c r="G2894" s="82" t="s">
        <v>2839</v>
      </c>
      <c r="H2894" s="1" t="s">
        <v>2928</v>
      </c>
    </row>
    <row r="2895" spans="1:8">
      <c r="A2895" s="1">
        <v>3723</v>
      </c>
      <c r="B2895" s="33" t="s">
        <v>4097</v>
      </c>
      <c r="C2895" s="80">
        <v>4500</v>
      </c>
      <c r="D2895" s="81">
        <v>4592</v>
      </c>
      <c r="E2895" s="1" t="s">
        <v>2809</v>
      </c>
      <c r="F2895" s="1" t="s">
        <v>2820</v>
      </c>
      <c r="G2895" s="82" t="s">
        <v>2818</v>
      </c>
      <c r="H2895" s="1" t="s">
        <v>2928</v>
      </c>
    </row>
    <row r="2896" spans="1:8">
      <c r="A2896" s="1">
        <v>3184</v>
      </c>
      <c r="B2896" s="33" t="s">
        <v>4096</v>
      </c>
      <c r="C2896" s="80">
        <v>4300</v>
      </c>
      <c r="D2896" s="81">
        <v>4610</v>
      </c>
      <c r="E2896" s="1" t="s">
        <v>2809</v>
      </c>
      <c r="F2896" s="1" t="s">
        <v>2810</v>
      </c>
      <c r="G2896" s="82" t="s">
        <v>2821</v>
      </c>
      <c r="H2896" s="1" t="s">
        <v>2928</v>
      </c>
    </row>
    <row r="2897" spans="1:8" ht="27.6">
      <c r="A2897" s="1">
        <v>702</v>
      </c>
      <c r="B2897" s="33" t="s">
        <v>4095</v>
      </c>
      <c r="C2897" s="80">
        <v>15000</v>
      </c>
      <c r="D2897" s="81">
        <v>4622.01</v>
      </c>
      <c r="E2897" s="1" t="s">
        <v>2861</v>
      </c>
      <c r="F2897" s="1" t="s">
        <v>2810</v>
      </c>
      <c r="G2897" s="82" t="s">
        <v>2818</v>
      </c>
      <c r="H2897" s="1" t="s">
        <v>2816</v>
      </c>
    </row>
    <row r="2898" spans="1:8" ht="27.6">
      <c r="A2898" s="1">
        <v>921</v>
      </c>
      <c r="B2898" s="33" t="s">
        <v>4093</v>
      </c>
      <c r="C2898" s="80">
        <v>15000</v>
      </c>
      <c r="D2898" s="81">
        <v>4635</v>
      </c>
      <c r="E2898" s="1" t="s">
        <v>2861</v>
      </c>
      <c r="F2898" s="1" t="s">
        <v>2810</v>
      </c>
      <c r="G2898" s="82" t="s">
        <v>2818</v>
      </c>
      <c r="H2898" s="1" t="s">
        <v>3919</v>
      </c>
    </row>
    <row r="2899" spans="1:8">
      <c r="A2899" s="1">
        <v>3113</v>
      </c>
      <c r="B2899" s="33" t="s">
        <v>4094</v>
      </c>
      <c r="C2899" s="80">
        <v>109225</v>
      </c>
      <c r="D2899" s="81">
        <v>4635</v>
      </c>
      <c r="E2899" s="1" t="s">
        <v>2861</v>
      </c>
      <c r="F2899" s="1" t="s">
        <v>2810</v>
      </c>
      <c r="G2899" s="82" t="s">
        <v>2849</v>
      </c>
      <c r="H2899" s="1" t="s">
        <v>2881</v>
      </c>
    </row>
    <row r="2900" spans="1:8">
      <c r="A2900" s="1">
        <v>2453</v>
      </c>
      <c r="B2900" s="33" t="s">
        <v>4092</v>
      </c>
      <c r="C2900" s="80">
        <v>3000</v>
      </c>
      <c r="D2900" s="81">
        <v>4641</v>
      </c>
      <c r="E2900" s="1" t="s">
        <v>2809</v>
      </c>
      <c r="F2900" s="1" t="s">
        <v>2810</v>
      </c>
      <c r="G2900" s="82" t="s">
        <v>2839</v>
      </c>
      <c r="H2900" s="1" t="s">
        <v>2870</v>
      </c>
    </row>
    <row r="2901" spans="1:8">
      <c r="A2901" s="1">
        <v>62</v>
      </c>
      <c r="B2901" s="33" t="s">
        <v>4091</v>
      </c>
      <c r="C2901" s="80">
        <v>3000</v>
      </c>
      <c r="D2901" s="81">
        <v>4642</v>
      </c>
      <c r="E2901" s="1" t="s">
        <v>2809</v>
      </c>
      <c r="F2901" s="1" t="s">
        <v>2810</v>
      </c>
      <c r="G2901" s="82" t="s">
        <v>2811</v>
      </c>
      <c r="H2901" s="1" t="s">
        <v>3439</v>
      </c>
    </row>
    <row r="2902" spans="1:8">
      <c r="A2902" s="1">
        <v>60</v>
      </c>
      <c r="B2902" s="33" t="s">
        <v>4090</v>
      </c>
      <c r="C2902" s="80">
        <v>4500</v>
      </c>
      <c r="D2902" s="81">
        <v>4648.33</v>
      </c>
      <c r="E2902" s="1" t="s">
        <v>2809</v>
      </c>
      <c r="F2902" s="1" t="s">
        <v>2820</v>
      </c>
      <c r="G2902" s="82" t="s">
        <v>2849</v>
      </c>
      <c r="H2902" s="1" t="s">
        <v>3439</v>
      </c>
    </row>
    <row r="2903" spans="1:8" ht="27.6">
      <c r="A2903" s="1">
        <v>3486</v>
      </c>
      <c r="B2903" s="33" t="s">
        <v>4089</v>
      </c>
      <c r="C2903" s="80">
        <v>3000</v>
      </c>
      <c r="D2903" s="81">
        <v>4656</v>
      </c>
      <c r="E2903" s="1" t="s">
        <v>2809</v>
      </c>
      <c r="F2903" s="1" t="s">
        <v>2810</v>
      </c>
      <c r="G2903" s="82" t="s">
        <v>2825</v>
      </c>
      <c r="H2903" s="1" t="s">
        <v>2928</v>
      </c>
    </row>
    <row r="2904" spans="1:8">
      <c r="A2904" s="1">
        <v>1636</v>
      </c>
      <c r="B2904" s="33" t="s">
        <v>4088</v>
      </c>
      <c r="C2904" s="80">
        <v>4500</v>
      </c>
      <c r="D2904" s="81">
        <v>4660</v>
      </c>
      <c r="E2904" s="1" t="s">
        <v>2809</v>
      </c>
      <c r="F2904" s="1" t="s">
        <v>2810</v>
      </c>
      <c r="G2904" s="82" t="s">
        <v>2823</v>
      </c>
      <c r="H2904" s="1" t="s">
        <v>2984</v>
      </c>
    </row>
    <row r="2905" spans="1:8">
      <c r="A2905" s="1">
        <v>1871</v>
      </c>
      <c r="B2905" s="33" t="s">
        <v>4087</v>
      </c>
      <c r="C2905" s="80">
        <v>6500</v>
      </c>
      <c r="D2905" s="81">
        <v>4666</v>
      </c>
      <c r="E2905" s="1" t="s">
        <v>2861</v>
      </c>
      <c r="F2905" s="1" t="s">
        <v>2810</v>
      </c>
      <c r="G2905" s="82" t="s">
        <v>2818</v>
      </c>
      <c r="H2905" s="1" t="s">
        <v>3602</v>
      </c>
    </row>
    <row r="2906" spans="1:8" ht="27.6">
      <c r="A2906" s="1">
        <v>994</v>
      </c>
      <c r="B2906" s="33" t="s">
        <v>4086</v>
      </c>
      <c r="C2906" s="80">
        <v>200000</v>
      </c>
      <c r="D2906" s="81">
        <v>4669</v>
      </c>
      <c r="E2906" s="1" t="s">
        <v>2861</v>
      </c>
      <c r="F2906" s="1" t="s">
        <v>2810</v>
      </c>
      <c r="G2906" s="82" t="s">
        <v>2818</v>
      </c>
      <c r="H2906" s="1" t="s">
        <v>2816</v>
      </c>
    </row>
    <row r="2907" spans="1:8" ht="27.6">
      <c r="A2907" s="1">
        <v>1383</v>
      </c>
      <c r="B2907" s="33" t="s">
        <v>4085</v>
      </c>
      <c r="C2907" s="80">
        <v>2200</v>
      </c>
      <c r="D2907" s="81">
        <v>4673</v>
      </c>
      <c r="E2907" s="1" t="s">
        <v>2809</v>
      </c>
      <c r="F2907" s="1" t="s">
        <v>96</v>
      </c>
      <c r="G2907" s="82" t="s">
        <v>2815</v>
      </c>
      <c r="H2907" s="1" t="s">
        <v>2984</v>
      </c>
    </row>
    <row r="2908" spans="1:8">
      <c r="A2908" s="1">
        <v>2489</v>
      </c>
      <c r="B2908" s="33" t="s">
        <v>4084</v>
      </c>
      <c r="C2908" s="80">
        <v>3500</v>
      </c>
      <c r="D2908" s="81">
        <v>4678.5</v>
      </c>
      <c r="E2908" s="1" t="s">
        <v>2809</v>
      </c>
      <c r="F2908" s="1" t="s">
        <v>2810</v>
      </c>
      <c r="G2908" s="82" t="s">
        <v>2823</v>
      </c>
      <c r="H2908" s="1" t="s">
        <v>2948</v>
      </c>
    </row>
    <row r="2909" spans="1:8">
      <c r="A2909" s="1">
        <v>3012</v>
      </c>
      <c r="B2909" s="33" t="s">
        <v>4083</v>
      </c>
      <c r="C2909" s="80">
        <v>4000</v>
      </c>
      <c r="D2909" s="81">
        <v>4685</v>
      </c>
      <c r="E2909" s="1" t="s">
        <v>2809</v>
      </c>
      <c r="F2909" s="1" t="s">
        <v>2810</v>
      </c>
      <c r="G2909" s="82" t="s">
        <v>2839</v>
      </c>
      <c r="H2909" s="1" t="s">
        <v>2881</v>
      </c>
    </row>
    <row r="2910" spans="1:8">
      <c r="A2910" s="1">
        <v>138</v>
      </c>
      <c r="B2910" s="33" t="s">
        <v>4082</v>
      </c>
      <c r="C2910" s="80">
        <v>150000</v>
      </c>
      <c r="D2910" s="81">
        <v>4712</v>
      </c>
      <c r="E2910" s="1" t="s">
        <v>2814</v>
      </c>
      <c r="F2910" s="1" t="s">
        <v>2810</v>
      </c>
      <c r="G2910" s="82" t="s">
        <v>2851</v>
      </c>
      <c r="H2910" s="1" t="s">
        <v>3142</v>
      </c>
    </row>
    <row r="2911" spans="1:8">
      <c r="A2911" s="1">
        <v>1023</v>
      </c>
      <c r="B2911" s="33" t="s">
        <v>4081</v>
      </c>
      <c r="C2911" s="80">
        <v>2000</v>
      </c>
      <c r="D2911" s="81">
        <v>4743</v>
      </c>
      <c r="E2911" s="1" t="s">
        <v>2809</v>
      </c>
      <c r="F2911" s="1" t="s">
        <v>2820</v>
      </c>
      <c r="G2911" s="82" t="s">
        <v>2825</v>
      </c>
      <c r="H2911" s="1" t="s">
        <v>2952</v>
      </c>
    </row>
    <row r="2912" spans="1:8" ht="27.6">
      <c r="A2912" s="1">
        <v>3416</v>
      </c>
      <c r="B2912" s="33" t="s">
        <v>4080</v>
      </c>
      <c r="C2912" s="80">
        <v>4000</v>
      </c>
      <c r="D2912" s="81">
        <v>4784</v>
      </c>
      <c r="E2912" s="1" t="s">
        <v>2809</v>
      </c>
      <c r="F2912" s="1" t="s">
        <v>2820</v>
      </c>
      <c r="G2912" s="82" t="s">
        <v>2849</v>
      </c>
      <c r="H2912" s="1" t="s">
        <v>2928</v>
      </c>
    </row>
    <row r="2913" spans="1:8">
      <c r="A2913" s="1">
        <v>3179</v>
      </c>
      <c r="B2913" s="33" t="s">
        <v>4079</v>
      </c>
      <c r="C2913" s="80">
        <v>4200</v>
      </c>
      <c r="D2913" s="81">
        <v>4794.82</v>
      </c>
      <c r="E2913" s="1" t="s">
        <v>2809</v>
      </c>
      <c r="F2913" s="1" t="s">
        <v>2810</v>
      </c>
      <c r="G2913" s="82" t="s">
        <v>2823</v>
      </c>
      <c r="H2913" s="1" t="s">
        <v>2928</v>
      </c>
    </row>
    <row r="2914" spans="1:8">
      <c r="A2914" s="1">
        <v>849</v>
      </c>
      <c r="B2914" s="33" t="s">
        <v>4078</v>
      </c>
      <c r="C2914" s="80">
        <v>4000</v>
      </c>
      <c r="D2914" s="81">
        <v>4796</v>
      </c>
      <c r="E2914" s="1" t="s">
        <v>2809</v>
      </c>
      <c r="F2914" s="1" t="s">
        <v>2810</v>
      </c>
      <c r="G2914" s="82" t="s">
        <v>2811</v>
      </c>
      <c r="H2914" s="1" t="s">
        <v>3107</v>
      </c>
    </row>
    <row r="2915" spans="1:8" ht="27.6">
      <c r="A2915" s="1">
        <v>290</v>
      </c>
      <c r="B2915" s="33" t="s">
        <v>4077</v>
      </c>
      <c r="C2915" s="80">
        <v>4500</v>
      </c>
      <c r="D2915" s="81">
        <v>4800.8</v>
      </c>
      <c r="E2915" s="1" t="s">
        <v>2809</v>
      </c>
      <c r="F2915" s="1" t="s">
        <v>2810</v>
      </c>
      <c r="G2915" s="82" t="s">
        <v>2815</v>
      </c>
      <c r="H2915" s="1" t="s">
        <v>2876</v>
      </c>
    </row>
    <row r="2916" spans="1:8">
      <c r="A2916" s="1">
        <v>2266</v>
      </c>
      <c r="B2916" s="33" t="s">
        <v>4076</v>
      </c>
      <c r="C2916" s="80">
        <v>1500</v>
      </c>
      <c r="D2916" s="81">
        <v>4804</v>
      </c>
      <c r="E2916" s="1" t="s">
        <v>2809</v>
      </c>
      <c r="F2916" s="1" t="s">
        <v>2810</v>
      </c>
      <c r="G2916" s="82" t="s">
        <v>2823</v>
      </c>
      <c r="H2916" s="1" t="s">
        <v>2853</v>
      </c>
    </row>
    <row r="2917" spans="1:8" ht="27.6">
      <c r="A2917" s="1">
        <v>1252</v>
      </c>
      <c r="B2917" s="33" t="s">
        <v>4075</v>
      </c>
      <c r="C2917" s="80">
        <v>3500</v>
      </c>
      <c r="D2917" s="81">
        <v>4818</v>
      </c>
      <c r="E2917" s="1" t="s">
        <v>2809</v>
      </c>
      <c r="F2917" s="1" t="s">
        <v>2810</v>
      </c>
      <c r="G2917" s="82" t="s">
        <v>2880</v>
      </c>
      <c r="H2917" s="1" t="s">
        <v>2984</v>
      </c>
    </row>
    <row r="2918" spans="1:8" ht="27.6">
      <c r="A2918" s="1">
        <v>1398</v>
      </c>
      <c r="B2918" s="33" t="s">
        <v>4074</v>
      </c>
      <c r="C2918" s="80">
        <v>4400</v>
      </c>
      <c r="D2918" s="81">
        <v>4826</v>
      </c>
      <c r="E2918" s="1" t="s">
        <v>2809</v>
      </c>
      <c r="F2918" s="1" t="s">
        <v>2810</v>
      </c>
      <c r="G2918" s="82" t="s">
        <v>2821</v>
      </c>
      <c r="H2918" s="1" t="s">
        <v>2984</v>
      </c>
    </row>
    <row r="2919" spans="1:8" ht="27.6">
      <c r="A2919" s="1">
        <v>1785</v>
      </c>
      <c r="B2919" s="33" t="s">
        <v>4073</v>
      </c>
      <c r="C2919" s="80">
        <v>24000</v>
      </c>
      <c r="D2919" s="81">
        <v>4853</v>
      </c>
      <c r="E2919" s="1" t="s">
        <v>2861</v>
      </c>
      <c r="F2919" s="1" t="s">
        <v>2810</v>
      </c>
      <c r="G2919" s="82" t="s">
        <v>2880</v>
      </c>
      <c r="H2919" s="1" t="s">
        <v>2834</v>
      </c>
    </row>
    <row r="2920" spans="1:8" ht="27.6">
      <c r="A2920" s="1">
        <v>2276</v>
      </c>
      <c r="B2920" s="33" t="s">
        <v>4072</v>
      </c>
      <c r="C2920" s="80">
        <v>4589</v>
      </c>
      <c r="D2920" s="81">
        <v>4856</v>
      </c>
      <c r="E2920" s="1" t="s">
        <v>2809</v>
      </c>
      <c r="F2920" s="1" t="s">
        <v>2810</v>
      </c>
      <c r="G2920" s="82" t="s">
        <v>2815</v>
      </c>
      <c r="H2920" s="1" t="s">
        <v>2853</v>
      </c>
    </row>
    <row r="2921" spans="1:8" ht="27.6">
      <c r="A2921" s="1">
        <v>479</v>
      </c>
      <c r="B2921" s="33" t="s">
        <v>4071</v>
      </c>
      <c r="C2921" s="80">
        <v>15000</v>
      </c>
      <c r="D2921" s="81">
        <v>4884</v>
      </c>
      <c r="E2921" s="1" t="s">
        <v>2861</v>
      </c>
      <c r="F2921" s="1" t="s">
        <v>2810</v>
      </c>
      <c r="G2921" s="82" t="s">
        <v>2880</v>
      </c>
      <c r="H2921" s="1" t="s">
        <v>3207</v>
      </c>
    </row>
    <row r="2922" spans="1:8">
      <c r="A2922" s="1">
        <v>2211</v>
      </c>
      <c r="B2922" s="33" t="s">
        <v>4070</v>
      </c>
      <c r="C2922" s="80">
        <v>2500</v>
      </c>
      <c r="D2922" s="81">
        <v>4890</v>
      </c>
      <c r="E2922" s="1" t="s">
        <v>2809</v>
      </c>
      <c r="F2922" s="1" t="s">
        <v>2810</v>
      </c>
      <c r="G2922" s="82" t="s">
        <v>2849</v>
      </c>
      <c r="H2922" s="1" t="s">
        <v>2952</v>
      </c>
    </row>
    <row r="2923" spans="1:8">
      <c r="A2923" s="1">
        <v>3473</v>
      </c>
      <c r="B2923" s="33" t="s">
        <v>4069</v>
      </c>
      <c r="C2923" s="80">
        <v>4900</v>
      </c>
      <c r="D2923" s="81">
        <v>4900</v>
      </c>
      <c r="E2923" s="1" t="s">
        <v>2809</v>
      </c>
      <c r="F2923" s="1" t="s">
        <v>2810</v>
      </c>
      <c r="G2923" s="82" t="s">
        <v>2811</v>
      </c>
      <c r="H2923" s="1" t="s">
        <v>2928</v>
      </c>
    </row>
    <row r="2924" spans="1:8">
      <c r="A2924" s="1">
        <v>476</v>
      </c>
      <c r="B2924" s="33" t="s">
        <v>4068</v>
      </c>
      <c r="C2924" s="80">
        <v>220000</v>
      </c>
      <c r="D2924" s="81">
        <v>4906.59</v>
      </c>
      <c r="E2924" s="1" t="s">
        <v>2861</v>
      </c>
      <c r="F2924" s="1" t="s">
        <v>2810</v>
      </c>
      <c r="G2924" s="82" t="s">
        <v>2823</v>
      </c>
      <c r="H2924" s="1" t="s">
        <v>3207</v>
      </c>
    </row>
    <row r="2925" spans="1:8" ht="27.6">
      <c r="A2925" s="1">
        <v>1324</v>
      </c>
      <c r="B2925" s="33" t="s">
        <v>4067</v>
      </c>
      <c r="C2925" s="80">
        <v>50000</v>
      </c>
      <c r="D2925" s="81">
        <v>4920</v>
      </c>
      <c r="E2925" s="1" t="s">
        <v>2814</v>
      </c>
      <c r="F2925" s="1" t="s">
        <v>2810</v>
      </c>
      <c r="G2925" s="82" t="s">
        <v>2880</v>
      </c>
      <c r="H2925" s="1" t="s">
        <v>2816</v>
      </c>
    </row>
    <row r="2926" spans="1:8">
      <c r="A2926" s="1">
        <v>3781</v>
      </c>
      <c r="B2926" s="33" t="s">
        <v>4066</v>
      </c>
      <c r="C2926" s="80">
        <v>4500</v>
      </c>
      <c r="D2926" s="81">
        <v>4935</v>
      </c>
      <c r="E2926" s="1" t="s">
        <v>2809</v>
      </c>
      <c r="F2926" s="1" t="s">
        <v>2810</v>
      </c>
      <c r="G2926" s="82" t="s">
        <v>2867</v>
      </c>
      <c r="H2926" s="1" t="s">
        <v>3032</v>
      </c>
    </row>
    <row r="2927" spans="1:8" ht="27.6">
      <c r="A2927" s="1">
        <v>1909</v>
      </c>
      <c r="B2927" s="33" t="s">
        <v>4065</v>
      </c>
      <c r="C2927" s="80">
        <v>35000</v>
      </c>
      <c r="D2927" s="81">
        <v>4939</v>
      </c>
      <c r="E2927" s="1" t="s">
        <v>2861</v>
      </c>
      <c r="F2927" s="1" t="s">
        <v>2810</v>
      </c>
      <c r="G2927" s="82" t="s">
        <v>2880</v>
      </c>
      <c r="H2927" s="1" t="s">
        <v>2863</v>
      </c>
    </row>
    <row r="2928" spans="1:8">
      <c r="A2928" s="1">
        <v>1335</v>
      </c>
      <c r="B2928" s="33" t="s">
        <v>4064</v>
      </c>
      <c r="C2928" s="80">
        <v>25000</v>
      </c>
      <c r="D2928" s="81">
        <v>4940</v>
      </c>
      <c r="E2928" s="1" t="s">
        <v>2814</v>
      </c>
      <c r="F2928" s="1" t="s">
        <v>2810</v>
      </c>
      <c r="G2928" s="82" t="s">
        <v>2843</v>
      </c>
      <c r="H2928" s="1" t="s">
        <v>2816</v>
      </c>
    </row>
    <row r="2929" spans="1:8" ht="27.6">
      <c r="A2929" s="1">
        <v>1035</v>
      </c>
      <c r="B2929" s="33" t="s">
        <v>4063</v>
      </c>
      <c r="C2929" s="80">
        <v>4600</v>
      </c>
      <c r="D2929" s="81">
        <v>4952</v>
      </c>
      <c r="E2929" s="1" t="s">
        <v>2809</v>
      </c>
      <c r="F2929" s="1" t="s">
        <v>2810</v>
      </c>
      <c r="G2929" s="82" t="s">
        <v>2839</v>
      </c>
      <c r="H2929" s="1" t="s">
        <v>2952</v>
      </c>
    </row>
    <row r="2930" spans="1:8">
      <c r="A2930" s="1">
        <v>100</v>
      </c>
      <c r="B2930" s="33" t="s">
        <v>4058</v>
      </c>
      <c r="C2930" s="80">
        <v>5000</v>
      </c>
      <c r="D2930" s="81">
        <v>5000</v>
      </c>
      <c r="E2930" s="1" t="s">
        <v>2809</v>
      </c>
      <c r="F2930" s="1" t="s">
        <v>2810</v>
      </c>
      <c r="G2930" s="82" t="s">
        <v>2818</v>
      </c>
      <c r="H2930" s="1" t="s">
        <v>3439</v>
      </c>
    </row>
    <row r="2931" spans="1:8">
      <c r="A2931" s="1">
        <v>294</v>
      </c>
      <c r="B2931" s="33" t="s">
        <v>4059</v>
      </c>
      <c r="C2931" s="80">
        <v>5000</v>
      </c>
      <c r="D2931" s="81">
        <v>5000</v>
      </c>
      <c r="E2931" s="1" t="s">
        <v>2809</v>
      </c>
      <c r="F2931" s="1" t="s">
        <v>2810</v>
      </c>
      <c r="G2931" s="82" t="s">
        <v>2821</v>
      </c>
      <c r="H2931" s="1" t="s">
        <v>2876</v>
      </c>
    </row>
    <row r="2932" spans="1:8">
      <c r="A2932" s="1">
        <v>2522</v>
      </c>
      <c r="B2932" s="33" t="s">
        <v>4060</v>
      </c>
      <c r="C2932" s="80">
        <v>5000</v>
      </c>
      <c r="D2932" s="81">
        <v>5000</v>
      </c>
      <c r="E2932" s="1" t="s">
        <v>2809</v>
      </c>
      <c r="F2932" s="1" t="s">
        <v>2810</v>
      </c>
      <c r="G2932" s="82" t="s">
        <v>2849</v>
      </c>
      <c r="H2932" s="1" t="s">
        <v>3263</v>
      </c>
    </row>
    <row r="2933" spans="1:8">
      <c r="A2933" s="1">
        <v>3763</v>
      </c>
      <c r="B2933" s="33" t="s">
        <v>4061</v>
      </c>
      <c r="C2933" s="80">
        <v>5000</v>
      </c>
      <c r="D2933" s="81">
        <v>5000</v>
      </c>
      <c r="E2933" s="1" t="s">
        <v>2809</v>
      </c>
      <c r="F2933" s="1" t="s">
        <v>2810</v>
      </c>
      <c r="G2933" s="82" t="s">
        <v>2849</v>
      </c>
      <c r="H2933" s="1" t="s">
        <v>3032</v>
      </c>
    </row>
    <row r="2934" spans="1:8">
      <c r="A2934" s="1">
        <v>3828</v>
      </c>
      <c r="B2934" s="33" t="s">
        <v>4062</v>
      </c>
      <c r="C2934" s="80">
        <v>5000</v>
      </c>
      <c r="D2934" s="81">
        <v>5000</v>
      </c>
      <c r="E2934" s="1" t="s">
        <v>2809</v>
      </c>
      <c r="F2934" s="1" t="s">
        <v>2810</v>
      </c>
      <c r="G2934" s="82" t="s">
        <v>2843</v>
      </c>
      <c r="H2934" s="1" t="s">
        <v>2928</v>
      </c>
    </row>
    <row r="2935" spans="1:8">
      <c r="A2935" s="1">
        <v>2474</v>
      </c>
      <c r="B2935" s="33" t="s">
        <v>4057</v>
      </c>
      <c r="C2935" s="80">
        <v>5000</v>
      </c>
      <c r="D2935" s="81">
        <v>5000.18</v>
      </c>
      <c r="E2935" s="1" t="s">
        <v>2809</v>
      </c>
      <c r="F2935" s="1" t="s">
        <v>2810</v>
      </c>
      <c r="G2935" s="82" t="s">
        <v>2867</v>
      </c>
      <c r="H2935" s="1" t="s">
        <v>2948</v>
      </c>
    </row>
    <row r="2936" spans="1:8" ht="27.6">
      <c r="A2936" s="1">
        <v>799</v>
      </c>
      <c r="B2936" s="33" t="s">
        <v>4056</v>
      </c>
      <c r="C2936" s="80">
        <v>5000</v>
      </c>
      <c r="D2936" s="81">
        <v>5001</v>
      </c>
      <c r="E2936" s="1" t="s">
        <v>2809</v>
      </c>
      <c r="F2936" s="1" t="s">
        <v>2810</v>
      </c>
      <c r="G2936" s="82" t="s">
        <v>2849</v>
      </c>
      <c r="H2936" s="1" t="s">
        <v>2984</v>
      </c>
    </row>
    <row r="2937" spans="1:8">
      <c r="A2937" s="1">
        <v>3590</v>
      </c>
      <c r="B2937" s="33" t="s">
        <v>4055</v>
      </c>
      <c r="C2937" s="80">
        <v>5000</v>
      </c>
      <c r="D2937" s="81">
        <v>5003</v>
      </c>
      <c r="E2937" s="1" t="s">
        <v>2809</v>
      </c>
      <c r="F2937" s="1" t="s">
        <v>2820</v>
      </c>
      <c r="G2937" s="82" t="s">
        <v>2880</v>
      </c>
      <c r="H2937" s="1" t="s">
        <v>2928</v>
      </c>
    </row>
    <row r="2938" spans="1:8">
      <c r="A2938" s="1">
        <v>667</v>
      </c>
      <c r="B2938" s="33" t="s">
        <v>4054</v>
      </c>
      <c r="C2938" s="80">
        <v>50000</v>
      </c>
      <c r="D2938" s="81">
        <v>5010</v>
      </c>
      <c r="E2938" s="1" t="s">
        <v>2861</v>
      </c>
      <c r="F2938" s="1" t="s">
        <v>2856</v>
      </c>
      <c r="G2938" s="82" t="s">
        <v>2880</v>
      </c>
      <c r="H2938" s="1" t="s">
        <v>2816</v>
      </c>
    </row>
    <row r="2939" spans="1:8">
      <c r="A2939" s="1">
        <v>3687</v>
      </c>
      <c r="B2939" s="33" t="s">
        <v>4053</v>
      </c>
      <c r="C2939" s="80">
        <v>5000</v>
      </c>
      <c r="D2939" s="81">
        <v>5012.25</v>
      </c>
      <c r="E2939" s="1" t="s">
        <v>2809</v>
      </c>
      <c r="F2939" s="1" t="s">
        <v>2810</v>
      </c>
      <c r="G2939" s="82" t="s">
        <v>2825</v>
      </c>
      <c r="H2939" s="1" t="s">
        <v>2928</v>
      </c>
    </row>
    <row r="2940" spans="1:8" ht="27.6">
      <c r="A2940" s="1">
        <v>3335</v>
      </c>
      <c r="B2940" s="33" t="s">
        <v>4052</v>
      </c>
      <c r="C2940" s="80">
        <v>5000</v>
      </c>
      <c r="D2940" s="81">
        <v>5016</v>
      </c>
      <c r="E2940" s="1" t="s">
        <v>2809</v>
      </c>
      <c r="F2940" s="1" t="s">
        <v>2820</v>
      </c>
      <c r="G2940" s="82" t="s">
        <v>2851</v>
      </c>
      <c r="H2940" s="1" t="s">
        <v>2928</v>
      </c>
    </row>
    <row r="2941" spans="1:8" ht="27.6">
      <c r="A2941" s="1">
        <v>3569</v>
      </c>
      <c r="B2941" s="33" t="s">
        <v>4051</v>
      </c>
      <c r="C2941" s="80">
        <v>5000</v>
      </c>
      <c r="D2941" s="81">
        <v>5024</v>
      </c>
      <c r="E2941" s="1" t="s">
        <v>2809</v>
      </c>
      <c r="F2941" s="1" t="s">
        <v>2810</v>
      </c>
      <c r="G2941" s="82" t="s">
        <v>2815</v>
      </c>
      <c r="H2941" s="1" t="s">
        <v>2928</v>
      </c>
    </row>
    <row r="2942" spans="1:8">
      <c r="A2942" s="1">
        <v>106</v>
      </c>
      <c r="B2942" s="33" t="s">
        <v>4050</v>
      </c>
      <c r="C2942" s="80">
        <v>5000</v>
      </c>
      <c r="D2942" s="81">
        <v>5025</v>
      </c>
      <c r="E2942" s="1" t="s">
        <v>2809</v>
      </c>
      <c r="F2942" s="1" t="s">
        <v>2810</v>
      </c>
      <c r="G2942" s="82" t="s">
        <v>2849</v>
      </c>
      <c r="H2942" s="1" t="s">
        <v>3439</v>
      </c>
    </row>
    <row r="2943" spans="1:8" ht="27.6">
      <c r="A2943" s="1">
        <v>2964</v>
      </c>
      <c r="B2943" s="33" t="s">
        <v>4049</v>
      </c>
      <c r="C2943" s="80">
        <v>5000</v>
      </c>
      <c r="D2943" s="81">
        <v>5035.6899999999996</v>
      </c>
      <c r="E2943" s="1" t="s">
        <v>2809</v>
      </c>
      <c r="F2943" s="1" t="s">
        <v>2810</v>
      </c>
      <c r="G2943" s="82" t="s">
        <v>2851</v>
      </c>
      <c r="H2943" s="1" t="s">
        <v>2928</v>
      </c>
    </row>
    <row r="2944" spans="1:8" ht="27.6">
      <c r="A2944" s="1">
        <v>3721</v>
      </c>
      <c r="B2944" s="33" t="s">
        <v>4048</v>
      </c>
      <c r="C2944" s="80">
        <v>5000</v>
      </c>
      <c r="D2944" s="81">
        <v>5040</v>
      </c>
      <c r="E2944" s="1" t="s">
        <v>2809</v>
      </c>
      <c r="F2944" s="1" t="s">
        <v>2810</v>
      </c>
      <c r="G2944" s="82" t="s">
        <v>2818</v>
      </c>
      <c r="H2944" s="1" t="s">
        <v>2928</v>
      </c>
    </row>
    <row r="2945" spans="1:8">
      <c r="A2945" s="1">
        <v>2544</v>
      </c>
      <c r="B2945" s="33" t="s">
        <v>4047</v>
      </c>
      <c r="C2945" s="80">
        <v>5000</v>
      </c>
      <c r="D2945" s="81">
        <v>5041</v>
      </c>
      <c r="E2945" s="1" t="s">
        <v>2809</v>
      </c>
      <c r="F2945" s="1" t="s">
        <v>2810</v>
      </c>
      <c r="G2945" s="82" t="s">
        <v>2821</v>
      </c>
      <c r="H2945" s="1" t="s">
        <v>3263</v>
      </c>
    </row>
    <row r="2946" spans="1:8">
      <c r="A2946" s="1">
        <v>2532</v>
      </c>
      <c r="B2946" s="33" t="s">
        <v>4046</v>
      </c>
      <c r="C2946" s="80">
        <v>4000</v>
      </c>
      <c r="D2946" s="81">
        <v>5045</v>
      </c>
      <c r="E2946" s="1" t="s">
        <v>2809</v>
      </c>
      <c r="F2946" s="1" t="s">
        <v>2810</v>
      </c>
      <c r="G2946" s="82" t="s">
        <v>2851</v>
      </c>
      <c r="H2946" s="1" t="s">
        <v>3263</v>
      </c>
    </row>
    <row r="2947" spans="1:8">
      <c r="A2947" s="1">
        <v>836</v>
      </c>
      <c r="B2947" s="33" t="s">
        <v>4045</v>
      </c>
      <c r="C2947" s="80">
        <v>5000</v>
      </c>
      <c r="D2947" s="81">
        <v>5046.5200000000004</v>
      </c>
      <c r="E2947" s="1" t="s">
        <v>2809</v>
      </c>
      <c r="F2947" s="1" t="s">
        <v>2810</v>
      </c>
      <c r="G2947" s="82" t="s">
        <v>2880</v>
      </c>
      <c r="H2947" s="1" t="s">
        <v>2984</v>
      </c>
    </row>
    <row r="2948" spans="1:8">
      <c r="A2948" s="1">
        <v>3212</v>
      </c>
      <c r="B2948" s="33" t="s">
        <v>4044</v>
      </c>
      <c r="C2948" s="80">
        <v>4000</v>
      </c>
      <c r="D2948" s="81">
        <v>5050</v>
      </c>
      <c r="E2948" s="1" t="s">
        <v>2809</v>
      </c>
      <c r="F2948" s="1" t="s">
        <v>2810</v>
      </c>
      <c r="G2948" s="82" t="s">
        <v>2851</v>
      </c>
      <c r="H2948" s="1" t="s">
        <v>2928</v>
      </c>
    </row>
    <row r="2949" spans="1:8">
      <c r="A2949" s="1">
        <v>3760</v>
      </c>
      <c r="B2949" s="33" t="s">
        <v>4043</v>
      </c>
      <c r="C2949" s="80">
        <v>5000</v>
      </c>
      <c r="D2949" s="81">
        <v>5050.7700000000004</v>
      </c>
      <c r="E2949" s="1" t="s">
        <v>2809</v>
      </c>
      <c r="F2949" s="1" t="s">
        <v>2810</v>
      </c>
      <c r="G2949" s="82" t="s">
        <v>2823</v>
      </c>
      <c r="H2949" s="1" t="s">
        <v>3032</v>
      </c>
    </row>
    <row r="2950" spans="1:8">
      <c r="A2950" s="1">
        <v>1066</v>
      </c>
      <c r="B2950" s="33" t="s">
        <v>4041</v>
      </c>
      <c r="C2950" s="80">
        <v>150000</v>
      </c>
      <c r="D2950" s="81">
        <v>5051</v>
      </c>
      <c r="E2950" s="1" t="s">
        <v>2861</v>
      </c>
      <c r="F2950" s="1" t="s">
        <v>2810</v>
      </c>
      <c r="G2950" s="82" t="s">
        <v>2821</v>
      </c>
      <c r="H2950" s="1" t="s">
        <v>3029</v>
      </c>
    </row>
    <row r="2951" spans="1:8" ht="27.6">
      <c r="A2951" s="1">
        <v>2053</v>
      </c>
      <c r="B2951" s="33" t="s">
        <v>4042</v>
      </c>
      <c r="C2951" s="80">
        <v>5000</v>
      </c>
      <c r="D2951" s="81">
        <v>5051</v>
      </c>
      <c r="E2951" s="1" t="s">
        <v>2809</v>
      </c>
      <c r="F2951" s="1" t="s">
        <v>2810</v>
      </c>
      <c r="G2951" s="82" t="s">
        <v>2818</v>
      </c>
      <c r="H2951" s="1" t="s">
        <v>2812</v>
      </c>
    </row>
    <row r="2952" spans="1:8">
      <c r="A2952" s="1">
        <v>2162</v>
      </c>
      <c r="B2952" s="33" t="s">
        <v>4040</v>
      </c>
      <c r="C2952" s="80">
        <v>4500</v>
      </c>
      <c r="D2952" s="81">
        <v>5052</v>
      </c>
      <c r="E2952" s="1" t="s">
        <v>2809</v>
      </c>
      <c r="F2952" s="1" t="s">
        <v>2810</v>
      </c>
      <c r="G2952" s="82" t="s">
        <v>2821</v>
      </c>
      <c r="H2952" s="1" t="s">
        <v>2984</v>
      </c>
    </row>
    <row r="2953" spans="1:8">
      <c r="A2953" s="1">
        <v>3351</v>
      </c>
      <c r="B2953" s="33" t="s">
        <v>4039</v>
      </c>
      <c r="C2953" s="80">
        <v>5000</v>
      </c>
      <c r="D2953" s="81">
        <v>5055</v>
      </c>
      <c r="E2953" s="1" t="s">
        <v>2809</v>
      </c>
      <c r="F2953" s="1" t="s">
        <v>2820</v>
      </c>
      <c r="G2953" s="82" t="s">
        <v>2821</v>
      </c>
      <c r="H2953" s="1" t="s">
        <v>2928</v>
      </c>
    </row>
    <row r="2954" spans="1:8">
      <c r="A2954" s="1">
        <v>1036</v>
      </c>
      <c r="B2954" s="33" t="s">
        <v>4038</v>
      </c>
      <c r="C2954" s="80">
        <v>4500</v>
      </c>
      <c r="D2954" s="81">
        <v>5056.22</v>
      </c>
      <c r="E2954" s="1" t="s">
        <v>2809</v>
      </c>
      <c r="F2954" s="1" t="s">
        <v>2810</v>
      </c>
      <c r="G2954" s="82" t="s">
        <v>2815</v>
      </c>
      <c r="H2954" s="1" t="s">
        <v>2952</v>
      </c>
    </row>
    <row r="2955" spans="1:8" ht="27.6">
      <c r="A2955" s="1">
        <v>841</v>
      </c>
      <c r="B2955" s="33" t="s">
        <v>4037</v>
      </c>
      <c r="C2955" s="80">
        <v>5000</v>
      </c>
      <c r="D2955" s="81">
        <v>5066</v>
      </c>
      <c r="E2955" s="1" t="s">
        <v>2809</v>
      </c>
      <c r="F2955" s="1" t="s">
        <v>2810</v>
      </c>
      <c r="G2955" s="82" t="s">
        <v>2818</v>
      </c>
      <c r="H2955" s="1" t="s">
        <v>3107</v>
      </c>
    </row>
    <row r="2956" spans="1:8" ht="27.6">
      <c r="A2956" s="1">
        <v>2798</v>
      </c>
      <c r="B2956" s="33" t="s">
        <v>4035</v>
      </c>
      <c r="C2956" s="80">
        <v>5000</v>
      </c>
      <c r="D2956" s="81">
        <v>5070</v>
      </c>
      <c r="E2956" s="1" t="s">
        <v>2809</v>
      </c>
      <c r="F2956" s="1" t="s">
        <v>2820</v>
      </c>
      <c r="G2956" s="82" t="s">
        <v>2851</v>
      </c>
      <c r="H2956" s="1" t="s">
        <v>2928</v>
      </c>
    </row>
    <row r="2957" spans="1:8">
      <c r="A2957" s="1">
        <v>2979</v>
      </c>
      <c r="B2957" s="33" t="s">
        <v>4036</v>
      </c>
      <c r="C2957" s="80">
        <v>5000</v>
      </c>
      <c r="D2957" s="81">
        <v>5070</v>
      </c>
      <c r="E2957" s="1" t="s">
        <v>2809</v>
      </c>
      <c r="F2957" s="1" t="s">
        <v>2810</v>
      </c>
      <c r="G2957" s="82" t="s">
        <v>2815</v>
      </c>
      <c r="H2957" s="1" t="s">
        <v>2928</v>
      </c>
    </row>
    <row r="2958" spans="1:8" ht="27.6">
      <c r="A2958" s="1">
        <v>2080</v>
      </c>
      <c r="B2958" s="33" t="s">
        <v>4034</v>
      </c>
      <c r="C2958" s="80">
        <v>1000</v>
      </c>
      <c r="D2958" s="81">
        <v>5078</v>
      </c>
      <c r="E2958" s="1" t="s">
        <v>2809</v>
      </c>
      <c r="F2958" s="1" t="s">
        <v>2810</v>
      </c>
      <c r="G2958" s="82" t="s">
        <v>2818</v>
      </c>
      <c r="H2958" s="1" t="s">
        <v>2812</v>
      </c>
    </row>
    <row r="2959" spans="1:8">
      <c r="A2959" s="1">
        <v>2105</v>
      </c>
      <c r="B2959" s="33" t="s">
        <v>4033</v>
      </c>
      <c r="C2959" s="80">
        <v>2000</v>
      </c>
      <c r="D2959" s="81">
        <v>5080</v>
      </c>
      <c r="E2959" s="1" t="s">
        <v>2809</v>
      </c>
      <c r="F2959" s="1" t="s">
        <v>2810</v>
      </c>
      <c r="G2959" s="82" t="s">
        <v>2843</v>
      </c>
      <c r="H2959" s="1" t="s">
        <v>2948</v>
      </c>
    </row>
    <row r="2960" spans="1:8">
      <c r="A2960" s="1">
        <v>3162</v>
      </c>
      <c r="B2960" s="33" t="s">
        <v>4032</v>
      </c>
      <c r="C2960" s="80">
        <v>4000</v>
      </c>
      <c r="D2960" s="81">
        <v>5086</v>
      </c>
      <c r="E2960" s="1" t="s">
        <v>2809</v>
      </c>
      <c r="F2960" s="1" t="s">
        <v>2810</v>
      </c>
      <c r="G2960" s="82" t="s">
        <v>2821</v>
      </c>
      <c r="H2960" s="1" t="s">
        <v>2928</v>
      </c>
    </row>
    <row r="2961" spans="1:8">
      <c r="A2961" s="1">
        <v>2262</v>
      </c>
      <c r="B2961" s="33" t="s">
        <v>4031</v>
      </c>
      <c r="C2961" s="80">
        <v>3300</v>
      </c>
      <c r="D2961" s="81">
        <v>5087</v>
      </c>
      <c r="E2961" s="1" t="s">
        <v>2809</v>
      </c>
      <c r="F2961" s="1" t="s">
        <v>2810</v>
      </c>
      <c r="G2961" s="82" t="s">
        <v>2818</v>
      </c>
      <c r="H2961" s="1" t="s">
        <v>2853</v>
      </c>
    </row>
    <row r="2962" spans="1:8">
      <c r="A2962" s="1">
        <v>759</v>
      </c>
      <c r="B2962" s="33" t="s">
        <v>4030</v>
      </c>
      <c r="C2962" s="80">
        <v>5000</v>
      </c>
      <c r="D2962" s="81">
        <v>5096</v>
      </c>
      <c r="E2962" s="1" t="s">
        <v>2809</v>
      </c>
      <c r="F2962" s="1" t="s">
        <v>2820</v>
      </c>
      <c r="G2962" s="82" t="s">
        <v>2825</v>
      </c>
      <c r="H2962" s="1" t="s">
        <v>2999</v>
      </c>
    </row>
    <row r="2963" spans="1:8" ht="27.6">
      <c r="A2963" s="1">
        <v>2974</v>
      </c>
      <c r="B2963" s="33" t="s">
        <v>4028</v>
      </c>
      <c r="C2963" s="80">
        <v>5000</v>
      </c>
      <c r="D2963" s="81">
        <v>5100</v>
      </c>
      <c r="E2963" s="1" t="s">
        <v>2809</v>
      </c>
      <c r="F2963" s="1" t="s">
        <v>2810</v>
      </c>
      <c r="G2963" s="82" t="s">
        <v>2867</v>
      </c>
      <c r="H2963" s="1" t="s">
        <v>2928</v>
      </c>
    </row>
    <row r="2964" spans="1:8" ht="27.6">
      <c r="A2964" s="1">
        <v>3589</v>
      </c>
      <c r="B2964" s="33" t="s">
        <v>4029</v>
      </c>
      <c r="C2964" s="80">
        <v>4000</v>
      </c>
      <c r="D2964" s="81">
        <v>5100</v>
      </c>
      <c r="E2964" s="1" t="s">
        <v>2809</v>
      </c>
      <c r="F2964" s="1" t="s">
        <v>2810</v>
      </c>
      <c r="G2964" s="82" t="s">
        <v>2825</v>
      </c>
      <c r="H2964" s="1" t="s">
        <v>2928</v>
      </c>
    </row>
    <row r="2965" spans="1:8" ht="27.6">
      <c r="A2965" s="1">
        <v>2982</v>
      </c>
      <c r="B2965" s="33" t="s">
        <v>4027</v>
      </c>
      <c r="C2965" s="80">
        <v>5000</v>
      </c>
      <c r="D2965" s="81">
        <v>5103</v>
      </c>
      <c r="E2965" s="1" t="s">
        <v>2809</v>
      </c>
      <c r="F2965" s="1" t="s">
        <v>2820</v>
      </c>
      <c r="G2965" s="82" t="s">
        <v>2839</v>
      </c>
      <c r="H2965" s="1" t="s">
        <v>2881</v>
      </c>
    </row>
    <row r="2966" spans="1:8">
      <c r="A2966" s="1">
        <v>520</v>
      </c>
      <c r="B2966" s="33" t="s">
        <v>4026</v>
      </c>
      <c r="C2966" s="80">
        <v>5000</v>
      </c>
      <c r="D2966" s="81">
        <v>5105</v>
      </c>
      <c r="E2966" s="1" t="s">
        <v>2809</v>
      </c>
      <c r="F2966" s="1" t="s">
        <v>2820</v>
      </c>
      <c r="G2966" s="82" t="s">
        <v>2843</v>
      </c>
      <c r="H2966" s="1" t="s">
        <v>2928</v>
      </c>
    </row>
    <row r="2967" spans="1:8">
      <c r="A2967" s="1">
        <v>744</v>
      </c>
      <c r="B2967" s="33" t="s">
        <v>4025</v>
      </c>
      <c r="C2967" s="80">
        <v>5000</v>
      </c>
      <c r="D2967" s="81">
        <v>5116</v>
      </c>
      <c r="E2967" s="1" t="s">
        <v>2809</v>
      </c>
      <c r="F2967" s="1" t="s">
        <v>2810</v>
      </c>
      <c r="G2967" s="82" t="s">
        <v>2843</v>
      </c>
      <c r="H2967" s="1" t="s">
        <v>2999</v>
      </c>
    </row>
    <row r="2968" spans="1:8">
      <c r="A2968" s="1">
        <v>3464</v>
      </c>
      <c r="B2968" s="33" t="s">
        <v>4024</v>
      </c>
      <c r="C2968" s="80">
        <v>5000</v>
      </c>
      <c r="D2968" s="81">
        <v>5116.18</v>
      </c>
      <c r="E2968" s="1" t="s">
        <v>2809</v>
      </c>
      <c r="F2968" s="1" t="s">
        <v>2810</v>
      </c>
      <c r="G2968" s="82" t="s">
        <v>2851</v>
      </c>
      <c r="H2968" s="1" t="s">
        <v>2928</v>
      </c>
    </row>
    <row r="2969" spans="1:8" ht="27.6">
      <c r="A2969" s="1">
        <v>1614</v>
      </c>
      <c r="B2969" s="33" t="s">
        <v>4023</v>
      </c>
      <c r="C2969" s="80">
        <v>5000</v>
      </c>
      <c r="D2969" s="81">
        <v>5135</v>
      </c>
      <c r="E2969" s="1" t="s">
        <v>2809</v>
      </c>
      <c r="F2969" s="1" t="s">
        <v>2810</v>
      </c>
      <c r="G2969" s="82" t="s">
        <v>2821</v>
      </c>
      <c r="H2969" s="1" t="s">
        <v>2984</v>
      </c>
    </row>
    <row r="2970" spans="1:8" ht="27.6">
      <c r="A2970" s="1">
        <v>2661</v>
      </c>
      <c r="B2970" s="33" t="s">
        <v>4022</v>
      </c>
      <c r="C2970" s="80">
        <v>5000</v>
      </c>
      <c r="D2970" s="81">
        <v>5145</v>
      </c>
      <c r="E2970" s="1" t="s">
        <v>2809</v>
      </c>
      <c r="F2970" s="1" t="s">
        <v>2810</v>
      </c>
      <c r="G2970" s="82" t="s">
        <v>2880</v>
      </c>
      <c r="H2970" s="1" t="s">
        <v>3237</v>
      </c>
    </row>
    <row r="2971" spans="1:8">
      <c r="A2971" s="1">
        <v>2981</v>
      </c>
      <c r="B2971" s="33" t="s">
        <v>4021</v>
      </c>
      <c r="C2971" s="80">
        <v>4000</v>
      </c>
      <c r="D2971" s="81">
        <v>5157</v>
      </c>
      <c r="E2971" s="1" t="s">
        <v>2809</v>
      </c>
      <c r="F2971" s="1" t="s">
        <v>2969</v>
      </c>
      <c r="G2971" s="82" t="s">
        <v>2867</v>
      </c>
      <c r="H2971" s="1" t="s">
        <v>2881</v>
      </c>
    </row>
    <row r="2972" spans="1:8">
      <c r="A2972" s="1">
        <v>3753</v>
      </c>
      <c r="B2972" s="33" t="s">
        <v>4020</v>
      </c>
      <c r="C2972" s="80">
        <v>5000</v>
      </c>
      <c r="D2972" s="81">
        <v>5167</v>
      </c>
      <c r="E2972" s="1" t="s">
        <v>2809</v>
      </c>
      <c r="F2972" s="1" t="s">
        <v>2810</v>
      </c>
      <c r="G2972" s="82" t="s">
        <v>2825</v>
      </c>
      <c r="H2972" s="1" t="s">
        <v>3032</v>
      </c>
    </row>
    <row r="2973" spans="1:8">
      <c r="A2973" s="1">
        <v>3208</v>
      </c>
      <c r="B2973" s="33" t="s">
        <v>4019</v>
      </c>
      <c r="C2973" s="80">
        <v>5000</v>
      </c>
      <c r="D2973" s="81">
        <v>5175</v>
      </c>
      <c r="E2973" s="1" t="s">
        <v>2809</v>
      </c>
      <c r="F2973" s="1" t="s">
        <v>2810</v>
      </c>
      <c r="G2973" s="82" t="s">
        <v>2851</v>
      </c>
      <c r="H2973" s="1" t="s">
        <v>2928</v>
      </c>
    </row>
    <row r="2974" spans="1:8">
      <c r="A2974" s="1">
        <v>3748</v>
      </c>
      <c r="B2974" s="33" t="s">
        <v>4018</v>
      </c>
      <c r="C2974" s="80">
        <v>5000</v>
      </c>
      <c r="D2974" s="81">
        <v>5176</v>
      </c>
      <c r="E2974" s="1" t="s">
        <v>2809</v>
      </c>
      <c r="F2974" s="1" t="s">
        <v>2810</v>
      </c>
      <c r="G2974" s="82" t="s">
        <v>2839</v>
      </c>
      <c r="H2974" s="1" t="s">
        <v>3032</v>
      </c>
    </row>
    <row r="2975" spans="1:8" ht="27.6">
      <c r="A2975" s="1">
        <v>245</v>
      </c>
      <c r="B2975" s="33" t="s">
        <v>4017</v>
      </c>
      <c r="C2975" s="80">
        <v>5000</v>
      </c>
      <c r="D2975" s="81">
        <v>5186</v>
      </c>
      <c r="E2975" s="1" t="s">
        <v>2809</v>
      </c>
      <c r="F2975" s="1" t="s">
        <v>2810</v>
      </c>
      <c r="G2975" s="82" t="s">
        <v>2851</v>
      </c>
      <c r="H2975" s="1" t="s">
        <v>2876</v>
      </c>
    </row>
    <row r="2976" spans="1:8">
      <c r="A2976" s="1">
        <v>3369</v>
      </c>
      <c r="B2976" s="33" t="s">
        <v>4016</v>
      </c>
      <c r="C2976" s="80">
        <v>5000</v>
      </c>
      <c r="D2976" s="81">
        <v>5195</v>
      </c>
      <c r="E2976" s="1" t="s">
        <v>2809</v>
      </c>
      <c r="F2976" s="1" t="s">
        <v>2969</v>
      </c>
      <c r="G2976" s="82" t="s">
        <v>2843</v>
      </c>
      <c r="H2976" s="1" t="s">
        <v>2928</v>
      </c>
    </row>
    <row r="2977" spans="1:8">
      <c r="A2977" s="1">
        <v>112</v>
      </c>
      <c r="B2977" s="33" t="s">
        <v>4014</v>
      </c>
      <c r="C2977" s="80">
        <v>5000</v>
      </c>
      <c r="D2977" s="81">
        <v>5200</v>
      </c>
      <c r="E2977" s="1" t="s">
        <v>2809</v>
      </c>
      <c r="F2977" s="1" t="s">
        <v>2810</v>
      </c>
      <c r="G2977" s="82" t="s">
        <v>2849</v>
      </c>
      <c r="H2977" s="1" t="s">
        <v>3439</v>
      </c>
    </row>
    <row r="2978" spans="1:8" ht="27.6">
      <c r="A2978" s="1">
        <v>1001</v>
      </c>
      <c r="B2978" s="33" t="s">
        <v>4015</v>
      </c>
      <c r="C2978" s="80">
        <v>5000</v>
      </c>
      <c r="D2978" s="81">
        <v>5200</v>
      </c>
      <c r="E2978" s="1" t="s">
        <v>2814</v>
      </c>
      <c r="F2978" s="1" t="s">
        <v>2820</v>
      </c>
      <c r="G2978" s="82" t="s">
        <v>2815</v>
      </c>
      <c r="H2978" s="1" t="s">
        <v>2816</v>
      </c>
    </row>
    <row r="2979" spans="1:8" ht="27.6">
      <c r="A2979" s="1">
        <v>1350</v>
      </c>
      <c r="B2979" s="33" t="s">
        <v>4013</v>
      </c>
      <c r="C2979" s="80">
        <v>5000</v>
      </c>
      <c r="D2979" s="81">
        <v>5202.5</v>
      </c>
      <c r="E2979" s="1" t="s">
        <v>2809</v>
      </c>
      <c r="F2979" s="1" t="s">
        <v>2810</v>
      </c>
      <c r="G2979" s="82" t="s">
        <v>2843</v>
      </c>
      <c r="H2979" s="1" t="s">
        <v>2999</v>
      </c>
    </row>
    <row r="2980" spans="1:8" ht="27.6">
      <c r="A2980" s="1">
        <v>1700</v>
      </c>
      <c r="B2980" s="33" t="s">
        <v>4012</v>
      </c>
      <c r="C2980" s="80">
        <v>20000</v>
      </c>
      <c r="D2980" s="81">
        <v>5212</v>
      </c>
      <c r="E2980" s="1" t="s">
        <v>2971</v>
      </c>
      <c r="F2980" s="1" t="s">
        <v>2810</v>
      </c>
      <c r="G2980" s="82" t="s">
        <v>2849</v>
      </c>
      <c r="H2980" s="1" t="s">
        <v>2972</v>
      </c>
    </row>
    <row r="2981" spans="1:8">
      <c r="A2981" s="1">
        <v>3021</v>
      </c>
      <c r="B2981" s="33" t="s">
        <v>4010</v>
      </c>
      <c r="C2981" s="80">
        <v>4500</v>
      </c>
      <c r="D2981" s="81">
        <v>5221</v>
      </c>
      <c r="E2981" s="1" t="s">
        <v>2809</v>
      </c>
      <c r="F2981" s="1" t="s">
        <v>2810</v>
      </c>
      <c r="G2981" s="82" t="s">
        <v>2818</v>
      </c>
      <c r="H2981" s="1" t="s">
        <v>2881</v>
      </c>
    </row>
    <row r="2982" spans="1:8">
      <c r="A2982" s="1">
        <v>3217</v>
      </c>
      <c r="B2982" s="33" t="s">
        <v>4011</v>
      </c>
      <c r="C2982" s="80">
        <v>4500</v>
      </c>
      <c r="D2982" s="81">
        <v>5221</v>
      </c>
      <c r="E2982" s="1" t="s">
        <v>2809</v>
      </c>
      <c r="F2982" s="1" t="s">
        <v>2810</v>
      </c>
      <c r="G2982" s="82" t="s">
        <v>2818</v>
      </c>
      <c r="H2982" s="1" t="s">
        <v>2928</v>
      </c>
    </row>
    <row r="2983" spans="1:8">
      <c r="A2983" s="1">
        <v>1249</v>
      </c>
      <c r="B2983" s="33" t="s">
        <v>4009</v>
      </c>
      <c r="C2983" s="80">
        <v>5000</v>
      </c>
      <c r="D2983" s="81">
        <v>5222</v>
      </c>
      <c r="E2983" s="1" t="s">
        <v>2809</v>
      </c>
      <c r="F2983" s="1" t="s">
        <v>2810</v>
      </c>
      <c r="G2983" s="82" t="s">
        <v>2821</v>
      </c>
      <c r="H2983" s="1" t="s">
        <v>2984</v>
      </c>
    </row>
    <row r="2984" spans="1:8">
      <c r="A2984" s="1">
        <v>729</v>
      </c>
      <c r="B2984" s="33" t="s">
        <v>4007</v>
      </c>
      <c r="C2984" s="80">
        <v>4000</v>
      </c>
      <c r="D2984" s="81">
        <v>5226</v>
      </c>
      <c r="E2984" s="1" t="s">
        <v>2809</v>
      </c>
      <c r="F2984" s="1" t="s">
        <v>2810</v>
      </c>
      <c r="G2984" s="82" t="s">
        <v>2851</v>
      </c>
      <c r="H2984" s="1" t="s">
        <v>2999</v>
      </c>
    </row>
    <row r="2985" spans="1:8" ht="27.6">
      <c r="A2985" s="1">
        <v>3331</v>
      </c>
      <c r="B2985" s="33" t="s">
        <v>4008</v>
      </c>
      <c r="C2985" s="80">
        <v>5000</v>
      </c>
      <c r="D2985" s="81">
        <v>5226</v>
      </c>
      <c r="E2985" s="1" t="s">
        <v>2809</v>
      </c>
      <c r="F2985" s="1" t="s">
        <v>2810</v>
      </c>
      <c r="G2985" s="82" t="s">
        <v>2880</v>
      </c>
      <c r="H2985" s="1" t="s">
        <v>2928</v>
      </c>
    </row>
    <row r="2986" spans="1:8" ht="27.6">
      <c r="A2986" s="1">
        <v>521</v>
      </c>
      <c r="B2986" s="33" t="s">
        <v>4006</v>
      </c>
      <c r="C2986" s="80">
        <v>5000</v>
      </c>
      <c r="D2986" s="81">
        <v>5232</v>
      </c>
      <c r="E2986" s="1" t="s">
        <v>2809</v>
      </c>
      <c r="F2986" s="1" t="s">
        <v>2810</v>
      </c>
      <c r="G2986" s="82" t="s">
        <v>2818</v>
      </c>
      <c r="H2986" s="1" t="s">
        <v>2928</v>
      </c>
    </row>
    <row r="2987" spans="1:8" ht="27.6">
      <c r="A2987" s="1">
        <v>2651</v>
      </c>
      <c r="B2987" s="33" t="s">
        <v>4005</v>
      </c>
      <c r="C2987" s="80">
        <v>280000</v>
      </c>
      <c r="D2987" s="81">
        <v>5233</v>
      </c>
      <c r="E2987" s="1" t="s">
        <v>2814</v>
      </c>
      <c r="F2987" s="1" t="s">
        <v>2810</v>
      </c>
      <c r="G2987" s="82" t="s">
        <v>2843</v>
      </c>
      <c r="H2987" s="1" t="s">
        <v>2844</v>
      </c>
    </row>
    <row r="2988" spans="1:8">
      <c r="A2988" s="1">
        <v>2785</v>
      </c>
      <c r="B2988" s="33" t="s">
        <v>4004</v>
      </c>
      <c r="C2988" s="80">
        <v>5000</v>
      </c>
      <c r="D2988" s="81">
        <v>5234</v>
      </c>
      <c r="E2988" s="1" t="s">
        <v>2809</v>
      </c>
      <c r="F2988" s="1" t="s">
        <v>2810</v>
      </c>
      <c r="G2988" s="82" t="s">
        <v>2851</v>
      </c>
      <c r="H2988" s="1" t="s">
        <v>2928</v>
      </c>
    </row>
    <row r="2989" spans="1:8" ht="27.6">
      <c r="A2989" s="1">
        <v>2114</v>
      </c>
      <c r="B2989" s="33" t="s">
        <v>4003</v>
      </c>
      <c r="C2989" s="80">
        <v>5000</v>
      </c>
      <c r="D2989" s="81">
        <v>5235</v>
      </c>
      <c r="E2989" s="1" t="s">
        <v>2809</v>
      </c>
      <c r="F2989" s="1" t="s">
        <v>2810</v>
      </c>
      <c r="G2989" s="82" t="s">
        <v>2818</v>
      </c>
      <c r="H2989" s="1" t="s">
        <v>2948</v>
      </c>
    </row>
    <row r="2990" spans="1:8" ht="27.6">
      <c r="A2990" s="1">
        <v>1647</v>
      </c>
      <c r="B2990" s="33" t="s">
        <v>4002</v>
      </c>
      <c r="C2990" s="80">
        <v>5000</v>
      </c>
      <c r="D2990" s="81">
        <v>5236</v>
      </c>
      <c r="E2990" s="1" t="s">
        <v>2809</v>
      </c>
      <c r="F2990" s="1" t="s">
        <v>2810</v>
      </c>
      <c r="G2990" s="82" t="s">
        <v>2825</v>
      </c>
      <c r="H2990" s="1" t="s">
        <v>3185</v>
      </c>
    </row>
    <row r="2991" spans="1:8" ht="27.6">
      <c r="A2991" s="1">
        <v>2819</v>
      </c>
      <c r="B2991" s="33" t="s">
        <v>4001</v>
      </c>
      <c r="C2991" s="80">
        <v>5000</v>
      </c>
      <c r="D2991" s="81">
        <v>5240</v>
      </c>
      <c r="E2991" s="1" t="s">
        <v>2809</v>
      </c>
      <c r="F2991" s="1" t="s">
        <v>2820</v>
      </c>
      <c r="G2991" s="82" t="s">
        <v>2825</v>
      </c>
      <c r="H2991" s="1" t="s">
        <v>2928</v>
      </c>
    </row>
    <row r="2992" spans="1:8">
      <c r="A2992" s="1">
        <v>3146</v>
      </c>
      <c r="B2992" s="33" t="s">
        <v>4000</v>
      </c>
      <c r="C2992" s="80">
        <v>50000</v>
      </c>
      <c r="D2992" s="81">
        <v>5250</v>
      </c>
      <c r="E2992" s="1" t="s">
        <v>2971</v>
      </c>
      <c r="F2992" s="1" t="s">
        <v>3051</v>
      </c>
      <c r="G2992" s="82" t="s">
        <v>2849</v>
      </c>
      <c r="H2992" s="1" t="s">
        <v>2928</v>
      </c>
    </row>
    <row r="2993" spans="1:8">
      <c r="A2993" s="1">
        <v>3276</v>
      </c>
      <c r="B2993" s="33" t="s">
        <v>3999</v>
      </c>
      <c r="C2993" s="80">
        <v>4500</v>
      </c>
      <c r="D2993" s="81">
        <v>5258</v>
      </c>
      <c r="E2993" s="1" t="s">
        <v>2809</v>
      </c>
      <c r="F2993" s="1" t="s">
        <v>96</v>
      </c>
      <c r="G2993" s="82" t="s">
        <v>2811</v>
      </c>
      <c r="H2993" s="1" t="s">
        <v>2928</v>
      </c>
    </row>
    <row r="2994" spans="1:8" ht="27.6">
      <c r="A2994" s="1">
        <v>394</v>
      </c>
      <c r="B2994" s="33" t="s">
        <v>3998</v>
      </c>
      <c r="C2994" s="80">
        <v>4700</v>
      </c>
      <c r="D2994" s="81">
        <v>5259</v>
      </c>
      <c r="E2994" s="1" t="s">
        <v>2809</v>
      </c>
      <c r="F2994" s="1" t="s">
        <v>2841</v>
      </c>
      <c r="G2994" s="82" t="s">
        <v>2811</v>
      </c>
      <c r="H2994" s="1" t="s">
        <v>2876</v>
      </c>
    </row>
    <row r="2995" spans="1:8">
      <c r="A2995" s="1">
        <v>92</v>
      </c>
      <c r="B2995" s="33" t="s">
        <v>3997</v>
      </c>
      <c r="C2995" s="80">
        <v>5000</v>
      </c>
      <c r="D2995" s="81">
        <v>5260</v>
      </c>
      <c r="E2995" s="1" t="s">
        <v>2809</v>
      </c>
      <c r="F2995" s="1" t="s">
        <v>96</v>
      </c>
      <c r="G2995" s="82" t="s">
        <v>2815</v>
      </c>
      <c r="H2995" s="1" t="s">
        <v>3439</v>
      </c>
    </row>
    <row r="2996" spans="1:8">
      <c r="A2996" s="1">
        <v>3440</v>
      </c>
      <c r="B2996" s="33" t="s">
        <v>3996</v>
      </c>
      <c r="C2996" s="80">
        <v>5000</v>
      </c>
      <c r="D2996" s="81">
        <v>5260.92</v>
      </c>
      <c r="E2996" s="1" t="s">
        <v>2809</v>
      </c>
      <c r="F2996" s="1" t="s">
        <v>2810</v>
      </c>
      <c r="G2996" s="82" t="s">
        <v>2821</v>
      </c>
      <c r="H2996" s="1" t="s">
        <v>2928</v>
      </c>
    </row>
    <row r="2997" spans="1:8">
      <c r="A2997" s="1">
        <v>403</v>
      </c>
      <c r="B2997" s="33" t="s">
        <v>3995</v>
      </c>
      <c r="C2997" s="80">
        <v>5000</v>
      </c>
      <c r="D2997" s="81">
        <v>5263</v>
      </c>
      <c r="E2997" s="1" t="s">
        <v>2809</v>
      </c>
      <c r="F2997" s="1" t="s">
        <v>2810</v>
      </c>
      <c r="G2997" s="82" t="s">
        <v>2821</v>
      </c>
      <c r="H2997" s="1" t="s">
        <v>2876</v>
      </c>
    </row>
    <row r="2998" spans="1:8">
      <c r="A2998" s="1">
        <v>3825</v>
      </c>
      <c r="B2998" s="33" t="s">
        <v>3994</v>
      </c>
      <c r="C2998" s="80">
        <v>5000</v>
      </c>
      <c r="D2998" s="81">
        <v>5271</v>
      </c>
      <c r="E2998" s="1" t="s">
        <v>2809</v>
      </c>
      <c r="F2998" s="1" t="s">
        <v>2810</v>
      </c>
      <c r="G2998" s="82" t="s">
        <v>2825</v>
      </c>
      <c r="H2998" s="1" t="s">
        <v>2928</v>
      </c>
    </row>
    <row r="2999" spans="1:8">
      <c r="A2999" s="1">
        <v>3685</v>
      </c>
      <c r="B2999" s="33" t="s">
        <v>3993</v>
      </c>
      <c r="C2999" s="80">
        <v>5000</v>
      </c>
      <c r="D2999" s="81">
        <v>5285</v>
      </c>
      <c r="E2999" s="1" t="s">
        <v>2809</v>
      </c>
      <c r="F2999" s="1" t="s">
        <v>2810</v>
      </c>
      <c r="G2999" s="82" t="s">
        <v>2823</v>
      </c>
      <c r="H2999" s="1" t="s">
        <v>2928</v>
      </c>
    </row>
    <row r="3000" spans="1:8">
      <c r="A3000" s="1">
        <v>3656</v>
      </c>
      <c r="B3000" s="33" t="s">
        <v>3991</v>
      </c>
      <c r="C3000" s="80">
        <v>5000</v>
      </c>
      <c r="D3000" s="81">
        <v>5291</v>
      </c>
      <c r="E3000" s="1" t="s">
        <v>2809</v>
      </c>
      <c r="F3000" s="1" t="s">
        <v>3992</v>
      </c>
      <c r="G3000" s="82" t="s">
        <v>2839</v>
      </c>
      <c r="H3000" s="1" t="s">
        <v>2928</v>
      </c>
    </row>
    <row r="3001" spans="1:8">
      <c r="A3001" s="1">
        <v>3436</v>
      </c>
      <c r="B3001" s="33" t="s">
        <v>3990</v>
      </c>
      <c r="C3001" s="80">
        <v>5000</v>
      </c>
      <c r="D3001" s="81">
        <v>5295</v>
      </c>
      <c r="E3001" s="1" t="s">
        <v>2809</v>
      </c>
      <c r="F3001" s="1" t="s">
        <v>2810</v>
      </c>
      <c r="G3001" s="82" t="s">
        <v>2851</v>
      </c>
      <c r="H3001" s="1" t="s">
        <v>2928</v>
      </c>
    </row>
    <row r="3002" spans="1:8">
      <c r="A3002" s="1">
        <v>1535</v>
      </c>
      <c r="B3002" s="33" t="s">
        <v>3989</v>
      </c>
      <c r="C3002" s="80">
        <v>4000</v>
      </c>
      <c r="D3002" s="81">
        <v>5297</v>
      </c>
      <c r="E3002" s="1" t="s">
        <v>2809</v>
      </c>
      <c r="F3002" s="1" t="s">
        <v>2810</v>
      </c>
      <c r="G3002" s="82" t="s">
        <v>2823</v>
      </c>
      <c r="H3002" s="1" t="s">
        <v>2834</v>
      </c>
    </row>
    <row r="3003" spans="1:8">
      <c r="A3003" s="1">
        <v>1272</v>
      </c>
      <c r="B3003" s="33" t="s">
        <v>3988</v>
      </c>
      <c r="C3003" s="80">
        <v>5000</v>
      </c>
      <c r="D3003" s="81">
        <v>5300</v>
      </c>
      <c r="E3003" s="1" t="s">
        <v>2809</v>
      </c>
      <c r="F3003" s="1" t="s">
        <v>2810</v>
      </c>
      <c r="G3003" s="82" t="s">
        <v>2823</v>
      </c>
      <c r="H3003" s="1" t="s">
        <v>2984</v>
      </c>
    </row>
    <row r="3004" spans="1:8">
      <c r="A3004" s="1">
        <v>3045</v>
      </c>
      <c r="B3004" s="33" t="s">
        <v>3987</v>
      </c>
      <c r="C3004" s="80">
        <v>4000</v>
      </c>
      <c r="D3004" s="81">
        <v>5308.26</v>
      </c>
      <c r="E3004" s="1" t="s">
        <v>2809</v>
      </c>
      <c r="F3004" s="1" t="s">
        <v>2810</v>
      </c>
      <c r="G3004" s="82" t="s">
        <v>2851</v>
      </c>
      <c r="H3004" s="1" t="s">
        <v>2881</v>
      </c>
    </row>
    <row r="3005" spans="1:8">
      <c r="A3005" s="1">
        <v>1885</v>
      </c>
      <c r="B3005" s="33" t="s">
        <v>3986</v>
      </c>
      <c r="C3005" s="80">
        <v>4575</v>
      </c>
      <c r="D3005" s="81">
        <v>5322</v>
      </c>
      <c r="E3005" s="1" t="s">
        <v>2809</v>
      </c>
      <c r="F3005" s="1" t="s">
        <v>2810</v>
      </c>
      <c r="G3005" s="82" t="s">
        <v>2851</v>
      </c>
      <c r="H3005" s="1" t="s">
        <v>2948</v>
      </c>
    </row>
    <row r="3006" spans="1:8" ht="27.6">
      <c r="A3006" s="1">
        <v>272</v>
      </c>
      <c r="B3006" s="33" t="s">
        <v>3985</v>
      </c>
      <c r="C3006" s="80">
        <v>3000</v>
      </c>
      <c r="D3006" s="81">
        <v>5323.01</v>
      </c>
      <c r="E3006" s="1" t="s">
        <v>2809</v>
      </c>
      <c r="F3006" s="1" t="s">
        <v>2810</v>
      </c>
      <c r="G3006" s="82" t="s">
        <v>2811</v>
      </c>
      <c r="H3006" s="1" t="s">
        <v>2876</v>
      </c>
    </row>
    <row r="3007" spans="1:8">
      <c r="A3007" s="1">
        <v>3111</v>
      </c>
      <c r="B3007" s="33" t="s">
        <v>3984</v>
      </c>
      <c r="C3007" s="80">
        <v>20000</v>
      </c>
      <c r="D3007" s="81">
        <v>5328</v>
      </c>
      <c r="E3007" s="1" t="s">
        <v>2861</v>
      </c>
      <c r="F3007" s="1" t="s">
        <v>2810</v>
      </c>
      <c r="G3007" s="82" t="s">
        <v>2880</v>
      </c>
      <c r="H3007" s="1" t="s">
        <v>2881</v>
      </c>
    </row>
    <row r="3008" spans="1:8">
      <c r="A3008" s="1">
        <v>1759</v>
      </c>
      <c r="B3008" s="33" t="s">
        <v>3983</v>
      </c>
      <c r="C3008" s="80">
        <v>5000</v>
      </c>
      <c r="D3008" s="81">
        <v>5330</v>
      </c>
      <c r="E3008" s="1" t="s">
        <v>2809</v>
      </c>
      <c r="F3008" s="1" t="s">
        <v>2810</v>
      </c>
      <c r="G3008" s="82" t="s">
        <v>2849</v>
      </c>
      <c r="H3008" s="1" t="s">
        <v>2834</v>
      </c>
    </row>
    <row r="3009" spans="1:8">
      <c r="A3009" s="1">
        <v>2173</v>
      </c>
      <c r="B3009" s="33" t="s">
        <v>3982</v>
      </c>
      <c r="C3009" s="80">
        <v>4200</v>
      </c>
      <c r="D3009" s="81">
        <v>5331</v>
      </c>
      <c r="E3009" s="1" t="s">
        <v>2809</v>
      </c>
      <c r="F3009" s="1" t="s">
        <v>2810</v>
      </c>
      <c r="G3009" s="82" t="s">
        <v>2867</v>
      </c>
      <c r="H3009" s="1" t="s">
        <v>2984</v>
      </c>
    </row>
    <row r="3010" spans="1:8">
      <c r="A3010" s="1">
        <v>3495</v>
      </c>
      <c r="B3010" s="33" t="s">
        <v>3981</v>
      </c>
      <c r="C3010" s="80">
        <v>5000</v>
      </c>
      <c r="D3010" s="81">
        <v>5343</v>
      </c>
      <c r="E3010" s="1" t="s">
        <v>2809</v>
      </c>
      <c r="F3010" s="1" t="s">
        <v>96</v>
      </c>
      <c r="G3010" s="82" t="s">
        <v>2818</v>
      </c>
      <c r="H3010" s="1" t="s">
        <v>2928</v>
      </c>
    </row>
    <row r="3011" spans="1:8" ht="27.6">
      <c r="A3011" s="1">
        <v>1381</v>
      </c>
      <c r="B3011" s="33" t="s">
        <v>3980</v>
      </c>
      <c r="C3011" s="80">
        <v>5000</v>
      </c>
      <c r="D3011" s="81">
        <v>5355</v>
      </c>
      <c r="E3011" s="1" t="s">
        <v>2809</v>
      </c>
      <c r="F3011" s="1" t="s">
        <v>2810</v>
      </c>
      <c r="G3011" s="82" t="s">
        <v>2843</v>
      </c>
      <c r="H3011" s="1" t="s">
        <v>2984</v>
      </c>
    </row>
    <row r="3012" spans="1:8">
      <c r="A3012" s="1">
        <v>3483</v>
      </c>
      <c r="B3012" s="33" t="s">
        <v>3979</v>
      </c>
      <c r="C3012" s="80">
        <v>3350</v>
      </c>
      <c r="D3012" s="81">
        <v>5358</v>
      </c>
      <c r="E3012" s="1" t="s">
        <v>2809</v>
      </c>
      <c r="F3012" s="1" t="s">
        <v>2810</v>
      </c>
      <c r="G3012" s="82" t="s">
        <v>2821</v>
      </c>
      <c r="H3012" s="1" t="s">
        <v>2928</v>
      </c>
    </row>
    <row r="3013" spans="1:8">
      <c r="A3013" s="1">
        <v>2180</v>
      </c>
      <c r="B3013" s="33" t="s">
        <v>3978</v>
      </c>
      <c r="C3013" s="80">
        <v>5000</v>
      </c>
      <c r="D3013" s="81">
        <v>5359.21</v>
      </c>
      <c r="E3013" s="1" t="s">
        <v>2809</v>
      </c>
      <c r="F3013" s="1" t="s">
        <v>2810</v>
      </c>
      <c r="G3013" s="82" t="s">
        <v>2818</v>
      </c>
      <c r="H3013" s="1" t="s">
        <v>2984</v>
      </c>
    </row>
    <row r="3014" spans="1:8">
      <c r="A3014" s="1">
        <v>33</v>
      </c>
      <c r="B3014" s="33" t="s">
        <v>3977</v>
      </c>
      <c r="C3014" s="80">
        <v>5250</v>
      </c>
      <c r="D3014" s="81">
        <v>5360</v>
      </c>
      <c r="E3014" s="1" t="s">
        <v>2809</v>
      </c>
      <c r="F3014" s="1" t="s">
        <v>2810</v>
      </c>
      <c r="G3014" s="82" t="s">
        <v>2818</v>
      </c>
      <c r="H3014" s="1" t="s">
        <v>2997</v>
      </c>
    </row>
    <row r="3015" spans="1:8" ht="27.6">
      <c r="A3015" s="1">
        <v>3334</v>
      </c>
      <c r="B3015" s="33" t="s">
        <v>3976</v>
      </c>
      <c r="C3015" s="80">
        <v>3871</v>
      </c>
      <c r="D3015" s="81">
        <v>5366</v>
      </c>
      <c r="E3015" s="1" t="s">
        <v>2809</v>
      </c>
      <c r="F3015" s="1" t="s">
        <v>2810</v>
      </c>
      <c r="G3015" s="82" t="s">
        <v>2821</v>
      </c>
      <c r="H3015" s="1" t="s">
        <v>2928</v>
      </c>
    </row>
    <row r="3016" spans="1:8">
      <c r="A3016" s="1">
        <v>3352</v>
      </c>
      <c r="B3016" s="33" t="s">
        <v>3975</v>
      </c>
      <c r="C3016" s="80">
        <v>5000</v>
      </c>
      <c r="D3016" s="81">
        <v>5376</v>
      </c>
      <c r="E3016" s="1" t="s">
        <v>2809</v>
      </c>
      <c r="F3016" s="1" t="s">
        <v>2820</v>
      </c>
      <c r="G3016" s="82" t="s">
        <v>2825</v>
      </c>
      <c r="H3016" s="1" t="s">
        <v>2928</v>
      </c>
    </row>
    <row r="3017" spans="1:8" ht="27.6">
      <c r="A3017" s="1">
        <v>3797</v>
      </c>
      <c r="B3017" s="33" t="s">
        <v>3974</v>
      </c>
      <c r="C3017" s="80">
        <v>6000</v>
      </c>
      <c r="D3017" s="81">
        <v>5380</v>
      </c>
      <c r="E3017" s="1" t="s">
        <v>2861</v>
      </c>
      <c r="F3017" s="1" t="s">
        <v>2810</v>
      </c>
      <c r="G3017" s="82" t="s">
        <v>2849</v>
      </c>
      <c r="H3017" s="1" t="s">
        <v>3032</v>
      </c>
    </row>
    <row r="3018" spans="1:8">
      <c r="A3018" s="1">
        <v>47</v>
      </c>
      <c r="B3018" s="33" t="s">
        <v>3973</v>
      </c>
      <c r="C3018" s="80">
        <v>5000</v>
      </c>
      <c r="D3018" s="81">
        <v>5380.55</v>
      </c>
      <c r="E3018" s="1" t="s">
        <v>2809</v>
      </c>
      <c r="F3018" s="1" t="s">
        <v>2810</v>
      </c>
      <c r="G3018" s="82" t="s">
        <v>2818</v>
      </c>
      <c r="H3018" s="1" t="s">
        <v>2997</v>
      </c>
    </row>
    <row r="3019" spans="1:8">
      <c r="A3019" s="1">
        <v>273</v>
      </c>
      <c r="B3019" s="33" t="s">
        <v>3972</v>
      </c>
      <c r="C3019" s="80">
        <v>5000</v>
      </c>
      <c r="D3019" s="81">
        <v>5388.79</v>
      </c>
      <c r="E3019" s="1" t="s">
        <v>2809</v>
      </c>
      <c r="F3019" s="1" t="s">
        <v>2810</v>
      </c>
      <c r="G3019" s="82" t="s">
        <v>2821</v>
      </c>
      <c r="H3019" s="1" t="s">
        <v>2876</v>
      </c>
    </row>
    <row r="3020" spans="1:8">
      <c r="A3020" s="1">
        <v>1803</v>
      </c>
      <c r="B3020" s="33" t="s">
        <v>3971</v>
      </c>
      <c r="C3020" s="80">
        <v>17500</v>
      </c>
      <c r="D3020" s="81">
        <v>5390</v>
      </c>
      <c r="E3020" s="1" t="s">
        <v>2861</v>
      </c>
      <c r="F3020" s="1" t="s">
        <v>2810</v>
      </c>
      <c r="G3020" s="82" t="s">
        <v>2839</v>
      </c>
      <c r="H3020" s="1" t="s">
        <v>2834</v>
      </c>
    </row>
    <row r="3021" spans="1:8">
      <c r="A3021" s="1">
        <v>2061</v>
      </c>
      <c r="B3021" s="33" t="s">
        <v>3970</v>
      </c>
      <c r="C3021" s="80">
        <v>5000</v>
      </c>
      <c r="D3021" s="81">
        <v>5396</v>
      </c>
      <c r="E3021" s="1" t="s">
        <v>2809</v>
      </c>
      <c r="F3021" s="1" t="s">
        <v>2810</v>
      </c>
      <c r="G3021" s="82" t="s">
        <v>2815</v>
      </c>
      <c r="H3021" s="1" t="s">
        <v>2812</v>
      </c>
    </row>
    <row r="3022" spans="1:8" ht="27.6">
      <c r="A3022" s="1">
        <v>2287</v>
      </c>
      <c r="B3022" s="33" t="s">
        <v>3969</v>
      </c>
      <c r="C3022" s="80">
        <v>4500</v>
      </c>
      <c r="D3022" s="81">
        <v>5398.99</v>
      </c>
      <c r="E3022" s="1" t="s">
        <v>2809</v>
      </c>
      <c r="F3022" s="1" t="s">
        <v>2810</v>
      </c>
      <c r="G3022" s="82" t="s">
        <v>2821</v>
      </c>
      <c r="H3022" s="1" t="s">
        <v>2984</v>
      </c>
    </row>
    <row r="3023" spans="1:8">
      <c r="A3023" s="1">
        <v>111</v>
      </c>
      <c r="B3023" s="33" t="s">
        <v>3967</v>
      </c>
      <c r="C3023" s="80">
        <v>3500</v>
      </c>
      <c r="D3023" s="81">
        <v>5410</v>
      </c>
      <c r="E3023" s="1" t="s">
        <v>2809</v>
      </c>
      <c r="F3023" s="1" t="s">
        <v>2892</v>
      </c>
      <c r="G3023" s="82" t="s">
        <v>2825</v>
      </c>
      <c r="H3023" s="1" t="s">
        <v>3439</v>
      </c>
    </row>
    <row r="3024" spans="1:8">
      <c r="A3024" s="1">
        <v>3773</v>
      </c>
      <c r="B3024" s="33" t="s">
        <v>3968</v>
      </c>
      <c r="C3024" s="80">
        <v>5000</v>
      </c>
      <c r="D3024" s="81">
        <v>5410</v>
      </c>
      <c r="E3024" s="1" t="s">
        <v>2809</v>
      </c>
      <c r="F3024" s="1" t="s">
        <v>2810</v>
      </c>
      <c r="G3024" s="82" t="s">
        <v>2818</v>
      </c>
      <c r="H3024" s="1" t="s">
        <v>3032</v>
      </c>
    </row>
    <row r="3025" spans="1:8">
      <c r="A3025" s="1">
        <v>2278</v>
      </c>
      <c r="B3025" s="33" t="s">
        <v>3966</v>
      </c>
      <c r="C3025" s="80">
        <v>2000</v>
      </c>
      <c r="D3025" s="81">
        <v>5414</v>
      </c>
      <c r="E3025" s="1" t="s">
        <v>2809</v>
      </c>
      <c r="F3025" s="1" t="s">
        <v>2856</v>
      </c>
      <c r="G3025" s="82" t="s">
        <v>2843</v>
      </c>
      <c r="H3025" s="1" t="s">
        <v>2853</v>
      </c>
    </row>
    <row r="3026" spans="1:8" ht="27.6">
      <c r="A3026" s="1">
        <v>1782</v>
      </c>
      <c r="B3026" s="33" t="s">
        <v>3965</v>
      </c>
      <c r="C3026" s="80">
        <v>35000</v>
      </c>
      <c r="D3026" s="81">
        <v>5422</v>
      </c>
      <c r="E3026" s="1" t="s">
        <v>2861</v>
      </c>
      <c r="F3026" s="1" t="s">
        <v>2810</v>
      </c>
      <c r="G3026" s="82" t="s">
        <v>2839</v>
      </c>
      <c r="H3026" s="1" t="s">
        <v>2834</v>
      </c>
    </row>
    <row r="3027" spans="1:8">
      <c r="A3027" s="1">
        <v>3277</v>
      </c>
      <c r="B3027" s="33" t="s">
        <v>3964</v>
      </c>
      <c r="C3027" s="80">
        <v>5000</v>
      </c>
      <c r="D3027" s="81">
        <v>5430</v>
      </c>
      <c r="E3027" s="1" t="s">
        <v>2809</v>
      </c>
      <c r="F3027" s="1" t="s">
        <v>2820</v>
      </c>
      <c r="G3027" s="82" t="s">
        <v>2818</v>
      </c>
      <c r="H3027" s="1" t="s">
        <v>2928</v>
      </c>
    </row>
    <row r="3028" spans="1:8" ht="27.6">
      <c r="A3028" s="1">
        <v>1431</v>
      </c>
      <c r="B3028" s="33" t="s">
        <v>3963</v>
      </c>
      <c r="C3028" s="80">
        <v>17000</v>
      </c>
      <c r="D3028" s="81">
        <v>5431</v>
      </c>
      <c r="E3028" s="1" t="s">
        <v>2861</v>
      </c>
      <c r="F3028" s="1" t="s">
        <v>2810</v>
      </c>
      <c r="G3028" s="82" t="s">
        <v>2818</v>
      </c>
      <c r="H3028" s="1" t="s">
        <v>3694</v>
      </c>
    </row>
    <row r="3029" spans="1:8">
      <c r="A3029" s="1">
        <v>2320</v>
      </c>
      <c r="B3029" s="33" t="s">
        <v>3962</v>
      </c>
      <c r="C3029" s="80">
        <v>5000</v>
      </c>
      <c r="D3029" s="81">
        <v>5433</v>
      </c>
      <c r="E3029" s="1" t="s">
        <v>2809</v>
      </c>
      <c r="F3029" s="1" t="s">
        <v>2810</v>
      </c>
      <c r="G3029" s="82" t="s">
        <v>2811</v>
      </c>
      <c r="H3029" s="1" t="s">
        <v>2948</v>
      </c>
    </row>
    <row r="3030" spans="1:8" ht="27.6">
      <c r="A3030" s="1">
        <v>1610</v>
      </c>
      <c r="B3030" s="33" t="s">
        <v>3961</v>
      </c>
      <c r="C3030" s="80">
        <v>2000</v>
      </c>
      <c r="D3030" s="81">
        <v>5437</v>
      </c>
      <c r="E3030" s="1" t="s">
        <v>2809</v>
      </c>
      <c r="F3030" s="1" t="s">
        <v>2810</v>
      </c>
      <c r="G3030" s="82" t="s">
        <v>2843</v>
      </c>
      <c r="H3030" s="1" t="s">
        <v>2984</v>
      </c>
    </row>
    <row r="3031" spans="1:8" ht="27.6">
      <c r="A3031" s="1">
        <v>727</v>
      </c>
      <c r="B3031" s="33" t="s">
        <v>3960</v>
      </c>
      <c r="C3031" s="80">
        <v>3500</v>
      </c>
      <c r="D3031" s="81">
        <v>5443</v>
      </c>
      <c r="E3031" s="1" t="s">
        <v>2809</v>
      </c>
      <c r="F3031" s="1" t="s">
        <v>2810</v>
      </c>
      <c r="G3031" s="82" t="s">
        <v>2815</v>
      </c>
      <c r="H3031" s="1" t="s">
        <v>2999</v>
      </c>
    </row>
    <row r="3032" spans="1:8" ht="27.6">
      <c r="A3032" s="1">
        <v>1804</v>
      </c>
      <c r="B3032" s="33" t="s">
        <v>3959</v>
      </c>
      <c r="C3032" s="80">
        <v>15500</v>
      </c>
      <c r="D3032" s="81">
        <v>5452</v>
      </c>
      <c r="E3032" s="1" t="s">
        <v>2861</v>
      </c>
      <c r="F3032" s="1" t="s">
        <v>2810</v>
      </c>
      <c r="G3032" s="82" t="s">
        <v>2818</v>
      </c>
      <c r="H3032" s="1" t="s">
        <v>2834</v>
      </c>
    </row>
    <row r="3033" spans="1:8">
      <c r="A3033" s="1">
        <v>327</v>
      </c>
      <c r="B3033" s="33" t="s">
        <v>3958</v>
      </c>
      <c r="C3033" s="80">
        <v>4000</v>
      </c>
      <c r="D3033" s="81">
        <v>5456</v>
      </c>
      <c r="E3033" s="1" t="s">
        <v>2809</v>
      </c>
      <c r="F3033" s="1" t="s">
        <v>2810</v>
      </c>
      <c r="G3033" s="82" t="s">
        <v>2811</v>
      </c>
      <c r="H3033" s="1" t="s">
        <v>2876</v>
      </c>
    </row>
    <row r="3034" spans="1:8" ht="27.6">
      <c r="A3034" s="1">
        <v>3260</v>
      </c>
      <c r="B3034" s="33" t="s">
        <v>3957</v>
      </c>
      <c r="C3034" s="80">
        <v>5000</v>
      </c>
      <c r="D3034" s="81">
        <v>5462</v>
      </c>
      <c r="E3034" s="1" t="s">
        <v>2809</v>
      </c>
      <c r="F3034" s="1" t="s">
        <v>2810</v>
      </c>
      <c r="G3034" s="82" t="s">
        <v>2818</v>
      </c>
      <c r="H3034" s="1" t="s">
        <v>2928</v>
      </c>
    </row>
    <row r="3035" spans="1:8">
      <c r="A3035" s="1">
        <v>1387</v>
      </c>
      <c r="B3035" s="33" t="s">
        <v>3956</v>
      </c>
      <c r="C3035" s="80">
        <v>4000</v>
      </c>
      <c r="D3035" s="81">
        <v>5465</v>
      </c>
      <c r="E3035" s="1" t="s">
        <v>2809</v>
      </c>
      <c r="F3035" s="1" t="s">
        <v>2810</v>
      </c>
      <c r="G3035" s="82" t="s">
        <v>2825</v>
      </c>
      <c r="H3035" s="1" t="s">
        <v>2984</v>
      </c>
    </row>
    <row r="3036" spans="1:8">
      <c r="A3036" s="1">
        <v>723</v>
      </c>
      <c r="B3036" s="33" t="s">
        <v>3955</v>
      </c>
      <c r="C3036" s="80">
        <v>5000</v>
      </c>
      <c r="D3036" s="81">
        <v>5469</v>
      </c>
      <c r="E3036" s="1" t="s">
        <v>2809</v>
      </c>
      <c r="F3036" s="1" t="s">
        <v>2810</v>
      </c>
      <c r="G3036" s="82" t="s">
        <v>2821</v>
      </c>
      <c r="H3036" s="1" t="s">
        <v>2999</v>
      </c>
    </row>
    <row r="3037" spans="1:8">
      <c r="A3037" s="1">
        <v>3175</v>
      </c>
      <c r="B3037" s="33" t="s">
        <v>3954</v>
      </c>
      <c r="C3037" s="80">
        <v>5000</v>
      </c>
      <c r="D3037" s="81">
        <v>5478</v>
      </c>
      <c r="E3037" s="1" t="s">
        <v>2809</v>
      </c>
      <c r="F3037" s="1" t="s">
        <v>2810</v>
      </c>
      <c r="G3037" s="82" t="s">
        <v>2815</v>
      </c>
      <c r="H3037" s="1" t="s">
        <v>2928</v>
      </c>
    </row>
    <row r="3038" spans="1:8">
      <c r="A3038" s="1">
        <v>2961</v>
      </c>
      <c r="B3038" s="33" t="s">
        <v>3953</v>
      </c>
      <c r="C3038" s="80">
        <v>5000</v>
      </c>
      <c r="D3038" s="81">
        <v>5481</v>
      </c>
      <c r="E3038" s="1" t="s">
        <v>2809</v>
      </c>
      <c r="F3038" s="1" t="s">
        <v>2810</v>
      </c>
      <c r="G3038" s="82" t="s">
        <v>2811</v>
      </c>
      <c r="H3038" s="1" t="s">
        <v>2928</v>
      </c>
    </row>
    <row r="3039" spans="1:8">
      <c r="A3039" s="1">
        <v>2238</v>
      </c>
      <c r="B3039" s="33" t="s">
        <v>3952</v>
      </c>
      <c r="C3039" s="80">
        <v>4000</v>
      </c>
      <c r="D3039" s="81">
        <v>5496</v>
      </c>
      <c r="E3039" s="1" t="s">
        <v>2809</v>
      </c>
      <c r="F3039" s="1" t="s">
        <v>100</v>
      </c>
      <c r="G3039" s="82" t="s">
        <v>2811</v>
      </c>
      <c r="H3039" s="1" t="s">
        <v>2853</v>
      </c>
    </row>
    <row r="3040" spans="1:8">
      <c r="A3040" s="1">
        <v>804</v>
      </c>
      <c r="B3040" s="33" t="s">
        <v>3951</v>
      </c>
      <c r="C3040" s="80">
        <v>5500</v>
      </c>
      <c r="D3040" s="81">
        <v>5500</v>
      </c>
      <c r="E3040" s="1" t="s">
        <v>2809</v>
      </c>
      <c r="F3040" s="1" t="s">
        <v>2810</v>
      </c>
      <c r="G3040" s="82" t="s">
        <v>2851</v>
      </c>
      <c r="H3040" s="1" t="s">
        <v>2984</v>
      </c>
    </row>
    <row r="3041" spans="1:8">
      <c r="A3041" s="1">
        <v>3822</v>
      </c>
      <c r="B3041" s="33" t="s">
        <v>3950</v>
      </c>
      <c r="C3041" s="80">
        <v>5000</v>
      </c>
      <c r="D3041" s="81">
        <v>5501</v>
      </c>
      <c r="E3041" s="1" t="s">
        <v>2809</v>
      </c>
      <c r="F3041" s="1" t="s">
        <v>100</v>
      </c>
      <c r="G3041" s="82" t="s">
        <v>2843</v>
      </c>
      <c r="H3041" s="1" t="s">
        <v>2928</v>
      </c>
    </row>
    <row r="3042" spans="1:8">
      <c r="A3042" s="1">
        <v>3297</v>
      </c>
      <c r="B3042" s="33" t="s">
        <v>3949</v>
      </c>
      <c r="C3042" s="80">
        <v>5500</v>
      </c>
      <c r="D3042" s="81">
        <v>5504</v>
      </c>
      <c r="E3042" s="1" t="s">
        <v>2809</v>
      </c>
      <c r="F3042" s="1" t="s">
        <v>2820</v>
      </c>
      <c r="G3042" s="82" t="s">
        <v>2851</v>
      </c>
      <c r="H3042" s="1" t="s">
        <v>2928</v>
      </c>
    </row>
    <row r="3043" spans="1:8">
      <c r="A3043" s="1">
        <v>2273</v>
      </c>
      <c r="B3043" s="33" t="s">
        <v>3947</v>
      </c>
      <c r="C3043" s="80">
        <v>2500</v>
      </c>
      <c r="D3043" s="81">
        <v>5509</v>
      </c>
      <c r="E3043" s="1" t="s">
        <v>2809</v>
      </c>
      <c r="F3043" s="1" t="s">
        <v>96</v>
      </c>
      <c r="G3043" s="82" t="s">
        <v>2811</v>
      </c>
      <c r="H3043" s="1" t="s">
        <v>2853</v>
      </c>
    </row>
    <row r="3044" spans="1:8">
      <c r="A3044" s="1">
        <v>2458</v>
      </c>
      <c r="B3044" s="33" t="s">
        <v>3948</v>
      </c>
      <c r="C3044" s="80">
        <v>5000</v>
      </c>
      <c r="D3044" s="81">
        <v>5509</v>
      </c>
      <c r="E3044" s="1" t="s">
        <v>2809</v>
      </c>
      <c r="F3044" s="1" t="s">
        <v>2810</v>
      </c>
      <c r="G3044" s="82" t="s">
        <v>2825</v>
      </c>
      <c r="H3044" s="1" t="s">
        <v>2870</v>
      </c>
    </row>
    <row r="3045" spans="1:8">
      <c r="A3045" s="1">
        <v>3772</v>
      </c>
      <c r="B3045" s="33" t="s">
        <v>3946</v>
      </c>
      <c r="C3045" s="80">
        <v>5000</v>
      </c>
      <c r="D3045" s="81">
        <v>5510</v>
      </c>
      <c r="E3045" s="1" t="s">
        <v>2809</v>
      </c>
      <c r="F3045" s="1" t="s">
        <v>2810</v>
      </c>
      <c r="G3045" s="82" t="s">
        <v>2843</v>
      </c>
      <c r="H3045" s="1" t="s">
        <v>3032</v>
      </c>
    </row>
    <row r="3046" spans="1:8">
      <c r="A3046" s="1">
        <v>3348</v>
      </c>
      <c r="B3046" s="33" t="s">
        <v>3729</v>
      </c>
      <c r="C3046" s="80">
        <v>5500</v>
      </c>
      <c r="D3046" s="81">
        <v>5516</v>
      </c>
      <c r="E3046" s="1" t="s">
        <v>2809</v>
      </c>
      <c r="F3046" s="1" t="s">
        <v>2810</v>
      </c>
      <c r="G3046" s="82" t="s">
        <v>2823</v>
      </c>
      <c r="H3046" s="1" t="s">
        <v>2928</v>
      </c>
    </row>
    <row r="3047" spans="1:8" ht="27.6">
      <c r="A3047" s="1">
        <v>3698</v>
      </c>
      <c r="B3047" s="33" t="s">
        <v>3945</v>
      </c>
      <c r="C3047" s="80">
        <v>5000</v>
      </c>
      <c r="D3047" s="81">
        <v>5526</v>
      </c>
      <c r="E3047" s="1" t="s">
        <v>2809</v>
      </c>
      <c r="F3047" s="1" t="s">
        <v>2810</v>
      </c>
      <c r="G3047" s="82" t="s">
        <v>2811</v>
      </c>
      <c r="H3047" s="1" t="s">
        <v>2928</v>
      </c>
    </row>
    <row r="3048" spans="1:8">
      <c r="A3048" s="1">
        <v>1368</v>
      </c>
      <c r="B3048" s="33" t="s">
        <v>3943</v>
      </c>
      <c r="C3048" s="80">
        <v>5000</v>
      </c>
      <c r="D3048" s="81">
        <v>5535</v>
      </c>
      <c r="E3048" s="1" t="s">
        <v>2809</v>
      </c>
      <c r="F3048" s="1" t="s">
        <v>2810</v>
      </c>
      <c r="G3048" s="82" t="s">
        <v>2825</v>
      </c>
      <c r="H3048" s="1" t="s">
        <v>2984</v>
      </c>
    </row>
    <row r="3049" spans="1:8">
      <c r="A3049" s="1">
        <v>2195</v>
      </c>
      <c r="B3049" s="33" t="s">
        <v>3944</v>
      </c>
      <c r="C3049" s="80">
        <v>4600</v>
      </c>
      <c r="D3049" s="81">
        <v>5535</v>
      </c>
      <c r="E3049" s="1" t="s">
        <v>2809</v>
      </c>
      <c r="F3049" s="1" t="s">
        <v>2810</v>
      </c>
      <c r="G3049" s="82" t="s">
        <v>2851</v>
      </c>
      <c r="H3049" s="1" t="s">
        <v>2853</v>
      </c>
    </row>
    <row r="3050" spans="1:8" ht="27.6">
      <c r="A3050" s="1">
        <v>1645</v>
      </c>
      <c r="B3050" s="33" t="s">
        <v>3942</v>
      </c>
      <c r="C3050" s="80">
        <v>5000</v>
      </c>
      <c r="D3050" s="81">
        <v>5540</v>
      </c>
      <c r="E3050" s="1" t="s">
        <v>2809</v>
      </c>
      <c r="F3050" s="1" t="s">
        <v>2810</v>
      </c>
      <c r="G3050" s="82" t="s">
        <v>2880</v>
      </c>
      <c r="H3050" s="1" t="s">
        <v>3185</v>
      </c>
    </row>
    <row r="3051" spans="1:8">
      <c r="A3051" s="1">
        <v>265</v>
      </c>
      <c r="B3051" s="33" t="s">
        <v>3941</v>
      </c>
      <c r="C3051" s="80">
        <v>5000</v>
      </c>
      <c r="D3051" s="81">
        <v>5555</v>
      </c>
      <c r="E3051" s="1" t="s">
        <v>2809</v>
      </c>
      <c r="F3051" s="1" t="s">
        <v>2810</v>
      </c>
      <c r="G3051" s="82" t="s">
        <v>2849</v>
      </c>
      <c r="H3051" s="1" t="s">
        <v>2876</v>
      </c>
    </row>
    <row r="3052" spans="1:8">
      <c r="A3052" s="1">
        <v>2407</v>
      </c>
      <c r="B3052" s="33" t="s">
        <v>3940</v>
      </c>
      <c r="C3052" s="80">
        <v>22000</v>
      </c>
      <c r="D3052" s="81">
        <v>5557</v>
      </c>
      <c r="E3052" s="1" t="s">
        <v>2861</v>
      </c>
      <c r="F3052" s="1" t="s">
        <v>2810</v>
      </c>
      <c r="G3052" s="82" t="s">
        <v>2849</v>
      </c>
      <c r="H3052" s="1" t="s">
        <v>3661</v>
      </c>
    </row>
    <row r="3053" spans="1:8">
      <c r="A3053" s="1">
        <v>268</v>
      </c>
      <c r="B3053" s="33" t="s">
        <v>3939</v>
      </c>
      <c r="C3053" s="80">
        <v>5000</v>
      </c>
      <c r="D3053" s="81">
        <v>5570</v>
      </c>
      <c r="E3053" s="1" t="s">
        <v>2809</v>
      </c>
      <c r="F3053" s="1" t="s">
        <v>2810</v>
      </c>
      <c r="G3053" s="82" t="s">
        <v>2880</v>
      </c>
      <c r="H3053" s="1" t="s">
        <v>2876</v>
      </c>
    </row>
    <row r="3054" spans="1:8">
      <c r="A3054" s="1">
        <v>645</v>
      </c>
      <c r="B3054" s="33" t="s">
        <v>3938</v>
      </c>
      <c r="C3054" s="80">
        <v>2000</v>
      </c>
      <c r="D3054" s="81">
        <v>5574</v>
      </c>
      <c r="E3054" s="1" t="s">
        <v>2809</v>
      </c>
      <c r="F3054" s="1" t="s">
        <v>2810</v>
      </c>
      <c r="G3054" s="82" t="s">
        <v>2851</v>
      </c>
      <c r="H3054" s="1" t="s">
        <v>2816</v>
      </c>
    </row>
    <row r="3055" spans="1:8">
      <c r="A3055" s="1">
        <v>826</v>
      </c>
      <c r="B3055" s="33" t="s">
        <v>3937</v>
      </c>
      <c r="C3055" s="80">
        <v>5500</v>
      </c>
      <c r="D3055" s="81">
        <v>5580</v>
      </c>
      <c r="E3055" s="1" t="s">
        <v>2809</v>
      </c>
      <c r="F3055" s="1" t="s">
        <v>2810</v>
      </c>
      <c r="G3055" s="82" t="s">
        <v>2849</v>
      </c>
      <c r="H3055" s="1" t="s">
        <v>2984</v>
      </c>
    </row>
    <row r="3056" spans="1:8" ht="27.6">
      <c r="A3056" s="1">
        <v>752</v>
      </c>
      <c r="B3056" s="33" t="s">
        <v>3936</v>
      </c>
      <c r="C3056" s="80">
        <v>5000</v>
      </c>
      <c r="D3056" s="81">
        <v>5585</v>
      </c>
      <c r="E3056" s="1" t="s">
        <v>2809</v>
      </c>
      <c r="F3056" s="1" t="s">
        <v>2892</v>
      </c>
      <c r="G3056" s="82" t="s">
        <v>2880</v>
      </c>
      <c r="H3056" s="1" t="s">
        <v>2999</v>
      </c>
    </row>
    <row r="3057" spans="1:8">
      <c r="A3057" s="1">
        <v>13</v>
      </c>
      <c r="B3057" s="33" t="s">
        <v>3935</v>
      </c>
      <c r="C3057" s="80">
        <v>3500</v>
      </c>
      <c r="D3057" s="81">
        <v>5599</v>
      </c>
      <c r="E3057" s="1" t="s">
        <v>2809</v>
      </c>
      <c r="F3057" s="1" t="s">
        <v>2810</v>
      </c>
      <c r="G3057" s="82" t="s">
        <v>2825</v>
      </c>
      <c r="H3057" s="1" t="s">
        <v>2997</v>
      </c>
    </row>
    <row r="3058" spans="1:8">
      <c r="A3058" s="1">
        <v>3156</v>
      </c>
      <c r="B3058" s="33" t="s">
        <v>3934</v>
      </c>
      <c r="C3058" s="80">
        <v>5500</v>
      </c>
      <c r="D3058" s="81">
        <v>5600</v>
      </c>
      <c r="E3058" s="1" t="s">
        <v>2809</v>
      </c>
      <c r="F3058" s="1" t="s">
        <v>2810</v>
      </c>
      <c r="G3058" s="82" t="s">
        <v>2823</v>
      </c>
      <c r="H3058" s="1" t="s">
        <v>2928</v>
      </c>
    </row>
    <row r="3059" spans="1:8">
      <c r="A3059" s="1">
        <v>3285</v>
      </c>
      <c r="B3059" s="33" t="s">
        <v>3933</v>
      </c>
      <c r="C3059" s="80">
        <v>4999</v>
      </c>
      <c r="D3059" s="81">
        <v>5604</v>
      </c>
      <c r="E3059" s="1" t="s">
        <v>2809</v>
      </c>
      <c r="F3059" s="1" t="s">
        <v>2810</v>
      </c>
      <c r="G3059" s="82" t="s">
        <v>2839</v>
      </c>
      <c r="H3059" s="1" t="s">
        <v>2928</v>
      </c>
    </row>
    <row r="3060" spans="1:8" ht="27.6">
      <c r="A3060" s="1">
        <v>1932</v>
      </c>
      <c r="B3060" s="33" t="s">
        <v>3932</v>
      </c>
      <c r="C3060" s="80">
        <v>5250</v>
      </c>
      <c r="D3060" s="81">
        <v>5617</v>
      </c>
      <c r="E3060" s="1" t="s">
        <v>2809</v>
      </c>
      <c r="F3060" s="1" t="s">
        <v>2810</v>
      </c>
      <c r="G3060" s="82" t="s">
        <v>2839</v>
      </c>
      <c r="H3060" s="1" t="s">
        <v>2948</v>
      </c>
    </row>
    <row r="3061" spans="1:8">
      <c r="A3061" s="1">
        <v>2657</v>
      </c>
      <c r="B3061" s="33" t="s">
        <v>3931</v>
      </c>
      <c r="C3061" s="80">
        <v>30000</v>
      </c>
      <c r="D3061" s="81">
        <v>5621.38</v>
      </c>
      <c r="E3061" s="1" t="s">
        <v>2814</v>
      </c>
      <c r="F3061" s="1" t="s">
        <v>2810</v>
      </c>
      <c r="G3061" s="82" t="s">
        <v>2821</v>
      </c>
      <c r="H3061" s="1" t="s">
        <v>2844</v>
      </c>
    </row>
    <row r="3062" spans="1:8">
      <c r="A3062" s="1">
        <v>3542</v>
      </c>
      <c r="B3062" s="33" t="s">
        <v>3930</v>
      </c>
      <c r="C3062" s="80">
        <v>5500</v>
      </c>
      <c r="D3062" s="81">
        <v>5623</v>
      </c>
      <c r="E3062" s="1" t="s">
        <v>2809</v>
      </c>
      <c r="F3062" s="1" t="s">
        <v>2810</v>
      </c>
      <c r="G3062" s="82" t="s">
        <v>2851</v>
      </c>
      <c r="H3062" s="1" t="s">
        <v>2928</v>
      </c>
    </row>
    <row r="3063" spans="1:8">
      <c r="A3063" s="1">
        <v>319</v>
      </c>
      <c r="B3063" s="33" t="s">
        <v>3929</v>
      </c>
      <c r="C3063" s="80">
        <v>5000</v>
      </c>
      <c r="D3063" s="81">
        <v>5634</v>
      </c>
      <c r="E3063" s="1" t="s">
        <v>2809</v>
      </c>
      <c r="F3063" s="1" t="s">
        <v>2810</v>
      </c>
      <c r="G3063" s="82" t="s">
        <v>2843</v>
      </c>
      <c r="H3063" s="1" t="s">
        <v>2876</v>
      </c>
    </row>
    <row r="3064" spans="1:8" ht="27.6">
      <c r="A3064" s="1">
        <v>3489</v>
      </c>
      <c r="B3064" s="33" t="s">
        <v>3928</v>
      </c>
      <c r="C3064" s="80">
        <v>5000</v>
      </c>
      <c r="D3064" s="81">
        <v>5635</v>
      </c>
      <c r="E3064" s="1" t="s">
        <v>2809</v>
      </c>
      <c r="F3064" s="1" t="s">
        <v>2820</v>
      </c>
      <c r="G3064" s="82" t="s">
        <v>2823</v>
      </c>
      <c r="H3064" s="1" t="s">
        <v>2928</v>
      </c>
    </row>
    <row r="3065" spans="1:8">
      <c r="A3065" s="1">
        <v>2164</v>
      </c>
      <c r="B3065" s="33" t="s">
        <v>3927</v>
      </c>
      <c r="C3065" s="80">
        <v>5500</v>
      </c>
      <c r="D3065" s="81">
        <v>5645</v>
      </c>
      <c r="E3065" s="1" t="s">
        <v>2809</v>
      </c>
      <c r="F3065" s="1" t="s">
        <v>2810</v>
      </c>
      <c r="G3065" s="82" t="s">
        <v>2825</v>
      </c>
      <c r="H3065" s="1" t="s">
        <v>2984</v>
      </c>
    </row>
    <row r="3066" spans="1:8">
      <c r="A3066" s="1">
        <v>118</v>
      </c>
      <c r="B3066" s="33" t="s">
        <v>3926</v>
      </c>
      <c r="C3066" s="80">
        <v>5000</v>
      </c>
      <c r="D3066" s="81">
        <v>5651.58</v>
      </c>
      <c r="E3066" s="1" t="s">
        <v>2809</v>
      </c>
      <c r="F3066" s="1" t="s">
        <v>2810</v>
      </c>
      <c r="G3066" s="82" t="s">
        <v>2821</v>
      </c>
      <c r="H3066" s="1" t="s">
        <v>3439</v>
      </c>
    </row>
    <row r="3067" spans="1:8">
      <c r="A3067" s="1">
        <v>1756</v>
      </c>
      <c r="B3067" s="33" t="s">
        <v>3925</v>
      </c>
      <c r="C3067" s="80">
        <v>5500</v>
      </c>
      <c r="D3067" s="81">
        <v>5655.6</v>
      </c>
      <c r="E3067" s="1" t="s">
        <v>2809</v>
      </c>
      <c r="F3067" s="1" t="s">
        <v>2810</v>
      </c>
      <c r="G3067" s="82" t="s">
        <v>2851</v>
      </c>
      <c r="H3067" s="1" t="s">
        <v>2834</v>
      </c>
    </row>
    <row r="3068" spans="1:8">
      <c r="A3068" s="1">
        <v>380</v>
      </c>
      <c r="B3068" s="33" t="s">
        <v>3924</v>
      </c>
      <c r="C3068" s="80">
        <v>4000</v>
      </c>
      <c r="D3068" s="81">
        <v>5660</v>
      </c>
      <c r="E3068" s="1" t="s">
        <v>2809</v>
      </c>
      <c r="F3068" s="1" t="s">
        <v>2810</v>
      </c>
      <c r="G3068" s="82" t="s">
        <v>2815</v>
      </c>
      <c r="H3068" s="1" t="s">
        <v>2876</v>
      </c>
    </row>
    <row r="3069" spans="1:8">
      <c r="A3069" s="1">
        <v>2812</v>
      </c>
      <c r="B3069" s="33" t="s">
        <v>3923</v>
      </c>
      <c r="C3069" s="80">
        <v>5000</v>
      </c>
      <c r="D3069" s="81">
        <v>5665</v>
      </c>
      <c r="E3069" s="1" t="s">
        <v>2809</v>
      </c>
      <c r="F3069" s="1" t="s">
        <v>96</v>
      </c>
      <c r="G3069" s="82" t="s">
        <v>2811</v>
      </c>
      <c r="H3069" s="1" t="s">
        <v>2928</v>
      </c>
    </row>
    <row r="3070" spans="1:8">
      <c r="A3070" s="1">
        <v>1344</v>
      </c>
      <c r="B3070" s="33" t="s">
        <v>3922</v>
      </c>
      <c r="C3070" s="80">
        <v>1500</v>
      </c>
      <c r="D3070" s="81">
        <v>5666</v>
      </c>
      <c r="E3070" s="1" t="s">
        <v>2809</v>
      </c>
      <c r="F3070" s="1" t="s">
        <v>96</v>
      </c>
      <c r="G3070" s="82" t="s">
        <v>2821</v>
      </c>
      <c r="H3070" s="1" t="s">
        <v>2999</v>
      </c>
    </row>
    <row r="3071" spans="1:8">
      <c r="A3071" s="1">
        <v>3554</v>
      </c>
      <c r="B3071" s="33" t="s">
        <v>3921</v>
      </c>
      <c r="C3071" s="80">
        <v>5000</v>
      </c>
      <c r="D3071" s="81">
        <v>5671.11</v>
      </c>
      <c r="E3071" s="1" t="s">
        <v>2809</v>
      </c>
      <c r="F3071" s="1" t="s">
        <v>2810</v>
      </c>
      <c r="G3071" s="82" t="s">
        <v>2839</v>
      </c>
      <c r="H3071" s="1" t="s">
        <v>2928</v>
      </c>
    </row>
    <row r="3072" spans="1:8" ht="27.6">
      <c r="A3072" s="1">
        <v>3361</v>
      </c>
      <c r="B3072" s="33" t="s">
        <v>3920</v>
      </c>
      <c r="C3072" s="80">
        <v>5000</v>
      </c>
      <c r="D3072" s="81">
        <v>5673</v>
      </c>
      <c r="E3072" s="1" t="s">
        <v>2809</v>
      </c>
      <c r="F3072" s="1" t="s">
        <v>2810</v>
      </c>
      <c r="G3072" s="82" t="s">
        <v>2867</v>
      </c>
      <c r="H3072" s="1" t="s">
        <v>2928</v>
      </c>
    </row>
    <row r="3073" spans="1:8" ht="27.6">
      <c r="A3073" s="1">
        <v>922</v>
      </c>
      <c r="B3073" s="33" t="s">
        <v>3918</v>
      </c>
      <c r="C3073" s="80">
        <v>27000</v>
      </c>
      <c r="D3073" s="81">
        <v>5680</v>
      </c>
      <c r="E3073" s="1" t="s">
        <v>2861</v>
      </c>
      <c r="F3073" s="1" t="s">
        <v>2810</v>
      </c>
      <c r="G3073" s="82" t="s">
        <v>2867</v>
      </c>
      <c r="H3073" s="1" t="s">
        <v>3919</v>
      </c>
    </row>
    <row r="3074" spans="1:8" ht="27.6">
      <c r="A3074" s="1">
        <v>2967</v>
      </c>
      <c r="B3074" s="33" t="s">
        <v>3917</v>
      </c>
      <c r="C3074" s="80">
        <v>5000</v>
      </c>
      <c r="D3074" s="81">
        <v>5696</v>
      </c>
      <c r="E3074" s="1" t="s">
        <v>2809</v>
      </c>
      <c r="F3074" s="1" t="s">
        <v>2810</v>
      </c>
      <c r="G3074" s="82" t="s">
        <v>2811</v>
      </c>
      <c r="H3074" s="1" t="s">
        <v>2928</v>
      </c>
    </row>
    <row r="3075" spans="1:8">
      <c r="A3075" s="1">
        <v>3158</v>
      </c>
      <c r="B3075" s="33" t="s">
        <v>3916</v>
      </c>
      <c r="C3075" s="80">
        <v>5000</v>
      </c>
      <c r="D3075" s="81">
        <v>5700</v>
      </c>
      <c r="E3075" s="1" t="s">
        <v>2809</v>
      </c>
      <c r="F3075" s="1" t="s">
        <v>2810</v>
      </c>
      <c r="G3075" s="82" t="s">
        <v>2821</v>
      </c>
      <c r="H3075" s="1" t="s">
        <v>2928</v>
      </c>
    </row>
    <row r="3076" spans="1:8">
      <c r="A3076" s="1">
        <v>1367</v>
      </c>
      <c r="B3076" s="33" t="s">
        <v>3915</v>
      </c>
      <c r="C3076" s="80">
        <v>5000</v>
      </c>
      <c r="D3076" s="81">
        <v>5713</v>
      </c>
      <c r="E3076" s="1" t="s">
        <v>2809</v>
      </c>
      <c r="F3076" s="1" t="s">
        <v>2810</v>
      </c>
      <c r="G3076" s="82" t="s">
        <v>2818</v>
      </c>
      <c r="H3076" s="1" t="s">
        <v>2984</v>
      </c>
    </row>
    <row r="3077" spans="1:8">
      <c r="A3077" s="1">
        <v>3456</v>
      </c>
      <c r="B3077" s="33" t="s">
        <v>3914</v>
      </c>
      <c r="C3077" s="80">
        <v>3000</v>
      </c>
      <c r="D3077" s="81">
        <v>5739</v>
      </c>
      <c r="E3077" s="1" t="s">
        <v>2809</v>
      </c>
      <c r="F3077" s="1" t="s">
        <v>2810</v>
      </c>
      <c r="G3077" s="82" t="s">
        <v>2851</v>
      </c>
      <c r="H3077" s="1" t="s">
        <v>2928</v>
      </c>
    </row>
    <row r="3078" spans="1:8" ht="27.6">
      <c r="A3078" s="1">
        <v>1307</v>
      </c>
      <c r="B3078" s="33" t="s">
        <v>3913</v>
      </c>
      <c r="C3078" s="80">
        <v>50000</v>
      </c>
      <c r="D3078" s="81">
        <v>5757</v>
      </c>
      <c r="E3078" s="1" t="s">
        <v>2814</v>
      </c>
      <c r="F3078" s="1" t="s">
        <v>2810</v>
      </c>
      <c r="G3078" s="82" t="s">
        <v>2839</v>
      </c>
      <c r="H3078" s="1" t="s">
        <v>2816</v>
      </c>
    </row>
    <row r="3079" spans="1:8" ht="27.6">
      <c r="A3079" s="1">
        <v>3249</v>
      </c>
      <c r="B3079" s="33" t="s">
        <v>3912</v>
      </c>
      <c r="C3079" s="80">
        <v>5500</v>
      </c>
      <c r="D3079" s="81">
        <v>5771</v>
      </c>
      <c r="E3079" s="1" t="s">
        <v>2809</v>
      </c>
      <c r="F3079" s="1" t="s">
        <v>2810</v>
      </c>
      <c r="G3079" s="82" t="s">
        <v>2825</v>
      </c>
      <c r="H3079" s="1" t="s">
        <v>2928</v>
      </c>
    </row>
    <row r="3080" spans="1:8">
      <c r="A3080" s="1">
        <v>1757</v>
      </c>
      <c r="B3080" s="33" t="s">
        <v>3911</v>
      </c>
      <c r="C3080" s="80">
        <v>5000</v>
      </c>
      <c r="D3080" s="81">
        <v>5800</v>
      </c>
      <c r="E3080" s="1" t="s">
        <v>2809</v>
      </c>
      <c r="F3080" s="1" t="s">
        <v>2810</v>
      </c>
      <c r="G3080" s="82" t="s">
        <v>2815</v>
      </c>
      <c r="H3080" s="1" t="s">
        <v>2834</v>
      </c>
    </row>
    <row r="3081" spans="1:8">
      <c r="A3081" s="1">
        <v>3655</v>
      </c>
      <c r="B3081" s="33" t="s">
        <v>3910</v>
      </c>
      <c r="C3081" s="80">
        <v>5000</v>
      </c>
      <c r="D3081" s="81">
        <v>5813</v>
      </c>
      <c r="E3081" s="1" t="s">
        <v>2809</v>
      </c>
      <c r="F3081" s="1" t="s">
        <v>2810</v>
      </c>
      <c r="G3081" s="82" t="s">
        <v>2821</v>
      </c>
      <c r="H3081" s="1" t="s">
        <v>2928</v>
      </c>
    </row>
    <row r="3082" spans="1:8">
      <c r="A3082" s="1">
        <v>844</v>
      </c>
      <c r="B3082" s="33" t="s">
        <v>3909</v>
      </c>
      <c r="C3082" s="80">
        <v>3000</v>
      </c>
      <c r="D3082" s="81">
        <v>5824</v>
      </c>
      <c r="E3082" s="1" t="s">
        <v>2809</v>
      </c>
      <c r="F3082" s="1" t="s">
        <v>2810</v>
      </c>
      <c r="G3082" s="82" t="s">
        <v>2880</v>
      </c>
      <c r="H3082" s="1" t="s">
        <v>3107</v>
      </c>
    </row>
    <row r="3083" spans="1:8">
      <c r="A3083" s="1">
        <v>839</v>
      </c>
      <c r="B3083" s="33" t="s">
        <v>3908</v>
      </c>
      <c r="C3083" s="80">
        <v>5000</v>
      </c>
      <c r="D3083" s="81">
        <v>5830.83</v>
      </c>
      <c r="E3083" s="1" t="s">
        <v>2809</v>
      </c>
      <c r="F3083" s="1" t="s">
        <v>2810</v>
      </c>
      <c r="G3083" s="82" t="s">
        <v>2867</v>
      </c>
      <c r="H3083" s="1" t="s">
        <v>2984</v>
      </c>
    </row>
    <row r="3084" spans="1:8">
      <c r="A3084" s="1">
        <v>2799</v>
      </c>
      <c r="B3084" s="33" t="s">
        <v>3907</v>
      </c>
      <c r="C3084" s="80">
        <v>5000</v>
      </c>
      <c r="D3084" s="81">
        <v>5831.74</v>
      </c>
      <c r="E3084" s="1" t="s">
        <v>2809</v>
      </c>
      <c r="F3084" s="1" t="s">
        <v>2820</v>
      </c>
      <c r="G3084" s="82" t="s">
        <v>2825</v>
      </c>
      <c r="H3084" s="1" t="s">
        <v>2928</v>
      </c>
    </row>
    <row r="3085" spans="1:8">
      <c r="A3085" s="1">
        <v>3553</v>
      </c>
      <c r="B3085" s="33" t="s">
        <v>3906</v>
      </c>
      <c r="C3085" s="80">
        <v>5500</v>
      </c>
      <c r="D3085" s="81">
        <v>5845</v>
      </c>
      <c r="E3085" s="1" t="s">
        <v>2809</v>
      </c>
      <c r="F3085" s="1" t="s">
        <v>2810</v>
      </c>
      <c r="G3085" s="82" t="s">
        <v>2851</v>
      </c>
      <c r="H3085" s="1" t="s">
        <v>2928</v>
      </c>
    </row>
    <row r="3086" spans="1:8" ht="27.6">
      <c r="A3086" s="1">
        <v>3089</v>
      </c>
      <c r="B3086" s="33" t="s">
        <v>3905</v>
      </c>
      <c r="C3086" s="80">
        <v>25000</v>
      </c>
      <c r="D3086" s="81">
        <v>5854</v>
      </c>
      <c r="E3086" s="1" t="s">
        <v>2861</v>
      </c>
      <c r="F3086" s="1" t="s">
        <v>2810</v>
      </c>
      <c r="G3086" s="82" t="s">
        <v>2821</v>
      </c>
      <c r="H3086" s="1" t="s">
        <v>2881</v>
      </c>
    </row>
    <row r="3087" spans="1:8">
      <c r="A3087" s="1">
        <v>1032</v>
      </c>
      <c r="B3087" s="33" t="s">
        <v>3904</v>
      </c>
      <c r="C3087" s="80">
        <v>5400</v>
      </c>
      <c r="D3087" s="81">
        <v>5858.84</v>
      </c>
      <c r="E3087" s="1" t="s">
        <v>2809</v>
      </c>
      <c r="F3087" s="1" t="s">
        <v>2810</v>
      </c>
      <c r="G3087" s="82" t="s">
        <v>2825</v>
      </c>
      <c r="H3087" s="1" t="s">
        <v>2952</v>
      </c>
    </row>
    <row r="3088" spans="1:8" ht="27.6">
      <c r="A3088" s="1">
        <v>1180</v>
      </c>
      <c r="B3088" s="33" t="s">
        <v>3903</v>
      </c>
      <c r="C3088" s="80">
        <v>50000</v>
      </c>
      <c r="D3088" s="81">
        <v>5875</v>
      </c>
      <c r="E3088" s="1" t="s">
        <v>2861</v>
      </c>
      <c r="F3088" s="1" t="s">
        <v>2810</v>
      </c>
      <c r="G3088" s="82" t="s">
        <v>2825</v>
      </c>
      <c r="H3088" s="1" t="s">
        <v>3661</v>
      </c>
    </row>
    <row r="3089" spans="1:8">
      <c r="A3089" s="1">
        <v>2653</v>
      </c>
      <c r="B3089" s="33" t="s">
        <v>3902</v>
      </c>
      <c r="C3089" s="80">
        <v>51000</v>
      </c>
      <c r="D3089" s="81">
        <v>5876</v>
      </c>
      <c r="E3089" s="1" t="s">
        <v>2814</v>
      </c>
      <c r="F3089" s="1" t="s">
        <v>2810</v>
      </c>
      <c r="G3089" s="82" t="s">
        <v>2825</v>
      </c>
      <c r="H3089" s="1" t="s">
        <v>2844</v>
      </c>
    </row>
    <row r="3090" spans="1:8">
      <c r="A3090" s="1">
        <v>1814</v>
      </c>
      <c r="B3090" s="33" t="s">
        <v>3901</v>
      </c>
      <c r="C3090" s="80">
        <v>12000</v>
      </c>
      <c r="D3090" s="81">
        <v>5902</v>
      </c>
      <c r="E3090" s="1" t="s">
        <v>2861</v>
      </c>
      <c r="F3090" s="1" t="s">
        <v>2820</v>
      </c>
      <c r="G3090" s="82" t="s">
        <v>2839</v>
      </c>
      <c r="H3090" s="1" t="s">
        <v>2834</v>
      </c>
    </row>
    <row r="3091" spans="1:8">
      <c r="A3091" s="1">
        <v>276</v>
      </c>
      <c r="B3091" s="33" t="s">
        <v>3900</v>
      </c>
      <c r="C3091" s="80">
        <v>4000</v>
      </c>
      <c r="D3091" s="81">
        <v>5904</v>
      </c>
      <c r="E3091" s="1" t="s">
        <v>2809</v>
      </c>
      <c r="F3091" s="1" t="s">
        <v>2810</v>
      </c>
      <c r="G3091" s="82" t="s">
        <v>2811</v>
      </c>
      <c r="H3091" s="1" t="s">
        <v>2876</v>
      </c>
    </row>
    <row r="3092" spans="1:8">
      <c r="A3092" s="1">
        <v>2249</v>
      </c>
      <c r="B3092" s="33" t="s">
        <v>3899</v>
      </c>
      <c r="C3092" s="80">
        <v>3500</v>
      </c>
      <c r="D3092" s="81">
        <v>5907</v>
      </c>
      <c r="E3092" s="1" t="s">
        <v>2809</v>
      </c>
      <c r="F3092" s="1" t="s">
        <v>2810</v>
      </c>
      <c r="G3092" s="82" t="s">
        <v>2849</v>
      </c>
      <c r="H3092" s="1" t="s">
        <v>2853</v>
      </c>
    </row>
    <row r="3093" spans="1:8" ht="27.6">
      <c r="A3093" s="1">
        <v>264</v>
      </c>
      <c r="B3093" s="33" t="s">
        <v>3898</v>
      </c>
      <c r="C3093" s="80">
        <v>5000</v>
      </c>
      <c r="D3093" s="81">
        <v>5910</v>
      </c>
      <c r="E3093" s="1" t="s">
        <v>2809</v>
      </c>
      <c r="F3093" s="1" t="s">
        <v>2810</v>
      </c>
      <c r="G3093" s="82" t="s">
        <v>2823</v>
      </c>
      <c r="H3093" s="1" t="s">
        <v>2876</v>
      </c>
    </row>
    <row r="3094" spans="1:8">
      <c r="A3094" s="1">
        <v>2063</v>
      </c>
      <c r="B3094" s="33" t="s">
        <v>3897</v>
      </c>
      <c r="C3094" s="80">
        <v>4000</v>
      </c>
      <c r="D3094" s="81">
        <v>5922</v>
      </c>
      <c r="E3094" s="1" t="s">
        <v>2809</v>
      </c>
      <c r="F3094" s="1" t="s">
        <v>100</v>
      </c>
      <c r="G3094" s="82" t="s">
        <v>2823</v>
      </c>
      <c r="H3094" s="1" t="s">
        <v>2812</v>
      </c>
    </row>
    <row r="3095" spans="1:8">
      <c r="A3095" s="1">
        <v>3233</v>
      </c>
      <c r="B3095" s="33" t="s">
        <v>3896</v>
      </c>
      <c r="C3095" s="80">
        <v>5000</v>
      </c>
      <c r="D3095" s="81">
        <v>5940</v>
      </c>
      <c r="E3095" s="1" t="s">
        <v>2809</v>
      </c>
      <c r="F3095" s="1" t="s">
        <v>2810</v>
      </c>
      <c r="G3095" s="82" t="s">
        <v>2839</v>
      </c>
      <c r="H3095" s="1" t="s">
        <v>2928</v>
      </c>
    </row>
    <row r="3096" spans="1:8">
      <c r="A3096" s="1">
        <v>1348</v>
      </c>
      <c r="B3096" s="33" t="s">
        <v>3895</v>
      </c>
      <c r="C3096" s="80">
        <v>5875</v>
      </c>
      <c r="D3096" s="81">
        <v>5985</v>
      </c>
      <c r="E3096" s="1" t="s">
        <v>2809</v>
      </c>
      <c r="F3096" s="1" t="s">
        <v>2810</v>
      </c>
      <c r="G3096" s="82" t="s">
        <v>2843</v>
      </c>
      <c r="H3096" s="1" t="s">
        <v>2999</v>
      </c>
    </row>
    <row r="3097" spans="1:8">
      <c r="A3097" s="1">
        <v>45</v>
      </c>
      <c r="B3097" s="33" t="s">
        <v>3890</v>
      </c>
      <c r="C3097" s="80">
        <v>5000</v>
      </c>
      <c r="D3097" s="81">
        <v>6000</v>
      </c>
      <c r="E3097" s="1" t="s">
        <v>2809</v>
      </c>
      <c r="F3097" s="1" t="s">
        <v>2810</v>
      </c>
      <c r="G3097" s="82" t="s">
        <v>2849</v>
      </c>
      <c r="H3097" s="1" t="s">
        <v>2997</v>
      </c>
    </row>
    <row r="3098" spans="1:8">
      <c r="A3098" s="1">
        <v>262</v>
      </c>
      <c r="B3098" s="33" t="s">
        <v>3891</v>
      </c>
      <c r="C3098" s="80">
        <v>2500</v>
      </c>
      <c r="D3098" s="81">
        <v>6000</v>
      </c>
      <c r="E3098" s="1" t="s">
        <v>2809</v>
      </c>
      <c r="F3098" s="1" t="s">
        <v>2810</v>
      </c>
      <c r="G3098" s="82" t="s">
        <v>2839</v>
      </c>
      <c r="H3098" s="1" t="s">
        <v>2876</v>
      </c>
    </row>
    <row r="3099" spans="1:8" ht="27.6">
      <c r="A3099" s="1">
        <v>2496</v>
      </c>
      <c r="B3099" s="33" t="s">
        <v>3892</v>
      </c>
      <c r="C3099" s="80">
        <v>6000</v>
      </c>
      <c r="D3099" s="81">
        <v>6000</v>
      </c>
      <c r="E3099" s="1" t="s">
        <v>2809</v>
      </c>
      <c r="F3099" s="1" t="s">
        <v>2810</v>
      </c>
      <c r="G3099" s="82" t="s">
        <v>2811</v>
      </c>
      <c r="H3099" s="1" t="s">
        <v>2948</v>
      </c>
    </row>
    <row r="3100" spans="1:8">
      <c r="A3100" s="1">
        <v>2822</v>
      </c>
      <c r="B3100" s="33" t="s">
        <v>3893</v>
      </c>
      <c r="C3100" s="80">
        <v>6000</v>
      </c>
      <c r="D3100" s="81">
        <v>6000</v>
      </c>
      <c r="E3100" s="1" t="s">
        <v>2809</v>
      </c>
      <c r="F3100" s="1" t="s">
        <v>2810</v>
      </c>
      <c r="G3100" s="82" t="s">
        <v>2811</v>
      </c>
      <c r="H3100" s="1" t="s">
        <v>2928</v>
      </c>
    </row>
    <row r="3101" spans="1:8">
      <c r="A3101" s="1">
        <v>3332</v>
      </c>
      <c r="B3101" s="33" t="s">
        <v>3894</v>
      </c>
      <c r="C3101" s="80">
        <v>6000</v>
      </c>
      <c r="D3101" s="81">
        <v>6000</v>
      </c>
      <c r="E3101" s="1" t="s">
        <v>2809</v>
      </c>
      <c r="F3101" s="1" t="s">
        <v>2810</v>
      </c>
      <c r="G3101" s="82" t="s">
        <v>2821</v>
      </c>
      <c r="H3101" s="1" t="s">
        <v>2928</v>
      </c>
    </row>
    <row r="3102" spans="1:8">
      <c r="A3102" s="1">
        <v>3384</v>
      </c>
      <c r="B3102" s="33" t="s">
        <v>3889</v>
      </c>
      <c r="C3102" s="80">
        <v>6000</v>
      </c>
      <c r="D3102" s="81">
        <v>6000.66</v>
      </c>
      <c r="E3102" s="1" t="s">
        <v>2809</v>
      </c>
      <c r="F3102" s="1" t="s">
        <v>2810</v>
      </c>
      <c r="G3102" s="82" t="s">
        <v>2818</v>
      </c>
      <c r="H3102" s="1" t="s">
        <v>2928</v>
      </c>
    </row>
    <row r="3103" spans="1:8" ht="27.6">
      <c r="A3103" s="1">
        <v>291</v>
      </c>
      <c r="B3103" s="33" t="s">
        <v>3888</v>
      </c>
      <c r="C3103" s="80">
        <v>5000</v>
      </c>
      <c r="D3103" s="81">
        <v>6001</v>
      </c>
      <c r="E3103" s="1" t="s">
        <v>2809</v>
      </c>
      <c r="F3103" s="1" t="s">
        <v>2810</v>
      </c>
      <c r="G3103" s="82" t="s">
        <v>2823</v>
      </c>
      <c r="H3103" s="1" t="s">
        <v>2876</v>
      </c>
    </row>
    <row r="3104" spans="1:8">
      <c r="A3104" s="1">
        <v>3213</v>
      </c>
      <c r="B3104" s="33" t="s">
        <v>3887</v>
      </c>
      <c r="C3104" s="80">
        <v>6000</v>
      </c>
      <c r="D3104" s="81">
        <v>6007</v>
      </c>
      <c r="E3104" s="1" t="s">
        <v>2809</v>
      </c>
      <c r="F3104" s="1" t="s">
        <v>2820</v>
      </c>
      <c r="G3104" s="82" t="s">
        <v>2821</v>
      </c>
      <c r="H3104" s="1" t="s">
        <v>2928</v>
      </c>
    </row>
    <row r="3105" spans="1:8" ht="27.6">
      <c r="A3105" s="1">
        <v>1321</v>
      </c>
      <c r="B3105" s="33" t="s">
        <v>3886</v>
      </c>
      <c r="C3105" s="80">
        <v>462000</v>
      </c>
      <c r="D3105" s="81">
        <v>6019</v>
      </c>
      <c r="E3105" s="1" t="s">
        <v>2814</v>
      </c>
      <c r="F3105" s="1" t="s">
        <v>2927</v>
      </c>
      <c r="G3105" s="82" t="s">
        <v>2843</v>
      </c>
      <c r="H3105" s="1" t="s">
        <v>2816</v>
      </c>
    </row>
    <row r="3106" spans="1:8" ht="27.6">
      <c r="A3106" s="1">
        <v>845</v>
      </c>
      <c r="B3106" s="33" t="s">
        <v>3885</v>
      </c>
      <c r="C3106" s="80">
        <v>5000</v>
      </c>
      <c r="D3106" s="81">
        <v>6019.01</v>
      </c>
      <c r="E3106" s="1" t="s">
        <v>2809</v>
      </c>
      <c r="F3106" s="1" t="s">
        <v>2810</v>
      </c>
      <c r="G3106" s="82" t="s">
        <v>2851</v>
      </c>
      <c r="H3106" s="1" t="s">
        <v>3107</v>
      </c>
    </row>
    <row r="3107" spans="1:8">
      <c r="A3107" s="1">
        <v>2098</v>
      </c>
      <c r="B3107" s="33" t="s">
        <v>3884</v>
      </c>
      <c r="C3107" s="80">
        <v>6000</v>
      </c>
      <c r="D3107" s="81">
        <v>6020</v>
      </c>
      <c r="E3107" s="1" t="s">
        <v>2809</v>
      </c>
      <c r="F3107" s="1" t="s">
        <v>2810</v>
      </c>
      <c r="G3107" s="82" t="s">
        <v>2811</v>
      </c>
      <c r="H3107" s="1" t="s">
        <v>2948</v>
      </c>
    </row>
    <row r="3108" spans="1:8">
      <c r="A3108" s="1">
        <v>11</v>
      </c>
      <c r="B3108" s="33" t="s">
        <v>3882</v>
      </c>
      <c r="C3108" s="80">
        <v>5000</v>
      </c>
      <c r="D3108" s="81">
        <v>6025</v>
      </c>
      <c r="E3108" s="1" t="s">
        <v>2809</v>
      </c>
      <c r="F3108" s="1" t="s">
        <v>2810</v>
      </c>
      <c r="G3108" s="82" t="s">
        <v>2851</v>
      </c>
      <c r="H3108" s="1" t="s">
        <v>2997</v>
      </c>
    </row>
    <row r="3109" spans="1:8" ht="27.6">
      <c r="A3109" s="1">
        <v>1743</v>
      </c>
      <c r="B3109" s="33" t="s">
        <v>3883</v>
      </c>
      <c r="C3109" s="80">
        <v>6000</v>
      </c>
      <c r="D3109" s="81">
        <v>6025</v>
      </c>
      <c r="E3109" s="1" t="s">
        <v>2809</v>
      </c>
      <c r="F3109" s="1" t="s">
        <v>2810</v>
      </c>
      <c r="G3109" s="82" t="s">
        <v>2867</v>
      </c>
      <c r="H3109" s="1" t="s">
        <v>2834</v>
      </c>
    </row>
    <row r="3110" spans="1:8">
      <c r="A3110" s="1">
        <v>3750</v>
      </c>
      <c r="B3110" s="33" t="s">
        <v>3881</v>
      </c>
      <c r="C3110" s="80">
        <v>6000</v>
      </c>
      <c r="D3110" s="81">
        <v>6027</v>
      </c>
      <c r="E3110" s="1" t="s">
        <v>2809</v>
      </c>
      <c r="F3110" s="1" t="s">
        <v>2810</v>
      </c>
      <c r="G3110" s="82" t="s">
        <v>2839</v>
      </c>
      <c r="H3110" s="1" t="s">
        <v>3032</v>
      </c>
    </row>
    <row r="3111" spans="1:8">
      <c r="A3111" s="1">
        <v>1200</v>
      </c>
      <c r="B3111" s="33" t="s">
        <v>3880</v>
      </c>
      <c r="C3111" s="80">
        <v>4800</v>
      </c>
      <c r="D3111" s="81">
        <v>6029</v>
      </c>
      <c r="E3111" s="1" t="s">
        <v>2809</v>
      </c>
      <c r="F3111" s="1" t="s">
        <v>2810</v>
      </c>
      <c r="G3111" s="82" t="s">
        <v>2849</v>
      </c>
      <c r="H3111" s="1" t="s">
        <v>2834</v>
      </c>
    </row>
    <row r="3112" spans="1:8" ht="27.6">
      <c r="A3112" s="1">
        <v>523</v>
      </c>
      <c r="B3112" s="33" t="s">
        <v>3879</v>
      </c>
      <c r="C3112" s="80">
        <v>5000</v>
      </c>
      <c r="D3112" s="81">
        <v>6030</v>
      </c>
      <c r="E3112" s="1" t="s">
        <v>2809</v>
      </c>
      <c r="F3112" s="1" t="s">
        <v>2810</v>
      </c>
      <c r="G3112" s="82" t="s">
        <v>2867</v>
      </c>
      <c r="H3112" s="1" t="s">
        <v>2928</v>
      </c>
    </row>
    <row r="3113" spans="1:8">
      <c r="A3113" s="1">
        <v>2189</v>
      </c>
      <c r="B3113" s="33" t="s">
        <v>3878</v>
      </c>
      <c r="C3113" s="80">
        <v>1200</v>
      </c>
      <c r="D3113" s="81">
        <v>6039</v>
      </c>
      <c r="E3113" s="1" t="s">
        <v>2809</v>
      </c>
      <c r="F3113" s="1" t="s">
        <v>2820</v>
      </c>
      <c r="G3113" s="82" t="s">
        <v>2823</v>
      </c>
      <c r="H3113" s="1" t="s">
        <v>2853</v>
      </c>
    </row>
    <row r="3114" spans="1:8">
      <c r="A3114" s="1">
        <v>1858</v>
      </c>
      <c r="B3114" s="33" t="s">
        <v>3877</v>
      </c>
      <c r="C3114" s="80">
        <v>5555.55</v>
      </c>
      <c r="D3114" s="81">
        <v>6041.55</v>
      </c>
      <c r="E3114" s="1" t="s">
        <v>2809</v>
      </c>
      <c r="F3114" s="1" t="s">
        <v>2810</v>
      </c>
      <c r="G3114" s="82" t="s">
        <v>2818</v>
      </c>
      <c r="H3114" s="1" t="s">
        <v>2984</v>
      </c>
    </row>
    <row r="3115" spans="1:8">
      <c r="A3115" s="1">
        <v>1605</v>
      </c>
      <c r="B3115" s="33" t="s">
        <v>3876</v>
      </c>
      <c r="C3115" s="80">
        <v>6000</v>
      </c>
      <c r="D3115" s="81">
        <v>6041.6</v>
      </c>
      <c r="E3115" s="1" t="s">
        <v>2809</v>
      </c>
      <c r="F3115" s="1" t="s">
        <v>2810</v>
      </c>
      <c r="G3115" s="82" t="s">
        <v>2851</v>
      </c>
      <c r="H3115" s="1" t="s">
        <v>2984</v>
      </c>
    </row>
    <row r="3116" spans="1:8">
      <c r="A3116" s="1">
        <v>2304</v>
      </c>
      <c r="B3116" s="33" t="s">
        <v>3875</v>
      </c>
      <c r="C3116" s="80">
        <v>6000</v>
      </c>
      <c r="D3116" s="81">
        <v>6042.02</v>
      </c>
      <c r="E3116" s="1" t="s">
        <v>2809</v>
      </c>
      <c r="F3116" s="1" t="s">
        <v>2810</v>
      </c>
      <c r="G3116" s="82" t="s">
        <v>2843</v>
      </c>
      <c r="H3116" s="1" t="s">
        <v>2948</v>
      </c>
    </row>
    <row r="3117" spans="1:8">
      <c r="A3117" s="1">
        <v>2318</v>
      </c>
      <c r="B3117" s="33" t="s">
        <v>3874</v>
      </c>
      <c r="C3117" s="80">
        <v>5000</v>
      </c>
      <c r="D3117" s="81">
        <v>6053</v>
      </c>
      <c r="E3117" s="1" t="s">
        <v>2809</v>
      </c>
      <c r="F3117" s="1" t="s">
        <v>2810</v>
      </c>
      <c r="G3117" s="82" t="s">
        <v>2867</v>
      </c>
      <c r="H3117" s="1" t="s">
        <v>2948</v>
      </c>
    </row>
    <row r="3118" spans="1:8">
      <c r="A3118" s="1">
        <v>14</v>
      </c>
      <c r="B3118" s="33" t="s">
        <v>3873</v>
      </c>
      <c r="C3118" s="80">
        <v>6000</v>
      </c>
      <c r="D3118" s="81">
        <v>6056</v>
      </c>
      <c r="E3118" s="1" t="s">
        <v>2809</v>
      </c>
      <c r="F3118" s="1" t="s">
        <v>2892</v>
      </c>
      <c r="G3118" s="82" t="s">
        <v>2821</v>
      </c>
      <c r="H3118" s="1" t="s">
        <v>2997</v>
      </c>
    </row>
    <row r="3119" spans="1:8">
      <c r="A3119" s="1">
        <v>1621</v>
      </c>
      <c r="B3119" s="33" t="s">
        <v>3872</v>
      </c>
      <c r="C3119" s="80">
        <v>5000</v>
      </c>
      <c r="D3119" s="81">
        <v>6060</v>
      </c>
      <c r="E3119" s="1" t="s">
        <v>2809</v>
      </c>
      <c r="F3119" s="1" t="s">
        <v>2810</v>
      </c>
      <c r="G3119" s="82" t="s">
        <v>2823</v>
      </c>
      <c r="H3119" s="1" t="s">
        <v>2984</v>
      </c>
    </row>
    <row r="3120" spans="1:8" ht="27.6">
      <c r="A3120" s="1">
        <v>2697</v>
      </c>
      <c r="B3120" s="33" t="s">
        <v>3871</v>
      </c>
      <c r="C3120" s="80">
        <v>23000</v>
      </c>
      <c r="D3120" s="81">
        <v>6061</v>
      </c>
      <c r="E3120" s="1" t="s">
        <v>2861</v>
      </c>
      <c r="F3120" s="1" t="s">
        <v>2810</v>
      </c>
      <c r="G3120" s="82" t="s">
        <v>2851</v>
      </c>
      <c r="H3120" s="1" t="s">
        <v>3661</v>
      </c>
    </row>
    <row r="3121" spans="1:8" ht="27.6">
      <c r="A3121" s="1">
        <v>1255</v>
      </c>
      <c r="B3121" s="33" t="s">
        <v>3870</v>
      </c>
      <c r="C3121" s="80">
        <v>3000</v>
      </c>
      <c r="D3121" s="81">
        <v>6071</v>
      </c>
      <c r="E3121" s="1" t="s">
        <v>2809</v>
      </c>
      <c r="F3121" s="1" t="s">
        <v>2810</v>
      </c>
      <c r="G3121" s="82" t="s">
        <v>2843</v>
      </c>
      <c r="H3121" s="1" t="s">
        <v>2984</v>
      </c>
    </row>
    <row r="3122" spans="1:8">
      <c r="A3122" s="1">
        <v>2092</v>
      </c>
      <c r="B3122" s="33" t="s">
        <v>3869</v>
      </c>
      <c r="C3122" s="80">
        <v>6000</v>
      </c>
      <c r="D3122" s="81">
        <v>6077</v>
      </c>
      <c r="E3122" s="1" t="s">
        <v>2809</v>
      </c>
      <c r="F3122" s="1" t="s">
        <v>2810</v>
      </c>
      <c r="G3122" s="82" t="s">
        <v>2867</v>
      </c>
      <c r="H3122" s="1" t="s">
        <v>2948</v>
      </c>
    </row>
    <row r="3123" spans="1:8" ht="27.6">
      <c r="A3123" s="1">
        <v>802</v>
      </c>
      <c r="B3123" s="33" t="s">
        <v>3867</v>
      </c>
      <c r="C3123" s="80">
        <v>6000</v>
      </c>
      <c r="D3123" s="81">
        <v>6080</v>
      </c>
      <c r="E3123" s="1" t="s">
        <v>2809</v>
      </c>
      <c r="F3123" s="1" t="s">
        <v>2810</v>
      </c>
      <c r="G3123" s="82" t="s">
        <v>2867</v>
      </c>
      <c r="H3123" s="1" t="s">
        <v>2984</v>
      </c>
    </row>
    <row r="3124" spans="1:8" ht="27.6">
      <c r="A3124" s="1">
        <v>3281</v>
      </c>
      <c r="B3124" s="33" t="s">
        <v>3868</v>
      </c>
      <c r="C3124" s="80">
        <v>5000</v>
      </c>
      <c r="D3124" s="81">
        <v>6080</v>
      </c>
      <c r="E3124" s="1" t="s">
        <v>2809</v>
      </c>
      <c r="F3124" s="1" t="s">
        <v>2810</v>
      </c>
      <c r="G3124" s="82" t="s">
        <v>2867</v>
      </c>
      <c r="H3124" s="1" t="s">
        <v>2928</v>
      </c>
    </row>
    <row r="3125" spans="1:8" ht="27.6">
      <c r="A3125" s="1">
        <v>408</v>
      </c>
      <c r="B3125" s="33" t="s">
        <v>3866</v>
      </c>
      <c r="C3125" s="80">
        <v>6000</v>
      </c>
      <c r="D3125" s="81">
        <v>6086.26</v>
      </c>
      <c r="E3125" s="1" t="s">
        <v>2809</v>
      </c>
      <c r="F3125" s="1" t="s">
        <v>2810</v>
      </c>
      <c r="G3125" s="82" t="s">
        <v>2880</v>
      </c>
      <c r="H3125" s="1" t="s">
        <v>2876</v>
      </c>
    </row>
    <row r="3126" spans="1:8">
      <c r="A3126" s="1">
        <v>833</v>
      </c>
      <c r="B3126" s="33" t="s">
        <v>3864</v>
      </c>
      <c r="C3126" s="80">
        <v>6000</v>
      </c>
      <c r="D3126" s="81">
        <v>6100</v>
      </c>
      <c r="E3126" s="1" t="s">
        <v>2809</v>
      </c>
      <c r="F3126" s="1" t="s">
        <v>2810</v>
      </c>
      <c r="G3126" s="82" t="s">
        <v>2849</v>
      </c>
      <c r="H3126" s="1" t="s">
        <v>2984</v>
      </c>
    </row>
    <row r="3127" spans="1:8">
      <c r="A3127" s="1">
        <v>3342</v>
      </c>
      <c r="B3127" s="33" t="s">
        <v>3865</v>
      </c>
      <c r="C3127" s="80">
        <v>6000</v>
      </c>
      <c r="D3127" s="81">
        <v>6100</v>
      </c>
      <c r="E3127" s="1" t="s">
        <v>2809</v>
      </c>
      <c r="F3127" s="1" t="s">
        <v>2810</v>
      </c>
      <c r="G3127" s="82" t="s">
        <v>2811</v>
      </c>
      <c r="H3127" s="1" t="s">
        <v>2928</v>
      </c>
    </row>
    <row r="3128" spans="1:8">
      <c r="A3128" s="1">
        <v>1251</v>
      </c>
      <c r="B3128" s="33" t="s">
        <v>3863</v>
      </c>
      <c r="C3128" s="80">
        <v>6000</v>
      </c>
      <c r="D3128" s="81">
        <v>6108</v>
      </c>
      <c r="E3128" s="1" t="s">
        <v>2809</v>
      </c>
      <c r="F3128" s="1" t="s">
        <v>2810</v>
      </c>
      <c r="G3128" s="82" t="s">
        <v>2851</v>
      </c>
      <c r="H3128" s="1" t="s">
        <v>2984</v>
      </c>
    </row>
    <row r="3129" spans="1:8" ht="27.6">
      <c r="A3129" s="1">
        <v>2548</v>
      </c>
      <c r="B3129" s="33" t="s">
        <v>3862</v>
      </c>
      <c r="C3129" s="80">
        <v>6000</v>
      </c>
      <c r="D3129" s="81">
        <v>6111</v>
      </c>
      <c r="E3129" s="1" t="s">
        <v>2809</v>
      </c>
      <c r="F3129" s="1" t="s">
        <v>3414</v>
      </c>
      <c r="G3129" s="82" t="s">
        <v>2880</v>
      </c>
      <c r="H3129" s="1" t="s">
        <v>3263</v>
      </c>
    </row>
    <row r="3130" spans="1:8" ht="27.6">
      <c r="A3130" s="1">
        <v>701</v>
      </c>
      <c r="B3130" s="33" t="s">
        <v>3861</v>
      </c>
      <c r="C3130" s="80">
        <v>23000</v>
      </c>
      <c r="D3130" s="81">
        <v>6118</v>
      </c>
      <c r="E3130" s="1" t="s">
        <v>2861</v>
      </c>
      <c r="F3130" s="1" t="s">
        <v>2820</v>
      </c>
      <c r="G3130" s="82" t="s">
        <v>2821</v>
      </c>
      <c r="H3130" s="1" t="s">
        <v>2816</v>
      </c>
    </row>
    <row r="3131" spans="1:8">
      <c r="A3131" s="1">
        <v>737</v>
      </c>
      <c r="B3131" s="33" t="s">
        <v>3860</v>
      </c>
      <c r="C3131" s="80">
        <v>5000</v>
      </c>
      <c r="D3131" s="81">
        <v>6120</v>
      </c>
      <c r="E3131" s="1" t="s">
        <v>2809</v>
      </c>
      <c r="F3131" s="1" t="s">
        <v>2810</v>
      </c>
      <c r="G3131" s="82" t="s">
        <v>2839</v>
      </c>
      <c r="H3131" s="1" t="s">
        <v>2999</v>
      </c>
    </row>
    <row r="3132" spans="1:8" ht="27.6">
      <c r="A3132" s="1">
        <v>1318</v>
      </c>
      <c r="B3132" s="33" t="s">
        <v>3859</v>
      </c>
      <c r="C3132" s="80">
        <v>40000</v>
      </c>
      <c r="D3132" s="81">
        <v>6130</v>
      </c>
      <c r="E3132" s="1" t="s">
        <v>2814</v>
      </c>
      <c r="F3132" s="1" t="s">
        <v>2810</v>
      </c>
      <c r="G3132" s="82" t="s">
        <v>2815</v>
      </c>
      <c r="H3132" s="1" t="s">
        <v>2816</v>
      </c>
    </row>
    <row r="3133" spans="1:8">
      <c r="A3133" s="1">
        <v>4033</v>
      </c>
      <c r="B3133" s="33" t="s">
        <v>3858</v>
      </c>
      <c r="C3133" s="80">
        <v>23900</v>
      </c>
      <c r="D3133" s="81">
        <v>6141.99</v>
      </c>
      <c r="E3133" s="1" t="s">
        <v>2861</v>
      </c>
      <c r="F3133" s="1" t="s">
        <v>2820</v>
      </c>
      <c r="G3133" s="82" t="s">
        <v>2880</v>
      </c>
      <c r="H3133" s="1" t="s">
        <v>2928</v>
      </c>
    </row>
    <row r="3134" spans="1:8">
      <c r="A3134" s="1">
        <v>1201</v>
      </c>
      <c r="B3134" s="33" t="s">
        <v>3857</v>
      </c>
      <c r="C3134" s="80">
        <v>6000</v>
      </c>
      <c r="D3134" s="81">
        <v>6146.27</v>
      </c>
      <c r="E3134" s="1" t="s">
        <v>2809</v>
      </c>
      <c r="F3134" s="1" t="s">
        <v>2820</v>
      </c>
      <c r="G3134" s="82" t="s">
        <v>2821</v>
      </c>
      <c r="H3134" s="1" t="s">
        <v>2834</v>
      </c>
    </row>
    <row r="3135" spans="1:8">
      <c r="A3135" s="1">
        <v>3574</v>
      </c>
      <c r="B3135" s="33" t="s">
        <v>3856</v>
      </c>
      <c r="C3135" s="80">
        <v>5800</v>
      </c>
      <c r="D3135" s="81">
        <v>6155</v>
      </c>
      <c r="E3135" s="1" t="s">
        <v>2809</v>
      </c>
      <c r="F3135" s="1" t="s">
        <v>2810</v>
      </c>
      <c r="G3135" s="82" t="s">
        <v>2818</v>
      </c>
      <c r="H3135" s="1" t="s">
        <v>2928</v>
      </c>
    </row>
    <row r="3136" spans="1:8">
      <c r="A3136" s="1">
        <v>1934</v>
      </c>
      <c r="B3136" s="33" t="s">
        <v>3855</v>
      </c>
      <c r="C3136" s="80">
        <v>5000</v>
      </c>
      <c r="D3136" s="81">
        <v>6181</v>
      </c>
      <c r="E3136" s="1" t="s">
        <v>2809</v>
      </c>
      <c r="F3136" s="1" t="s">
        <v>2810</v>
      </c>
      <c r="G3136" s="82" t="s">
        <v>2843</v>
      </c>
      <c r="H3136" s="1" t="s">
        <v>2948</v>
      </c>
    </row>
    <row r="3137" spans="1:8">
      <c r="A3137" s="1">
        <v>850</v>
      </c>
      <c r="B3137" s="33" t="s">
        <v>3854</v>
      </c>
      <c r="C3137" s="80">
        <v>4000</v>
      </c>
      <c r="D3137" s="81">
        <v>6207</v>
      </c>
      <c r="E3137" s="1" t="s">
        <v>2809</v>
      </c>
      <c r="F3137" s="1" t="s">
        <v>2810</v>
      </c>
      <c r="G3137" s="82" t="s">
        <v>2849</v>
      </c>
      <c r="H3137" s="1" t="s">
        <v>3107</v>
      </c>
    </row>
    <row r="3138" spans="1:8" ht="27.6">
      <c r="A3138" s="1">
        <v>3239</v>
      </c>
      <c r="B3138" s="33" t="s">
        <v>3853</v>
      </c>
      <c r="C3138" s="80">
        <v>5862</v>
      </c>
      <c r="D3138" s="81">
        <v>6208.98</v>
      </c>
      <c r="E3138" s="1" t="s">
        <v>2809</v>
      </c>
      <c r="F3138" s="1" t="s">
        <v>2820</v>
      </c>
      <c r="G3138" s="82" t="s">
        <v>2818</v>
      </c>
      <c r="H3138" s="1" t="s">
        <v>2928</v>
      </c>
    </row>
    <row r="3139" spans="1:8">
      <c r="A3139" s="1">
        <v>1524</v>
      </c>
      <c r="B3139" s="33" t="s">
        <v>3852</v>
      </c>
      <c r="C3139" s="80">
        <v>3000</v>
      </c>
      <c r="D3139" s="81">
        <v>6210</v>
      </c>
      <c r="E3139" s="1" t="s">
        <v>2809</v>
      </c>
      <c r="F3139" s="1" t="s">
        <v>2927</v>
      </c>
      <c r="G3139" s="82" t="s">
        <v>2839</v>
      </c>
      <c r="H3139" s="1" t="s">
        <v>2834</v>
      </c>
    </row>
    <row r="3140" spans="1:8" ht="27.6">
      <c r="A3140" s="1">
        <v>3424</v>
      </c>
      <c r="B3140" s="33" t="s">
        <v>3851</v>
      </c>
      <c r="C3140" s="80">
        <v>6000</v>
      </c>
      <c r="D3140" s="81">
        <v>6215</v>
      </c>
      <c r="E3140" s="1" t="s">
        <v>2809</v>
      </c>
      <c r="F3140" s="1" t="s">
        <v>2810</v>
      </c>
      <c r="G3140" s="82" t="s">
        <v>2839</v>
      </c>
      <c r="H3140" s="1" t="s">
        <v>2928</v>
      </c>
    </row>
    <row r="3141" spans="1:8" ht="27.6">
      <c r="A3141" s="1">
        <v>1356</v>
      </c>
      <c r="B3141" s="33" t="s">
        <v>3850</v>
      </c>
      <c r="C3141" s="80">
        <v>3400</v>
      </c>
      <c r="D3141" s="81">
        <v>6215.56</v>
      </c>
      <c r="E3141" s="1" t="s">
        <v>2809</v>
      </c>
      <c r="F3141" s="1" t="s">
        <v>2810</v>
      </c>
      <c r="G3141" s="82" t="s">
        <v>2821</v>
      </c>
      <c r="H3141" s="1" t="s">
        <v>2999</v>
      </c>
    </row>
    <row r="3142" spans="1:8" ht="27.6">
      <c r="A3142" s="1">
        <v>1629</v>
      </c>
      <c r="B3142" s="33" t="s">
        <v>3849</v>
      </c>
      <c r="C3142" s="80">
        <v>6000</v>
      </c>
      <c r="D3142" s="81">
        <v>6220</v>
      </c>
      <c r="E3142" s="1" t="s">
        <v>2809</v>
      </c>
      <c r="F3142" s="1" t="s">
        <v>2810</v>
      </c>
      <c r="G3142" s="82" t="s">
        <v>2839</v>
      </c>
      <c r="H3142" s="1" t="s">
        <v>2984</v>
      </c>
    </row>
    <row r="3143" spans="1:8">
      <c r="A3143" s="1">
        <v>1643</v>
      </c>
      <c r="B3143" s="33" t="s">
        <v>3848</v>
      </c>
      <c r="C3143" s="80">
        <v>5000</v>
      </c>
      <c r="D3143" s="81">
        <v>6235</v>
      </c>
      <c r="E3143" s="1" t="s">
        <v>2809</v>
      </c>
      <c r="F3143" s="1" t="s">
        <v>2810</v>
      </c>
      <c r="G3143" s="82" t="s">
        <v>2867</v>
      </c>
      <c r="H3143" s="1" t="s">
        <v>3185</v>
      </c>
    </row>
    <row r="3144" spans="1:8">
      <c r="A3144" s="1">
        <v>274</v>
      </c>
      <c r="B3144" s="33" t="s">
        <v>3847</v>
      </c>
      <c r="C3144" s="80">
        <v>4000</v>
      </c>
      <c r="D3144" s="81">
        <v>6240</v>
      </c>
      <c r="E3144" s="1" t="s">
        <v>2809</v>
      </c>
      <c r="F3144" s="1" t="s">
        <v>2810</v>
      </c>
      <c r="G3144" s="82" t="s">
        <v>2849</v>
      </c>
      <c r="H3144" s="1" t="s">
        <v>2876</v>
      </c>
    </row>
    <row r="3145" spans="1:8">
      <c r="A3145" s="1">
        <v>2529</v>
      </c>
      <c r="B3145" s="33" t="s">
        <v>3846</v>
      </c>
      <c r="C3145" s="80">
        <v>6000</v>
      </c>
      <c r="D3145" s="81">
        <v>6257</v>
      </c>
      <c r="E3145" s="1" t="s">
        <v>2809</v>
      </c>
      <c r="F3145" s="1" t="s">
        <v>2810</v>
      </c>
      <c r="G3145" s="82" t="s">
        <v>2811</v>
      </c>
      <c r="H3145" s="1" t="s">
        <v>3263</v>
      </c>
    </row>
    <row r="3146" spans="1:8">
      <c r="A3146" s="1">
        <v>3102</v>
      </c>
      <c r="B3146" s="33" t="s">
        <v>3845</v>
      </c>
      <c r="C3146" s="80">
        <v>16000</v>
      </c>
      <c r="D3146" s="81">
        <v>6258</v>
      </c>
      <c r="E3146" s="1" t="s">
        <v>2861</v>
      </c>
      <c r="F3146" s="1" t="s">
        <v>2820</v>
      </c>
      <c r="G3146" s="82" t="s">
        <v>2851</v>
      </c>
      <c r="H3146" s="1" t="s">
        <v>2881</v>
      </c>
    </row>
    <row r="3147" spans="1:8">
      <c r="A3147" s="1">
        <v>731</v>
      </c>
      <c r="B3147" s="33" t="s">
        <v>3843</v>
      </c>
      <c r="C3147" s="80">
        <v>5000</v>
      </c>
      <c r="D3147" s="81">
        <v>6300</v>
      </c>
      <c r="E3147" s="1" t="s">
        <v>2809</v>
      </c>
      <c r="F3147" s="1" t="s">
        <v>2810</v>
      </c>
      <c r="G3147" s="82" t="s">
        <v>2815</v>
      </c>
      <c r="H3147" s="1" t="s">
        <v>2999</v>
      </c>
    </row>
    <row r="3148" spans="1:8">
      <c r="A3148" s="1">
        <v>2807</v>
      </c>
      <c r="B3148" s="33" t="s">
        <v>3844</v>
      </c>
      <c r="C3148" s="80">
        <v>5000</v>
      </c>
      <c r="D3148" s="81">
        <v>6300</v>
      </c>
      <c r="E3148" s="1" t="s">
        <v>2809</v>
      </c>
      <c r="F3148" s="1" t="s">
        <v>2810</v>
      </c>
      <c r="G3148" s="82" t="s">
        <v>2825</v>
      </c>
      <c r="H3148" s="1" t="s">
        <v>2928</v>
      </c>
    </row>
    <row r="3149" spans="1:8">
      <c r="A3149" s="1">
        <v>2176</v>
      </c>
      <c r="B3149" s="33" t="s">
        <v>3842</v>
      </c>
      <c r="C3149" s="80">
        <v>5000</v>
      </c>
      <c r="D3149" s="81">
        <v>6301</v>
      </c>
      <c r="E3149" s="1" t="s">
        <v>2809</v>
      </c>
      <c r="F3149" s="1" t="s">
        <v>2810</v>
      </c>
      <c r="G3149" s="82" t="s">
        <v>2823</v>
      </c>
      <c r="H3149" s="1" t="s">
        <v>2984</v>
      </c>
    </row>
    <row r="3150" spans="1:8">
      <c r="A3150" s="1">
        <v>2868</v>
      </c>
      <c r="B3150" s="33" t="s">
        <v>3841</v>
      </c>
      <c r="C3150" s="80">
        <v>15000</v>
      </c>
      <c r="D3150" s="81">
        <v>6301.76</v>
      </c>
      <c r="E3150" s="1" t="s">
        <v>2861</v>
      </c>
      <c r="F3150" s="1" t="s">
        <v>2810</v>
      </c>
      <c r="G3150" s="82" t="s">
        <v>2880</v>
      </c>
      <c r="H3150" s="1" t="s">
        <v>2928</v>
      </c>
    </row>
    <row r="3151" spans="1:8">
      <c r="A3151" s="1">
        <v>388</v>
      </c>
      <c r="B3151" s="33" t="s">
        <v>3840</v>
      </c>
      <c r="C3151" s="80">
        <v>5000</v>
      </c>
      <c r="D3151" s="81">
        <v>6308</v>
      </c>
      <c r="E3151" s="1" t="s">
        <v>2809</v>
      </c>
      <c r="F3151" s="1" t="s">
        <v>2810</v>
      </c>
      <c r="G3151" s="82" t="s">
        <v>2821</v>
      </c>
      <c r="H3151" s="1" t="s">
        <v>2876</v>
      </c>
    </row>
    <row r="3152" spans="1:8" ht="27.6">
      <c r="A3152" s="1">
        <v>1209</v>
      </c>
      <c r="B3152" s="33" t="s">
        <v>3838</v>
      </c>
      <c r="C3152" s="80">
        <v>6000</v>
      </c>
      <c r="D3152" s="81">
        <v>6360</v>
      </c>
      <c r="E3152" s="1" t="s">
        <v>2809</v>
      </c>
      <c r="F3152" s="1" t="s">
        <v>2810</v>
      </c>
      <c r="G3152" s="82" t="s">
        <v>2839</v>
      </c>
      <c r="H3152" s="1" t="s">
        <v>2834</v>
      </c>
    </row>
    <row r="3153" spans="1:8" ht="27.6">
      <c r="A3153" s="1">
        <v>2970</v>
      </c>
      <c r="B3153" s="33" t="s">
        <v>3839</v>
      </c>
      <c r="C3153" s="80">
        <v>6000</v>
      </c>
      <c r="D3153" s="81">
        <v>6360</v>
      </c>
      <c r="E3153" s="1" t="s">
        <v>2809</v>
      </c>
      <c r="F3153" s="1" t="s">
        <v>2810</v>
      </c>
      <c r="G3153" s="82" t="s">
        <v>2821</v>
      </c>
      <c r="H3153" s="1" t="s">
        <v>2928</v>
      </c>
    </row>
    <row r="3154" spans="1:8" ht="27.6">
      <c r="A3154" s="1">
        <v>2284</v>
      </c>
      <c r="B3154" s="33" t="s">
        <v>3837</v>
      </c>
      <c r="C3154" s="80">
        <v>6000</v>
      </c>
      <c r="D3154" s="81">
        <v>6373.27</v>
      </c>
      <c r="E3154" s="1" t="s">
        <v>2809</v>
      </c>
      <c r="F3154" s="1" t="s">
        <v>2810</v>
      </c>
      <c r="G3154" s="82" t="s">
        <v>2811</v>
      </c>
      <c r="H3154" s="1" t="s">
        <v>2984</v>
      </c>
    </row>
    <row r="3155" spans="1:8">
      <c r="A3155" s="1">
        <v>1566</v>
      </c>
      <c r="B3155" s="33" t="s">
        <v>3835</v>
      </c>
      <c r="C3155" s="80">
        <v>30000</v>
      </c>
      <c r="D3155" s="81">
        <v>6375</v>
      </c>
      <c r="E3155" s="1" t="s">
        <v>2814</v>
      </c>
      <c r="F3155" s="1" t="s">
        <v>2810</v>
      </c>
      <c r="G3155" s="82" t="s">
        <v>2821</v>
      </c>
      <c r="H3155" s="1" t="s">
        <v>3836</v>
      </c>
    </row>
    <row r="3156" spans="1:8">
      <c r="A3156" s="1">
        <v>1088</v>
      </c>
      <c r="B3156" s="33" t="s">
        <v>3834</v>
      </c>
      <c r="C3156" s="80">
        <v>45000</v>
      </c>
      <c r="D3156" s="81">
        <v>6382.34</v>
      </c>
      <c r="E3156" s="1" t="s">
        <v>2861</v>
      </c>
      <c r="F3156" s="1" t="s">
        <v>2810</v>
      </c>
      <c r="G3156" s="82" t="s">
        <v>2849</v>
      </c>
      <c r="H3156" s="1" t="s">
        <v>3029</v>
      </c>
    </row>
    <row r="3157" spans="1:8">
      <c r="A3157" s="1">
        <v>2629</v>
      </c>
      <c r="B3157" s="33" t="s">
        <v>3833</v>
      </c>
      <c r="C3157" s="80">
        <v>5000</v>
      </c>
      <c r="D3157" s="81">
        <v>6387</v>
      </c>
      <c r="E3157" s="1" t="s">
        <v>2809</v>
      </c>
      <c r="F3157" s="1" t="s">
        <v>2820</v>
      </c>
      <c r="G3157" s="82" t="s">
        <v>2823</v>
      </c>
      <c r="H3157" s="1" t="s">
        <v>2844</v>
      </c>
    </row>
    <row r="3158" spans="1:8">
      <c r="A3158" s="1">
        <v>86</v>
      </c>
      <c r="B3158" s="33" t="s">
        <v>3832</v>
      </c>
      <c r="C3158" s="80">
        <v>6000</v>
      </c>
      <c r="D3158" s="81">
        <v>6388</v>
      </c>
      <c r="E3158" s="1" t="s">
        <v>2809</v>
      </c>
      <c r="F3158" s="1" t="s">
        <v>3414</v>
      </c>
      <c r="G3158" s="82" t="s">
        <v>2818</v>
      </c>
      <c r="H3158" s="1" t="s">
        <v>3439</v>
      </c>
    </row>
    <row r="3159" spans="1:8">
      <c r="A3159" s="1">
        <v>2309</v>
      </c>
      <c r="B3159" s="33" t="s">
        <v>3831</v>
      </c>
      <c r="C3159" s="80">
        <v>6000</v>
      </c>
      <c r="D3159" s="81">
        <v>6400.47</v>
      </c>
      <c r="E3159" s="1" t="s">
        <v>2809</v>
      </c>
      <c r="F3159" s="1" t="s">
        <v>2810</v>
      </c>
      <c r="G3159" s="82" t="s">
        <v>2811</v>
      </c>
      <c r="H3159" s="1" t="s">
        <v>2948</v>
      </c>
    </row>
    <row r="3160" spans="1:8">
      <c r="A3160" s="1">
        <v>1396</v>
      </c>
      <c r="B3160" s="33" t="s">
        <v>3830</v>
      </c>
      <c r="C3160" s="80">
        <v>6000</v>
      </c>
      <c r="D3160" s="81">
        <v>6438</v>
      </c>
      <c r="E3160" s="1" t="s">
        <v>2809</v>
      </c>
      <c r="F3160" s="1" t="s">
        <v>2810</v>
      </c>
      <c r="G3160" s="82" t="s">
        <v>2839</v>
      </c>
      <c r="H3160" s="1" t="s">
        <v>2984</v>
      </c>
    </row>
    <row r="3161" spans="1:8">
      <c r="A3161" s="1">
        <v>339</v>
      </c>
      <c r="B3161" s="33" t="s">
        <v>3829</v>
      </c>
      <c r="C3161" s="80">
        <v>6000</v>
      </c>
      <c r="D3161" s="81">
        <v>6485</v>
      </c>
      <c r="E3161" s="1" t="s">
        <v>2809</v>
      </c>
      <c r="F3161" s="1" t="s">
        <v>2810</v>
      </c>
      <c r="G3161" s="82" t="s">
        <v>2849</v>
      </c>
      <c r="H3161" s="1" t="s">
        <v>2876</v>
      </c>
    </row>
    <row r="3162" spans="1:8" ht="27.6">
      <c r="A3162" s="1">
        <v>2530</v>
      </c>
      <c r="B3162" s="33" t="s">
        <v>3828</v>
      </c>
      <c r="C3162" s="80">
        <v>6500</v>
      </c>
      <c r="D3162" s="81">
        <v>6500</v>
      </c>
      <c r="E3162" s="1" t="s">
        <v>2809</v>
      </c>
      <c r="F3162" s="1" t="s">
        <v>2810</v>
      </c>
      <c r="G3162" s="82" t="s">
        <v>2849</v>
      </c>
      <c r="H3162" s="1" t="s">
        <v>3263</v>
      </c>
    </row>
    <row r="3163" spans="1:8" ht="27.6">
      <c r="A3163" s="1">
        <v>1034</v>
      </c>
      <c r="B3163" s="33" t="s">
        <v>3827</v>
      </c>
      <c r="C3163" s="80">
        <v>5000</v>
      </c>
      <c r="D3163" s="81">
        <v>6500.09</v>
      </c>
      <c r="E3163" s="1" t="s">
        <v>2809</v>
      </c>
      <c r="F3163" s="1" t="s">
        <v>2810</v>
      </c>
      <c r="G3163" s="82" t="s">
        <v>2851</v>
      </c>
      <c r="H3163" s="1" t="s">
        <v>2952</v>
      </c>
    </row>
    <row r="3164" spans="1:8">
      <c r="A3164" s="1">
        <v>3310</v>
      </c>
      <c r="B3164" s="33" t="s">
        <v>3826</v>
      </c>
      <c r="C3164" s="80">
        <v>6500</v>
      </c>
      <c r="D3164" s="81">
        <v>6505</v>
      </c>
      <c r="E3164" s="1" t="s">
        <v>2809</v>
      </c>
      <c r="F3164" s="1" t="s">
        <v>2810</v>
      </c>
      <c r="G3164" s="82" t="s">
        <v>2880</v>
      </c>
      <c r="H3164" s="1" t="s">
        <v>2928</v>
      </c>
    </row>
    <row r="3165" spans="1:8">
      <c r="A3165" s="1">
        <v>1897</v>
      </c>
      <c r="B3165" s="33" t="s">
        <v>3825</v>
      </c>
      <c r="C3165" s="80">
        <v>6350</v>
      </c>
      <c r="D3165" s="81">
        <v>6506</v>
      </c>
      <c r="E3165" s="1" t="s">
        <v>2809</v>
      </c>
      <c r="F3165" s="1" t="s">
        <v>2810</v>
      </c>
      <c r="G3165" s="82" t="s">
        <v>2811</v>
      </c>
      <c r="H3165" s="1" t="s">
        <v>2948</v>
      </c>
    </row>
    <row r="3166" spans="1:8" ht="27.6">
      <c r="A3166" s="1">
        <v>954</v>
      </c>
      <c r="B3166" s="33" t="s">
        <v>3824</v>
      </c>
      <c r="C3166" s="80">
        <v>15000</v>
      </c>
      <c r="D3166" s="81">
        <v>6511</v>
      </c>
      <c r="E3166" s="1" t="s">
        <v>2861</v>
      </c>
      <c r="F3166" s="1" t="s">
        <v>2810</v>
      </c>
      <c r="G3166" s="82" t="s">
        <v>2851</v>
      </c>
      <c r="H3166" s="1" t="s">
        <v>2816</v>
      </c>
    </row>
    <row r="3167" spans="1:8">
      <c r="A3167" s="1">
        <v>1744</v>
      </c>
      <c r="B3167" s="33" t="s">
        <v>3823</v>
      </c>
      <c r="C3167" s="80">
        <v>5500</v>
      </c>
      <c r="D3167" s="81">
        <v>6515</v>
      </c>
      <c r="E3167" s="1" t="s">
        <v>2809</v>
      </c>
      <c r="F3167" s="1" t="s">
        <v>2820</v>
      </c>
      <c r="G3167" s="82" t="s">
        <v>2839</v>
      </c>
      <c r="H3167" s="1" t="s">
        <v>2834</v>
      </c>
    </row>
    <row r="3168" spans="1:8">
      <c r="A3168" s="1">
        <v>2719</v>
      </c>
      <c r="B3168" s="33" t="s">
        <v>3822</v>
      </c>
      <c r="C3168" s="80">
        <v>6000</v>
      </c>
      <c r="D3168" s="81">
        <v>6530</v>
      </c>
      <c r="E3168" s="1" t="s">
        <v>2809</v>
      </c>
      <c r="F3168" s="1" t="s">
        <v>2810</v>
      </c>
      <c r="G3168" s="82" t="s">
        <v>2811</v>
      </c>
      <c r="H3168" s="1" t="s">
        <v>2881</v>
      </c>
    </row>
    <row r="3169" spans="1:8">
      <c r="A3169" s="1">
        <v>471</v>
      </c>
      <c r="B3169" s="33" t="s">
        <v>3821</v>
      </c>
      <c r="C3169" s="80">
        <v>55000</v>
      </c>
      <c r="D3169" s="81">
        <v>6541</v>
      </c>
      <c r="E3169" s="1" t="s">
        <v>2861</v>
      </c>
      <c r="F3169" s="1" t="s">
        <v>2810</v>
      </c>
      <c r="G3169" s="82" t="s">
        <v>2849</v>
      </c>
      <c r="H3169" s="1" t="s">
        <v>3207</v>
      </c>
    </row>
    <row r="3170" spans="1:8" ht="27.6">
      <c r="A3170" s="1">
        <v>2550</v>
      </c>
      <c r="B3170" s="33" t="s">
        <v>3820</v>
      </c>
      <c r="C3170" s="80">
        <v>6500</v>
      </c>
      <c r="D3170" s="81">
        <v>6555</v>
      </c>
      <c r="E3170" s="1" t="s">
        <v>2809</v>
      </c>
      <c r="F3170" s="1" t="s">
        <v>2810</v>
      </c>
      <c r="G3170" s="82" t="s">
        <v>2867</v>
      </c>
      <c r="H3170" s="1" t="s">
        <v>3263</v>
      </c>
    </row>
    <row r="3171" spans="1:8">
      <c r="A3171" s="1">
        <v>1009</v>
      </c>
      <c r="B3171" s="33" t="s">
        <v>3819</v>
      </c>
      <c r="C3171" s="80">
        <v>50000</v>
      </c>
      <c r="D3171" s="81">
        <v>6565</v>
      </c>
      <c r="E3171" s="1" t="s">
        <v>2814</v>
      </c>
      <c r="F3171" s="1" t="s">
        <v>2810</v>
      </c>
      <c r="G3171" s="82" t="s">
        <v>2825</v>
      </c>
      <c r="H3171" s="1" t="s">
        <v>2816</v>
      </c>
    </row>
    <row r="3172" spans="1:8">
      <c r="A3172" s="1">
        <v>2547</v>
      </c>
      <c r="B3172" s="33" t="s">
        <v>3818</v>
      </c>
      <c r="C3172" s="80">
        <v>5500</v>
      </c>
      <c r="D3172" s="81">
        <v>6592</v>
      </c>
      <c r="E3172" s="1" t="s">
        <v>2809</v>
      </c>
      <c r="F3172" s="1" t="s">
        <v>2810</v>
      </c>
      <c r="G3172" s="82" t="s">
        <v>2849</v>
      </c>
      <c r="H3172" s="1" t="s">
        <v>3263</v>
      </c>
    </row>
    <row r="3173" spans="1:8">
      <c r="A3173" s="1">
        <v>987</v>
      </c>
      <c r="B3173" s="33" t="s">
        <v>3817</v>
      </c>
      <c r="C3173" s="80">
        <v>50000</v>
      </c>
      <c r="D3173" s="81">
        <v>6610</v>
      </c>
      <c r="E3173" s="1" t="s">
        <v>2861</v>
      </c>
      <c r="F3173" s="1" t="s">
        <v>2981</v>
      </c>
      <c r="G3173" s="82" t="s">
        <v>2825</v>
      </c>
      <c r="H3173" s="1" t="s">
        <v>2816</v>
      </c>
    </row>
    <row r="3174" spans="1:8">
      <c r="A3174" s="1">
        <v>3279</v>
      </c>
      <c r="B3174" s="33" t="s">
        <v>3816</v>
      </c>
      <c r="C3174" s="80">
        <v>5800</v>
      </c>
      <c r="D3174" s="81">
        <v>6628</v>
      </c>
      <c r="E3174" s="1" t="s">
        <v>2809</v>
      </c>
      <c r="F3174" s="1" t="s">
        <v>2810</v>
      </c>
      <c r="G3174" s="82" t="s">
        <v>2849</v>
      </c>
      <c r="H3174" s="1" t="s">
        <v>2928</v>
      </c>
    </row>
    <row r="3175" spans="1:8">
      <c r="A3175" s="1">
        <v>281</v>
      </c>
      <c r="B3175" s="33" t="s">
        <v>3815</v>
      </c>
      <c r="C3175" s="80">
        <v>5500</v>
      </c>
      <c r="D3175" s="81">
        <v>6632.32</v>
      </c>
      <c r="E3175" s="1" t="s">
        <v>2809</v>
      </c>
      <c r="F3175" s="1" t="s">
        <v>2810</v>
      </c>
      <c r="G3175" s="82" t="s">
        <v>2825</v>
      </c>
      <c r="H3175" s="1" t="s">
        <v>2876</v>
      </c>
    </row>
    <row r="3176" spans="1:8" ht="27.6">
      <c r="A3176" s="1">
        <v>3109</v>
      </c>
      <c r="B3176" s="33" t="s">
        <v>3814</v>
      </c>
      <c r="C3176" s="80">
        <v>26500</v>
      </c>
      <c r="D3176" s="81">
        <v>6633</v>
      </c>
      <c r="E3176" s="1" t="s">
        <v>2861</v>
      </c>
      <c r="F3176" s="1" t="s">
        <v>2810</v>
      </c>
      <c r="G3176" s="82" t="s">
        <v>2851</v>
      </c>
      <c r="H3176" s="1" t="s">
        <v>2881</v>
      </c>
    </row>
    <row r="3177" spans="1:8" ht="27.6">
      <c r="A3177" s="1">
        <v>1213</v>
      </c>
      <c r="B3177" s="33" t="s">
        <v>3813</v>
      </c>
      <c r="C3177" s="80">
        <v>6500</v>
      </c>
      <c r="D3177" s="81">
        <v>6645</v>
      </c>
      <c r="E3177" s="1" t="s">
        <v>2809</v>
      </c>
      <c r="F3177" s="1" t="s">
        <v>2820</v>
      </c>
      <c r="G3177" s="82" t="s">
        <v>2815</v>
      </c>
      <c r="H3177" s="1" t="s">
        <v>2834</v>
      </c>
    </row>
    <row r="3178" spans="1:8">
      <c r="A3178" s="1">
        <v>323</v>
      </c>
      <c r="B3178" s="33" t="s">
        <v>3812</v>
      </c>
      <c r="C3178" s="80">
        <v>5400</v>
      </c>
      <c r="D3178" s="81">
        <v>6646</v>
      </c>
      <c r="E3178" s="1" t="s">
        <v>2809</v>
      </c>
      <c r="F3178" s="1" t="s">
        <v>2810</v>
      </c>
      <c r="G3178" s="82" t="s">
        <v>2843</v>
      </c>
      <c r="H3178" s="1" t="s">
        <v>2876</v>
      </c>
    </row>
    <row r="3179" spans="1:8">
      <c r="A3179" s="1">
        <v>3786</v>
      </c>
      <c r="B3179" s="33" t="s">
        <v>3811</v>
      </c>
      <c r="C3179" s="80">
        <v>6000</v>
      </c>
      <c r="D3179" s="81">
        <v>6658</v>
      </c>
      <c r="E3179" s="1" t="s">
        <v>2809</v>
      </c>
      <c r="F3179" s="1" t="s">
        <v>2810</v>
      </c>
      <c r="G3179" s="82" t="s">
        <v>2823</v>
      </c>
      <c r="H3179" s="1" t="s">
        <v>3032</v>
      </c>
    </row>
    <row r="3180" spans="1:8">
      <c r="A3180" s="1">
        <v>944</v>
      </c>
      <c r="B3180" s="33" t="s">
        <v>3810</v>
      </c>
      <c r="C3180" s="80">
        <v>50000</v>
      </c>
      <c r="D3180" s="81">
        <v>6663</v>
      </c>
      <c r="E3180" s="1" t="s">
        <v>2861</v>
      </c>
      <c r="F3180" s="1" t="s">
        <v>2810</v>
      </c>
      <c r="G3180" s="82" t="s">
        <v>2849</v>
      </c>
      <c r="H3180" s="1" t="s">
        <v>2816</v>
      </c>
    </row>
    <row r="3181" spans="1:8">
      <c r="A3181" s="1">
        <v>2301</v>
      </c>
      <c r="B3181" s="33" t="s">
        <v>3809</v>
      </c>
      <c r="C3181" s="80">
        <v>5000</v>
      </c>
      <c r="D3181" s="81">
        <v>6680.22</v>
      </c>
      <c r="E3181" s="1" t="s">
        <v>2809</v>
      </c>
      <c r="F3181" s="1" t="s">
        <v>2810</v>
      </c>
      <c r="G3181" s="82" t="s">
        <v>2825</v>
      </c>
      <c r="H3181" s="1" t="s">
        <v>2948</v>
      </c>
    </row>
    <row r="3182" spans="1:8">
      <c r="A3182" s="1">
        <v>3062</v>
      </c>
      <c r="B3182" s="33" t="s">
        <v>3808</v>
      </c>
      <c r="C3182" s="80">
        <v>10000</v>
      </c>
      <c r="D3182" s="81">
        <v>6684</v>
      </c>
      <c r="E3182" s="1" t="s">
        <v>2861</v>
      </c>
      <c r="F3182" s="1" t="s">
        <v>2810</v>
      </c>
      <c r="G3182" s="82" t="s">
        <v>2880</v>
      </c>
      <c r="H3182" s="1" t="s">
        <v>2881</v>
      </c>
    </row>
    <row r="3183" spans="1:8">
      <c r="A3183" s="1">
        <v>442</v>
      </c>
      <c r="B3183" s="33" t="s">
        <v>3807</v>
      </c>
      <c r="C3183" s="80">
        <v>17000</v>
      </c>
      <c r="D3183" s="81">
        <v>6691</v>
      </c>
      <c r="E3183" s="1" t="s">
        <v>2861</v>
      </c>
      <c r="F3183" s="1" t="s">
        <v>2810</v>
      </c>
      <c r="G3183" s="82" t="s">
        <v>2839</v>
      </c>
      <c r="H3183" s="1" t="s">
        <v>3207</v>
      </c>
    </row>
    <row r="3184" spans="1:8">
      <c r="A3184" s="1">
        <v>1677</v>
      </c>
      <c r="B3184" s="33" t="s">
        <v>3806</v>
      </c>
      <c r="C3184" s="80">
        <v>6000</v>
      </c>
      <c r="D3184" s="81">
        <v>6700</v>
      </c>
      <c r="E3184" s="1" t="s">
        <v>2809</v>
      </c>
      <c r="F3184" s="1" t="s">
        <v>2841</v>
      </c>
      <c r="G3184" s="82" t="s">
        <v>2811</v>
      </c>
      <c r="H3184" s="1" t="s">
        <v>3185</v>
      </c>
    </row>
    <row r="3185" spans="1:8">
      <c r="A3185" s="1">
        <v>247</v>
      </c>
      <c r="B3185" s="33" t="s">
        <v>3805</v>
      </c>
      <c r="C3185" s="80">
        <v>5000</v>
      </c>
      <c r="D3185" s="81">
        <v>6705</v>
      </c>
      <c r="E3185" s="1" t="s">
        <v>2809</v>
      </c>
      <c r="F3185" s="1" t="s">
        <v>2810</v>
      </c>
      <c r="G3185" s="82" t="s">
        <v>2880</v>
      </c>
      <c r="H3185" s="1" t="s">
        <v>2876</v>
      </c>
    </row>
    <row r="3186" spans="1:8">
      <c r="A3186" s="1">
        <v>1388</v>
      </c>
      <c r="B3186" s="33" t="s">
        <v>3804</v>
      </c>
      <c r="C3186" s="80">
        <v>5000</v>
      </c>
      <c r="D3186" s="81">
        <v>6740.37</v>
      </c>
      <c r="E3186" s="1" t="s">
        <v>2809</v>
      </c>
      <c r="F3186" s="1" t="s">
        <v>2810</v>
      </c>
      <c r="G3186" s="82" t="s">
        <v>2880</v>
      </c>
      <c r="H3186" s="1" t="s">
        <v>2984</v>
      </c>
    </row>
    <row r="3187" spans="1:8" ht="27.6">
      <c r="A3187" s="1">
        <v>1797</v>
      </c>
      <c r="B3187" s="33" t="s">
        <v>3803</v>
      </c>
      <c r="C3187" s="80">
        <v>10000</v>
      </c>
      <c r="D3187" s="81">
        <v>6755</v>
      </c>
      <c r="E3187" s="1" t="s">
        <v>2861</v>
      </c>
      <c r="F3187" s="1" t="s">
        <v>2810</v>
      </c>
      <c r="G3187" s="82" t="s">
        <v>2843</v>
      </c>
      <c r="H3187" s="1" t="s">
        <v>2834</v>
      </c>
    </row>
    <row r="3188" spans="1:8">
      <c r="A3188" s="1">
        <v>3189</v>
      </c>
      <c r="B3188" s="33" t="s">
        <v>3802</v>
      </c>
      <c r="C3188" s="80">
        <v>55000</v>
      </c>
      <c r="D3188" s="81">
        <v>6780</v>
      </c>
      <c r="E3188" s="1" t="s">
        <v>2861</v>
      </c>
      <c r="F3188" s="1" t="s">
        <v>2927</v>
      </c>
      <c r="G3188" s="82" t="s">
        <v>2823</v>
      </c>
      <c r="H3188" s="1" t="s">
        <v>3032</v>
      </c>
    </row>
    <row r="3189" spans="1:8">
      <c r="A3189" s="1">
        <v>1030</v>
      </c>
      <c r="B3189" s="33" t="s">
        <v>3801</v>
      </c>
      <c r="C3189" s="80">
        <v>2000</v>
      </c>
      <c r="D3189" s="81">
        <v>6842</v>
      </c>
      <c r="E3189" s="1" t="s">
        <v>2809</v>
      </c>
      <c r="F3189" s="1" t="s">
        <v>2810</v>
      </c>
      <c r="G3189" s="82" t="s">
        <v>2867</v>
      </c>
      <c r="H3189" s="1" t="s">
        <v>2952</v>
      </c>
    </row>
    <row r="3190" spans="1:8">
      <c r="A3190" s="1">
        <v>1375</v>
      </c>
      <c r="B3190" s="33" t="s">
        <v>3800</v>
      </c>
      <c r="C3190" s="80">
        <v>4000</v>
      </c>
      <c r="D3190" s="81">
        <v>6853</v>
      </c>
      <c r="E3190" s="1" t="s">
        <v>2809</v>
      </c>
      <c r="F3190" s="1" t="s">
        <v>3414</v>
      </c>
      <c r="G3190" s="82" t="s">
        <v>2815</v>
      </c>
      <c r="H3190" s="1" t="s">
        <v>2984</v>
      </c>
    </row>
    <row r="3191" spans="1:8">
      <c r="A3191" s="1">
        <v>2212</v>
      </c>
      <c r="B3191" s="33" t="s">
        <v>3799</v>
      </c>
      <c r="C3191" s="80">
        <v>6000</v>
      </c>
      <c r="D3191" s="81">
        <v>6863</v>
      </c>
      <c r="E3191" s="1" t="s">
        <v>2809</v>
      </c>
      <c r="F3191" s="1" t="s">
        <v>2810</v>
      </c>
      <c r="G3191" s="82" t="s">
        <v>2818</v>
      </c>
      <c r="H3191" s="1" t="s">
        <v>2952</v>
      </c>
    </row>
    <row r="3192" spans="1:8">
      <c r="A3192" s="1">
        <v>89</v>
      </c>
      <c r="B3192" s="33" t="s">
        <v>3798</v>
      </c>
      <c r="C3192" s="80">
        <v>6000</v>
      </c>
      <c r="D3192" s="81">
        <v>6904</v>
      </c>
      <c r="E3192" s="1" t="s">
        <v>2809</v>
      </c>
      <c r="F3192" s="1" t="s">
        <v>2810</v>
      </c>
      <c r="G3192" s="82" t="s">
        <v>2825</v>
      </c>
      <c r="H3192" s="1" t="s">
        <v>3439</v>
      </c>
    </row>
    <row r="3193" spans="1:8" ht="27.6">
      <c r="A3193" s="1">
        <v>972</v>
      </c>
      <c r="B3193" s="33" t="s">
        <v>3797</v>
      </c>
      <c r="C3193" s="80">
        <v>20000</v>
      </c>
      <c r="D3193" s="81">
        <v>6925</v>
      </c>
      <c r="E3193" s="1" t="s">
        <v>2861</v>
      </c>
      <c r="F3193" s="1" t="s">
        <v>2810</v>
      </c>
      <c r="G3193" s="82" t="s">
        <v>2867</v>
      </c>
      <c r="H3193" s="1" t="s">
        <v>2816</v>
      </c>
    </row>
    <row r="3194" spans="1:8">
      <c r="A3194" s="1">
        <v>513</v>
      </c>
      <c r="B3194" s="33" t="s">
        <v>3796</v>
      </c>
      <c r="C3194" s="80">
        <v>50000</v>
      </c>
      <c r="D3194" s="81">
        <v>6962</v>
      </c>
      <c r="E3194" s="1" t="s">
        <v>2861</v>
      </c>
      <c r="F3194" s="1" t="s">
        <v>2810</v>
      </c>
      <c r="G3194" s="82" t="s">
        <v>2851</v>
      </c>
      <c r="H3194" s="1" t="s">
        <v>3207</v>
      </c>
    </row>
    <row r="3195" spans="1:8" ht="27.6">
      <c r="A3195" s="1">
        <v>1026</v>
      </c>
      <c r="B3195" s="33" t="s">
        <v>3795</v>
      </c>
      <c r="C3195" s="80">
        <v>7000</v>
      </c>
      <c r="D3195" s="81">
        <v>7000.58</v>
      </c>
      <c r="E3195" s="1" t="s">
        <v>2809</v>
      </c>
      <c r="F3195" s="1" t="s">
        <v>2820</v>
      </c>
      <c r="G3195" s="82" t="s">
        <v>2811</v>
      </c>
      <c r="H3195" s="1" t="s">
        <v>2952</v>
      </c>
    </row>
    <row r="3196" spans="1:8">
      <c r="A3196" s="1">
        <v>747</v>
      </c>
      <c r="B3196" s="33" t="s">
        <v>3794</v>
      </c>
      <c r="C3196" s="80">
        <v>7000</v>
      </c>
      <c r="D3196" s="81">
        <v>7003</v>
      </c>
      <c r="E3196" s="1" t="s">
        <v>2809</v>
      </c>
      <c r="F3196" s="1" t="s">
        <v>2981</v>
      </c>
      <c r="G3196" s="82" t="s">
        <v>2815</v>
      </c>
      <c r="H3196" s="1" t="s">
        <v>2999</v>
      </c>
    </row>
    <row r="3197" spans="1:8" ht="27.6">
      <c r="A3197" s="1">
        <v>2043</v>
      </c>
      <c r="B3197" s="33" t="s">
        <v>3793</v>
      </c>
      <c r="C3197" s="80">
        <v>1385</v>
      </c>
      <c r="D3197" s="81">
        <v>7011</v>
      </c>
      <c r="E3197" s="1" t="s">
        <v>2809</v>
      </c>
      <c r="F3197" s="1" t="s">
        <v>2810</v>
      </c>
      <c r="G3197" s="82" t="s">
        <v>2818</v>
      </c>
      <c r="H3197" s="1" t="s">
        <v>2812</v>
      </c>
    </row>
    <row r="3198" spans="1:8" ht="27.6">
      <c r="A3198" s="1">
        <v>3527</v>
      </c>
      <c r="B3198" s="33" t="s">
        <v>3792</v>
      </c>
      <c r="C3198" s="80">
        <v>6000</v>
      </c>
      <c r="D3198" s="81">
        <v>7015</v>
      </c>
      <c r="E3198" s="1" t="s">
        <v>2809</v>
      </c>
      <c r="F3198" s="1" t="s">
        <v>2810</v>
      </c>
      <c r="G3198" s="82" t="s">
        <v>2821</v>
      </c>
      <c r="H3198" s="1" t="s">
        <v>2928</v>
      </c>
    </row>
    <row r="3199" spans="1:8" ht="27.6">
      <c r="A3199" s="1">
        <v>1622</v>
      </c>
      <c r="B3199" s="33" t="s">
        <v>3791</v>
      </c>
      <c r="C3199" s="80">
        <v>6900</v>
      </c>
      <c r="D3199" s="81">
        <v>7019</v>
      </c>
      <c r="E3199" s="1" t="s">
        <v>2809</v>
      </c>
      <c r="F3199" s="1" t="s">
        <v>2810</v>
      </c>
      <c r="G3199" s="82" t="s">
        <v>2843</v>
      </c>
      <c r="H3199" s="1" t="s">
        <v>2984</v>
      </c>
    </row>
    <row r="3200" spans="1:8">
      <c r="A3200" s="1">
        <v>3020</v>
      </c>
      <c r="B3200" s="33" t="s">
        <v>3790</v>
      </c>
      <c r="C3200" s="80">
        <v>7000</v>
      </c>
      <c r="D3200" s="81">
        <v>7040</v>
      </c>
      <c r="E3200" s="1" t="s">
        <v>2809</v>
      </c>
      <c r="F3200" s="1" t="s">
        <v>2810</v>
      </c>
      <c r="G3200" s="82" t="s">
        <v>2821</v>
      </c>
      <c r="H3200" s="1" t="s">
        <v>2881</v>
      </c>
    </row>
    <row r="3201" spans="1:8">
      <c r="A3201" s="1">
        <v>113</v>
      </c>
      <c r="B3201" s="33" t="s">
        <v>3789</v>
      </c>
      <c r="C3201" s="80">
        <v>5000</v>
      </c>
      <c r="D3201" s="81">
        <v>7050</v>
      </c>
      <c r="E3201" s="1" t="s">
        <v>2809</v>
      </c>
      <c r="F3201" s="1" t="s">
        <v>2810</v>
      </c>
      <c r="G3201" s="82" t="s">
        <v>2851</v>
      </c>
      <c r="H3201" s="1" t="s">
        <v>3439</v>
      </c>
    </row>
    <row r="3202" spans="1:8">
      <c r="A3202" s="1">
        <v>2303</v>
      </c>
      <c r="B3202" s="33" t="s">
        <v>3788</v>
      </c>
      <c r="C3202" s="80">
        <v>6450</v>
      </c>
      <c r="D3202" s="81">
        <v>7053.61</v>
      </c>
      <c r="E3202" s="1" t="s">
        <v>2809</v>
      </c>
      <c r="F3202" s="1" t="s">
        <v>2810</v>
      </c>
      <c r="G3202" s="82" t="s">
        <v>2843</v>
      </c>
      <c r="H3202" s="1" t="s">
        <v>2948</v>
      </c>
    </row>
    <row r="3203" spans="1:8">
      <c r="A3203" s="1">
        <v>3182</v>
      </c>
      <c r="B3203" s="33" t="s">
        <v>3787</v>
      </c>
      <c r="C3203" s="80">
        <v>7000</v>
      </c>
      <c r="D3203" s="81">
        <v>7062</v>
      </c>
      <c r="E3203" s="1" t="s">
        <v>2809</v>
      </c>
      <c r="F3203" s="1" t="s">
        <v>2810</v>
      </c>
      <c r="G3203" s="82" t="s">
        <v>2815</v>
      </c>
      <c r="H3203" s="1" t="s">
        <v>2928</v>
      </c>
    </row>
    <row r="3204" spans="1:8" ht="27.6">
      <c r="A3204" s="1">
        <v>786</v>
      </c>
      <c r="B3204" s="33" t="s">
        <v>3785</v>
      </c>
      <c r="C3204" s="80">
        <v>5000</v>
      </c>
      <c r="D3204" s="81">
        <v>7140</v>
      </c>
      <c r="E3204" s="1" t="s">
        <v>2809</v>
      </c>
      <c r="F3204" s="1" t="s">
        <v>2810</v>
      </c>
      <c r="G3204" s="82" t="s">
        <v>2849</v>
      </c>
      <c r="H3204" s="1" t="s">
        <v>2984</v>
      </c>
    </row>
    <row r="3205" spans="1:8" ht="27.6">
      <c r="A3205" s="1">
        <v>2784</v>
      </c>
      <c r="B3205" s="33" t="s">
        <v>3786</v>
      </c>
      <c r="C3205" s="80">
        <v>6000</v>
      </c>
      <c r="D3205" s="81">
        <v>7140</v>
      </c>
      <c r="E3205" s="1" t="s">
        <v>2809</v>
      </c>
      <c r="F3205" s="1" t="s">
        <v>2810</v>
      </c>
      <c r="G3205" s="82" t="s">
        <v>2818</v>
      </c>
      <c r="H3205" s="1" t="s">
        <v>2928</v>
      </c>
    </row>
    <row r="3206" spans="1:8">
      <c r="A3206" s="1">
        <v>369</v>
      </c>
      <c r="B3206" s="33" t="s">
        <v>3784</v>
      </c>
      <c r="C3206" s="80">
        <v>6500</v>
      </c>
      <c r="D3206" s="81">
        <v>7160.12</v>
      </c>
      <c r="E3206" s="1" t="s">
        <v>2809</v>
      </c>
      <c r="F3206" s="1" t="s">
        <v>2810</v>
      </c>
      <c r="G3206" s="82" t="s">
        <v>2815</v>
      </c>
      <c r="H3206" s="1" t="s">
        <v>2876</v>
      </c>
    </row>
    <row r="3207" spans="1:8">
      <c r="A3207" s="1">
        <v>3228</v>
      </c>
      <c r="B3207" s="33" t="s">
        <v>3783</v>
      </c>
      <c r="C3207" s="80">
        <v>7000</v>
      </c>
      <c r="D3207" s="81">
        <v>7164</v>
      </c>
      <c r="E3207" s="1" t="s">
        <v>2809</v>
      </c>
      <c r="F3207" s="1" t="s">
        <v>2810</v>
      </c>
      <c r="G3207" s="82" t="s">
        <v>2843</v>
      </c>
      <c r="H3207" s="1" t="s">
        <v>2928</v>
      </c>
    </row>
    <row r="3208" spans="1:8">
      <c r="A3208" s="1">
        <v>3071</v>
      </c>
      <c r="B3208" s="33" t="s">
        <v>3782</v>
      </c>
      <c r="C3208" s="80">
        <v>12000</v>
      </c>
      <c r="D3208" s="81">
        <v>7173</v>
      </c>
      <c r="E3208" s="1" t="s">
        <v>2861</v>
      </c>
      <c r="F3208" s="1" t="s">
        <v>2810</v>
      </c>
      <c r="G3208" s="82" t="s">
        <v>2823</v>
      </c>
      <c r="H3208" s="1" t="s">
        <v>2881</v>
      </c>
    </row>
    <row r="3209" spans="1:8">
      <c r="A3209" s="1">
        <v>1538</v>
      </c>
      <c r="B3209" s="33" t="s">
        <v>3781</v>
      </c>
      <c r="C3209" s="80">
        <v>7000</v>
      </c>
      <c r="D3209" s="81">
        <v>7184</v>
      </c>
      <c r="E3209" s="1" t="s">
        <v>2809</v>
      </c>
      <c r="F3209" s="1" t="s">
        <v>2810</v>
      </c>
      <c r="G3209" s="82" t="s">
        <v>2815</v>
      </c>
      <c r="H3209" s="1" t="s">
        <v>2834</v>
      </c>
    </row>
    <row r="3210" spans="1:8">
      <c r="A3210" s="1">
        <v>834</v>
      </c>
      <c r="B3210" s="33" t="s">
        <v>3780</v>
      </c>
      <c r="C3210" s="80">
        <v>5500</v>
      </c>
      <c r="D3210" s="81">
        <v>7206</v>
      </c>
      <c r="E3210" s="1" t="s">
        <v>2809</v>
      </c>
      <c r="F3210" s="1" t="s">
        <v>2810</v>
      </c>
      <c r="G3210" s="82" t="s">
        <v>2825</v>
      </c>
      <c r="H3210" s="1" t="s">
        <v>2984</v>
      </c>
    </row>
    <row r="3211" spans="1:8">
      <c r="A3211" s="1">
        <v>1346</v>
      </c>
      <c r="B3211" s="33" t="s">
        <v>3779</v>
      </c>
      <c r="C3211" s="80">
        <v>4900</v>
      </c>
      <c r="D3211" s="81">
        <v>7219</v>
      </c>
      <c r="E3211" s="1" t="s">
        <v>2809</v>
      </c>
      <c r="F3211" s="1" t="s">
        <v>2810</v>
      </c>
      <c r="G3211" s="82" t="s">
        <v>2825</v>
      </c>
      <c r="H3211" s="1" t="s">
        <v>2999</v>
      </c>
    </row>
    <row r="3212" spans="1:8">
      <c r="A3212" s="1">
        <v>3612</v>
      </c>
      <c r="B3212" s="33" t="s">
        <v>3778</v>
      </c>
      <c r="C3212" s="80">
        <v>5000</v>
      </c>
      <c r="D3212" s="81">
        <v>7220</v>
      </c>
      <c r="E3212" s="1" t="s">
        <v>2809</v>
      </c>
      <c r="F3212" s="1" t="s">
        <v>96</v>
      </c>
      <c r="G3212" s="82" t="s">
        <v>2825</v>
      </c>
      <c r="H3212" s="1" t="s">
        <v>2928</v>
      </c>
    </row>
    <row r="3213" spans="1:8">
      <c r="A3213" s="1">
        <v>2712</v>
      </c>
      <c r="B3213" s="33" t="s">
        <v>3777</v>
      </c>
      <c r="C3213" s="80">
        <v>5500</v>
      </c>
      <c r="D3213" s="81">
        <v>7226</v>
      </c>
      <c r="E3213" s="1" t="s">
        <v>2809</v>
      </c>
      <c r="F3213" s="1" t="s">
        <v>2810</v>
      </c>
      <c r="G3213" s="82" t="s">
        <v>2821</v>
      </c>
      <c r="H3213" s="1" t="s">
        <v>2881</v>
      </c>
    </row>
    <row r="3214" spans="1:8" ht="27.6">
      <c r="A3214" s="1">
        <v>2294</v>
      </c>
      <c r="B3214" s="33" t="s">
        <v>3776</v>
      </c>
      <c r="C3214" s="80">
        <v>5000</v>
      </c>
      <c r="D3214" s="81">
        <v>7304.04</v>
      </c>
      <c r="E3214" s="1" t="s">
        <v>2809</v>
      </c>
      <c r="F3214" s="1" t="s">
        <v>2810</v>
      </c>
      <c r="G3214" s="82" t="s">
        <v>2815</v>
      </c>
      <c r="H3214" s="1" t="s">
        <v>2984</v>
      </c>
    </row>
    <row r="3215" spans="1:8" ht="27.6">
      <c r="A3215" s="1">
        <v>2724</v>
      </c>
      <c r="B3215" s="33" t="s">
        <v>3775</v>
      </c>
      <c r="C3215" s="80">
        <v>2468</v>
      </c>
      <c r="D3215" s="81">
        <v>7326.88</v>
      </c>
      <c r="E3215" s="1" t="s">
        <v>2809</v>
      </c>
      <c r="F3215" s="1" t="s">
        <v>2820</v>
      </c>
      <c r="G3215" s="82" t="s">
        <v>2851</v>
      </c>
      <c r="H3215" s="1" t="s">
        <v>2812</v>
      </c>
    </row>
    <row r="3216" spans="1:8" ht="27.6">
      <c r="A3216" s="1">
        <v>2735</v>
      </c>
      <c r="B3216" s="33" t="s">
        <v>3774</v>
      </c>
      <c r="C3216" s="80">
        <v>750</v>
      </c>
      <c r="D3216" s="81">
        <v>7336.01</v>
      </c>
      <c r="E3216" s="1" t="s">
        <v>2809</v>
      </c>
      <c r="F3216" s="1" t="s">
        <v>2820</v>
      </c>
      <c r="G3216" s="82" t="s">
        <v>2811</v>
      </c>
      <c r="H3216" s="1" t="s">
        <v>2812</v>
      </c>
    </row>
    <row r="3217" spans="1:8">
      <c r="A3217" s="1">
        <v>2113</v>
      </c>
      <c r="B3217" s="33" t="s">
        <v>3773</v>
      </c>
      <c r="C3217" s="80">
        <v>7000</v>
      </c>
      <c r="D3217" s="81">
        <v>7340</v>
      </c>
      <c r="E3217" s="1" t="s">
        <v>2809</v>
      </c>
      <c r="F3217" s="1" t="s">
        <v>2810</v>
      </c>
      <c r="G3217" s="82" t="s">
        <v>2867</v>
      </c>
      <c r="H3217" s="1" t="s">
        <v>2948</v>
      </c>
    </row>
    <row r="3218" spans="1:8">
      <c r="A3218" s="1">
        <v>1077</v>
      </c>
      <c r="B3218" s="33" t="s">
        <v>3772</v>
      </c>
      <c r="C3218" s="80">
        <v>25000</v>
      </c>
      <c r="D3218" s="81">
        <v>7344</v>
      </c>
      <c r="E3218" s="1" t="s">
        <v>2861</v>
      </c>
      <c r="F3218" s="1" t="s">
        <v>2810</v>
      </c>
      <c r="G3218" s="82" t="s">
        <v>2815</v>
      </c>
      <c r="H3218" s="1" t="s">
        <v>3029</v>
      </c>
    </row>
    <row r="3219" spans="1:8">
      <c r="A3219" s="1">
        <v>3258</v>
      </c>
      <c r="B3219" s="33" t="s">
        <v>3771</v>
      </c>
      <c r="C3219" s="80">
        <v>7000</v>
      </c>
      <c r="D3219" s="81">
        <v>7365</v>
      </c>
      <c r="E3219" s="1" t="s">
        <v>2809</v>
      </c>
      <c r="F3219" s="1" t="s">
        <v>2810</v>
      </c>
      <c r="G3219" s="82" t="s">
        <v>2815</v>
      </c>
      <c r="H3219" s="1" t="s">
        <v>2928</v>
      </c>
    </row>
    <row r="3220" spans="1:8" ht="27.6">
      <c r="A3220" s="1">
        <v>724</v>
      </c>
      <c r="B3220" s="33" t="s">
        <v>3770</v>
      </c>
      <c r="C3220" s="80">
        <v>7000</v>
      </c>
      <c r="D3220" s="81">
        <v>7383.01</v>
      </c>
      <c r="E3220" s="1" t="s">
        <v>2809</v>
      </c>
      <c r="F3220" s="1" t="s">
        <v>2810</v>
      </c>
      <c r="G3220" s="82" t="s">
        <v>2825</v>
      </c>
      <c r="H3220" s="1" t="s">
        <v>2999</v>
      </c>
    </row>
    <row r="3221" spans="1:8" ht="27.6">
      <c r="A3221" s="1">
        <v>2738</v>
      </c>
      <c r="B3221" s="33" t="s">
        <v>3769</v>
      </c>
      <c r="C3221" s="80">
        <v>5000</v>
      </c>
      <c r="D3221" s="81">
        <v>7397</v>
      </c>
      <c r="E3221" s="1" t="s">
        <v>2809</v>
      </c>
      <c r="F3221" s="1" t="s">
        <v>2810</v>
      </c>
      <c r="G3221" s="82" t="s">
        <v>2880</v>
      </c>
      <c r="H3221" s="1" t="s">
        <v>2812</v>
      </c>
    </row>
    <row r="3222" spans="1:8">
      <c r="A3222" s="1">
        <v>2085</v>
      </c>
      <c r="B3222" s="33" t="s">
        <v>3768</v>
      </c>
      <c r="C3222" s="80">
        <v>6000</v>
      </c>
      <c r="D3222" s="81">
        <v>7412</v>
      </c>
      <c r="E3222" s="1" t="s">
        <v>2809</v>
      </c>
      <c r="F3222" s="1" t="s">
        <v>2810</v>
      </c>
      <c r="G3222" s="82" t="s">
        <v>2821</v>
      </c>
      <c r="H3222" s="1" t="s">
        <v>2948</v>
      </c>
    </row>
    <row r="3223" spans="1:8">
      <c r="A3223" s="1">
        <v>61</v>
      </c>
      <c r="B3223" s="33" t="s">
        <v>3767</v>
      </c>
      <c r="C3223" s="80">
        <v>5000</v>
      </c>
      <c r="D3223" s="81">
        <v>7415</v>
      </c>
      <c r="E3223" s="1" t="s">
        <v>2809</v>
      </c>
      <c r="F3223" s="1" t="s">
        <v>2810</v>
      </c>
      <c r="G3223" s="82" t="s">
        <v>2825</v>
      </c>
      <c r="H3223" s="1" t="s">
        <v>3439</v>
      </c>
    </row>
    <row r="3224" spans="1:8">
      <c r="A3224" s="1">
        <v>1765</v>
      </c>
      <c r="B3224" s="33" t="s">
        <v>3766</v>
      </c>
      <c r="C3224" s="80">
        <v>12500</v>
      </c>
      <c r="D3224" s="81">
        <v>7433.48</v>
      </c>
      <c r="E3224" s="1" t="s">
        <v>2861</v>
      </c>
      <c r="F3224" s="1" t="s">
        <v>2810</v>
      </c>
      <c r="G3224" s="82" t="s">
        <v>2851</v>
      </c>
      <c r="H3224" s="1" t="s">
        <v>2834</v>
      </c>
    </row>
    <row r="3225" spans="1:8">
      <c r="A3225" s="1">
        <v>2040</v>
      </c>
      <c r="B3225" s="33" t="s">
        <v>3765</v>
      </c>
      <c r="C3225" s="80">
        <v>3000</v>
      </c>
      <c r="D3225" s="81">
        <v>7445.14</v>
      </c>
      <c r="E3225" s="1" t="s">
        <v>2809</v>
      </c>
      <c r="F3225" s="1" t="s">
        <v>2810</v>
      </c>
      <c r="G3225" s="82" t="s">
        <v>2818</v>
      </c>
      <c r="H3225" s="1" t="s">
        <v>2812</v>
      </c>
    </row>
    <row r="3226" spans="1:8">
      <c r="A3226" s="1">
        <v>1371</v>
      </c>
      <c r="B3226" s="33" t="s">
        <v>3764</v>
      </c>
      <c r="C3226" s="80">
        <v>6999</v>
      </c>
      <c r="D3226" s="81">
        <v>7495</v>
      </c>
      <c r="E3226" s="1" t="s">
        <v>2809</v>
      </c>
      <c r="F3226" s="1" t="s">
        <v>2810</v>
      </c>
      <c r="G3226" s="82" t="s">
        <v>2823</v>
      </c>
      <c r="H3226" s="1" t="s">
        <v>2984</v>
      </c>
    </row>
    <row r="3227" spans="1:8">
      <c r="A3227" s="1">
        <v>2857</v>
      </c>
      <c r="B3227" s="33" t="s">
        <v>3763</v>
      </c>
      <c r="C3227" s="80">
        <v>38000</v>
      </c>
      <c r="D3227" s="81">
        <v>7500</v>
      </c>
      <c r="E3227" s="1" t="s">
        <v>2861</v>
      </c>
      <c r="F3227" s="1" t="s">
        <v>3051</v>
      </c>
      <c r="G3227" s="82" t="s">
        <v>2815</v>
      </c>
      <c r="H3227" s="1" t="s">
        <v>2928</v>
      </c>
    </row>
    <row r="3228" spans="1:8" ht="27.6">
      <c r="A3228" s="1">
        <v>2248</v>
      </c>
      <c r="B3228" s="33" t="s">
        <v>3762</v>
      </c>
      <c r="C3228" s="80">
        <v>7000</v>
      </c>
      <c r="D3228" s="81">
        <v>7505</v>
      </c>
      <c r="E3228" s="1" t="s">
        <v>2809</v>
      </c>
      <c r="F3228" s="1" t="s">
        <v>2820</v>
      </c>
      <c r="G3228" s="82" t="s">
        <v>2843</v>
      </c>
      <c r="H3228" s="1" t="s">
        <v>2853</v>
      </c>
    </row>
    <row r="3229" spans="1:8">
      <c r="A3229" s="1">
        <v>1365</v>
      </c>
      <c r="B3229" s="33" t="s">
        <v>3761</v>
      </c>
      <c r="C3229" s="80">
        <v>7500</v>
      </c>
      <c r="D3229" s="81">
        <v>7520</v>
      </c>
      <c r="E3229" s="1" t="s">
        <v>2809</v>
      </c>
      <c r="F3229" s="1" t="s">
        <v>2810</v>
      </c>
      <c r="G3229" s="82" t="s">
        <v>2811</v>
      </c>
      <c r="H3229" s="1" t="s">
        <v>2984</v>
      </c>
    </row>
    <row r="3230" spans="1:8">
      <c r="A3230" s="1">
        <v>1656</v>
      </c>
      <c r="B3230" s="33" t="s">
        <v>3760</v>
      </c>
      <c r="C3230" s="80">
        <v>7500</v>
      </c>
      <c r="D3230" s="81">
        <v>7525.12</v>
      </c>
      <c r="E3230" s="1" t="s">
        <v>2809</v>
      </c>
      <c r="F3230" s="1" t="s">
        <v>2810</v>
      </c>
      <c r="G3230" s="82" t="s">
        <v>2843</v>
      </c>
      <c r="H3230" s="1" t="s">
        <v>3185</v>
      </c>
    </row>
    <row r="3231" spans="1:8">
      <c r="A3231" s="1">
        <v>65</v>
      </c>
      <c r="B3231" s="33" t="s">
        <v>3759</v>
      </c>
      <c r="C3231" s="80">
        <v>7000</v>
      </c>
      <c r="D3231" s="81">
        <v>7527</v>
      </c>
      <c r="E3231" s="1" t="s">
        <v>2809</v>
      </c>
      <c r="F3231" s="1" t="s">
        <v>96</v>
      </c>
      <c r="G3231" s="82" t="s">
        <v>2851</v>
      </c>
      <c r="H3231" s="1" t="s">
        <v>3439</v>
      </c>
    </row>
    <row r="3232" spans="1:8">
      <c r="A3232" s="1">
        <v>483</v>
      </c>
      <c r="B3232" s="33" t="s">
        <v>3758</v>
      </c>
      <c r="C3232" s="80">
        <v>15000</v>
      </c>
      <c r="D3232" s="81">
        <v>7530</v>
      </c>
      <c r="E3232" s="1" t="s">
        <v>2861</v>
      </c>
      <c r="F3232" s="1" t="s">
        <v>2820</v>
      </c>
      <c r="G3232" s="82" t="s">
        <v>2843</v>
      </c>
      <c r="H3232" s="1" t="s">
        <v>3207</v>
      </c>
    </row>
    <row r="3233" spans="1:8">
      <c r="A3233" s="1">
        <v>3144</v>
      </c>
      <c r="B3233" s="33" t="s">
        <v>3757</v>
      </c>
      <c r="C3233" s="80">
        <v>10000</v>
      </c>
      <c r="D3233" s="81">
        <v>7540</v>
      </c>
      <c r="E3233" s="1" t="s">
        <v>2971</v>
      </c>
      <c r="F3233" s="1" t="s">
        <v>2810</v>
      </c>
      <c r="G3233" s="82" t="s">
        <v>2849</v>
      </c>
      <c r="H3233" s="1" t="s">
        <v>2928</v>
      </c>
    </row>
    <row r="3234" spans="1:8" ht="27.6">
      <c r="A3234" s="1">
        <v>3025</v>
      </c>
      <c r="B3234" s="33" t="s">
        <v>3756</v>
      </c>
      <c r="C3234" s="80">
        <v>2500</v>
      </c>
      <c r="D3234" s="81">
        <v>7555</v>
      </c>
      <c r="E3234" s="1" t="s">
        <v>2809</v>
      </c>
      <c r="F3234" s="1" t="s">
        <v>2820</v>
      </c>
      <c r="G3234" s="82" t="s">
        <v>2825</v>
      </c>
      <c r="H3234" s="1" t="s">
        <v>2881</v>
      </c>
    </row>
    <row r="3235" spans="1:8">
      <c r="A3235" s="1">
        <v>1361</v>
      </c>
      <c r="B3235" s="33" t="s">
        <v>3755</v>
      </c>
      <c r="C3235" s="80">
        <v>6000</v>
      </c>
      <c r="D3235" s="81">
        <v>7559</v>
      </c>
      <c r="E3235" s="1" t="s">
        <v>2809</v>
      </c>
      <c r="F3235" s="1" t="s">
        <v>2820</v>
      </c>
      <c r="G3235" s="82" t="s">
        <v>2825</v>
      </c>
      <c r="H3235" s="1" t="s">
        <v>2999</v>
      </c>
    </row>
    <row r="3236" spans="1:8">
      <c r="A3236" s="1">
        <v>2613</v>
      </c>
      <c r="B3236" s="33" t="s">
        <v>3754</v>
      </c>
      <c r="C3236" s="80">
        <v>7500</v>
      </c>
      <c r="D3236" s="81">
        <v>7576</v>
      </c>
      <c r="E3236" s="1" t="s">
        <v>2809</v>
      </c>
      <c r="F3236" s="1" t="s">
        <v>2810</v>
      </c>
      <c r="G3236" s="82" t="s">
        <v>2867</v>
      </c>
      <c r="H3236" s="1" t="s">
        <v>2844</v>
      </c>
    </row>
    <row r="3237" spans="1:8" ht="27.6">
      <c r="A3237" s="1">
        <v>3002</v>
      </c>
      <c r="B3237" s="33" t="s">
        <v>3753</v>
      </c>
      <c r="C3237" s="80">
        <v>7000</v>
      </c>
      <c r="D3237" s="81">
        <v>7595.43</v>
      </c>
      <c r="E3237" s="1" t="s">
        <v>2809</v>
      </c>
      <c r="F3237" s="1" t="s">
        <v>2810</v>
      </c>
      <c r="G3237" s="82" t="s">
        <v>2843</v>
      </c>
      <c r="H3237" s="1" t="s">
        <v>2881</v>
      </c>
    </row>
    <row r="3238" spans="1:8">
      <c r="A3238" s="1">
        <v>3171</v>
      </c>
      <c r="B3238" s="33" t="s">
        <v>3752</v>
      </c>
      <c r="C3238" s="80">
        <v>7000</v>
      </c>
      <c r="D3238" s="81">
        <v>7617</v>
      </c>
      <c r="E3238" s="1" t="s">
        <v>2809</v>
      </c>
      <c r="F3238" s="1" t="s">
        <v>2820</v>
      </c>
      <c r="G3238" s="82" t="s">
        <v>2823</v>
      </c>
      <c r="H3238" s="1" t="s">
        <v>2928</v>
      </c>
    </row>
    <row r="3239" spans="1:8">
      <c r="A3239" s="1">
        <v>2524</v>
      </c>
      <c r="B3239" s="33" t="s">
        <v>3751</v>
      </c>
      <c r="C3239" s="80">
        <v>7500</v>
      </c>
      <c r="D3239" s="81">
        <v>7620</v>
      </c>
      <c r="E3239" s="1" t="s">
        <v>2809</v>
      </c>
      <c r="F3239" s="1" t="s">
        <v>2810</v>
      </c>
      <c r="G3239" s="82" t="s">
        <v>2843</v>
      </c>
      <c r="H3239" s="1" t="s">
        <v>3263</v>
      </c>
    </row>
    <row r="3240" spans="1:8">
      <c r="A3240" s="1">
        <v>1271</v>
      </c>
      <c r="B3240" s="33" t="s">
        <v>3750</v>
      </c>
      <c r="C3240" s="80">
        <v>7500</v>
      </c>
      <c r="D3240" s="81">
        <v>7635</v>
      </c>
      <c r="E3240" s="1" t="s">
        <v>2809</v>
      </c>
      <c r="F3240" s="1" t="s">
        <v>2810</v>
      </c>
      <c r="G3240" s="82" t="s">
        <v>2818</v>
      </c>
      <c r="H3240" s="1" t="s">
        <v>2984</v>
      </c>
    </row>
    <row r="3241" spans="1:8">
      <c r="A3241" s="1">
        <v>132</v>
      </c>
      <c r="B3241" s="33" t="s">
        <v>3749</v>
      </c>
      <c r="C3241" s="80">
        <v>80000</v>
      </c>
      <c r="D3241" s="81">
        <v>7655</v>
      </c>
      <c r="E3241" s="1" t="s">
        <v>2814</v>
      </c>
      <c r="F3241" s="1" t="s">
        <v>2810</v>
      </c>
      <c r="G3241" s="82" t="s">
        <v>2880</v>
      </c>
      <c r="H3241" s="1" t="s">
        <v>3142</v>
      </c>
    </row>
    <row r="3242" spans="1:8">
      <c r="A3242" s="1">
        <v>102</v>
      </c>
      <c r="B3242" s="33" t="s">
        <v>3748</v>
      </c>
      <c r="C3242" s="80">
        <v>6000</v>
      </c>
      <c r="D3242" s="81">
        <v>7665</v>
      </c>
      <c r="E3242" s="1" t="s">
        <v>2809</v>
      </c>
      <c r="F3242" s="1" t="s">
        <v>2810</v>
      </c>
      <c r="G3242" s="82" t="s">
        <v>2843</v>
      </c>
      <c r="H3242" s="1" t="s">
        <v>3439</v>
      </c>
    </row>
    <row r="3243" spans="1:8">
      <c r="A3243" s="1">
        <v>3293</v>
      </c>
      <c r="B3243" s="33" t="s">
        <v>3747</v>
      </c>
      <c r="C3243" s="80">
        <v>4500</v>
      </c>
      <c r="D3243" s="81">
        <v>7670</v>
      </c>
      <c r="E3243" s="1" t="s">
        <v>2809</v>
      </c>
      <c r="F3243" s="1" t="s">
        <v>3232</v>
      </c>
      <c r="G3243" s="82" t="s">
        <v>2811</v>
      </c>
      <c r="H3243" s="1" t="s">
        <v>2928</v>
      </c>
    </row>
    <row r="3244" spans="1:8" ht="27.6">
      <c r="A3244" s="1">
        <v>107</v>
      </c>
      <c r="B3244" s="33" t="s">
        <v>3746</v>
      </c>
      <c r="C3244" s="80">
        <v>7500</v>
      </c>
      <c r="D3244" s="81">
        <v>7685</v>
      </c>
      <c r="E3244" s="1" t="s">
        <v>2809</v>
      </c>
      <c r="F3244" s="1" t="s">
        <v>2810</v>
      </c>
      <c r="G3244" s="82" t="s">
        <v>2823</v>
      </c>
      <c r="H3244" s="1" t="s">
        <v>3439</v>
      </c>
    </row>
    <row r="3245" spans="1:8">
      <c r="A3245" s="1">
        <v>356</v>
      </c>
      <c r="B3245" s="33" t="s">
        <v>3745</v>
      </c>
      <c r="C3245" s="80">
        <v>7500</v>
      </c>
      <c r="D3245" s="81">
        <v>7701.93</v>
      </c>
      <c r="E3245" s="1" t="s">
        <v>2809</v>
      </c>
      <c r="F3245" s="1" t="s">
        <v>2810</v>
      </c>
      <c r="G3245" s="82" t="s">
        <v>2811</v>
      </c>
      <c r="H3245" s="1" t="s">
        <v>2876</v>
      </c>
    </row>
    <row r="3246" spans="1:8" ht="27.6">
      <c r="A3246" s="1">
        <v>364</v>
      </c>
      <c r="B3246" s="33" t="s">
        <v>3744</v>
      </c>
      <c r="C3246" s="80">
        <v>7000</v>
      </c>
      <c r="D3246" s="81">
        <v>7711.3</v>
      </c>
      <c r="E3246" s="1" t="s">
        <v>2809</v>
      </c>
      <c r="F3246" s="1" t="s">
        <v>2810</v>
      </c>
      <c r="G3246" s="82" t="s">
        <v>2825</v>
      </c>
      <c r="H3246" s="1" t="s">
        <v>2876</v>
      </c>
    </row>
    <row r="3247" spans="1:8">
      <c r="A3247" s="1">
        <v>1027</v>
      </c>
      <c r="B3247" s="33" t="s">
        <v>3743</v>
      </c>
      <c r="C3247" s="80">
        <v>7501</v>
      </c>
      <c r="D3247" s="81">
        <v>7733</v>
      </c>
      <c r="E3247" s="1" t="s">
        <v>2809</v>
      </c>
      <c r="F3247" s="1" t="s">
        <v>2810</v>
      </c>
      <c r="G3247" s="82" t="s">
        <v>2880</v>
      </c>
      <c r="H3247" s="1" t="s">
        <v>2952</v>
      </c>
    </row>
    <row r="3248" spans="1:8">
      <c r="A3248" s="1">
        <v>1281</v>
      </c>
      <c r="B3248" s="33" t="s">
        <v>3742</v>
      </c>
      <c r="C3248" s="80">
        <v>7000</v>
      </c>
      <c r="D3248" s="81">
        <v>7750</v>
      </c>
      <c r="E3248" s="1" t="s">
        <v>2809</v>
      </c>
      <c r="F3248" s="1" t="s">
        <v>2810</v>
      </c>
      <c r="G3248" s="82" t="s">
        <v>2851</v>
      </c>
      <c r="H3248" s="1" t="s">
        <v>2984</v>
      </c>
    </row>
    <row r="3249" spans="1:8">
      <c r="A3249" s="1">
        <v>480</v>
      </c>
      <c r="B3249" s="33" t="s">
        <v>3741</v>
      </c>
      <c r="C3249" s="80">
        <v>40000</v>
      </c>
      <c r="D3249" s="81">
        <v>7764</v>
      </c>
      <c r="E3249" s="1" t="s">
        <v>2861</v>
      </c>
      <c r="F3249" s="1" t="s">
        <v>2810</v>
      </c>
      <c r="G3249" s="82" t="s">
        <v>2851</v>
      </c>
      <c r="H3249" s="1" t="s">
        <v>3207</v>
      </c>
    </row>
    <row r="3250" spans="1:8">
      <c r="A3250" s="1">
        <v>2461</v>
      </c>
      <c r="B3250" s="33" t="s">
        <v>3740</v>
      </c>
      <c r="C3250" s="80">
        <v>7500</v>
      </c>
      <c r="D3250" s="81">
        <v>7785</v>
      </c>
      <c r="E3250" s="1" t="s">
        <v>2809</v>
      </c>
      <c r="F3250" s="1" t="s">
        <v>2810</v>
      </c>
      <c r="G3250" s="82" t="s">
        <v>2867</v>
      </c>
      <c r="H3250" s="1" t="s">
        <v>2948</v>
      </c>
    </row>
    <row r="3251" spans="1:8" ht="27.6">
      <c r="A3251" s="1">
        <v>791</v>
      </c>
      <c r="B3251" s="33" t="s">
        <v>3739</v>
      </c>
      <c r="C3251" s="80">
        <v>7500</v>
      </c>
      <c r="D3251" s="81">
        <v>7790</v>
      </c>
      <c r="E3251" s="1" t="s">
        <v>2809</v>
      </c>
      <c r="F3251" s="1" t="s">
        <v>2810</v>
      </c>
      <c r="G3251" s="82" t="s">
        <v>2818</v>
      </c>
      <c r="H3251" s="1" t="s">
        <v>2984</v>
      </c>
    </row>
    <row r="3252" spans="1:8" ht="27.6">
      <c r="A3252" s="1">
        <v>1305</v>
      </c>
      <c r="B3252" s="33" t="s">
        <v>3738</v>
      </c>
      <c r="C3252" s="80">
        <v>30000</v>
      </c>
      <c r="D3252" s="81">
        <v>7793</v>
      </c>
      <c r="E3252" s="1" t="s">
        <v>2814</v>
      </c>
      <c r="F3252" s="1" t="s">
        <v>2810</v>
      </c>
      <c r="G3252" s="82" t="s">
        <v>2821</v>
      </c>
      <c r="H3252" s="1" t="s">
        <v>2816</v>
      </c>
    </row>
    <row r="3253" spans="1:8">
      <c r="A3253" s="1">
        <v>2261</v>
      </c>
      <c r="B3253" s="33" t="s">
        <v>3737</v>
      </c>
      <c r="C3253" s="80">
        <v>1000</v>
      </c>
      <c r="D3253" s="81">
        <v>7795</v>
      </c>
      <c r="E3253" s="1" t="s">
        <v>2809</v>
      </c>
      <c r="F3253" s="1" t="s">
        <v>2892</v>
      </c>
      <c r="G3253" s="82" t="s">
        <v>2839</v>
      </c>
      <c r="H3253" s="1" t="s">
        <v>2853</v>
      </c>
    </row>
    <row r="3254" spans="1:8">
      <c r="A3254" s="1">
        <v>3534</v>
      </c>
      <c r="B3254" s="33" t="s">
        <v>3736</v>
      </c>
      <c r="C3254" s="80">
        <v>5000</v>
      </c>
      <c r="D3254" s="81">
        <v>7810</v>
      </c>
      <c r="E3254" s="1" t="s">
        <v>2809</v>
      </c>
      <c r="F3254" s="1" t="s">
        <v>2810</v>
      </c>
      <c r="G3254" s="82" t="s">
        <v>2867</v>
      </c>
      <c r="H3254" s="1" t="s">
        <v>2928</v>
      </c>
    </row>
    <row r="3255" spans="1:8" ht="27.6">
      <c r="A3255" s="1">
        <v>2729</v>
      </c>
      <c r="B3255" s="33" t="s">
        <v>3735</v>
      </c>
      <c r="C3255" s="80">
        <v>7500</v>
      </c>
      <c r="D3255" s="81">
        <v>7833</v>
      </c>
      <c r="E3255" s="1" t="s">
        <v>2809</v>
      </c>
      <c r="F3255" s="1" t="s">
        <v>2810</v>
      </c>
      <c r="G3255" s="82" t="s">
        <v>2823</v>
      </c>
      <c r="H3255" s="1" t="s">
        <v>2812</v>
      </c>
    </row>
    <row r="3256" spans="1:8">
      <c r="A3256" s="1">
        <v>894</v>
      </c>
      <c r="B3256" s="33" t="s">
        <v>3734</v>
      </c>
      <c r="C3256" s="80">
        <v>20000</v>
      </c>
      <c r="D3256" s="81">
        <v>7834</v>
      </c>
      <c r="E3256" s="1" t="s">
        <v>2861</v>
      </c>
      <c r="F3256" s="1" t="s">
        <v>2810</v>
      </c>
      <c r="G3256" s="82" t="s">
        <v>2825</v>
      </c>
      <c r="H3256" s="1" t="s">
        <v>2948</v>
      </c>
    </row>
    <row r="3257" spans="1:8" ht="27.6">
      <c r="A3257" s="1">
        <v>374</v>
      </c>
      <c r="B3257" s="33" t="s">
        <v>3733</v>
      </c>
      <c r="C3257" s="80">
        <v>6000</v>
      </c>
      <c r="D3257" s="81">
        <v>7839</v>
      </c>
      <c r="E3257" s="1" t="s">
        <v>2809</v>
      </c>
      <c r="F3257" s="1" t="s">
        <v>2810</v>
      </c>
      <c r="G3257" s="82" t="s">
        <v>2867</v>
      </c>
      <c r="H3257" s="1" t="s">
        <v>2876</v>
      </c>
    </row>
    <row r="3258" spans="1:8">
      <c r="A3258" s="1">
        <v>3363</v>
      </c>
      <c r="B3258" s="33" t="s">
        <v>3732</v>
      </c>
      <c r="C3258" s="80">
        <v>7750</v>
      </c>
      <c r="D3258" s="81">
        <v>7860</v>
      </c>
      <c r="E3258" s="1" t="s">
        <v>2809</v>
      </c>
      <c r="F3258" s="1" t="s">
        <v>2810</v>
      </c>
      <c r="G3258" s="82" t="s">
        <v>2851</v>
      </c>
      <c r="H3258" s="1" t="s">
        <v>2928</v>
      </c>
    </row>
    <row r="3259" spans="1:8" ht="27.6">
      <c r="A3259" s="1">
        <v>1330</v>
      </c>
      <c r="B3259" s="33" t="s">
        <v>3731</v>
      </c>
      <c r="C3259" s="80">
        <v>35000</v>
      </c>
      <c r="D3259" s="81">
        <v>7873</v>
      </c>
      <c r="E3259" s="1" t="s">
        <v>2814</v>
      </c>
      <c r="F3259" s="1" t="s">
        <v>2810</v>
      </c>
      <c r="G3259" s="82" t="s">
        <v>2821</v>
      </c>
      <c r="H3259" s="1" t="s">
        <v>2816</v>
      </c>
    </row>
    <row r="3260" spans="1:8">
      <c r="A3260" s="1">
        <v>304</v>
      </c>
      <c r="B3260" s="33" t="s">
        <v>3730</v>
      </c>
      <c r="C3260" s="80">
        <v>3400</v>
      </c>
      <c r="D3260" s="81">
        <v>7876</v>
      </c>
      <c r="E3260" s="1" t="s">
        <v>2809</v>
      </c>
      <c r="F3260" s="1" t="s">
        <v>2810</v>
      </c>
      <c r="G3260" s="82" t="s">
        <v>2851</v>
      </c>
      <c r="H3260" s="1" t="s">
        <v>2876</v>
      </c>
    </row>
    <row r="3261" spans="1:8">
      <c r="A3261" s="1">
        <v>3266</v>
      </c>
      <c r="B3261" s="33" t="s">
        <v>3729</v>
      </c>
      <c r="C3261" s="80">
        <v>6000</v>
      </c>
      <c r="D3261" s="81">
        <v>7877</v>
      </c>
      <c r="E3261" s="1" t="s">
        <v>2809</v>
      </c>
      <c r="F3261" s="1" t="s">
        <v>2810</v>
      </c>
      <c r="G3261" s="82" t="s">
        <v>2825</v>
      </c>
      <c r="H3261" s="1" t="s">
        <v>2928</v>
      </c>
    </row>
    <row r="3262" spans="1:8">
      <c r="A3262" s="1">
        <v>3107</v>
      </c>
      <c r="B3262" s="33" t="s">
        <v>3727</v>
      </c>
      <c r="C3262" s="80">
        <v>40000</v>
      </c>
      <c r="D3262" s="81">
        <v>7905</v>
      </c>
      <c r="E3262" s="1" t="s">
        <v>2861</v>
      </c>
      <c r="F3262" s="1" t="s">
        <v>2810</v>
      </c>
      <c r="G3262" s="82" t="s">
        <v>2825</v>
      </c>
      <c r="H3262" s="1" t="s">
        <v>2881</v>
      </c>
    </row>
    <row r="3263" spans="1:8">
      <c r="A3263" s="1">
        <v>3154</v>
      </c>
      <c r="B3263" s="33" t="s">
        <v>3728</v>
      </c>
      <c r="C3263" s="80">
        <v>7000</v>
      </c>
      <c r="D3263" s="81">
        <v>7905</v>
      </c>
      <c r="E3263" s="1" t="s">
        <v>2809</v>
      </c>
      <c r="F3263" s="1" t="s">
        <v>2810</v>
      </c>
      <c r="G3263" s="82" t="s">
        <v>2849</v>
      </c>
      <c r="H3263" s="1" t="s">
        <v>2928</v>
      </c>
    </row>
    <row r="3264" spans="1:8">
      <c r="A3264" s="1">
        <v>728</v>
      </c>
      <c r="B3264" s="33" t="s">
        <v>3726</v>
      </c>
      <c r="C3264" s="80">
        <v>7500</v>
      </c>
      <c r="D3264" s="81">
        <v>7917.45</v>
      </c>
      <c r="E3264" s="1" t="s">
        <v>2809</v>
      </c>
      <c r="F3264" s="1" t="s">
        <v>2810</v>
      </c>
      <c r="G3264" s="82" t="s">
        <v>2851</v>
      </c>
      <c r="H3264" s="1" t="s">
        <v>2999</v>
      </c>
    </row>
    <row r="3265" spans="1:8">
      <c r="A3265" s="1">
        <v>1658</v>
      </c>
      <c r="B3265" s="33" t="s">
        <v>3725</v>
      </c>
      <c r="C3265" s="80">
        <v>6000</v>
      </c>
      <c r="D3265" s="81">
        <v>7934</v>
      </c>
      <c r="E3265" s="1" t="s">
        <v>2809</v>
      </c>
      <c r="F3265" s="1" t="s">
        <v>2810</v>
      </c>
      <c r="G3265" s="82" t="s">
        <v>2843</v>
      </c>
      <c r="H3265" s="1" t="s">
        <v>3185</v>
      </c>
    </row>
    <row r="3266" spans="1:8">
      <c r="A3266" s="1">
        <v>3765</v>
      </c>
      <c r="B3266" s="33" t="s">
        <v>3724</v>
      </c>
      <c r="C3266" s="80">
        <v>7000</v>
      </c>
      <c r="D3266" s="81">
        <v>7942</v>
      </c>
      <c r="E3266" s="1" t="s">
        <v>2809</v>
      </c>
      <c r="F3266" s="1" t="s">
        <v>2810</v>
      </c>
      <c r="G3266" s="82" t="s">
        <v>2821</v>
      </c>
      <c r="H3266" s="1" t="s">
        <v>3032</v>
      </c>
    </row>
    <row r="3267" spans="1:8" ht="27.6">
      <c r="A3267" s="1">
        <v>1745</v>
      </c>
      <c r="B3267" s="33" t="s">
        <v>3723</v>
      </c>
      <c r="C3267" s="80">
        <v>7000</v>
      </c>
      <c r="D3267" s="81">
        <v>7981</v>
      </c>
      <c r="E3267" s="1" t="s">
        <v>2809</v>
      </c>
      <c r="F3267" s="1" t="s">
        <v>2810</v>
      </c>
      <c r="G3267" s="82" t="s">
        <v>2843</v>
      </c>
      <c r="H3267" s="1" t="s">
        <v>2834</v>
      </c>
    </row>
    <row r="3268" spans="1:8">
      <c r="A3268" s="1">
        <v>373</v>
      </c>
      <c r="B3268" s="33" t="s">
        <v>3722</v>
      </c>
      <c r="C3268" s="80">
        <v>7500</v>
      </c>
      <c r="D3268" s="81">
        <v>8000</v>
      </c>
      <c r="E3268" s="1" t="s">
        <v>2809</v>
      </c>
      <c r="F3268" s="1" t="s">
        <v>2810</v>
      </c>
      <c r="G3268" s="82" t="s">
        <v>2821</v>
      </c>
      <c r="H3268" s="1" t="s">
        <v>2876</v>
      </c>
    </row>
    <row r="3269" spans="1:8">
      <c r="A3269" s="1">
        <v>3376</v>
      </c>
      <c r="B3269" s="33" t="s">
        <v>3721</v>
      </c>
      <c r="C3269" s="80">
        <v>8000</v>
      </c>
      <c r="D3269" s="81">
        <v>8001</v>
      </c>
      <c r="E3269" s="1" t="s">
        <v>2809</v>
      </c>
      <c r="F3269" s="1" t="s">
        <v>2810</v>
      </c>
      <c r="G3269" s="82" t="s">
        <v>2811</v>
      </c>
      <c r="H3269" s="1" t="s">
        <v>2928</v>
      </c>
    </row>
    <row r="3270" spans="1:8" ht="27.6">
      <c r="A3270" s="1">
        <v>1186</v>
      </c>
      <c r="B3270" s="33" t="s">
        <v>3720</v>
      </c>
      <c r="C3270" s="80">
        <v>7500</v>
      </c>
      <c r="D3270" s="81">
        <v>8005</v>
      </c>
      <c r="E3270" s="1" t="s">
        <v>2809</v>
      </c>
      <c r="F3270" s="1" t="s">
        <v>2820</v>
      </c>
      <c r="G3270" s="82" t="s">
        <v>2823</v>
      </c>
      <c r="H3270" s="1" t="s">
        <v>2834</v>
      </c>
    </row>
    <row r="3271" spans="1:8">
      <c r="A3271" s="1">
        <v>2975</v>
      </c>
      <c r="B3271" s="33" t="s">
        <v>3719</v>
      </c>
      <c r="C3271" s="80">
        <v>8000</v>
      </c>
      <c r="D3271" s="81">
        <v>8010</v>
      </c>
      <c r="E3271" s="1" t="s">
        <v>2809</v>
      </c>
      <c r="F3271" s="1" t="s">
        <v>2810</v>
      </c>
      <c r="G3271" s="82" t="s">
        <v>2818</v>
      </c>
      <c r="H3271" s="1" t="s">
        <v>2928</v>
      </c>
    </row>
    <row r="3272" spans="1:8">
      <c r="A3272" s="1">
        <v>843</v>
      </c>
      <c r="B3272" s="33" t="s">
        <v>3718</v>
      </c>
      <c r="C3272" s="80">
        <v>3000</v>
      </c>
      <c r="D3272" s="81">
        <v>8014</v>
      </c>
      <c r="E3272" s="1" t="s">
        <v>2809</v>
      </c>
      <c r="F3272" s="1" t="s">
        <v>2810</v>
      </c>
      <c r="G3272" s="82" t="s">
        <v>2843</v>
      </c>
      <c r="H3272" s="1" t="s">
        <v>3107</v>
      </c>
    </row>
    <row r="3273" spans="1:8">
      <c r="A3273" s="1">
        <v>2525</v>
      </c>
      <c r="B3273" s="33" t="s">
        <v>3717</v>
      </c>
      <c r="C3273" s="80">
        <v>8000</v>
      </c>
      <c r="D3273" s="81">
        <v>8026</v>
      </c>
      <c r="E3273" s="1" t="s">
        <v>2809</v>
      </c>
      <c r="F3273" s="1" t="s">
        <v>2810</v>
      </c>
      <c r="G3273" s="82" t="s">
        <v>2825</v>
      </c>
      <c r="H3273" s="1" t="s">
        <v>3263</v>
      </c>
    </row>
    <row r="3274" spans="1:8">
      <c r="A3274" s="1">
        <v>419</v>
      </c>
      <c r="B3274" s="33" t="s">
        <v>3716</v>
      </c>
      <c r="C3274" s="80">
        <v>8000</v>
      </c>
      <c r="D3274" s="81">
        <v>8035</v>
      </c>
      <c r="E3274" s="1" t="s">
        <v>2809</v>
      </c>
      <c r="F3274" s="1" t="s">
        <v>2810</v>
      </c>
      <c r="G3274" s="82" t="s">
        <v>2823</v>
      </c>
      <c r="H3274" s="1" t="s">
        <v>2876</v>
      </c>
    </row>
    <row r="3275" spans="1:8">
      <c r="A3275" s="1">
        <v>1827</v>
      </c>
      <c r="B3275" s="33" t="s">
        <v>3715</v>
      </c>
      <c r="C3275" s="80">
        <v>8000</v>
      </c>
      <c r="D3275" s="81">
        <v>8053</v>
      </c>
      <c r="E3275" s="1" t="s">
        <v>2809</v>
      </c>
      <c r="F3275" s="1" t="s">
        <v>2810</v>
      </c>
      <c r="G3275" s="82" t="s">
        <v>2839</v>
      </c>
      <c r="H3275" s="1" t="s">
        <v>2984</v>
      </c>
    </row>
    <row r="3276" spans="1:8" ht="27.6">
      <c r="A3276" s="1">
        <v>816</v>
      </c>
      <c r="B3276" s="33" t="s">
        <v>3714</v>
      </c>
      <c r="C3276" s="80">
        <v>7000</v>
      </c>
      <c r="D3276" s="81">
        <v>8058.55</v>
      </c>
      <c r="E3276" s="1" t="s">
        <v>2809</v>
      </c>
      <c r="F3276" s="1" t="s">
        <v>2810</v>
      </c>
      <c r="G3276" s="82" t="s">
        <v>2849</v>
      </c>
      <c r="H3276" s="1" t="s">
        <v>2984</v>
      </c>
    </row>
    <row r="3277" spans="1:8">
      <c r="A3277" s="1">
        <v>2241</v>
      </c>
      <c r="B3277" s="33" t="s">
        <v>3713</v>
      </c>
      <c r="C3277" s="80">
        <v>1000</v>
      </c>
      <c r="D3277" s="81">
        <v>8064</v>
      </c>
      <c r="E3277" s="1" t="s">
        <v>2809</v>
      </c>
      <c r="F3277" s="1" t="s">
        <v>2820</v>
      </c>
      <c r="G3277" s="82" t="s">
        <v>2839</v>
      </c>
      <c r="H3277" s="1" t="s">
        <v>2853</v>
      </c>
    </row>
    <row r="3278" spans="1:8">
      <c r="A3278" s="1">
        <v>2120</v>
      </c>
      <c r="B3278" s="33" t="s">
        <v>3712</v>
      </c>
      <c r="C3278" s="80">
        <v>8000</v>
      </c>
      <c r="D3278" s="81">
        <v>8070.43</v>
      </c>
      <c r="E3278" s="1" t="s">
        <v>2809</v>
      </c>
      <c r="F3278" s="1" t="s">
        <v>2810</v>
      </c>
      <c r="G3278" s="82" t="s">
        <v>2843</v>
      </c>
      <c r="H3278" s="1" t="s">
        <v>2948</v>
      </c>
    </row>
    <row r="3279" spans="1:8">
      <c r="A3279" s="1">
        <v>2127</v>
      </c>
      <c r="B3279" s="33" t="s">
        <v>3711</v>
      </c>
      <c r="C3279" s="80">
        <v>28000</v>
      </c>
      <c r="D3279" s="81">
        <v>8076</v>
      </c>
      <c r="E3279" s="1" t="s">
        <v>2861</v>
      </c>
      <c r="F3279" s="1" t="s">
        <v>2820</v>
      </c>
      <c r="G3279" s="82" t="s">
        <v>2811</v>
      </c>
      <c r="H3279" s="1" t="s">
        <v>3029</v>
      </c>
    </row>
    <row r="3280" spans="1:8">
      <c r="A3280" s="1">
        <v>1064</v>
      </c>
      <c r="B3280" s="33" t="s">
        <v>3710</v>
      </c>
      <c r="C3280" s="80">
        <v>90000</v>
      </c>
      <c r="D3280" s="81">
        <v>8077</v>
      </c>
      <c r="E3280" s="1" t="s">
        <v>2861</v>
      </c>
      <c r="F3280" s="1" t="s">
        <v>2810</v>
      </c>
      <c r="G3280" s="82" t="s">
        <v>2825</v>
      </c>
      <c r="H3280" s="1" t="s">
        <v>3029</v>
      </c>
    </row>
    <row r="3281" spans="1:8" ht="27.6">
      <c r="A3281" s="1">
        <v>1606</v>
      </c>
      <c r="B3281" s="33" t="s">
        <v>3709</v>
      </c>
      <c r="C3281" s="80">
        <v>8000</v>
      </c>
      <c r="D3281" s="81">
        <v>8080.33</v>
      </c>
      <c r="E3281" s="1" t="s">
        <v>2809</v>
      </c>
      <c r="F3281" s="1" t="s">
        <v>2810</v>
      </c>
      <c r="G3281" s="82" t="s">
        <v>2815</v>
      </c>
      <c r="H3281" s="1" t="s">
        <v>2984</v>
      </c>
    </row>
    <row r="3282" spans="1:8">
      <c r="A3282" s="1">
        <v>3377</v>
      </c>
      <c r="B3282" s="33" t="s">
        <v>3708</v>
      </c>
      <c r="C3282" s="80">
        <v>8000</v>
      </c>
      <c r="D3282" s="81">
        <v>8084</v>
      </c>
      <c r="E3282" s="1" t="s">
        <v>2809</v>
      </c>
      <c r="F3282" s="1" t="s">
        <v>2820</v>
      </c>
      <c r="G3282" s="82" t="s">
        <v>2811</v>
      </c>
      <c r="H3282" s="1" t="s">
        <v>2928</v>
      </c>
    </row>
    <row r="3283" spans="1:8">
      <c r="A3283" s="1">
        <v>2441</v>
      </c>
      <c r="B3283" s="33" t="s">
        <v>3707</v>
      </c>
      <c r="C3283" s="80">
        <v>7500</v>
      </c>
      <c r="D3283" s="81">
        <v>8091</v>
      </c>
      <c r="E3283" s="1" t="s">
        <v>2809</v>
      </c>
      <c r="F3283" s="1" t="s">
        <v>2810</v>
      </c>
      <c r="G3283" s="82" t="s">
        <v>2851</v>
      </c>
      <c r="H3283" s="1" t="s">
        <v>2870</v>
      </c>
    </row>
    <row r="3284" spans="1:8">
      <c r="A3284" s="1">
        <v>1626</v>
      </c>
      <c r="B3284" s="33" t="s">
        <v>3706</v>
      </c>
      <c r="C3284" s="80">
        <v>8000</v>
      </c>
      <c r="D3284" s="81">
        <v>8095</v>
      </c>
      <c r="E3284" s="1" t="s">
        <v>2809</v>
      </c>
      <c r="F3284" s="1" t="s">
        <v>2810</v>
      </c>
      <c r="G3284" s="82" t="s">
        <v>2843</v>
      </c>
      <c r="H3284" s="1" t="s">
        <v>2984</v>
      </c>
    </row>
    <row r="3285" spans="1:8">
      <c r="A3285" s="1">
        <v>1661</v>
      </c>
      <c r="B3285" s="33" t="s">
        <v>3705</v>
      </c>
      <c r="C3285" s="80">
        <v>7900</v>
      </c>
      <c r="D3285" s="81">
        <v>8098</v>
      </c>
      <c r="E3285" s="1" t="s">
        <v>2809</v>
      </c>
      <c r="F3285" s="1" t="s">
        <v>2836</v>
      </c>
      <c r="G3285" s="82" t="s">
        <v>2815</v>
      </c>
      <c r="H3285" s="1" t="s">
        <v>3185</v>
      </c>
    </row>
    <row r="3286" spans="1:8">
      <c r="A3286" s="1">
        <v>2499</v>
      </c>
      <c r="B3286" s="33" t="s">
        <v>3704</v>
      </c>
      <c r="C3286" s="80">
        <v>4000</v>
      </c>
      <c r="D3286" s="81">
        <v>8105</v>
      </c>
      <c r="E3286" s="1" t="s">
        <v>2809</v>
      </c>
      <c r="F3286" s="1" t="s">
        <v>2810</v>
      </c>
      <c r="G3286" s="82" t="s">
        <v>2843</v>
      </c>
      <c r="H3286" s="1" t="s">
        <v>2948</v>
      </c>
    </row>
    <row r="3287" spans="1:8">
      <c r="A3287" s="1">
        <v>2221</v>
      </c>
      <c r="B3287" s="33" t="s">
        <v>3703</v>
      </c>
      <c r="C3287" s="80">
        <v>7500</v>
      </c>
      <c r="D3287" s="81">
        <v>8109</v>
      </c>
      <c r="E3287" s="1" t="s">
        <v>2809</v>
      </c>
      <c r="F3287" s="1" t="s">
        <v>2810</v>
      </c>
      <c r="G3287" s="82" t="s">
        <v>2849</v>
      </c>
      <c r="H3287" s="1" t="s">
        <v>2853</v>
      </c>
    </row>
    <row r="3288" spans="1:8">
      <c r="A3288" s="1">
        <v>3326</v>
      </c>
      <c r="B3288" s="33" t="s">
        <v>3702</v>
      </c>
      <c r="C3288" s="80">
        <v>8000</v>
      </c>
      <c r="D3288" s="81">
        <v>8110</v>
      </c>
      <c r="E3288" s="1" t="s">
        <v>2809</v>
      </c>
      <c r="F3288" s="1" t="s">
        <v>2810</v>
      </c>
      <c r="G3288" s="82" t="s">
        <v>2811</v>
      </c>
      <c r="H3288" s="1" t="s">
        <v>2928</v>
      </c>
    </row>
    <row r="3289" spans="1:8" ht="27.6">
      <c r="A3289" s="1">
        <v>3662</v>
      </c>
      <c r="B3289" s="33" t="s">
        <v>3701</v>
      </c>
      <c r="C3289" s="80">
        <v>8000</v>
      </c>
      <c r="D3289" s="81">
        <v>8114</v>
      </c>
      <c r="E3289" s="1" t="s">
        <v>2809</v>
      </c>
      <c r="F3289" s="1" t="s">
        <v>96</v>
      </c>
      <c r="G3289" s="82" t="s">
        <v>2849</v>
      </c>
      <c r="H3289" s="1" t="s">
        <v>2928</v>
      </c>
    </row>
    <row r="3290" spans="1:8">
      <c r="A3290" s="1">
        <v>3269</v>
      </c>
      <c r="B3290" s="33" t="s">
        <v>3700</v>
      </c>
      <c r="C3290" s="80">
        <v>8000</v>
      </c>
      <c r="D3290" s="81">
        <v>8120</v>
      </c>
      <c r="E3290" s="1" t="s">
        <v>2809</v>
      </c>
      <c r="F3290" s="1" t="s">
        <v>2820</v>
      </c>
      <c r="G3290" s="82" t="s">
        <v>2825</v>
      </c>
      <c r="H3290" s="1" t="s">
        <v>2928</v>
      </c>
    </row>
    <row r="3291" spans="1:8">
      <c r="A3291" s="1">
        <v>2015</v>
      </c>
      <c r="B3291" s="33" t="s">
        <v>3699</v>
      </c>
      <c r="C3291" s="80">
        <v>7200</v>
      </c>
      <c r="D3291" s="81">
        <v>8136.01</v>
      </c>
      <c r="E3291" s="1" t="s">
        <v>2809</v>
      </c>
      <c r="F3291" s="1" t="s">
        <v>2810</v>
      </c>
      <c r="G3291" s="82" t="s">
        <v>2867</v>
      </c>
      <c r="H3291" s="1" t="s">
        <v>2812</v>
      </c>
    </row>
    <row r="3292" spans="1:8" ht="27.6">
      <c r="A3292" s="1">
        <v>1262</v>
      </c>
      <c r="B3292" s="33" t="s">
        <v>3698</v>
      </c>
      <c r="C3292" s="80">
        <v>6500</v>
      </c>
      <c r="D3292" s="81">
        <v>8152</v>
      </c>
      <c r="E3292" s="1" t="s">
        <v>2809</v>
      </c>
      <c r="F3292" s="1" t="s">
        <v>96</v>
      </c>
      <c r="G3292" s="82" t="s">
        <v>2839</v>
      </c>
      <c r="H3292" s="1" t="s">
        <v>2984</v>
      </c>
    </row>
    <row r="3293" spans="1:8">
      <c r="A3293" s="1">
        <v>1464</v>
      </c>
      <c r="B3293" s="33" t="s">
        <v>3697</v>
      </c>
      <c r="C3293" s="80">
        <v>5000</v>
      </c>
      <c r="D3293" s="81">
        <v>8160</v>
      </c>
      <c r="E3293" s="1" t="s">
        <v>2809</v>
      </c>
      <c r="F3293" s="1" t="s">
        <v>2810</v>
      </c>
      <c r="G3293" s="82" t="s">
        <v>2839</v>
      </c>
      <c r="H3293" s="1" t="s">
        <v>2827</v>
      </c>
    </row>
    <row r="3294" spans="1:8">
      <c r="A3294" s="1">
        <v>2929</v>
      </c>
      <c r="B3294" s="33" t="s">
        <v>3696</v>
      </c>
      <c r="C3294" s="80">
        <v>8000</v>
      </c>
      <c r="D3294" s="81">
        <v>8165.55</v>
      </c>
      <c r="E3294" s="1" t="s">
        <v>2809</v>
      </c>
      <c r="F3294" s="1" t="s">
        <v>2810</v>
      </c>
      <c r="G3294" s="82" t="s">
        <v>2823</v>
      </c>
      <c r="H3294" s="1" t="s">
        <v>3032</v>
      </c>
    </row>
    <row r="3295" spans="1:8">
      <c r="A3295" s="1">
        <v>2260</v>
      </c>
      <c r="B3295" s="33" t="s">
        <v>3695</v>
      </c>
      <c r="C3295" s="80">
        <v>2500</v>
      </c>
      <c r="D3295" s="81">
        <v>8173</v>
      </c>
      <c r="E3295" s="1" t="s">
        <v>2809</v>
      </c>
      <c r="F3295" s="1" t="s">
        <v>2810</v>
      </c>
      <c r="G3295" s="82" t="s">
        <v>2811</v>
      </c>
      <c r="H3295" s="1" t="s">
        <v>2853</v>
      </c>
    </row>
    <row r="3296" spans="1:8">
      <c r="A3296" s="1">
        <v>1434</v>
      </c>
      <c r="B3296" s="33" t="s">
        <v>3693</v>
      </c>
      <c r="C3296" s="80">
        <v>82000</v>
      </c>
      <c r="D3296" s="81">
        <v>8190</v>
      </c>
      <c r="E3296" s="1" t="s">
        <v>2861</v>
      </c>
      <c r="F3296" s="1" t="s">
        <v>2911</v>
      </c>
      <c r="G3296" s="82" t="s">
        <v>2825</v>
      </c>
      <c r="H3296" s="1" t="s">
        <v>3694</v>
      </c>
    </row>
    <row r="3297" spans="1:8">
      <c r="A3297" s="1">
        <v>1805</v>
      </c>
      <c r="B3297" s="33" t="s">
        <v>3692</v>
      </c>
      <c r="C3297" s="80">
        <v>22500</v>
      </c>
      <c r="D3297" s="81">
        <v>8191</v>
      </c>
      <c r="E3297" s="1" t="s">
        <v>2861</v>
      </c>
      <c r="F3297" s="1" t="s">
        <v>100</v>
      </c>
      <c r="G3297" s="82" t="s">
        <v>2867</v>
      </c>
      <c r="H3297" s="1" t="s">
        <v>2834</v>
      </c>
    </row>
    <row r="3298" spans="1:8">
      <c r="A3298" s="1">
        <v>3586</v>
      </c>
      <c r="B3298" s="33" t="s">
        <v>3691</v>
      </c>
      <c r="C3298" s="80">
        <v>7500</v>
      </c>
      <c r="D3298" s="81">
        <v>8207</v>
      </c>
      <c r="E3298" s="1" t="s">
        <v>2809</v>
      </c>
      <c r="F3298" s="1" t="s">
        <v>2810</v>
      </c>
      <c r="G3298" s="82" t="s">
        <v>2851</v>
      </c>
      <c r="H3298" s="1" t="s">
        <v>2928</v>
      </c>
    </row>
    <row r="3299" spans="1:8">
      <c r="A3299" s="1">
        <v>1662</v>
      </c>
      <c r="B3299" s="33" t="s">
        <v>3689</v>
      </c>
      <c r="C3299" s="80">
        <v>8000</v>
      </c>
      <c r="D3299" s="81">
        <v>8211</v>
      </c>
      <c r="E3299" s="1" t="s">
        <v>2809</v>
      </c>
      <c r="F3299" s="1" t="s">
        <v>2810</v>
      </c>
      <c r="G3299" s="82" t="s">
        <v>2843</v>
      </c>
      <c r="H3299" s="1" t="s">
        <v>3185</v>
      </c>
    </row>
    <row r="3300" spans="1:8">
      <c r="A3300" s="1">
        <v>1668</v>
      </c>
      <c r="B3300" s="33" t="s">
        <v>3690</v>
      </c>
      <c r="C3300" s="80">
        <v>8000</v>
      </c>
      <c r="D3300" s="81">
        <v>8211</v>
      </c>
      <c r="E3300" s="1" t="s">
        <v>2809</v>
      </c>
      <c r="F3300" s="1" t="s">
        <v>2810</v>
      </c>
      <c r="G3300" s="82" t="s">
        <v>2818</v>
      </c>
      <c r="H3300" s="1" t="s">
        <v>3185</v>
      </c>
    </row>
    <row r="3301" spans="1:8">
      <c r="A3301" s="1">
        <v>2797</v>
      </c>
      <c r="B3301" s="33" t="s">
        <v>3688</v>
      </c>
      <c r="C3301" s="80">
        <v>8000</v>
      </c>
      <c r="D3301" s="81">
        <v>8211.61</v>
      </c>
      <c r="E3301" s="1" t="s">
        <v>2809</v>
      </c>
      <c r="F3301" s="1" t="s">
        <v>2820</v>
      </c>
      <c r="G3301" s="82" t="s">
        <v>2821</v>
      </c>
      <c r="H3301" s="1" t="s">
        <v>2928</v>
      </c>
    </row>
    <row r="3302" spans="1:8">
      <c r="A3302" s="1">
        <v>3243</v>
      </c>
      <c r="B3302" s="33" t="s">
        <v>3687</v>
      </c>
      <c r="C3302" s="80">
        <v>8000</v>
      </c>
      <c r="D3302" s="81">
        <v>8227</v>
      </c>
      <c r="E3302" s="1" t="s">
        <v>2809</v>
      </c>
      <c r="F3302" s="1" t="s">
        <v>2810</v>
      </c>
      <c r="G3302" s="82" t="s">
        <v>2880</v>
      </c>
      <c r="H3302" s="1" t="s">
        <v>2928</v>
      </c>
    </row>
    <row r="3303" spans="1:8">
      <c r="A3303" s="1">
        <v>2939</v>
      </c>
      <c r="B3303" s="33" t="s">
        <v>3686</v>
      </c>
      <c r="C3303" s="80">
        <v>8000</v>
      </c>
      <c r="D3303" s="81">
        <v>8230</v>
      </c>
      <c r="E3303" s="1" t="s">
        <v>2809</v>
      </c>
      <c r="F3303" s="1" t="s">
        <v>2810</v>
      </c>
      <c r="G3303" s="82" t="s">
        <v>2851</v>
      </c>
      <c r="H3303" s="1" t="s">
        <v>3032</v>
      </c>
    </row>
    <row r="3304" spans="1:8">
      <c r="A3304" s="1">
        <v>3169</v>
      </c>
      <c r="B3304" s="33" t="s">
        <v>3685</v>
      </c>
      <c r="C3304" s="80">
        <v>8000</v>
      </c>
      <c r="D3304" s="81">
        <v>8241</v>
      </c>
      <c r="E3304" s="1" t="s">
        <v>2809</v>
      </c>
      <c r="F3304" s="1" t="s">
        <v>2810</v>
      </c>
      <c r="G3304" s="82" t="s">
        <v>2843</v>
      </c>
      <c r="H3304" s="1" t="s">
        <v>2928</v>
      </c>
    </row>
    <row r="3305" spans="1:8">
      <c r="A3305" s="1">
        <v>2596</v>
      </c>
      <c r="B3305" s="33" t="s">
        <v>3684</v>
      </c>
      <c r="C3305" s="80">
        <v>35000</v>
      </c>
      <c r="D3305" s="81">
        <v>8256</v>
      </c>
      <c r="E3305" s="1" t="s">
        <v>2861</v>
      </c>
      <c r="F3305" s="1" t="s">
        <v>96</v>
      </c>
      <c r="G3305" s="82" t="s">
        <v>2851</v>
      </c>
      <c r="H3305" s="1" t="s">
        <v>3661</v>
      </c>
    </row>
    <row r="3306" spans="1:8">
      <c r="A3306" s="1">
        <v>1760</v>
      </c>
      <c r="B3306" s="33" t="s">
        <v>3683</v>
      </c>
      <c r="C3306" s="80">
        <v>5000</v>
      </c>
      <c r="D3306" s="81">
        <v>8272</v>
      </c>
      <c r="E3306" s="1" t="s">
        <v>2809</v>
      </c>
      <c r="F3306" s="1" t="s">
        <v>2810</v>
      </c>
      <c r="G3306" s="82" t="s">
        <v>2811</v>
      </c>
      <c r="H3306" s="1" t="s">
        <v>2834</v>
      </c>
    </row>
    <row r="3307" spans="1:8" ht="27.6">
      <c r="A3307" s="1">
        <v>2533</v>
      </c>
      <c r="B3307" s="33" t="s">
        <v>3682</v>
      </c>
      <c r="C3307" s="80">
        <v>7500</v>
      </c>
      <c r="D3307" s="81">
        <v>8300</v>
      </c>
      <c r="E3307" s="1" t="s">
        <v>2809</v>
      </c>
      <c r="F3307" s="1" t="s">
        <v>2810</v>
      </c>
      <c r="G3307" s="82" t="s">
        <v>2839</v>
      </c>
      <c r="H3307" s="1" t="s">
        <v>3263</v>
      </c>
    </row>
    <row r="3308" spans="1:8" ht="27.6">
      <c r="A3308" s="1">
        <v>2233</v>
      </c>
      <c r="B3308" s="33" t="s">
        <v>3681</v>
      </c>
      <c r="C3308" s="80">
        <v>2500</v>
      </c>
      <c r="D3308" s="81">
        <v>8301</v>
      </c>
      <c r="E3308" s="1" t="s">
        <v>2809</v>
      </c>
      <c r="F3308" s="1" t="s">
        <v>2820</v>
      </c>
      <c r="G3308" s="82" t="s">
        <v>2843</v>
      </c>
      <c r="H3308" s="1" t="s">
        <v>2853</v>
      </c>
    </row>
    <row r="3309" spans="1:8">
      <c r="A3309" s="1">
        <v>1942</v>
      </c>
      <c r="B3309" s="33" t="s">
        <v>3680</v>
      </c>
      <c r="C3309" s="80">
        <v>6000</v>
      </c>
      <c r="D3309" s="81">
        <v>8306.42</v>
      </c>
      <c r="E3309" s="1" t="s">
        <v>2809</v>
      </c>
      <c r="F3309" s="1" t="s">
        <v>2810</v>
      </c>
      <c r="G3309" s="82" t="s">
        <v>2823</v>
      </c>
      <c r="H3309" s="1" t="s">
        <v>2812</v>
      </c>
    </row>
    <row r="3310" spans="1:8" ht="27.6">
      <c r="A3310" s="1">
        <v>485</v>
      </c>
      <c r="B3310" s="33" t="s">
        <v>3679</v>
      </c>
      <c r="C3310" s="80">
        <v>37956</v>
      </c>
      <c r="D3310" s="81">
        <v>8315.01</v>
      </c>
      <c r="E3310" s="1" t="s">
        <v>2861</v>
      </c>
      <c r="F3310" s="1" t="s">
        <v>2820</v>
      </c>
      <c r="G3310" s="82" t="s">
        <v>2823</v>
      </c>
      <c r="H3310" s="1" t="s">
        <v>3207</v>
      </c>
    </row>
    <row r="3311" spans="1:8">
      <c r="A3311" s="1">
        <v>3048</v>
      </c>
      <c r="B3311" s="33" t="s">
        <v>3678</v>
      </c>
      <c r="C3311" s="80">
        <v>5000</v>
      </c>
      <c r="D3311" s="81">
        <v>8320</v>
      </c>
      <c r="E3311" s="1" t="s">
        <v>2809</v>
      </c>
      <c r="F3311" s="1" t="s">
        <v>2810</v>
      </c>
      <c r="G3311" s="82" t="s">
        <v>2815</v>
      </c>
      <c r="H3311" s="1" t="s">
        <v>2881</v>
      </c>
    </row>
    <row r="3312" spans="1:8" ht="27.6">
      <c r="A3312" s="1">
        <v>3339</v>
      </c>
      <c r="B3312" s="33" t="s">
        <v>3677</v>
      </c>
      <c r="C3312" s="80">
        <v>8000</v>
      </c>
      <c r="D3312" s="81">
        <v>8348</v>
      </c>
      <c r="E3312" s="1" t="s">
        <v>2809</v>
      </c>
      <c r="F3312" s="1" t="s">
        <v>2810</v>
      </c>
      <c r="G3312" s="82" t="s">
        <v>2821</v>
      </c>
      <c r="H3312" s="1" t="s">
        <v>2928</v>
      </c>
    </row>
    <row r="3313" spans="1:8">
      <c r="A3313" s="1">
        <v>1382</v>
      </c>
      <c r="B3313" s="33" t="s">
        <v>3676</v>
      </c>
      <c r="C3313" s="80">
        <v>8000</v>
      </c>
      <c r="D3313" s="81">
        <v>8349</v>
      </c>
      <c r="E3313" s="1" t="s">
        <v>2809</v>
      </c>
      <c r="F3313" s="1" t="s">
        <v>2810</v>
      </c>
      <c r="G3313" s="82" t="s">
        <v>2823</v>
      </c>
      <c r="H3313" s="1" t="s">
        <v>2984</v>
      </c>
    </row>
    <row r="3314" spans="1:8">
      <c r="A3314" s="1">
        <v>806</v>
      </c>
      <c r="B3314" s="33" t="s">
        <v>3675</v>
      </c>
      <c r="C3314" s="80">
        <v>8000</v>
      </c>
      <c r="D3314" s="81">
        <v>8355</v>
      </c>
      <c r="E3314" s="1" t="s">
        <v>2809</v>
      </c>
      <c r="F3314" s="1" t="s">
        <v>2810</v>
      </c>
      <c r="G3314" s="82" t="s">
        <v>2867</v>
      </c>
      <c r="H3314" s="1" t="s">
        <v>2984</v>
      </c>
    </row>
    <row r="3315" spans="1:8">
      <c r="A3315" s="1">
        <v>2446</v>
      </c>
      <c r="B3315" s="33" t="s">
        <v>3674</v>
      </c>
      <c r="C3315" s="80">
        <v>5000</v>
      </c>
      <c r="D3315" s="81">
        <v>8399</v>
      </c>
      <c r="E3315" s="1" t="s">
        <v>2809</v>
      </c>
      <c r="F3315" s="1" t="s">
        <v>2810</v>
      </c>
      <c r="G3315" s="82" t="s">
        <v>2818</v>
      </c>
      <c r="H3315" s="1" t="s">
        <v>2870</v>
      </c>
    </row>
    <row r="3316" spans="1:8">
      <c r="A3316" s="1">
        <v>3028</v>
      </c>
      <c r="B3316" s="33" t="s">
        <v>3673</v>
      </c>
      <c r="C3316" s="80">
        <v>5000</v>
      </c>
      <c r="D3316" s="81">
        <v>8401</v>
      </c>
      <c r="E3316" s="1" t="s">
        <v>2809</v>
      </c>
      <c r="F3316" s="1" t="s">
        <v>2810</v>
      </c>
      <c r="G3316" s="82" t="s">
        <v>2851</v>
      </c>
      <c r="H3316" s="1" t="s">
        <v>2881</v>
      </c>
    </row>
    <row r="3317" spans="1:8">
      <c r="A3317" s="1">
        <v>794</v>
      </c>
      <c r="B3317" s="33" t="s">
        <v>3672</v>
      </c>
      <c r="C3317" s="80">
        <v>8000</v>
      </c>
      <c r="D3317" s="81">
        <v>8425</v>
      </c>
      <c r="E3317" s="1" t="s">
        <v>2809</v>
      </c>
      <c r="F3317" s="1" t="s">
        <v>2810</v>
      </c>
      <c r="G3317" s="82" t="s">
        <v>2851</v>
      </c>
      <c r="H3317" s="1" t="s">
        <v>2984</v>
      </c>
    </row>
    <row r="3318" spans="1:8">
      <c r="A3318" s="1">
        <v>1528</v>
      </c>
      <c r="B3318" s="33" t="s">
        <v>3671</v>
      </c>
      <c r="C3318" s="80">
        <v>3000</v>
      </c>
      <c r="D3318" s="81">
        <v>8447</v>
      </c>
      <c r="E3318" s="1" t="s">
        <v>2809</v>
      </c>
      <c r="F3318" s="1" t="s">
        <v>2810</v>
      </c>
      <c r="G3318" s="82" t="s">
        <v>2839</v>
      </c>
      <c r="H3318" s="1" t="s">
        <v>2834</v>
      </c>
    </row>
    <row r="3319" spans="1:8">
      <c r="A3319" s="1">
        <v>3064</v>
      </c>
      <c r="B3319" s="33" t="s">
        <v>3670</v>
      </c>
      <c r="C3319" s="80">
        <v>75000</v>
      </c>
      <c r="D3319" s="81">
        <v>8471</v>
      </c>
      <c r="E3319" s="1" t="s">
        <v>2861</v>
      </c>
      <c r="F3319" s="1" t="s">
        <v>2810</v>
      </c>
      <c r="G3319" s="82" t="s">
        <v>2818</v>
      </c>
      <c r="H3319" s="1" t="s">
        <v>2881</v>
      </c>
    </row>
    <row r="3320" spans="1:8">
      <c r="A3320" s="1">
        <v>6</v>
      </c>
      <c r="B3320" s="33" t="s">
        <v>3669</v>
      </c>
      <c r="C3320" s="80">
        <v>8000</v>
      </c>
      <c r="D3320" s="81">
        <v>8519</v>
      </c>
      <c r="E3320" s="1" t="s">
        <v>2809</v>
      </c>
      <c r="F3320" s="1" t="s">
        <v>2810</v>
      </c>
      <c r="G3320" s="82" t="s">
        <v>2821</v>
      </c>
      <c r="H3320" s="1" t="s">
        <v>2997</v>
      </c>
    </row>
    <row r="3321" spans="1:8">
      <c r="A3321" s="1">
        <v>36</v>
      </c>
      <c r="B3321" s="33" t="s">
        <v>3668</v>
      </c>
      <c r="C3321" s="80">
        <v>6000</v>
      </c>
      <c r="D3321" s="81">
        <v>8529</v>
      </c>
      <c r="E3321" s="1" t="s">
        <v>2809</v>
      </c>
      <c r="F3321" s="1" t="s">
        <v>2810</v>
      </c>
      <c r="G3321" s="82" t="s">
        <v>2849</v>
      </c>
      <c r="H3321" s="1" t="s">
        <v>2997</v>
      </c>
    </row>
    <row r="3322" spans="1:8" ht="27.6">
      <c r="A3322" s="1">
        <v>1043</v>
      </c>
      <c r="B3322" s="33" t="s">
        <v>3665</v>
      </c>
      <c r="C3322" s="80">
        <v>100000</v>
      </c>
      <c r="D3322" s="81">
        <v>8537</v>
      </c>
      <c r="E3322" s="1" t="s">
        <v>2814</v>
      </c>
      <c r="F3322" s="1" t="s">
        <v>2810</v>
      </c>
      <c r="G3322" s="82" t="s">
        <v>2823</v>
      </c>
      <c r="H3322" s="1" t="s">
        <v>3666</v>
      </c>
    </row>
    <row r="3323" spans="1:8" ht="27.6">
      <c r="A3323" s="1">
        <v>3776</v>
      </c>
      <c r="B3323" s="33" t="s">
        <v>3667</v>
      </c>
      <c r="C3323" s="80">
        <v>8000</v>
      </c>
      <c r="D3323" s="81">
        <v>8537</v>
      </c>
      <c r="E3323" s="1" t="s">
        <v>2809</v>
      </c>
      <c r="F3323" s="1" t="s">
        <v>2810</v>
      </c>
      <c r="G3323" s="82" t="s">
        <v>2821</v>
      </c>
      <c r="H3323" s="1" t="s">
        <v>3032</v>
      </c>
    </row>
    <row r="3324" spans="1:8" ht="27.6">
      <c r="A3324" s="1">
        <v>255</v>
      </c>
      <c r="B3324" s="33" t="s">
        <v>3664</v>
      </c>
      <c r="C3324" s="80">
        <v>8000</v>
      </c>
      <c r="D3324" s="81">
        <v>8538.66</v>
      </c>
      <c r="E3324" s="1" t="s">
        <v>2809</v>
      </c>
      <c r="F3324" s="1" t="s">
        <v>2810</v>
      </c>
      <c r="G3324" s="82" t="s">
        <v>2811</v>
      </c>
      <c r="H3324" s="1" t="s">
        <v>2876</v>
      </c>
    </row>
    <row r="3325" spans="1:8">
      <c r="A3325" s="1">
        <v>2460</v>
      </c>
      <c r="B3325" s="33" t="s">
        <v>3663</v>
      </c>
      <c r="C3325" s="80">
        <v>8500</v>
      </c>
      <c r="D3325" s="81">
        <v>8567</v>
      </c>
      <c r="E3325" s="1" t="s">
        <v>2809</v>
      </c>
      <c r="F3325" s="1" t="s">
        <v>2810</v>
      </c>
      <c r="G3325" s="82" t="s">
        <v>2843</v>
      </c>
      <c r="H3325" s="1" t="s">
        <v>2870</v>
      </c>
    </row>
    <row r="3326" spans="1:8">
      <c r="A3326" s="1">
        <v>56</v>
      </c>
      <c r="B3326" s="33" t="s">
        <v>3662</v>
      </c>
      <c r="C3326" s="80">
        <v>8000</v>
      </c>
      <c r="D3326" s="81">
        <v>8581</v>
      </c>
      <c r="E3326" s="1" t="s">
        <v>2809</v>
      </c>
      <c r="F3326" s="1" t="s">
        <v>2820</v>
      </c>
      <c r="G3326" s="82" t="s">
        <v>2825</v>
      </c>
      <c r="H3326" s="1" t="s">
        <v>2997</v>
      </c>
    </row>
    <row r="3327" spans="1:8">
      <c r="A3327" s="1">
        <v>2690</v>
      </c>
      <c r="B3327" s="33" t="s">
        <v>3660</v>
      </c>
      <c r="C3327" s="80">
        <v>80000</v>
      </c>
      <c r="D3327" s="81">
        <v>8586</v>
      </c>
      <c r="E3327" s="1" t="s">
        <v>2861</v>
      </c>
      <c r="F3327" s="1" t="s">
        <v>2810</v>
      </c>
      <c r="G3327" s="82" t="s">
        <v>2823</v>
      </c>
      <c r="H3327" s="1" t="s">
        <v>3661</v>
      </c>
    </row>
    <row r="3328" spans="1:8">
      <c r="A3328" s="1">
        <v>3006</v>
      </c>
      <c r="B3328" s="33" t="s">
        <v>3659</v>
      </c>
      <c r="C3328" s="80">
        <v>8000</v>
      </c>
      <c r="D3328" s="81">
        <v>8620</v>
      </c>
      <c r="E3328" s="1" t="s">
        <v>2809</v>
      </c>
      <c r="F3328" s="1" t="s">
        <v>96</v>
      </c>
      <c r="G3328" s="82" t="s">
        <v>2843</v>
      </c>
      <c r="H3328" s="1" t="s">
        <v>2881</v>
      </c>
    </row>
    <row r="3329" spans="1:8" ht="27.6">
      <c r="A3329" s="1">
        <v>1013</v>
      </c>
      <c r="B3329" s="33" t="s">
        <v>3658</v>
      </c>
      <c r="C3329" s="80">
        <v>25000</v>
      </c>
      <c r="D3329" s="81">
        <v>8632</v>
      </c>
      <c r="E3329" s="1" t="s">
        <v>2814</v>
      </c>
      <c r="F3329" s="1" t="s">
        <v>2810</v>
      </c>
      <c r="G3329" s="82" t="s">
        <v>2815</v>
      </c>
      <c r="H3329" s="1" t="s">
        <v>2816</v>
      </c>
    </row>
    <row r="3330" spans="1:8">
      <c r="A3330" s="1">
        <v>324</v>
      </c>
      <c r="B3330" s="33" t="s">
        <v>3657</v>
      </c>
      <c r="C3330" s="80">
        <v>8500</v>
      </c>
      <c r="D3330" s="81">
        <v>8636</v>
      </c>
      <c r="E3330" s="1" t="s">
        <v>2809</v>
      </c>
      <c r="F3330" s="1" t="s">
        <v>2810</v>
      </c>
      <c r="G3330" s="82" t="s">
        <v>2821</v>
      </c>
      <c r="H3330" s="1" t="s">
        <v>2876</v>
      </c>
    </row>
    <row r="3331" spans="1:8">
      <c r="A3331" s="1">
        <v>2445</v>
      </c>
      <c r="B3331" s="33" t="s">
        <v>3656</v>
      </c>
      <c r="C3331" s="80">
        <v>5000</v>
      </c>
      <c r="D3331" s="81">
        <v>8640</v>
      </c>
      <c r="E3331" s="1" t="s">
        <v>2809</v>
      </c>
      <c r="F3331" s="1" t="s">
        <v>2810</v>
      </c>
      <c r="G3331" s="82" t="s">
        <v>2867</v>
      </c>
      <c r="H3331" s="1" t="s">
        <v>2870</v>
      </c>
    </row>
    <row r="3332" spans="1:8">
      <c r="A3332" s="1">
        <v>2263</v>
      </c>
      <c r="B3332" s="33" t="s">
        <v>3655</v>
      </c>
      <c r="C3332" s="80">
        <v>7500</v>
      </c>
      <c r="D3332" s="81">
        <v>8666</v>
      </c>
      <c r="E3332" s="1" t="s">
        <v>2809</v>
      </c>
      <c r="F3332" s="1" t="s">
        <v>2927</v>
      </c>
      <c r="G3332" s="82" t="s">
        <v>2839</v>
      </c>
      <c r="H3332" s="1" t="s">
        <v>2853</v>
      </c>
    </row>
    <row r="3333" spans="1:8">
      <c r="A3333" s="1">
        <v>3302</v>
      </c>
      <c r="B3333" s="33" t="s">
        <v>3654</v>
      </c>
      <c r="C3333" s="80">
        <v>8400</v>
      </c>
      <c r="D3333" s="81">
        <v>8685</v>
      </c>
      <c r="E3333" s="1" t="s">
        <v>2809</v>
      </c>
      <c r="F3333" s="1" t="s">
        <v>2841</v>
      </c>
      <c r="G3333" s="82" t="s">
        <v>2843</v>
      </c>
      <c r="H3333" s="1" t="s">
        <v>2928</v>
      </c>
    </row>
    <row r="3334" spans="1:8">
      <c r="A3334" s="1">
        <v>1653</v>
      </c>
      <c r="B3334" s="33" t="s">
        <v>3653</v>
      </c>
      <c r="C3334" s="80">
        <v>5000</v>
      </c>
      <c r="D3334" s="81">
        <v>8711.52</v>
      </c>
      <c r="E3334" s="1" t="s">
        <v>2809</v>
      </c>
      <c r="F3334" s="1" t="s">
        <v>2810</v>
      </c>
      <c r="G3334" s="82" t="s">
        <v>2849</v>
      </c>
      <c r="H3334" s="1" t="s">
        <v>3185</v>
      </c>
    </row>
    <row r="3335" spans="1:8" ht="27.6">
      <c r="A3335" s="1">
        <v>3016</v>
      </c>
      <c r="B3335" s="33" t="s">
        <v>3652</v>
      </c>
      <c r="C3335" s="80">
        <v>8500</v>
      </c>
      <c r="D3335" s="81">
        <v>8722</v>
      </c>
      <c r="E3335" s="1" t="s">
        <v>2809</v>
      </c>
      <c r="F3335" s="1" t="s">
        <v>2810</v>
      </c>
      <c r="G3335" s="82" t="s">
        <v>2825</v>
      </c>
      <c r="H3335" s="1" t="s">
        <v>2881</v>
      </c>
    </row>
    <row r="3336" spans="1:8">
      <c r="A3336" s="1">
        <v>3631</v>
      </c>
      <c r="B3336" s="33" t="s">
        <v>3651</v>
      </c>
      <c r="C3336" s="80">
        <v>17100</v>
      </c>
      <c r="D3336" s="81">
        <v>8725</v>
      </c>
      <c r="E3336" s="1" t="s">
        <v>2861</v>
      </c>
      <c r="F3336" s="1" t="s">
        <v>2810</v>
      </c>
      <c r="G3336" s="82" t="s">
        <v>2867</v>
      </c>
      <c r="H3336" s="1" t="s">
        <v>3032</v>
      </c>
    </row>
    <row r="3337" spans="1:8">
      <c r="A3337" s="1">
        <v>1684</v>
      </c>
      <c r="B3337" s="33" t="s">
        <v>3650</v>
      </c>
      <c r="C3337" s="80">
        <v>8000</v>
      </c>
      <c r="D3337" s="81">
        <v>8730</v>
      </c>
      <c r="E3337" s="1" t="s">
        <v>2971</v>
      </c>
      <c r="F3337" s="1" t="s">
        <v>2810</v>
      </c>
      <c r="G3337" s="82" t="s">
        <v>2811</v>
      </c>
      <c r="H3337" s="1" t="s">
        <v>2972</v>
      </c>
    </row>
    <row r="3338" spans="1:8" ht="27.6">
      <c r="A3338" s="1">
        <v>335</v>
      </c>
      <c r="B3338" s="33" t="s">
        <v>3649</v>
      </c>
      <c r="C3338" s="80">
        <v>8500</v>
      </c>
      <c r="D3338" s="81">
        <v>8735</v>
      </c>
      <c r="E3338" s="1" t="s">
        <v>2809</v>
      </c>
      <c r="F3338" s="1" t="s">
        <v>2810</v>
      </c>
      <c r="G3338" s="82" t="s">
        <v>2823</v>
      </c>
      <c r="H3338" s="1" t="s">
        <v>2876</v>
      </c>
    </row>
    <row r="3339" spans="1:8">
      <c r="A3339" s="1">
        <v>1936</v>
      </c>
      <c r="B3339" s="33" t="s">
        <v>3648</v>
      </c>
      <c r="C3339" s="80">
        <v>7500</v>
      </c>
      <c r="D3339" s="81">
        <v>8739.01</v>
      </c>
      <c r="E3339" s="1" t="s">
        <v>2809</v>
      </c>
      <c r="F3339" s="1" t="s">
        <v>2810</v>
      </c>
      <c r="G3339" s="82" t="s">
        <v>2843</v>
      </c>
      <c r="H3339" s="1" t="s">
        <v>2948</v>
      </c>
    </row>
    <row r="3340" spans="1:8">
      <c r="A3340" s="1">
        <v>2973</v>
      </c>
      <c r="B3340" s="33" t="s">
        <v>3647</v>
      </c>
      <c r="C3340" s="80">
        <v>5000</v>
      </c>
      <c r="D3340" s="81">
        <v>8740</v>
      </c>
      <c r="E3340" s="1" t="s">
        <v>2809</v>
      </c>
      <c r="F3340" s="1" t="s">
        <v>2810</v>
      </c>
      <c r="G3340" s="82" t="s">
        <v>2815</v>
      </c>
      <c r="H3340" s="1" t="s">
        <v>2928</v>
      </c>
    </row>
    <row r="3341" spans="1:8">
      <c r="A3341" s="1">
        <v>46</v>
      </c>
      <c r="B3341" s="33" t="s">
        <v>3646</v>
      </c>
      <c r="C3341" s="80">
        <v>8400</v>
      </c>
      <c r="D3341" s="81">
        <v>8750</v>
      </c>
      <c r="E3341" s="1" t="s">
        <v>2809</v>
      </c>
      <c r="F3341" s="1" t="s">
        <v>2892</v>
      </c>
      <c r="G3341" s="82" t="s">
        <v>2843</v>
      </c>
      <c r="H3341" s="1" t="s">
        <v>2997</v>
      </c>
    </row>
    <row r="3342" spans="1:8">
      <c r="A3342" s="1">
        <v>2991</v>
      </c>
      <c r="B3342" s="33" t="s">
        <v>3645</v>
      </c>
      <c r="C3342" s="80">
        <v>8500</v>
      </c>
      <c r="D3342" s="81">
        <v>8780</v>
      </c>
      <c r="E3342" s="1" t="s">
        <v>2809</v>
      </c>
      <c r="F3342" s="1" t="s">
        <v>2810</v>
      </c>
      <c r="G3342" s="82" t="s">
        <v>2839</v>
      </c>
      <c r="H3342" s="1" t="s">
        <v>2881</v>
      </c>
    </row>
    <row r="3343" spans="1:8">
      <c r="A3343" s="1">
        <v>2313</v>
      </c>
      <c r="B3343" s="33" t="s">
        <v>3644</v>
      </c>
      <c r="C3343" s="80">
        <v>5000</v>
      </c>
      <c r="D3343" s="81">
        <v>8792.02</v>
      </c>
      <c r="E3343" s="1" t="s">
        <v>2809</v>
      </c>
      <c r="F3343" s="1" t="s">
        <v>2810</v>
      </c>
      <c r="G3343" s="82" t="s">
        <v>2823</v>
      </c>
      <c r="H3343" s="1" t="s">
        <v>2948</v>
      </c>
    </row>
    <row r="3344" spans="1:8">
      <c r="A3344" s="1">
        <v>2183</v>
      </c>
      <c r="B3344" s="33" t="s">
        <v>3643</v>
      </c>
      <c r="C3344" s="80">
        <v>1800</v>
      </c>
      <c r="D3344" s="81">
        <v>8807</v>
      </c>
      <c r="E3344" s="1" t="s">
        <v>2809</v>
      </c>
      <c r="F3344" s="1" t="s">
        <v>2810</v>
      </c>
      <c r="G3344" s="82" t="s">
        <v>2839</v>
      </c>
      <c r="H3344" s="1" t="s">
        <v>2853</v>
      </c>
    </row>
    <row r="3345" spans="1:8">
      <c r="A3345" s="1">
        <v>219</v>
      </c>
      <c r="B3345" s="33" t="s">
        <v>3642</v>
      </c>
      <c r="C3345" s="80">
        <v>50000</v>
      </c>
      <c r="D3345" s="81">
        <v>8815</v>
      </c>
      <c r="E3345" s="1" t="s">
        <v>2861</v>
      </c>
      <c r="F3345" s="1" t="s">
        <v>2810</v>
      </c>
      <c r="G3345" s="82" t="s">
        <v>2811</v>
      </c>
      <c r="H3345" s="1" t="s">
        <v>2893</v>
      </c>
    </row>
    <row r="3346" spans="1:8">
      <c r="A3346" s="1">
        <v>679</v>
      </c>
      <c r="B3346" s="33" t="s">
        <v>3641</v>
      </c>
      <c r="C3346" s="80">
        <v>57000</v>
      </c>
      <c r="D3346" s="81">
        <v>8827</v>
      </c>
      <c r="E3346" s="1" t="s">
        <v>2861</v>
      </c>
      <c r="F3346" s="1" t="s">
        <v>2810</v>
      </c>
      <c r="G3346" s="82" t="s">
        <v>2851</v>
      </c>
      <c r="H3346" s="1" t="s">
        <v>2816</v>
      </c>
    </row>
    <row r="3347" spans="1:8">
      <c r="A3347" s="1">
        <v>1385</v>
      </c>
      <c r="B3347" s="33" t="s">
        <v>3640</v>
      </c>
      <c r="C3347" s="80">
        <v>8000</v>
      </c>
      <c r="D3347" s="81">
        <v>8832.49</v>
      </c>
      <c r="E3347" s="1" t="s">
        <v>2809</v>
      </c>
      <c r="F3347" s="1" t="s">
        <v>100</v>
      </c>
      <c r="G3347" s="82" t="s">
        <v>2849</v>
      </c>
      <c r="H3347" s="1" t="s">
        <v>2984</v>
      </c>
    </row>
    <row r="3348" spans="1:8" ht="27.6">
      <c r="A3348" s="1">
        <v>708</v>
      </c>
      <c r="B3348" s="33" t="s">
        <v>3639</v>
      </c>
      <c r="C3348" s="80">
        <v>40000</v>
      </c>
      <c r="D3348" s="81">
        <v>8837</v>
      </c>
      <c r="E3348" s="1" t="s">
        <v>2861</v>
      </c>
      <c r="F3348" s="1" t="s">
        <v>2820</v>
      </c>
      <c r="G3348" s="82" t="s">
        <v>2851</v>
      </c>
      <c r="H3348" s="1" t="s">
        <v>2816</v>
      </c>
    </row>
    <row r="3349" spans="1:8" ht="27.6">
      <c r="A3349" s="1">
        <v>312</v>
      </c>
      <c r="B3349" s="33" t="s">
        <v>3638</v>
      </c>
      <c r="C3349" s="80">
        <v>8000</v>
      </c>
      <c r="D3349" s="81">
        <v>8950</v>
      </c>
      <c r="E3349" s="1" t="s">
        <v>2809</v>
      </c>
      <c r="F3349" s="1" t="s">
        <v>2810</v>
      </c>
      <c r="G3349" s="82" t="s">
        <v>2849</v>
      </c>
      <c r="H3349" s="1" t="s">
        <v>2876</v>
      </c>
    </row>
    <row r="3350" spans="1:8" ht="27.6">
      <c r="A3350" s="1">
        <v>2253</v>
      </c>
      <c r="B3350" s="33" t="s">
        <v>3637</v>
      </c>
      <c r="C3350" s="80">
        <v>8000</v>
      </c>
      <c r="D3350" s="81">
        <v>9015</v>
      </c>
      <c r="E3350" s="1" t="s">
        <v>2809</v>
      </c>
      <c r="F3350" s="1" t="s">
        <v>2810</v>
      </c>
      <c r="G3350" s="82" t="s">
        <v>2818</v>
      </c>
      <c r="H3350" s="1" t="s">
        <v>2853</v>
      </c>
    </row>
    <row r="3351" spans="1:8">
      <c r="A3351" s="1">
        <v>2029</v>
      </c>
      <c r="B3351" s="33" t="s">
        <v>3636</v>
      </c>
      <c r="C3351" s="80">
        <v>2500</v>
      </c>
      <c r="D3351" s="81">
        <v>9030</v>
      </c>
      <c r="E3351" s="1" t="s">
        <v>2809</v>
      </c>
      <c r="F3351" s="1" t="s">
        <v>2810</v>
      </c>
      <c r="G3351" s="82" t="s">
        <v>2851</v>
      </c>
      <c r="H3351" s="1" t="s">
        <v>2812</v>
      </c>
    </row>
    <row r="3352" spans="1:8" ht="27.6">
      <c r="A3352" s="1">
        <v>363</v>
      </c>
      <c r="B3352" s="33" t="s">
        <v>3635</v>
      </c>
      <c r="C3352" s="80">
        <v>8925</v>
      </c>
      <c r="D3352" s="81">
        <v>9044</v>
      </c>
      <c r="E3352" s="1" t="s">
        <v>2809</v>
      </c>
      <c r="F3352" s="1" t="s">
        <v>2810</v>
      </c>
      <c r="G3352" s="82" t="s">
        <v>2849</v>
      </c>
      <c r="H3352" s="1" t="s">
        <v>2876</v>
      </c>
    </row>
    <row r="3353" spans="1:8">
      <c r="A3353" s="1">
        <v>7</v>
      </c>
      <c r="B3353" s="33" t="s">
        <v>3634</v>
      </c>
      <c r="C3353" s="80">
        <v>9000</v>
      </c>
      <c r="D3353" s="81">
        <v>9110</v>
      </c>
      <c r="E3353" s="1" t="s">
        <v>2809</v>
      </c>
      <c r="F3353" s="1" t="s">
        <v>2810</v>
      </c>
      <c r="G3353" s="82" t="s">
        <v>2825</v>
      </c>
      <c r="H3353" s="1" t="s">
        <v>2997</v>
      </c>
    </row>
    <row r="3354" spans="1:8">
      <c r="A3354" s="1">
        <v>1187</v>
      </c>
      <c r="B3354" s="33" t="s">
        <v>3633</v>
      </c>
      <c r="C3354" s="80">
        <v>8750</v>
      </c>
      <c r="D3354" s="81">
        <v>9111</v>
      </c>
      <c r="E3354" s="1" t="s">
        <v>2809</v>
      </c>
      <c r="F3354" s="1" t="s">
        <v>2810</v>
      </c>
      <c r="G3354" s="82" t="s">
        <v>2823</v>
      </c>
      <c r="H3354" s="1" t="s">
        <v>2834</v>
      </c>
    </row>
    <row r="3355" spans="1:8">
      <c r="A3355" s="1">
        <v>1198</v>
      </c>
      <c r="B3355" s="33" t="s">
        <v>3632</v>
      </c>
      <c r="C3355" s="80">
        <v>3500</v>
      </c>
      <c r="D3355" s="81">
        <v>9121</v>
      </c>
      <c r="E3355" s="1" t="s">
        <v>2809</v>
      </c>
      <c r="F3355" s="1" t="s">
        <v>2810</v>
      </c>
      <c r="G3355" s="82" t="s">
        <v>2843</v>
      </c>
      <c r="H3355" s="1" t="s">
        <v>2834</v>
      </c>
    </row>
    <row r="3356" spans="1:8">
      <c r="A3356" s="1">
        <v>3360</v>
      </c>
      <c r="B3356" s="33" t="s">
        <v>3630</v>
      </c>
      <c r="C3356" s="80">
        <v>9000</v>
      </c>
      <c r="D3356" s="81">
        <v>9124</v>
      </c>
      <c r="E3356" s="1" t="s">
        <v>2809</v>
      </c>
      <c r="F3356" s="1" t="s">
        <v>3631</v>
      </c>
      <c r="G3356" s="82" t="s">
        <v>2843</v>
      </c>
      <c r="H3356" s="1" t="s">
        <v>2928</v>
      </c>
    </row>
    <row r="3357" spans="1:8" ht="27.6">
      <c r="A3357" s="1">
        <v>1615</v>
      </c>
      <c r="B3357" s="33" t="s">
        <v>3629</v>
      </c>
      <c r="C3357" s="80">
        <v>8000</v>
      </c>
      <c r="D3357" s="81">
        <v>9130</v>
      </c>
      <c r="E3357" s="1" t="s">
        <v>2809</v>
      </c>
      <c r="F3357" s="1" t="s">
        <v>2810</v>
      </c>
      <c r="G3357" s="82" t="s">
        <v>2818</v>
      </c>
      <c r="H3357" s="1" t="s">
        <v>2984</v>
      </c>
    </row>
    <row r="3358" spans="1:8">
      <c r="A3358" s="1">
        <v>1850</v>
      </c>
      <c r="B3358" s="33" t="s">
        <v>3628</v>
      </c>
      <c r="C3358" s="80">
        <v>9000</v>
      </c>
      <c r="D3358" s="81">
        <v>9137</v>
      </c>
      <c r="E3358" s="1" t="s">
        <v>2809</v>
      </c>
      <c r="F3358" s="1" t="s">
        <v>2810</v>
      </c>
      <c r="G3358" s="82" t="s">
        <v>2821</v>
      </c>
      <c r="H3358" s="1" t="s">
        <v>2984</v>
      </c>
    </row>
    <row r="3359" spans="1:8">
      <c r="A3359" s="1">
        <v>3041</v>
      </c>
      <c r="B3359" s="33" t="s">
        <v>3627</v>
      </c>
      <c r="C3359" s="80">
        <v>8300</v>
      </c>
      <c r="D3359" s="81">
        <v>9170</v>
      </c>
      <c r="E3359" s="1" t="s">
        <v>2809</v>
      </c>
      <c r="F3359" s="1" t="s">
        <v>2810</v>
      </c>
      <c r="G3359" s="82" t="s">
        <v>2815</v>
      </c>
      <c r="H3359" s="1" t="s">
        <v>2881</v>
      </c>
    </row>
    <row r="3360" spans="1:8">
      <c r="A3360" s="1">
        <v>2090</v>
      </c>
      <c r="B3360" s="33" t="s">
        <v>3626</v>
      </c>
      <c r="C3360" s="80">
        <v>8000</v>
      </c>
      <c r="D3360" s="81">
        <v>9203.23</v>
      </c>
      <c r="E3360" s="1" t="s">
        <v>2809</v>
      </c>
      <c r="F3360" s="1" t="s">
        <v>2810</v>
      </c>
      <c r="G3360" s="82" t="s">
        <v>2839</v>
      </c>
      <c r="H3360" s="1" t="s">
        <v>2948</v>
      </c>
    </row>
    <row r="3361" spans="1:8" ht="27.6">
      <c r="A3361" s="1">
        <v>252</v>
      </c>
      <c r="B3361" s="33" t="s">
        <v>3624</v>
      </c>
      <c r="C3361" s="80">
        <v>5000</v>
      </c>
      <c r="D3361" s="81">
        <v>9228</v>
      </c>
      <c r="E3361" s="1" t="s">
        <v>2809</v>
      </c>
      <c r="F3361" s="1" t="s">
        <v>2810</v>
      </c>
      <c r="G3361" s="82" t="s">
        <v>2849</v>
      </c>
      <c r="H3361" s="1" t="s">
        <v>2876</v>
      </c>
    </row>
    <row r="3362" spans="1:8" ht="27.6">
      <c r="A3362" s="1">
        <v>1895</v>
      </c>
      <c r="B3362" s="33" t="s">
        <v>3625</v>
      </c>
      <c r="C3362" s="80">
        <v>9072</v>
      </c>
      <c r="D3362" s="81">
        <v>9228</v>
      </c>
      <c r="E3362" s="1" t="s">
        <v>2809</v>
      </c>
      <c r="F3362" s="1" t="s">
        <v>2810</v>
      </c>
      <c r="G3362" s="82" t="s">
        <v>2880</v>
      </c>
      <c r="H3362" s="1" t="s">
        <v>2948</v>
      </c>
    </row>
    <row r="3363" spans="1:8">
      <c r="A3363" s="1">
        <v>2243</v>
      </c>
      <c r="B3363" s="33" t="s">
        <v>3623</v>
      </c>
      <c r="C3363" s="80">
        <v>1</v>
      </c>
      <c r="D3363" s="81">
        <v>9302.5</v>
      </c>
      <c r="E3363" s="1" t="s">
        <v>2809</v>
      </c>
      <c r="F3363" s="1" t="s">
        <v>2810</v>
      </c>
      <c r="G3363" s="82" t="s">
        <v>2849</v>
      </c>
      <c r="H3363" s="1" t="s">
        <v>2853</v>
      </c>
    </row>
    <row r="3364" spans="1:8">
      <c r="A3364" s="1">
        <v>1519</v>
      </c>
      <c r="B3364" s="33" t="s">
        <v>3622</v>
      </c>
      <c r="C3364" s="80">
        <v>9000</v>
      </c>
      <c r="D3364" s="81">
        <v>9302.75</v>
      </c>
      <c r="E3364" s="1" t="s">
        <v>2809</v>
      </c>
      <c r="F3364" s="1" t="s">
        <v>2810</v>
      </c>
      <c r="G3364" s="82" t="s">
        <v>2825</v>
      </c>
      <c r="H3364" s="1" t="s">
        <v>2834</v>
      </c>
    </row>
    <row r="3365" spans="1:8">
      <c r="A3365" s="1">
        <v>1376</v>
      </c>
      <c r="B3365" s="33" t="s">
        <v>3621</v>
      </c>
      <c r="C3365" s="80">
        <v>3700</v>
      </c>
      <c r="D3365" s="81">
        <v>9342</v>
      </c>
      <c r="E3365" s="1" t="s">
        <v>2809</v>
      </c>
      <c r="F3365" s="1" t="s">
        <v>2820</v>
      </c>
      <c r="G3365" s="82" t="s">
        <v>2843</v>
      </c>
      <c r="H3365" s="1" t="s">
        <v>2984</v>
      </c>
    </row>
    <row r="3366" spans="1:8">
      <c r="A3366" s="1">
        <v>2311</v>
      </c>
      <c r="B3366" s="33" t="s">
        <v>3620</v>
      </c>
      <c r="C3366" s="80">
        <v>9000</v>
      </c>
      <c r="D3366" s="81">
        <v>9370</v>
      </c>
      <c r="E3366" s="1" t="s">
        <v>2809</v>
      </c>
      <c r="F3366" s="1" t="s">
        <v>2810</v>
      </c>
      <c r="G3366" s="82" t="s">
        <v>2823</v>
      </c>
      <c r="H3366" s="1" t="s">
        <v>2948</v>
      </c>
    </row>
    <row r="3367" spans="1:8" ht="27.6">
      <c r="A3367" s="1">
        <v>398</v>
      </c>
      <c r="B3367" s="33" t="s">
        <v>3619</v>
      </c>
      <c r="C3367" s="80">
        <v>7500</v>
      </c>
      <c r="D3367" s="81">
        <v>9387</v>
      </c>
      <c r="E3367" s="1" t="s">
        <v>2809</v>
      </c>
      <c r="F3367" s="1" t="s">
        <v>2810</v>
      </c>
      <c r="G3367" s="82" t="s">
        <v>2849</v>
      </c>
      <c r="H3367" s="1" t="s">
        <v>2876</v>
      </c>
    </row>
    <row r="3368" spans="1:8">
      <c r="A3368" s="1">
        <v>1754</v>
      </c>
      <c r="B3368" s="33" t="s">
        <v>3618</v>
      </c>
      <c r="C3368" s="80">
        <v>8500</v>
      </c>
      <c r="D3368" s="81">
        <v>9395</v>
      </c>
      <c r="E3368" s="1" t="s">
        <v>2809</v>
      </c>
      <c r="F3368" s="1" t="s">
        <v>96</v>
      </c>
      <c r="G3368" s="82" t="s">
        <v>2849</v>
      </c>
      <c r="H3368" s="1" t="s">
        <v>2834</v>
      </c>
    </row>
    <row r="3369" spans="1:8">
      <c r="A3369" s="1">
        <v>1817</v>
      </c>
      <c r="B3369" s="33" t="s">
        <v>3617</v>
      </c>
      <c r="C3369" s="80">
        <v>18000</v>
      </c>
      <c r="D3369" s="81">
        <v>9419</v>
      </c>
      <c r="E3369" s="1" t="s">
        <v>2861</v>
      </c>
      <c r="F3369" s="1" t="s">
        <v>2810</v>
      </c>
      <c r="G3369" s="82" t="s">
        <v>2815</v>
      </c>
      <c r="H3369" s="1" t="s">
        <v>2834</v>
      </c>
    </row>
    <row r="3370" spans="1:8" ht="27.6">
      <c r="A3370" s="1">
        <v>3155</v>
      </c>
      <c r="B3370" s="33" t="s">
        <v>3616</v>
      </c>
      <c r="C3370" s="80">
        <v>5000</v>
      </c>
      <c r="D3370" s="81">
        <v>9425.23</v>
      </c>
      <c r="E3370" s="1" t="s">
        <v>2809</v>
      </c>
      <c r="F3370" s="1" t="s">
        <v>2820</v>
      </c>
      <c r="G3370" s="82" t="s">
        <v>2843</v>
      </c>
      <c r="H3370" s="1" t="s">
        <v>2928</v>
      </c>
    </row>
    <row r="3371" spans="1:8">
      <c r="A3371" s="1">
        <v>1747</v>
      </c>
      <c r="B3371" s="33" t="s">
        <v>3615</v>
      </c>
      <c r="C3371" s="80">
        <v>9000</v>
      </c>
      <c r="D3371" s="81">
        <v>9446</v>
      </c>
      <c r="E3371" s="1" t="s">
        <v>2809</v>
      </c>
      <c r="F3371" s="1" t="s">
        <v>2820</v>
      </c>
      <c r="G3371" s="82" t="s">
        <v>2818</v>
      </c>
      <c r="H3371" s="1" t="s">
        <v>2834</v>
      </c>
    </row>
    <row r="3372" spans="1:8">
      <c r="A3372" s="1">
        <v>1800</v>
      </c>
      <c r="B3372" s="33" t="s">
        <v>3614</v>
      </c>
      <c r="C3372" s="80">
        <v>46260</v>
      </c>
      <c r="D3372" s="81">
        <v>9460</v>
      </c>
      <c r="E3372" s="1" t="s">
        <v>2861</v>
      </c>
      <c r="F3372" s="1" t="s">
        <v>2820</v>
      </c>
      <c r="G3372" s="82" t="s">
        <v>2880</v>
      </c>
      <c r="H3372" s="1" t="s">
        <v>2834</v>
      </c>
    </row>
    <row r="3373" spans="1:8">
      <c r="A3373" s="1">
        <v>1783</v>
      </c>
      <c r="B3373" s="33" t="s">
        <v>3613</v>
      </c>
      <c r="C3373" s="80">
        <v>40000</v>
      </c>
      <c r="D3373" s="81">
        <v>9477</v>
      </c>
      <c r="E3373" s="1" t="s">
        <v>2861</v>
      </c>
      <c r="F3373" s="1" t="s">
        <v>2810</v>
      </c>
      <c r="G3373" s="82" t="s">
        <v>2823</v>
      </c>
      <c r="H3373" s="1" t="s">
        <v>2834</v>
      </c>
    </row>
    <row r="3374" spans="1:8">
      <c r="A3374" s="1">
        <v>1366</v>
      </c>
      <c r="B3374" s="33" t="s">
        <v>3612</v>
      </c>
      <c r="C3374" s="80">
        <v>7500</v>
      </c>
      <c r="D3374" s="81">
        <v>9486.69</v>
      </c>
      <c r="E3374" s="1" t="s">
        <v>2809</v>
      </c>
      <c r="F3374" s="1" t="s">
        <v>2810</v>
      </c>
      <c r="G3374" s="82" t="s">
        <v>2818</v>
      </c>
      <c r="H3374" s="1" t="s">
        <v>2984</v>
      </c>
    </row>
    <row r="3375" spans="1:8" ht="27.6">
      <c r="A3375" s="1">
        <v>739</v>
      </c>
      <c r="B3375" s="33" t="s">
        <v>3611</v>
      </c>
      <c r="C3375" s="80">
        <v>6000</v>
      </c>
      <c r="D3375" s="81">
        <v>9500</v>
      </c>
      <c r="E3375" s="1" t="s">
        <v>2809</v>
      </c>
      <c r="F3375" s="1" t="s">
        <v>2810</v>
      </c>
      <c r="G3375" s="82" t="s">
        <v>2851</v>
      </c>
      <c r="H3375" s="1" t="s">
        <v>2999</v>
      </c>
    </row>
    <row r="3376" spans="1:8">
      <c r="A3376" s="1">
        <v>3433</v>
      </c>
      <c r="B3376" s="33" t="s">
        <v>3610</v>
      </c>
      <c r="C3376" s="80">
        <v>9500</v>
      </c>
      <c r="D3376" s="81">
        <v>9525</v>
      </c>
      <c r="E3376" s="1" t="s">
        <v>2809</v>
      </c>
      <c r="F3376" s="1" t="s">
        <v>2810</v>
      </c>
      <c r="G3376" s="82" t="s">
        <v>2825</v>
      </c>
      <c r="H3376" s="1" t="s">
        <v>2928</v>
      </c>
    </row>
    <row r="3377" spans="1:8">
      <c r="A3377" s="1">
        <v>2828</v>
      </c>
      <c r="B3377" s="33" t="s">
        <v>3609</v>
      </c>
      <c r="C3377" s="80">
        <v>9500</v>
      </c>
      <c r="D3377" s="81">
        <v>9536</v>
      </c>
      <c r="E3377" s="1" t="s">
        <v>2809</v>
      </c>
      <c r="F3377" s="1" t="s">
        <v>2820</v>
      </c>
      <c r="G3377" s="82" t="s">
        <v>2880</v>
      </c>
      <c r="H3377" s="1" t="s">
        <v>2928</v>
      </c>
    </row>
    <row r="3378" spans="1:8">
      <c r="A3378" s="1">
        <v>1266</v>
      </c>
      <c r="B3378" s="33" t="s">
        <v>3608</v>
      </c>
      <c r="C3378" s="80">
        <v>9500</v>
      </c>
      <c r="D3378" s="81">
        <v>9545</v>
      </c>
      <c r="E3378" s="1" t="s">
        <v>2809</v>
      </c>
      <c r="F3378" s="1" t="s">
        <v>2810</v>
      </c>
      <c r="G3378" s="82" t="s">
        <v>2815</v>
      </c>
      <c r="H3378" s="1" t="s">
        <v>2984</v>
      </c>
    </row>
    <row r="3379" spans="1:8">
      <c r="A3379" s="1">
        <v>1189</v>
      </c>
      <c r="B3379" s="33" t="s">
        <v>3607</v>
      </c>
      <c r="C3379" s="80">
        <v>9000</v>
      </c>
      <c r="D3379" s="81">
        <v>9700</v>
      </c>
      <c r="E3379" s="1" t="s">
        <v>2809</v>
      </c>
      <c r="F3379" s="1" t="s">
        <v>2810</v>
      </c>
      <c r="G3379" s="82" t="s">
        <v>2821</v>
      </c>
      <c r="H3379" s="1" t="s">
        <v>2834</v>
      </c>
    </row>
    <row r="3380" spans="1:8">
      <c r="A3380" s="1">
        <v>1468</v>
      </c>
      <c r="B3380" s="33" t="s">
        <v>3606</v>
      </c>
      <c r="C3380" s="80">
        <v>9500</v>
      </c>
      <c r="D3380" s="81">
        <v>9725</v>
      </c>
      <c r="E3380" s="1" t="s">
        <v>2809</v>
      </c>
      <c r="F3380" s="1" t="s">
        <v>2810</v>
      </c>
      <c r="G3380" s="82" t="s">
        <v>2823</v>
      </c>
      <c r="H3380" s="1" t="s">
        <v>2827</v>
      </c>
    </row>
    <row r="3381" spans="1:8">
      <c r="A3381" s="1">
        <v>305</v>
      </c>
      <c r="B3381" s="33" t="s">
        <v>3605</v>
      </c>
      <c r="C3381" s="80">
        <v>7500</v>
      </c>
      <c r="D3381" s="81">
        <v>9775</v>
      </c>
      <c r="E3381" s="1" t="s">
        <v>2809</v>
      </c>
      <c r="F3381" s="1" t="s">
        <v>2810</v>
      </c>
      <c r="G3381" s="82" t="s">
        <v>2811</v>
      </c>
      <c r="H3381" s="1" t="s">
        <v>2876</v>
      </c>
    </row>
    <row r="3382" spans="1:8">
      <c r="A3382" s="1">
        <v>3241</v>
      </c>
      <c r="B3382" s="33" t="s">
        <v>3604</v>
      </c>
      <c r="C3382" s="80">
        <v>8500</v>
      </c>
      <c r="D3382" s="81">
        <v>9801</v>
      </c>
      <c r="E3382" s="1" t="s">
        <v>2809</v>
      </c>
      <c r="F3382" s="1" t="s">
        <v>2810</v>
      </c>
      <c r="G3382" s="82" t="s">
        <v>2880</v>
      </c>
      <c r="H3382" s="1" t="s">
        <v>2928</v>
      </c>
    </row>
    <row r="3383" spans="1:8" ht="27.6">
      <c r="A3383" s="1">
        <v>2736</v>
      </c>
      <c r="B3383" s="33" t="s">
        <v>3603</v>
      </c>
      <c r="C3383" s="80">
        <v>8000</v>
      </c>
      <c r="D3383" s="81">
        <v>9832</v>
      </c>
      <c r="E3383" s="1" t="s">
        <v>2809</v>
      </c>
      <c r="F3383" s="1" t="s">
        <v>96</v>
      </c>
      <c r="G3383" s="82" t="s">
        <v>2849</v>
      </c>
      <c r="H3383" s="1" t="s">
        <v>2812</v>
      </c>
    </row>
    <row r="3384" spans="1:8">
      <c r="A3384" s="1">
        <v>1137</v>
      </c>
      <c r="B3384" s="33" t="s">
        <v>3601</v>
      </c>
      <c r="C3384" s="80">
        <v>25000</v>
      </c>
      <c r="D3384" s="81">
        <v>9875</v>
      </c>
      <c r="E3384" s="1" t="s">
        <v>2861</v>
      </c>
      <c r="F3384" s="1" t="s">
        <v>2810</v>
      </c>
      <c r="G3384" s="82" t="s">
        <v>2849</v>
      </c>
      <c r="H3384" s="1" t="s">
        <v>3602</v>
      </c>
    </row>
    <row r="3385" spans="1:8">
      <c r="A3385" s="1">
        <v>1633</v>
      </c>
      <c r="B3385" s="33" t="s">
        <v>3599</v>
      </c>
      <c r="C3385" s="80">
        <v>10000</v>
      </c>
      <c r="D3385" s="81">
        <v>10000</v>
      </c>
      <c r="E3385" s="1" t="s">
        <v>2809</v>
      </c>
      <c r="F3385" s="1" t="s">
        <v>2810</v>
      </c>
      <c r="G3385" s="82" t="s">
        <v>2815</v>
      </c>
      <c r="H3385" s="1" t="s">
        <v>2984</v>
      </c>
    </row>
    <row r="3386" spans="1:8">
      <c r="A3386" s="1">
        <v>2990</v>
      </c>
      <c r="B3386" s="33" t="s">
        <v>3600</v>
      </c>
      <c r="C3386" s="80">
        <v>10000</v>
      </c>
      <c r="D3386" s="81">
        <v>10000</v>
      </c>
      <c r="E3386" s="1" t="s">
        <v>2809</v>
      </c>
      <c r="F3386" s="1" t="s">
        <v>2810</v>
      </c>
      <c r="G3386" s="82" t="s">
        <v>2815</v>
      </c>
      <c r="H3386" s="1" t="s">
        <v>2881</v>
      </c>
    </row>
    <row r="3387" spans="1:8" ht="27.6">
      <c r="A3387" s="1">
        <v>721</v>
      </c>
      <c r="B3387" s="33" t="s">
        <v>3598</v>
      </c>
      <c r="C3387" s="80">
        <v>8200</v>
      </c>
      <c r="D3387" s="81">
        <v>10013</v>
      </c>
      <c r="E3387" s="1" t="s">
        <v>2809</v>
      </c>
      <c r="F3387" s="1" t="s">
        <v>2810</v>
      </c>
      <c r="G3387" s="82" t="s">
        <v>2821</v>
      </c>
      <c r="H3387" s="1" t="s">
        <v>2999</v>
      </c>
    </row>
    <row r="3388" spans="1:8">
      <c r="A3388" s="1">
        <v>1836</v>
      </c>
      <c r="B3388" s="33" t="s">
        <v>3597</v>
      </c>
      <c r="C3388" s="80">
        <v>5000</v>
      </c>
      <c r="D3388" s="81">
        <v>10017</v>
      </c>
      <c r="E3388" s="1" t="s">
        <v>2809</v>
      </c>
      <c r="F3388" s="1" t="s">
        <v>2810</v>
      </c>
      <c r="G3388" s="82" t="s">
        <v>2839</v>
      </c>
      <c r="H3388" s="1" t="s">
        <v>2984</v>
      </c>
    </row>
    <row r="3389" spans="1:8">
      <c r="A3389" s="1">
        <v>2539</v>
      </c>
      <c r="B3389" s="33" t="s">
        <v>3596</v>
      </c>
      <c r="C3389" s="80">
        <v>10000</v>
      </c>
      <c r="D3389" s="81">
        <v>10025</v>
      </c>
      <c r="E3389" s="1" t="s">
        <v>2809</v>
      </c>
      <c r="F3389" s="1" t="s">
        <v>2810</v>
      </c>
      <c r="G3389" s="82" t="s">
        <v>2815</v>
      </c>
      <c r="H3389" s="1" t="s">
        <v>3263</v>
      </c>
    </row>
    <row r="3390" spans="1:8">
      <c r="A3390" s="1">
        <v>3288</v>
      </c>
      <c r="B3390" s="33" t="s">
        <v>3595</v>
      </c>
      <c r="C3390" s="80">
        <v>10000</v>
      </c>
      <c r="D3390" s="81">
        <v>10026.49</v>
      </c>
      <c r="E3390" s="1" t="s">
        <v>2809</v>
      </c>
      <c r="F3390" s="1" t="s">
        <v>2820</v>
      </c>
      <c r="G3390" s="82" t="s">
        <v>2825</v>
      </c>
      <c r="H3390" s="1" t="s">
        <v>2928</v>
      </c>
    </row>
    <row r="3391" spans="1:8">
      <c r="A3391" s="1">
        <v>2811</v>
      </c>
      <c r="B3391" s="33" t="s">
        <v>3594</v>
      </c>
      <c r="C3391" s="80">
        <v>10000</v>
      </c>
      <c r="D3391" s="81">
        <v>10027</v>
      </c>
      <c r="E3391" s="1" t="s">
        <v>2809</v>
      </c>
      <c r="F3391" s="1" t="s">
        <v>2820</v>
      </c>
      <c r="G3391" s="82" t="s">
        <v>2839</v>
      </c>
      <c r="H3391" s="1" t="s">
        <v>2928</v>
      </c>
    </row>
    <row r="3392" spans="1:8">
      <c r="A3392" s="1">
        <v>3406</v>
      </c>
      <c r="B3392" s="33" t="s">
        <v>3593</v>
      </c>
      <c r="C3392" s="80">
        <v>10000</v>
      </c>
      <c r="D3392" s="81">
        <v>10031</v>
      </c>
      <c r="E3392" s="1" t="s">
        <v>2809</v>
      </c>
      <c r="F3392" s="1" t="s">
        <v>2810</v>
      </c>
      <c r="G3392" s="82" t="s">
        <v>2821</v>
      </c>
      <c r="H3392" s="1" t="s">
        <v>2928</v>
      </c>
    </row>
    <row r="3393" spans="1:8">
      <c r="A3393" s="1">
        <v>3400</v>
      </c>
      <c r="B3393" s="33" t="s">
        <v>3592</v>
      </c>
      <c r="C3393" s="80">
        <v>10000</v>
      </c>
      <c r="D3393" s="81">
        <v>10041</v>
      </c>
      <c r="E3393" s="1" t="s">
        <v>2809</v>
      </c>
      <c r="F3393" s="1" t="s">
        <v>2810</v>
      </c>
      <c r="G3393" s="82" t="s">
        <v>2851</v>
      </c>
      <c r="H3393" s="1" t="s">
        <v>2928</v>
      </c>
    </row>
    <row r="3394" spans="1:8">
      <c r="A3394" s="1">
        <v>1691</v>
      </c>
      <c r="B3394" s="33" t="s">
        <v>3591</v>
      </c>
      <c r="C3394" s="80">
        <v>30000</v>
      </c>
      <c r="D3394" s="81">
        <v>10042</v>
      </c>
      <c r="E3394" s="1" t="s">
        <v>2971</v>
      </c>
      <c r="F3394" s="1" t="s">
        <v>2810</v>
      </c>
      <c r="G3394" s="82" t="s">
        <v>2849</v>
      </c>
      <c r="H3394" s="1" t="s">
        <v>2972</v>
      </c>
    </row>
    <row r="3395" spans="1:8">
      <c r="A3395" s="1">
        <v>2055</v>
      </c>
      <c r="B3395" s="33" t="s">
        <v>3590</v>
      </c>
      <c r="C3395" s="80">
        <v>6000</v>
      </c>
      <c r="D3395" s="81">
        <v>10045</v>
      </c>
      <c r="E3395" s="1" t="s">
        <v>2809</v>
      </c>
      <c r="F3395" s="1" t="s">
        <v>2810</v>
      </c>
      <c r="G3395" s="82" t="s">
        <v>2843</v>
      </c>
      <c r="H3395" s="1" t="s">
        <v>2812</v>
      </c>
    </row>
    <row r="3396" spans="1:8">
      <c r="A3396" s="1">
        <v>302</v>
      </c>
      <c r="B3396" s="33" t="s">
        <v>3589</v>
      </c>
      <c r="C3396" s="80">
        <v>10000</v>
      </c>
      <c r="D3396" s="81">
        <v>10046</v>
      </c>
      <c r="E3396" s="1" t="s">
        <v>2809</v>
      </c>
      <c r="F3396" s="1" t="s">
        <v>2810</v>
      </c>
      <c r="G3396" s="82" t="s">
        <v>2839</v>
      </c>
      <c r="H3396" s="1" t="s">
        <v>2876</v>
      </c>
    </row>
    <row r="3397" spans="1:8" ht="27.6">
      <c r="A3397" s="1">
        <v>3455</v>
      </c>
      <c r="B3397" s="33" t="s">
        <v>3588</v>
      </c>
      <c r="C3397" s="80">
        <v>10000</v>
      </c>
      <c r="D3397" s="81">
        <v>10065</v>
      </c>
      <c r="E3397" s="1" t="s">
        <v>2809</v>
      </c>
      <c r="F3397" s="1" t="s">
        <v>2810</v>
      </c>
      <c r="G3397" s="82" t="s">
        <v>2880</v>
      </c>
      <c r="H3397" s="1" t="s">
        <v>2928</v>
      </c>
    </row>
    <row r="3398" spans="1:8">
      <c r="A3398" s="1">
        <v>3153</v>
      </c>
      <c r="B3398" s="33" t="s">
        <v>3587</v>
      </c>
      <c r="C3398" s="80">
        <v>3000</v>
      </c>
      <c r="D3398" s="81">
        <v>10067.5</v>
      </c>
      <c r="E3398" s="1" t="s">
        <v>2809</v>
      </c>
      <c r="F3398" s="1" t="s">
        <v>2810</v>
      </c>
      <c r="G3398" s="82" t="s">
        <v>2849</v>
      </c>
      <c r="H3398" s="1" t="s">
        <v>2928</v>
      </c>
    </row>
    <row r="3399" spans="1:8">
      <c r="A3399" s="1">
        <v>1278</v>
      </c>
      <c r="B3399" s="33" t="s">
        <v>3586</v>
      </c>
      <c r="C3399" s="80">
        <v>6500</v>
      </c>
      <c r="D3399" s="81">
        <v>10071</v>
      </c>
      <c r="E3399" s="1" t="s">
        <v>2809</v>
      </c>
      <c r="F3399" s="1" t="s">
        <v>2810</v>
      </c>
      <c r="G3399" s="82" t="s">
        <v>2825</v>
      </c>
      <c r="H3399" s="1" t="s">
        <v>2984</v>
      </c>
    </row>
    <row r="3400" spans="1:8" ht="27.6">
      <c r="A3400" s="1">
        <v>1750</v>
      </c>
      <c r="B3400" s="33" t="s">
        <v>3585</v>
      </c>
      <c r="C3400" s="80">
        <v>5000</v>
      </c>
      <c r="D3400" s="81">
        <v>10081</v>
      </c>
      <c r="E3400" s="1" t="s">
        <v>2809</v>
      </c>
      <c r="F3400" s="1" t="s">
        <v>2810</v>
      </c>
      <c r="G3400" s="82" t="s">
        <v>2849</v>
      </c>
      <c r="H3400" s="1" t="s">
        <v>2834</v>
      </c>
    </row>
    <row r="3401" spans="1:8">
      <c r="A3401" s="1">
        <v>527</v>
      </c>
      <c r="B3401" s="33" t="s">
        <v>3583</v>
      </c>
      <c r="C3401" s="80">
        <v>10000</v>
      </c>
      <c r="D3401" s="81">
        <v>10085</v>
      </c>
      <c r="E3401" s="1" t="s">
        <v>2809</v>
      </c>
      <c r="F3401" s="1" t="s">
        <v>2810</v>
      </c>
      <c r="G3401" s="82" t="s">
        <v>2839</v>
      </c>
      <c r="H3401" s="1" t="s">
        <v>2928</v>
      </c>
    </row>
    <row r="3402" spans="1:8">
      <c r="A3402" s="1">
        <v>1674</v>
      </c>
      <c r="B3402" s="33" t="s">
        <v>3584</v>
      </c>
      <c r="C3402" s="80">
        <v>5000</v>
      </c>
      <c r="D3402" s="81">
        <v>10085</v>
      </c>
      <c r="E3402" s="1" t="s">
        <v>2809</v>
      </c>
      <c r="F3402" s="1" t="s">
        <v>2810</v>
      </c>
      <c r="G3402" s="82" t="s">
        <v>2851</v>
      </c>
      <c r="H3402" s="1" t="s">
        <v>3185</v>
      </c>
    </row>
    <row r="3403" spans="1:8" ht="27.6">
      <c r="A3403" s="1">
        <v>3022</v>
      </c>
      <c r="B3403" s="33" t="s">
        <v>3582</v>
      </c>
      <c r="C3403" s="80">
        <v>10000</v>
      </c>
      <c r="D3403" s="81">
        <v>10088</v>
      </c>
      <c r="E3403" s="1" t="s">
        <v>2809</v>
      </c>
      <c r="F3403" s="1" t="s">
        <v>2810</v>
      </c>
      <c r="G3403" s="82" t="s">
        <v>2851</v>
      </c>
      <c r="H3403" s="1" t="s">
        <v>2881</v>
      </c>
    </row>
    <row r="3404" spans="1:8">
      <c r="A3404" s="1">
        <v>2930</v>
      </c>
      <c r="B3404" s="33" t="s">
        <v>3581</v>
      </c>
      <c r="C3404" s="80">
        <v>10000</v>
      </c>
      <c r="D3404" s="81">
        <v>10092</v>
      </c>
      <c r="E3404" s="1" t="s">
        <v>2809</v>
      </c>
      <c r="F3404" s="1" t="s">
        <v>2820</v>
      </c>
      <c r="G3404" s="82" t="s">
        <v>2823</v>
      </c>
      <c r="H3404" s="1" t="s">
        <v>3032</v>
      </c>
    </row>
    <row r="3405" spans="1:8">
      <c r="A3405" s="1">
        <v>54</v>
      </c>
      <c r="B3405" s="33" t="s">
        <v>3580</v>
      </c>
      <c r="C3405" s="80">
        <v>10000</v>
      </c>
      <c r="D3405" s="81">
        <v>10100</v>
      </c>
      <c r="E3405" s="1" t="s">
        <v>2809</v>
      </c>
      <c r="F3405" s="1" t="s">
        <v>2810</v>
      </c>
      <c r="G3405" s="82" t="s">
        <v>2843</v>
      </c>
      <c r="H3405" s="1" t="s">
        <v>2997</v>
      </c>
    </row>
    <row r="3406" spans="1:8" ht="27.6">
      <c r="A3406" s="1">
        <v>3421</v>
      </c>
      <c r="B3406" s="33" t="s">
        <v>3579</v>
      </c>
      <c r="C3406" s="80">
        <v>10000</v>
      </c>
      <c r="D3406" s="81">
        <v>10115</v>
      </c>
      <c r="E3406" s="1" t="s">
        <v>2809</v>
      </c>
      <c r="F3406" s="1" t="s">
        <v>2810</v>
      </c>
      <c r="G3406" s="82" t="s">
        <v>2811</v>
      </c>
      <c r="H3406" s="1" t="s">
        <v>2928</v>
      </c>
    </row>
    <row r="3407" spans="1:8">
      <c r="A3407" s="1">
        <v>334</v>
      </c>
      <c r="B3407" s="33" t="s">
        <v>3578</v>
      </c>
      <c r="C3407" s="80">
        <v>10000</v>
      </c>
      <c r="D3407" s="81">
        <v>10119</v>
      </c>
      <c r="E3407" s="1" t="s">
        <v>2809</v>
      </c>
      <c r="F3407" s="1" t="s">
        <v>2810</v>
      </c>
      <c r="G3407" s="82" t="s">
        <v>2823</v>
      </c>
      <c r="H3407" s="1" t="s">
        <v>2876</v>
      </c>
    </row>
    <row r="3408" spans="1:8">
      <c r="A3408" s="1">
        <v>3575</v>
      </c>
      <c r="B3408" s="33" t="s">
        <v>3577</v>
      </c>
      <c r="C3408" s="80">
        <v>10000</v>
      </c>
      <c r="D3408" s="81">
        <v>10133</v>
      </c>
      <c r="E3408" s="1" t="s">
        <v>2809</v>
      </c>
      <c r="F3408" s="1" t="s">
        <v>2810</v>
      </c>
      <c r="G3408" s="82" t="s">
        <v>2851</v>
      </c>
      <c r="H3408" s="1" t="s">
        <v>2928</v>
      </c>
    </row>
    <row r="3409" spans="1:8">
      <c r="A3409" s="1">
        <v>796</v>
      </c>
      <c r="B3409" s="33" t="s">
        <v>3576</v>
      </c>
      <c r="C3409" s="80">
        <v>10000</v>
      </c>
      <c r="D3409" s="81">
        <v>10135</v>
      </c>
      <c r="E3409" s="1" t="s">
        <v>2809</v>
      </c>
      <c r="F3409" s="1" t="s">
        <v>2810</v>
      </c>
      <c r="G3409" s="82" t="s">
        <v>2867</v>
      </c>
      <c r="H3409" s="1" t="s">
        <v>2984</v>
      </c>
    </row>
    <row r="3410" spans="1:8">
      <c r="A3410" s="1">
        <v>3524</v>
      </c>
      <c r="B3410" s="33" t="s">
        <v>3575</v>
      </c>
      <c r="C3410" s="80">
        <v>10000</v>
      </c>
      <c r="D3410" s="81">
        <v>10156</v>
      </c>
      <c r="E3410" s="1" t="s">
        <v>2809</v>
      </c>
      <c r="F3410" s="1" t="s">
        <v>2810</v>
      </c>
      <c r="G3410" s="82" t="s">
        <v>2867</v>
      </c>
      <c r="H3410" s="1" t="s">
        <v>2928</v>
      </c>
    </row>
    <row r="3411" spans="1:8" ht="27.6">
      <c r="A3411" s="1">
        <v>3298</v>
      </c>
      <c r="B3411" s="33" t="s">
        <v>3574</v>
      </c>
      <c r="C3411" s="80">
        <v>10000</v>
      </c>
      <c r="D3411" s="81">
        <v>10173</v>
      </c>
      <c r="E3411" s="1" t="s">
        <v>2809</v>
      </c>
      <c r="F3411" s="1" t="s">
        <v>2810</v>
      </c>
      <c r="G3411" s="82" t="s">
        <v>2867</v>
      </c>
      <c r="H3411" s="1" t="s">
        <v>2928</v>
      </c>
    </row>
    <row r="3412" spans="1:8">
      <c r="A3412" s="1">
        <v>2472</v>
      </c>
      <c r="B3412" s="33" t="s">
        <v>3573</v>
      </c>
      <c r="C3412" s="80">
        <v>7500</v>
      </c>
      <c r="D3412" s="81">
        <v>10182.02</v>
      </c>
      <c r="E3412" s="1" t="s">
        <v>2809</v>
      </c>
      <c r="F3412" s="1" t="s">
        <v>2810</v>
      </c>
      <c r="G3412" s="82" t="s">
        <v>2821</v>
      </c>
      <c r="H3412" s="1" t="s">
        <v>2948</v>
      </c>
    </row>
    <row r="3413" spans="1:8" ht="27.6">
      <c r="A3413" s="1">
        <v>2478</v>
      </c>
      <c r="B3413" s="33" t="s">
        <v>3572</v>
      </c>
      <c r="C3413" s="80">
        <v>8000</v>
      </c>
      <c r="D3413" s="81">
        <v>10200</v>
      </c>
      <c r="E3413" s="1" t="s">
        <v>2809</v>
      </c>
      <c r="F3413" s="1" t="s">
        <v>2810</v>
      </c>
      <c r="G3413" s="82" t="s">
        <v>2815</v>
      </c>
      <c r="H3413" s="1" t="s">
        <v>2948</v>
      </c>
    </row>
    <row r="3414" spans="1:8" ht="27.6">
      <c r="A3414" s="1">
        <v>1349</v>
      </c>
      <c r="B3414" s="33" t="s">
        <v>3570</v>
      </c>
      <c r="C3414" s="80">
        <v>5000</v>
      </c>
      <c r="D3414" s="81">
        <v>10210</v>
      </c>
      <c r="E3414" s="1" t="s">
        <v>2809</v>
      </c>
      <c r="F3414" s="1" t="s">
        <v>96</v>
      </c>
      <c r="G3414" s="82" t="s">
        <v>2843</v>
      </c>
      <c r="H3414" s="1" t="s">
        <v>2999</v>
      </c>
    </row>
    <row r="3415" spans="1:8">
      <c r="A3415" s="1">
        <v>1617</v>
      </c>
      <c r="B3415" s="33" t="s">
        <v>3571</v>
      </c>
      <c r="C3415" s="80">
        <v>7000</v>
      </c>
      <c r="D3415" s="81">
        <v>10210</v>
      </c>
      <c r="E3415" s="1" t="s">
        <v>2809</v>
      </c>
      <c r="F3415" s="1" t="s">
        <v>2810</v>
      </c>
      <c r="G3415" s="82" t="s">
        <v>2880</v>
      </c>
      <c r="H3415" s="1" t="s">
        <v>2984</v>
      </c>
    </row>
    <row r="3416" spans="1:8">
      <c r="A3416" s="1">
        <v>1393</v>
      </c>
      <c r="B3416" s="33" t="s">
        <v>3568</v>
      </c>
      <c r="C3416" s="80">
        <v>10000</v>
      </c>
      <c r="D3416" s="81">
        <v>10235</v>
      </c>
      <c r="E3416" s="1" t="s">
        <v>2809</v>
      </c>
      <c r="F3416" s="1" t="s">
        <v>2810</v>
      </c>
      <c r="G3416" s="82" t="s">
        <v>2851</v>
      </c>
      <c r="H3416" s="1" t="s">
        <v>2984</v>
      </c>
    </row>
    <row r="3417" spans="1:8">
      <c r="A3417" s="1">
        <v>3714</v>
      </c>
      <c r="B3417" s="33" t="s">
        <v>3569</v>
      </c>
      <c r="C3417" s="80">
        <v>10000</v>
      </c>
      <c r="D3417" s="81">
        <v>10235</v>
      </c>
      <c r="E3417" s="1" t="s">
        <v>2809</v>
      </c>
      <c r="F3417" s="1" t="s">
        <v>2810</v>
      </c>
      <c r="G3417" s="82" t="s">
        <v>2823</v>
      </c>
      <c r="H3417" s="1" t="s">
        <v>2928</v>
      </c>
    </row>
    <row r="3418" spans="1:8">
      <c r="A3418" s="1">
        <v>3766</v>
      </c>
      <c r="B3418" s="33" t="s">
        <v>3567</v>
      </c>
      <c r="C3418" s="80">
        <v>10000</v>
      </c>
      <c r="D3418" s="81">
        <v>10265.01</v>
      </c>
      <c r="E3418" s="1" t="s">
        <v>2809</v>
      </c>
      <c r="F3418" s="1" t="s">
        <v>2810</v>
      </c>
      <c r="G3418" s="82" t="s">
        <v>2825</v>
      </c>
      <c r="H3418" s="1" t="s">
        <v>3032</v>
      </c>
    </row>
    <row r="3419" spans="1:8">
      <c r="A3419" s="1">
        <v>1751</v>
      </c>
      <c r="B3419" s="33" t="s">
        <v>3566</v>
      </c>
      <c r="C3419" s="80">
        <v>10000</v>
      </c>
      <c r="D3419" s="81">
        <v>10290</v>
      </c>
      <c r="E3419" s="1" t="s">
        <v>2809</v>
      </c>
      <c r="F3419" s="1" t="s">
        <v>2810</v>
      </c>
      <c r="G3419" s="82" t="s">
        <v>2811</v>
      </c>
      <c r="H3419" s="1" t="s">
        <v>2834</v>
      </c>
    </row>
    <row r="3420" spans="1:8">
      <c r="A3420" s="1">
        <v>58</v>
      </c>
      <c r="B3420" s="33" t="s">
        <v>3565</v>
      </c>
      <c r="C3420" s="80">
        <v>10000</v>
      </c>
      <c r="D3420" s="81">
        <v>10291</v>
      </c>
      <c r="E3420" s="1" t="s">
        <v>2809</v>
      </c>
      <c r="F3420" s="1" t="s">
        <v>2810</v>
      </c>
      <c r="G3420" s="82" t="s">
        <v>2818</v>
      </c>
      <c r="H3420" s="1" t="s">
        <v>2997</v>
      </c>
    </row>
    <row r="3421" spans="1:8">
      <c r="A3421" s="1">
        <v>3358</v>
      </c>
      <c r="B3421" s="33" t="s">
        <v>3564</v>
      </c>
      <c r="C3421" s="80">
        <v>10000</v>
      </c>
      <c r="D3421" s="81">
        <v>10299</v>
      </c>
      <c r="E3421" s="1" t="s">
        <v>2809</v>
      </c>
      <c r="F3421" s="1" t="s">
        <v>2810</v>
      </c>
      <c r="G3421" s="82" t="s">
        <v>2818</v>
      </c>
      <c r="H3421" s="1" t="s">
        <v>2928</v>
      </c>
    </row>
    <row r="3422" spans="1:8">
      <c r="A3422" s="1">
        <v>348</v>
      </c>
      <c r="B3422" s="33" t="s">
        <v>3562</v>
      </c>
      <c r="C3422" s="80">
        <v>10000</v>
      </c>
      <c r="D3422" s="81">
        <v>10300</v>
      </c>
      <c r="E3422" s="1" t="s">
        <v>2809</v>
      </c>
      <c r="F3422" s="1" t="s">
        <v>2810</v>
      </c>
      <c r="G3422" s="82" t="s">
        <v>2851</v>
      </c>
      <c r="H3422" s="1" t="s">
        <v>2876</v>
      </c>
    </row>
    <row r="3423" spans="1:8">
      <c r="A3423" s="1">
        <v>3173</v>
      </c>
      <c r="B3423" s="33" t="s">
        <v>3563</v>
      </c>
      <c r="C3423" s="80">
        <v>10000</v>
      </c>
      <c r="D3423" s="81">
        <v>10300</v>
      </c>
      <c r="E3423" s="1" t="s">
        <v>2809</v>
      </c>
      <c r="F3423" s="1" t="s">
        <v>2810</v>
      </c>
      <c r="G3423" s="82" t="s">
        <v>2867</v>
      </c>
      <c r="H3423" s="1" t="s">
        <v>2928</v>
      </c>
    </row>
    <row r="3424" spans="1:8">
      <c r="A3424" s="1">
        <v>367</v>
      </c>
      <c r="B3424" s="33" t="s">
        <v>3561</v>
      </c>
      <c r="C3424" s="80">
        <v>10000</v>
      </c>
      <c r="D3424" s="81">
        <v>10335.01</v>
      </c>
      <c r="E3424" s="1" t="s">
        <v>2809</v>
      </c>
      <c r="F3424" s="1" t="s">
        <v>2810</v>
      </c>
      <c r="G3424" s="82" t="s">
        <v>2849</v>
      </c>
      <c r="H3424" s="1" t="s">
        <v>2876</v>
      </c>
    </row>
    <row r="3425" spans="1:8" ht="27.6">
      <c r="A3425" s="1">
        <v>3463</v>
      </c>
      <c r="B3425" s="33" t="s">
        <v>3560</v>
      </c>
      <c r="C3425" s="80">
        <v>10000</v>
      </c>
      <c r="D3425" s="81">
        <v>10338</v>
      </c>
      <c r="E3425" s="1" t="s">
        <v>2809</v>
      </c>
      <c r="F3425" s="1" t="s">
        <v>96</v>
      </c>
      <c r="G3425" s="82" t="s">
        <v>2867</v>
      </c>
      <c r="H3425" s="1" t="s">
        <v>2928</v>
      </c>
    </row>
    <row r="3426" spans="1:8" ht="27.6">
      <c r="A3426" s="1">
        <v>1933</v>
      </c>
      <c r="B3426" s="33" t="s">
        <v>3559</v>
      </c>
      <c r="C3426" s="80">
        <v>6000</v>
      </c>
      <c r="D3426" s="81">
        <v>10346</v>
      </c>
      <c r="E3426" s="1" t="s">
        <v>2809</v>
      </c>
      <c r="F3426" s="1" t="s">
        <v>2810</v>
      </c>
      <c r="G3426" s="82" t="s">
        <v>2867</v>
      </c>
      <c r="H3426" s="1" t="s">
        <v>2948</v>
      </c>
    </row>
    <row r="3427" spans="1:8">
      <c r="A3427" s="1">
        <v>2997</v>
      </c>
      <c r="B3427" s="33" t="s">
        <v>3558</v>
      </c>
      <c r="C3427" s="80">
        <v>10000</v>
      </c>
      <c r="D3427" s="81">
        <v>10373</v>
      </c>
      <c r="E3427" s="1" t="s">
        <v>2809</v>
      </c>
      <c r="F3427" s="1" t="s">
        <v>2810</v>
      </c>
      <c r="G3427" s="82" t="s">
        <v>2811</v>
      </c>
      <c r="H3427" s="1" t="s">
        <v>2881</v>
      </c>
    </row>
    <row r="3428" spans="1:8" ht="27.6">
      <c r="A3428" s="1">
        <v>3</v>
      </c>
      <c r="B3428" s="33" t="s">
        <v>3557</v>
      </c>
      <c r="C3428" s="80">
        <v>10000</v>
      </c>
      <c r="D3428" s="81">
        <v>10390</v>
      </c>
      <c r="E3428" s="1" t="s">
        <v>2809</v>
      </c>
      <c r="F3428" s="1" t="s">
        <v>2810</v>
      </c>
      <c r="G3428" s="82" t="s">
        <v>2851</v>
      </c>
      <c r="H3428" s="1" t="s">
        <v>2997</v>
      </c>
    </row>
    <row r="3429" spans="1:8">
      <c r="A3429" s="1">
        <v>1616</v>
      </c>
      <c r="B3429" s="33" t="s">
        <v>3556</v>
      </c>
      <c r="C3429" s="80">
        <v>10000</v>
      </c>
      <c r="D3429" s="81">
        <v>10420</v>
      </c>
      <c r="E3429" s="1" t="s">
        <v>2809</v>
      </c>
      <c r="F3429" s="1" t="s">
        <v>2810</v>
      </c>
      <c r="G3429" s="82" t="s">
        <v>2818</v>
      </c>
      <c r="H3429" s="1" t="s">
        <v>2984</v>
      </c>
    </row>
    <row r="3430" spans="1:8">
      <c r="A3430" s="1">
        <v>2051</v>
      </c>
      <c r="B3430" s="33" t="s">
        <v>3555</v>
      </c>
      <c r="C3430" s="80">
        <v>8000</v>
      </c>
      <c r="D3430" s="81">
        <v>10429</v>
      </c>
      <c r="E3430" s="1" t="s">
        <v>2809</v>
      </c>
      <c r="F3430" s="1" t="s">
        <v>2810</v>
      </c>
      <c r="G3430" s="82" t="s">
        <v>2843</v>
      </c>
      <c r="H3430" s="1" t="s">
        <v>2812</v>
      </c>
    </row>
    <row r="3431" spans="1:8">
      <c r="A3431" s="1">
        <v>2296</v>
      </c>
      <c r="B3431" s="33" t="s">
        <v>3554</v>
      </c>
      <c r="C3431" s="80">
        <v>7000</v>
      </c>
      <c r="D3431" s="81">
        <v>10435</v>
      </c>
      <c r="E3431" s="1" t="s">
        <v>2809</v>
      </c>
      <c r="F3431" s="1" t="s">
        <v>2810</v>
      </c>
      <c r="G3431" s="82" t="s">
        <v>2839</v>
      </c>
      <c r="H3431" s="1" t="s">
        <v>2984</v>
      </c>
    </row>
    <row r="3432" spans="1:8">
      <c r="A3432" s="1">
        <v>3507</v>
      </c>
      <c r="B3432" s="33" t="s">
        <v>3553</v>
      </c>
      <c r="C3432" s="80">
        <v>10000</v>
      </c>
      <c r="D3432" s="81">
        <v>10440</v>
      </c>
      <c r="E3432" s="1" t="s">
        <v>2809</v>
      </c>
      <c r="F3432" s="1" t="s">
        <v>2810</v>
      </c>
      <c r="G3432" s="82" t="s">
        <v>2825</v>
      </c>
      <c r="H3432" s="1" t="s">
        <v>2928</v>
      </c>
    </row>
    <row r="3433" spans="1:8">
      <c r="A3433" s="1">
        <v>1373</v>
      </c>
      <c r="B3433" s="33" t="s">
        <v>3552</v>
      </c>
      <c r="C3433" s="80">
        <v>10000</v>
      </c>
      <c r="D3433" s="81">
        <v>10501</v>
      </c>
      <c r="E3433" s="1" t="s">
        <v>2809</v>
      </c>
      <c r="F3433" s="1" t="s">
        <v>2810</v>
      </c>
      <c r="G3433" s="82" t="s">
        <v>2843</v>
      </c>
      <c r="H3433" s="1" t="s">
        <v>2984</v>
      </c>
    </row>
    <row r="3434" spans="1:8">
      <c r="A3434" s="1">
        <v>417</v>
      </c>
      <c r="B3434" s="33" t="s">
        <v>3551</v>
      </c>
      <c r="C3434" s="80">
        <v>10500</v>
      </c>
      <c r="D3434" s="81">
        <v>10526</v>
      </c>
      <c r="E3434" s="1" t="s">
        <v>2809</v>
      </c>
      <c r="F3434" s="1" t="s">
        <v>2810</v>
      </c>
      <c r="G3434" s="82" t="s">
        <v>2849</v>
      </c>
      <c r="H3434" s="1" t="s">
        <v>2876</v>
      </c>
    </row>
    <row r="3435" spans="1:8" ht="27.6">
      <c r="A3435" s="1">
        <v>329</v>
      </c>
      <c r="B3435" s="33" t="s">
        <v>3550</v>
      </c>
      <c r="C3435" s="80">
        <v>10000</v>
      </c>
      <c r="D3435" s="81">
        <v>10550</v>
      </c>
      <c r="E3435" s="1" t="s">
        <v>2809</v>
      </c>
      <c r="F3435" s="1" t="s">
        <v>2810</v>
      </c>
      <c r="G3435" s="82" t="s">
        <v>2818</v>
      </c>
      <c r="H3435" s="1" t="s">
        <v>2876</v>
      </c>
    </row>
    <row r="3436" spans="1:8">
      <c r="A3436" s="1">
        <v>1021</v>
      </c>
      <c r="B3436" s="33" t="s">
        <v>3549</v>
      </c>
      <c r="C3436" s="80">
        <v>3000</v>
      </c>
      <c r="D3436" s="81">
        <v>10554.11</v>
      </c>
      <c r="E3436" s="1" t="s">
        <v>2809</v>
      </c>
      <c r="F3436" s="1" t="s">
        <v>2810</v>
      </c>
      <c r="G3436" s="82" t="s">
        <v>2880</v>
      </c>
      <c r="H3436" s="1" t="s">
        <v>2952</v>
      </c>
    </row>
    <row r="3437" spans="1:8" ht="27.6">
      <c r="A3437" s="1">
        <v>1891</v>
      </c>
      <c r="B3437" s="33" t="s">
        <v>3547</v>
      </c>
      <c r="C3437" s="80">
        <v>10000</v>
      </c>
      <c r="D3437" s="81">
        <v>10555</v>
      </c>
      <c r="E3437" s="1" t="s">
        <v>2809</v>
      </c>
      <c r="F3437" s="1" t="s">
        <v>2810</v>
      </c>
      <c r="G3437" s="82" t="s">
        <v>2821</v>
      </c>
      <c r="H3437" s="1" t="s">
        <v>2948</v>
      </c>
    </row>
    <row r="3438" spans="1:8">
      <c r="A3438" s="1">
        <v>3434</v>
      </c>
      <c r="B3438" s="33" t="s">
        <v>3548</v>
      </c>
      <c r="C3438" s="80">
        <v>10000</v>
      </c>
      <c r="D3438" s="81">
        <v>10555</v>
      </c>
      <c r="E3438" s="1" t="s">
        <v>2809</v>
      </c>
      <c r="F3438" s="1" t="s">
        <v>2810</v>
      </c>
      <c r="G3438" s="82" t="s">
        <v>2821</v>
      </c>
      <c r="H3438" s="1" t="s">
        <v>2928</v>
      </c>
    </row>
    <row r="3439" spans="1:8">
      <c r="A3439" s="1">
        <v>749</v>
      </c>
      <c r="B3439" s="33" t="s">
        <v>3546</v>
      </c>
      <c r="C3439" s="80">
        <v>10000</v>
      </c>
      <c r="D3439" s="81">
        <v>10556</v>
      </c>
      <c r="E3439" s="1" t="s">
        <v>2809</v>
      </c>
      <c r="F3439" s="1" t="s">
        <v>2810</v>
      </c>
      <c r="G3439" s="82" t="s">
        <v>2815</v>
      </c>
      <c r="H3439" s="1" t="s">
        <v>2999</v>
      </c>
    </row>
    <row r="3440" spans="1:8">
      <c r="A3440" s="1">
        <v>2818</v>
      </c>
      <c r="B3440" s="33" t="s">
        <v>3545</v>
      </c>
      <c r="C3440" s="80">
        <v>10000</v>
      </c>
      <c r="D3440" s="81">
        <v>10603</v>
      </c>
      <c r="E3440" s="1" t="s">
        <v>2809</v>
      </c>
      <c r="F3440" s="1" t="s">
        <v>2810</v>
      </c>
      <c r="G3440" s="82" t="s">
        <v>2880</v>
      </c>
      <c r="H3440" s="1" t="s">
        <v>2928</v>
      </c>
    </row>
    <row r="3441" spans="1:8">
      <c r="A3441" s="1">
        <v>1630</v>
      </c>
      <c r="B3441" s="33" t="s">
        <v>3544</v>
      </c>
      <c r="C3441" s="80">
        <v>4000</v>
      </c>
      <c r="D3441" s="81">
        <v>10610</v>
      </c>
      <c r="E3441" s="1" t="s">
        <v>2809</v>
      </c>
      <c r="F3441" s="1" t="s">
        <v>2810</v>
      </c>
      <c r="G3441" s="82" t="s">
        <v>2839</v>
      </c>
      <c r="H3441" s="1" t="s">
        <v>2984</v>
      </c>
    </row>
    <row r="3442" spans="1:8" ht="27.6">
      <c r="A3442" s="1">
        <v>260</v>
      </c>
      <c r="B3442" s="33" t="s">
        <v>3543</v>
      </c>
      <c r="C3442" s="80">
        <v>10000</v>
      </c>
      <c r="D3442" s="81">
        <v>10640</v>
      </c>
      <c r="E3442" s="1" t="s">
        <v>2809</v>
      </c>
      <c r="F3442" s="1" t="s">
        <v>2810</v>
      </c>
      <c r="G3442" s="82" t="s">
        <v>2821</v>
      </c>
      <c r="H3442" s="1" t="s">
        <v>2876</v>
      </c>
    </row>
    <row r="3443" spans="1:8">
      <c r="A3443" s="1">
        <v>734</v>
      </c>
      <c r="B3443" s="33" t="s">
        <v>3542</v>
      </c>
      <c r="C3443" s="80">
        <v>8500</v>
      </c>
      <c r="D3443" s="81">
        <v>10670</v>
      </c>
      <c r="E3443" s="1" t="s">
        <v>2809</v>
      </c>
      <c r="F3443" s="1" t="s">
        <v>96</v>
      </c>
      <c r="G3443" s="82" t="s">
        <v>2823</v>
      </c>
      <c r="H3443" s="1" t="s">
        <v>2999</v>
      </c>
    </row>
    <row r="3444" spans="1:8" ht="27.6">
      <c r="A3444" s="1">
        <v>656</v>
      </c>
      <c r="B3444" s="33" t="s">
        <v>3541</v>
      </c>
      <c r="C3444" s="80">
        <v>5000</v>
      </c>
      <c r="D3444" s="81">
        <v>10678</v>
      </c>
      <c r="E3444" s="1" t="s">
        <v>2809</v>
      </c>
      <c r="F3444" s="1" t="s">
        <v>2810</v>
      </c>
      <c r="G3444" s="82" t="s">
        <v>2811</v>
      </c>
      <c r="H3444" s="1" t="s">
        <v>2816</v>
      </c>
    </row>
    <row r="3445" spans="1:8">
      <c r="A3445" s="1">
        <v>2447</v>
      </c>
      <c r="B3445" s="33" t="s">
        <v>3540</v>
      </c>
      <c r="C3445" s="80">
        <v>2500</v>
      </c>
      <c r="D3445" s="81">
        <v>10680</v>
      </c>
      <c r="E3445" s="1" t="s">
        <v>2809</v>
      </c>
      <c r="F3445" s="1" t="s">
        <v>2810</v>
      </c>
      <c r="G3445" s="82" t="s">
        <v>2818</v>
      </c>
      <c r="H3445" s="1" t="s">
        <v>2870</v>
      </c>
    </row>
    <row r="3446" spans="1:8">
      <c r="A3446" s="1">
        <v>2963</v>
      </c>
      <c r="B3446" s="33" t="s">
        <v>3539</v>
      </c>
      <c r="C3446" s="80">
        <v>10000</v>
      </c>
      <c r="D3446" s="81">
        <v>10685</v>
      </c>
      <c r="E3446" s="1" t="s">
        <v>2809</v>
      </c>
      <c r="F3446" s="1" t="s">
        <v>2810</v>
      </c>
      <c r="G3446" s="82" t="s">
        <v>2821</v>
      </c>
      <c r="H3446" s="1" t="s">
        <v>2928</v>
      </c>
    </row>
    <row r="3447" spans="1:8">
      <c r="A3447" s="1">
        <v>2230</v>
      </c>
      <c r="B3447" s="33" t="s">
        <v>3538</v>
      </c>
      <c r="C3447" s="80">
        <v>8500</v>
      </c>
      <c r="D3447" s="81">
        <v>10706</v>
      </c>
      <c r="E3447" s="1" t="s">
        <v>2809</v>
      </c>
      <c r="F3447" s="1" t="s">
        <v>2810</v>
      </c>
      <c r="G3447" s="82" t="s">
        <v>2849</v>
      </c>
      <c r="H3447" s="1" t="s">
        <v>2853</v>
      </c>
    </row>
    <row r="3448" spans="1:8" ht="27.6">
      <c r="A3448" s="1">
        <v>2614</v>
      </c>
      <c r="B3448" s="33" t="s">
        <v>3537</v>
      </c>
      <c r="C3448" s="80">
        <v>10500</v>
      </c>
      <c r="D3448" s="81">
        <v>10710</v>
      </c>
      <c r="E3448" s="1" t="s">
        <v>2809</v>
      </c>
      <c r="F3448" s="1" t="s">
        <v>2810</v>
      </c>
      <c r="G3448" s="82" t="s">
        <v>2823</v>
      </c>
      <c r="H3448" s="1" t="s">
        <v>2844</v>
      </c>
    </row>
    <row r="3449" spans="1:8">
      <c r="A3449" s="1">
        <v>1031</v>
      </c>
      <c r="B3449" s="33" t="s">
        <v>3536</v>
      </c>
      <c r="C3449" s="80">
        <v>10000</v>
      </c>
      <c r="D3449" s="81">
        <v>10740</v>
      </c>
      <c r="E3449" s="1" t="s">
        <v>2809</v>
      </c>
      <c r="F3449" s="1" t="s">
        <v>2810</v>
      </c>
      <c r="G3449" s="82" t="s">
        <v>2843</v>
      </c>
      <c r="H3449" s="1" t="s">
        <v>2952</v>
      </c>
    </row>
    <row r="3450" spans="1:8">
      <c r="A3450" s="1">
        <v>3893</v>
      </c>
      <c r="B3450" s="33" t="s">
        <v>3535</v>
      </c>
      <c r="C3450" s="80">
        <v>50000</v>
      </c>
      <c r="D3450" s="81">
        <v>10775</v>
      </c>
      <c r="E3450" s="1" t="s">
        <v>2861</v>
      </c>
      <c r="F3450" s="1" t="s">
        <v>2810</v>
      </c>
      <c r="G3450" s="82" t="s">
        <v>2825</v>
      </c>
      <c r="H3450" s="1" t="s">
        <v>2928</v>
      </c>
    </row>
    <row r="3451" spans="1:8">
      <c r="A3451" s="1">
        <v>2449</v>
      </c>
      <c r="B3451" s="33" t="s">
        <v>3534</v>
      </c>
      <c r="C3451" s="80">
        <v>10000</v>
      </c>
      <c r="D3451" s="81">
        <v>10800</v>
      </c>
      <c r="E3451" s="1" t="s">
        <v>2809</v>
      </c>
      <c r="F3451" s="1" t="s">
        <v>2810</v>
      </c>
      <c r="G3451" s="82" t="s">
        <v>2818</v>
      </c>
      <c r="H3451" s="1" t="s">
        <v>2870</v>
      </c>
    </row>
    <row r="3452" spans="1:8" ht="27.6">
      <c r="A3452" s="1">
        <v>2264</v>
      </c>
      <c r="B3452" s="33" t="s">
        <v>3533</v>
      </c>
      <c r="C3452" s="80">
        <v>6000</v>
      </c>
      <c r="D3452" s="81">
        <v>10802</v>
      </c>
      <c r="E3452" s="1" t="s">
        <v>2809</v>
      </c>
      <c r="F3452" s="1" t="s">
        <v>2810</v>
      </c>
      <c r="G3452" s="82" t="s">
        <v>2825</v>
      </c>
      <c r="H3452" s="1" t="s">
        <v>2853</v>
      </c>
    </row>
    <row r="3453" spans="1:8" ht="27.6">
      <c r="A3453" s="1">
        <v>395</v>
      </c>
      <c r="B3453" s="33" t="s">
        <v>3532</v>
      </c>
      <c r="C3453" s="80">
        <v>10000</v>
      </c>
      <c r="D3453" s="81">
        <v>10804.45</v>
      </c>
      <c r="E3453" s="1" t="s">
        <v>2809</v>
      </c>
      <c r="F3453" s="1" t="s">
        <v>2810</v>
      </c>
      <c r="G3453" s="82" t="s">
        <v>2849</v>
      </c>
      <c r="H3453" s="1" t="s">
        <v>2876</v>
      </c>
    </row>
    <row r="3454" spans="1:8">
      <c r="A3454" s="1">
        <v>672</v>
      </c>
      <c r="B3454" s="33" t="s">
        <v>3531</v>
      </c>
      <c r="C3454" s="80">
        <v>50000</v>
      </c>
      <c r="D3454" s="81">
        <v>10814</v>
      </c>
      <c r="E3454" s="1" t="s">
        <v>2861</v>
      </c>
      <c r="F3454" s="1" t="s">
        <v>2810</v>
      </c>
      <c r="G3454" s="82" t="s">
        <v>2815</v>
      </c>
      <c r="H3454" s="1" t="s">
        <v>2816</v>
      </c>
    </row>
    <row r="3455" spans="1:8" ht="27.6">
      <c r="A3455" s="1">
        <v>2200</v>
      </c>
      <c r="B3455" s="33" t="s">
        <v>3530</v>
      </c>
      <c r="C3455" s="80">
        <v>2000</v>
      </c>
      <c r="D3455" s="81">
        <v>10843</v>
      </c>
      <c r="E3455" s="1" t="s">
        <v>2809</v>
      </c>
      <c r="F3455" s="1" t="s">
        <v>2820</v>
      </c>
      <c r="G3455" s="82" t="s">
        <v>2821</v>
      </c>
      <c r="H3455" s="1" t="s">
        <v>2853</v>
      </c>
    </row>
    <row r="3456" spans="1:8">
      <c r="A3456" s="1">
        <v>1795</v>
      </c>
      <c r="B3456" s="33" t="s">
        <v>3529</v>
      </c>
      <c r="C3456" s="80">
        <v>28000</v>
      </c>
      <c r="D3456" s="81">
        <v>10846</v>
      </c>
      <c r="E3456" s="1" t="s">
        <v>2861</v>
      </c>
      <c r="F3456" s="1" t="s">
        <v>100</v>
      </c>
      <c r="G3456" s="82" t="s">
        <v>2880</v>
      </c>
      <c r="H3456" s="1" t="s">
        <v>2834</v>
      </c>
    </row>
    <row r="3457" spans="1:8">
      <c r="A3457" s="1">
        <v>1644</v>
      </c>
      <c r="B3457" s="33" t="s">
        <v>3528</v>
      </c>
      <c r="C3457" s="80">
        <v>10000</v>
      </c>
      <c r="D3457" s="81">
        <v>10950</v>
      </c>
      <c r="E3457" s="1" t="s">
        <v>2809</v>
      </c>
      <c r="F3457" s="1" t="s">
        <v>2810</v>
      </c>
      <c r="G3457" s="82" t="s">
        <v>2880</v>
      </c>
      <c r="H3457" s="1" t="s">
        <v>3185</v>
      </c>
    </row>
    <row r="3458" spans="1:8" ht="27.6">
      <c r="A3458" s="1">
        <v>2721</v>
      </c>
      <c r="B3458" s="33" t="s">
        <v>3527</v>
      </c>
      <c r="C3458" s="80">
        <v>750</v>
      </c>
      <c r="D3458" s="81">
        <v>10965</v>
      </c>
      <c r="E3458" s="1" t="s">
        <v>2809</v>
      </c>
      <c r="F3458" s="1" t="s">
        <v>2820</v>
      </c>
      <c r="G3458" s="82" t="s">
        <v>2867</v>
      </c>
      <c r="H3458" s="1" t="s">
        <v>2812</v>
      </c>
    </row>
    <row r="3459" spans="1:8">
      <c r="A3459" s="1">
        <v>2673</v>
      </c>
      <c r="B3459" s="33" t="s">
        <v>3526</v>
      </c>
      <c r="C3459" s="80">
        <v>40000</v>
      </c>
      <c r="D3459" s="81">
        <v>11032</v>
      </c>
      <c r="E3459" s="1" t="s">
        <v>2861</v>
      </c>
      <c r="F3459" s="1" t="s">
        <v>2810</v>
      </c>
      <c r="G3459" s="82" t="s">
        <v>2880</v>
      </c>
      <c r="H3459" s="1" t="s">
        <v>3237</v>
      </c>
    </row>
    <row r="3460" spans="1:8" ht="27.6">
      <c r="A3460" s="1">
        <v>3620</v>
      </c>
      <c r="B3460" s="33" t="s">
        <v>3525</v>
      </c>
      <c r="C3460" s="80">
        <v>10500</v>
      </c>
      <c r="D3460" s="81">
        <v>11045</v>
      </c>
      <c r="E3460" s="1" t="s">
        <v>2809</v>
      </c>
      <c r="F3460" s="1" t="s">
        <v>2810</v>
      </c>
      <c r="G3460" s="82" t="s">
        <v>2811</v>
      </c>
      <c r="H3460" s="1" t="s">
        <v>2928</v>
      </c>
    </row>
    <row r="3461" spans="1:8" ht="27.6">
      <c r="A3461" s="1">
        <v>2793</v>
      </c>
      <c r="B3461" s="33" t="s">
        <v>3524</v>
      </c>
      <c r="C3461" s="80">
        <v>10000</v>
      </c>
      <c r="D3461" s="81">
        <v>11056.75</v>
      </c>
      <c r="E3461" s="1" t="s">
        <v>2809</v>
      </c>
      <c r="F3461" s="1" t="s">
        <v>2892</v>
      </c>
      <c r="G3461" s="82" t="s">
        <v>2821</v>
      </c>
      <c r="H3461" s="1" t="s">
        <v>2928</v>
      </c>
    </row>
    <row r="3462" spans="1:8">
      <c r="A3462" s="1">
        <v>1939</v>
      </c>
      <c r="B3462" s="33" t="s">
        <v>3523</v>
      </c>
      <c r="C3462" s="80">
        <v>10000</v>
      </c>
      <c r="D3462" s="81">
        <v>11070</v>
      </c>
      <c r="E3462" s="1" t="s">
        <v>2809</v>
      </c>
      <c r="F3462" s="1" t="s">
        <v>2810</v>
      </c>
      <c r="G3462" s="82" t="s">
        <v>2811</v>
      </c>
      <c r="H3462" s="1" t="s">
        <v>2948</v>
      </c>
    </row>
    <row r="3463" spans="1:8">
      <c r="A3463" s="1">
        <v>55</v>
      </c>
      <c r="B3463" s="33" t="s">
        <v>3522</v>
      </c>
      <c r="C3463" s="80">
        <v>8600</v>
      </c>
      <c r="D3463" s="81">
        <v>11090</v>
      </c>
      <c r="E3463" s="1" t="s">
        <v>2809</v>
      </c>
      <c r="F3463" s="1" t="s">
        <v>2810</v>
      </c>
      <c r="G3463" s="82" t="s">
        <v>2825</v>
      </c>
      <c r="H3463" s="1" t="s">
        <v>2997</v>
      </c>
    </row>
    <row r="3464" spans="1:8">
      <c r="A3464" s="1">
        <v>69</v>
      </c>
      <c r="B3464" s="33" t="s">
        <v>3521</v>
      </c>
      <c r="C3464" s="80">
        <v>10000</v>
      </c>
      <c r="D3464" s="81">
        <v>11094.23</v>
      </c>
      <c r="E3464" s="1" t="s">
        <v>2809</v>
      </c>
      <c r="F3464" s="1" t="s">
        <v>2810</v>
      </c>
      <c r="G3464" s="82" t="s">
        <v>2867</v>
      </c>
      <c r="H3464" s="1" t="s">
        <v>3439</v>
      </c>
    </row>
    <row r="3465" spans="1:8">
      <c r="A3465" s="1">
        <v>3246</v>
      </c>
      <c r="B3465" s="33" t="s">
        <v>3520</v>
      </c>
      <c r="C3465" s="80">
        <v>10000</v>
      </c>
      <c r="D3465" s="81">
        <v>11122</v>
      </c>
      <c r="E3465" s="1" t="s">
        <v>2809</v>
      </c>
      <c r="F3465" s="1" t="s">
        <v>2810</v>
      </c>
      <c r="G3465" s="82" t="s">
        <v>2867</v>
      </c>
      <c r="H3465" s="1" t="s">
        <v>2928</v>
      </c>
    </row>
    <row r="3466" spans="1:8">
      <c r="A3466" s="1">
        <v>1379</v>
      </c>
      <c r="B3466" s="33" t="s">
        <v>3519</v>
      </c>
      <c r="C3466" s="80">
        <v>10000</v>
      </c>
      <c r="D3466" s="81">
        <v>11160</v>
      </c>
      <c r="E3466" s="1" t="s">
        <v>2809</v>
      </c>
      <c r="F3466" s="1" t="s">
        <v>2810</v>
      </c>
      <c r="G3466" s="82" t="s">
        <v>2825</v>
      </c>
      <c r="H3466" s="1" t="s">
        <v>2984</v>
      </c>
    </row>
    <row r="3467" spans="1:8">
      <c r="A3467" s="1">
        <v>1029</v>
      </c>
      <c r="B3467" s="33" t="s">
        <v>3518</v>
      </c>
      <c r="C3467" s="80">
        <v>10000</v>
      </c>
      <c r="D3467" s="81">
        <v>11176</v>
      </c>
      <c r="E3467" s="1" t="s">
        <v>2809</v>
      </c>
      <c r="F3467" s="1" t="s">
        <v>2927</v>
      </c>
      <c r="G3467" s="82" t="s">
        <v>2811</v>
      </c>
      <c r="H3467" s="1" t="s">
        <v>2952</v>
      </c>
    </row>
    <row r="3468" spans="1:8">
      <c r="A3468" s="1">
        <v>1222</v>
      </c>
      <c r="B3468" s="33" t="s">
        <v>3517</v>
      </c>
      <c r="C3468" s="80">
        <v>4000</v>
      </c>
      <c r="D3468" s="81">
        <v>11215</v>
      </c>
      <c r="E3468" s="1" t="s">
        <v>2809</v>
      </c>
      <c r="F3468" s="1" t="s">
        <v>96</v>
      </c>
      <c r="G3468" s="82" t="s">
        <v>2849</v>
      </c>
      <c r="H3468" s="1" t="s">
        <v>2834</v>
      </c>
    </row>
    <row r="3469" spans="1:8">
      <c r="A3469" s="1">
        <v>3079</v>
      </c>
      <c r="B3469" s="33" t="s">
        <v>3516</v>
      </c>
      <c r="C3469" s="80">
        <v>1333666</v>
      </c>
      <c r="D3469" s="81">
        <v>11226</v>
      </c>
      <c r="E3469" s="1" t="s">
        <v>2861</v>
      </c>
      <c r="F3469" s="1" t="s">
        <v>2810</v>
      </c>
      <c r="G3469" s="82" t="s">
        <v>2811</v>
      </c>
      <c r="H3469" s="1" t="s">
        <v>2881</v>
      </c>
    </row>
    <row r="3470" spans="1:8" ht="27.6">
      <c r="A3470" s="1">
        <v>400</v>
      </c>
      <c r="B3470" s="33" t="s">
        <v>3515</v>
      </c>
      <c r="C3470" s="80">
        <v>10000</v>
      </c>
      <c r="D3470" s="81">
        <v>11230.25</v>
      </c>
      <c r="E3470" s="1" t="s">
        <v>2809</v>
      </c>
      <c r="F3470" s="1" t="s">
        <v>2810</v>
      </c>
      <c r="G3470" s="82" t="s">
        <v>2823</v>
      </c>
      <c r="H3470" s="1" t="s">
        <v>2876</v>
      </c>
    </row>
    <row r="3471" spans="1:8" ht="27.6">
      <c r="A3471" s="1">
        <v>1946</v>
      </c>
      <c r="B3471" s="33" t="s">
        <v>3514</v>
      </c>
      <c r="C3471" s="80">
        <v>7500</v>
      </c>
      <c r="D3471" s="81">
        <v>11231</v>
      </c>
      <c r="E3471" s="1" t="s">
        <v>2809</v>
      </c>
      <c r="F3471" s="1" t="s">
        <v>2810</v>
      </c>
      <c r="G3471" s="82" t="s">
        <v>2811</v>
      </c>
      <c r="H3471" s="1" t="s">
        <v>2812</v>
      </c>
    </row>
    <row r="3472" spans="1:8" ht="27.6">
      <c r="A3472" s="1">
        <v>249</v>
      </c>
      <c r="B3472" s="33" t="s">
        <v>3513</v>
      </c>
      <c r="C3472" s="80">
        <v>10000</v>
      </c>
      <c r="D3472" s="81">
        <v>11292</v>
      </c>
      <c r="E3472" s="1" t="s">
        <v>2809</v>
      </c>
      <c r="F3472" s="1" t="s">
        <v>2810</v>
      </c>
      <c r="G3472" s="82" t="s">
        <v>2821</v>
      </c>
      <c r="H3472" s="1" t="s">
        <v>2876</v>
      </c>
    </row>
    <row r="3473" spans="1:8">
      <c r="A3473" s="1">
        <v>2255</v>
      </c>
      <c r="B3473" s="33" t="s">
        <v>3512</v>
      </c>
      <c r="C3473" s="80">
        <v>3950</v>
      </c>
      <c r="D3473" s="81">
        <v>11323</v>
      </c>
      <c r="E3473" s="1" t="s">
        <v>2809</v>
      </c>
      <c r="F3473" s="1" t="s">
        <v>2810</v>
      </c>
      <c r="G3473" s="82" t="s">
        <v>2823</v>
      </c>
      <c r="H3473" s="1" t="s">
        <v>2853</v>
      </c>
    </row>
    <row r="3474" spans="1:8" ht="27.6">
      <c r="A3474" s="1">
        <v>3209</v>
      </c>
      <c r="B3474" s="33" t="s">
        <v>3511</v>
      </c>
      <c r="C3474" s="80">
        <v>9500</v>
      </c>
      <c r="D3474" s="81">
        <v>11335.7</v>
      </c>
      <c r="E3474" s="1" t="s">
        <v>2809</v>
      </c>
      <c r="F3474" s="1" t="s">
        <v>2810</v>
      </c>
      <c r="G3474" s="82" t="s">
        <v>2825</v>
      </c>
      <c r="H3474" s="1" t="s">
        <v>2928</v>
      </c>
    </row>
    <row r="3475" spans="1:8">
      <c r="A3475" s="1">
        <v>736</v>
      </c>
      <c r="B3475" s="33" t="s">
        <v>3510</v>
      </c>
      <c r="C3475" s="80">
        <v>3600</v>
      </c>
      <c r="D3475" s="81">
        <v>11345</v>
      </c>
      <c r="E3475" s="1" t="s">
        <v>2809</v>
      </c>
      <c r="F3475" s="1" t="s">
        <v>2810</v>
      </c>
      <c r="G3475" s="82" t="s">
        <v>2843</v>
      </c>
      <c r="H3475" s="1" t="s">
        <v>2999</v>
      </c>
    </row>
    <row r="3476" spans="1:8" ht="27.6">
      <c r="A3476" s="1">
        <v>1399</v>
      </c>
      <c r="B3476" s="33" t="s">
        <v>3509</v>
      </c>
      <c r="C3476" s="80">
        <v>9000</v>
      </c>
      <c r="D3476" s="81">
        <v>11353</v>
      </c>
      <c r="E3476" s="1" t="s">
        <v>2809</v>
      </c>
      <c r="F3476" s="1" t="s">
        <v>2810</v>
      </c>
      <c r="G3476" s="82" t="s">
        <v>2880</v>
      </c>
      <c r="H3476" s="1" t="s">
        <v>2984</v>
      </c>
    </row>
    <row r="3477" spans="1:8">
      <c r="A3477" s="1">
        <v>2966</v>
      </c>
      <c r="B3477" s="33" t="s">
        <v>3508</v>
      </c>
      <c r="C3477" s="80">
        <v>10000</v>
      </c>
      <c r="D3477" s="81">
        <v>11363</v>
      </c>
      <c r="E3477" s="1" t="s">
        <v>2809</v>
      </c>
      <c r="F3477" s="1" t="s">
        <v>2810</v>
      </c>
      <c r="G3477" s="82" t="s">
        <v>2867</v>
      </c>
      <c r="H3477" s="1" t="s">
        <v>2928</v>
      </c>
    </row>
    <row r="3478" spans="1:8">
      <c r="A3478" s="1">
        <v>2103</v>
      </c>
      <c r="B3478" s="33" t="s">
        <v>3507</v>
      </c>
      <c r="C3478" s="80">
        <v>7777</v>
      </c>
      <c r="D3478" s="81">
        <v>11364</v>
      </c>
      <c r="E3478" s="1" t="s">
        <v>2809</v>
      </c>
      <c r="F3478" s="1" t="s">
        <v>2810</v>
      </c>
      <c r="G3478" s="82" t="s">
        <v>2818</v>
      </c>
      <c r="H3478" s="1" t="s">
        <v>2948</v>
      </c>
    </row>
    <row r="3479" spans="1:8">
      <c r="A3479" s="1">
        <v>1397</v>
      </c>
      <c r="B3479" s="33" t="s">
        <v>3506</v>
      </c>
      <c r="C3479" s="80">
        <v>10000</v>
      </c>
      <c r="D3479" s="81">
        <v>11385</v>
      </c>
      <c r="E3479" s="1" t="s">
        <v>2809</v>
      </c>
      <c r="F3479" s="1" t="s">
        <v>2810</v>
      </c>
      <c r="G3479" s="82" t="s">
        <v>2880</v>
      </c>
      <c r="H3479" s="1" t="s">
        <v>2984</v>
      </c>
    </row>
    <row r="3480" spans="1:8">
      <c r="A3480" s="1">
        <v>2251</v>
      </c>
      <c r="B3480" s="33" t="s">
        <v>3505</v>
      </c>
      <c r="C3480" s="80">
        <v>8500</v>
      </c>
      <c r="D3480" s="81">
        <v>11428.19</v>
      </c>
      <c r="E3480" s="1" t="s">
        <v>2809</v>
      </c>
      <c r="F3480" s="1" t="s">
        <v>2810</v>
      </c>
      <c r="G3480" s="82" t="s">
        <v>2851</v>
      </c>
      <c r="H3480" s="1" t="s">
        <v>2853</v>
      </c>
    </row>
    <row r="3481" spans="1:8">
      <c r="A3481" s="1">
        <v>3090</v>
      </c>
      <c r="B3481" s="33" t="s">
        <v>3504</v>
      </c>
      <c r="C3481" s="80">
        <v>225000</v>
      </c>
      <c r="D3481" s="81">
        <v>11432</v>
      </c>
      <c r="E3481" s="1" t="s">
        <v>2861</v>
      </c>
      <c r="F3481" s="1" t="s">
        <v>2810</v>
      </c>
      <c r="G3481" s="82" t="s">
        <v>2849</v>
      </c>
      <c r="H3481" s="1" t="s">
        <v>2881</v>
      </c>
    </row>
    <row r="3482" spans="1:8">
      <c r="A3482" s="1">
        <v>3389</v>
      </c>
      <c r="B3482" s="33" t="s">
        <v>3503</v>
      </c>
      <c r="C3482" s="80">
        <v>10000</v>
      </c>
      <c r="D3482" s="81">
        <v>11450</v>
      </c>
      <c r="E3482" s="1" t="s">
        <v>2809</v>
      </c>
      <c r="F3482" s="1" t="s">
        <v>2810</v>
      </c>
      <c r="G3482" s="82" t="s">
        <v>2825</v>
      </c>
      <c r="H3482" s="1" t="s">
        <v>2928</v>
      </c>
    </row>
    <row r="3483" spans="1:8" ht="27.6">
      <c r="A3483" s="1">
        <v>1317</v>
      </c>
      <c r="B3483" s="33" t="s">
        <v>3502</v>
      </c>
      <c r="C3483" s="80">
        <v>200000</v>
      </c>
      <c r="D3483" s="81">
        <v>11467</v>
      </c>
      <c r="E3483" s="1" t="s">
        <v>2814</v>
      </c>
      <c r="F3483" s="1" t="s">
        <v>2911</v>
      </c>
      <c r="G3483" s="82" t="s">
        <v>2825</v>
      </c>
      <c r="H3483" s="1" t="s">
        <v>2816</v>
      </c>
    </row>
    <row r="3484" spans="1:8">
      <c r="A3484" s="1">
        <v>1270</v>
      </c>
      <c r="B3484" s="33" t="s">
        <v>3501</v>
      </c>
      <c r="C3484" s="80">
        <v>10000</v>
      </c>
      <c r="D3484" s="81">
        <v>11472</v>
      </c>
      <c r="E3484" s="1" t="s">
        <v>2809</v>
      </c>
      <c r="F3484" s="1" t="s">
        <v>2810</v>
      </c>
      <c r="G3484" s="82" t="s">
        <v>2839</v>
      </c>
      <c r="H3484" s="1" t="s">
        <v>2984</v>
      </c>
    </row>
    <row r="3485" spans="1:8" ht="27.6">
      <c r="A3485" s="1">
        <v>2635</v>
      </c>
      <c r="B3485" s="33" t="s">
        <v>3500</v>
      </c>
      <c r="C3485" s="80">
        <v>11500</v>
      </c>
      <c r="D3485" s="81">
        <v>11500</v>
      </c>
      <c r="E3485" s="1" t="s">
        <v>2809</v>
      </c>
      <c r="F3485" s="1" t="s">
        <v>96</v>
      </c>
      <c r="G3485" s="82" t="s">
        <v>2811</v>
      </c>
      <c r="H3485" s="1" t="s">
        <v>2844</v>
      </c>
    </row>
    <row r="3486" spans="1:8">
      <c r="A3486" s="1">
        <v>3712</v>
      </c>
      <c r="B3486" s="33" t="s">
        <v>3499</v>
      </c>
      <c r="C3486" s="80">
        <v>7500</v>
      </c>
      <c r="D3486" s="81">
        <v>11530</v>
      </c>
      <c r="E3486" s="1" t="s">
        <v>2809</v>
      </c>
      <c r="F3486" s="1" t="s">
        <v>2810</v>
      </c>
      <c r="G3486" s="82" t="s">
        <v>2825</v>
      </c>
      <c r="H3486" s="1" t="s">
        <v>2928</v>
      </c>
    </row>
    <row r="3487" spans="1:8">
      <c r="A3487" s="1">
        <v>2451</v>
      </c>
      <c r="B3487" s="33" t="s">
        <v>3498</v>
      </c>
      <c r="C3487" s="80">
        <v>10000</v>
      </c>
      <c r="D3487" s="81">
        <v>11545</v>
      </c>
      <c r="E3487" s="1" t="s">
        <v>2809</v>
      </c>
      <c r="F3487" s="1" t="s">
        <v>2810</v>
      </c>
      <c r="G3487" s="82" t="s">
        <v>2811</v>
      </c>
      <c r="H3487" s="1" t="s">
        <v>2870</v>
      </c>
    </row>
    <row r="3488" spans="1:8">
      <c r="A3488" s="1">
        <v>2331</v>
      </c>
      <c r="B3488" s="33" t="s">
        <v>3497</v>
      </c>
      <c r="C3488" s="80">
        <v>8000</v>
      </c>
      <c r="D3488" s="81">
        <v>11545.1</v>
      </c>
      <c r="E3488" s="1" t="s">
        <v>2809</v>
      </c>
      <c r="F3488" s="1" t="s">
        <v>2810</v>
      </c>
      <c r="G3488" s="82" t="s">
        <v>2851</v>
      </c>
      <c r="H3488" s="1" t="s">
        <v>2870</v>
      </c>
    </row>
    <row r="3489" spans="1:8" ht="27.6">
      <c r="A3489" s="1">
        <v>2007</v>
      </c>
      <c r="B3489" s="33" t="s">
        <v>3496</v>
      </c>
      <c r="C3489" s="80">
        <v>10000</v>
      </c>
      <c r="D3489" s="81">
        <v>11570.92</v>
      </c>
      <c r="E3489" s="1" t="s">
        <v>2809</v>
      </c>
      <c r="F3489" s="1" t="s">
        <v>2810</v>
      </c>
      <c r="G3489" s="82" t="s">
        <v>2821</v>
      </c>
      <c r="H3489" s="1" t="s">
        <v>2812</v>
      </c>
    </row>
    <row r="3490" spans="1:8">
      <c r="A3490" s="1">
        <v>1808</v>
      </c>
      <c r="B3490" s="33" t="s">
        <v>3495</v>
      </c>
      <c r="C3490" s="80">
        <v>28000</v>
      </c>
      <c r="D3490" s="81">
        <v>11594</v>
      </c>
      <c r="E3490" s="1" t="s">
        <v>2861</v>
      </c>
      <c r="F3490" s="1" t="s">
        <v>2810</v>
      </c>
      <c r="G3490" s="82" t="s">
        <v>2839</v>
      </c>
      <c r="H3490" s="1" t="s">
        <v>2834</v>
      </c>
    </row>
    <row r="3491" spans="1:8">
      <c r="A3491" s="1">
        <v>52</v>
      </c>
      <c r="B3491" s="33" t="s">
        <v>3494</v>
      </c>
      <c r="C3491" s="80">
        <v>10000</v>
      </c>
      <c r="D3491" s="81">
        <v>11621</v>
      </c>
      <c r="E3491" s="1" t="s">
        <v>2809</v>
      </c>
      <c r="F3491" s="1" t="s">
        <v>2810</v>
      </c>
      <c r="G3491" s="82" t="s">
        <v>2821</v>
      </c>
      <c r="H3491" s="1" t="s">
        <v>2997</v>
      </c>
    </row>
    <row r="3492" spans="1:8">
      <c r="A3492" s="1">
        <v>0</v>
      </c>
      <c r="B3492" s="33" t="s">
        <v>3493</v>
      </c>
      <c r="C3492" s="80">
        <v>8500</v>
      </c>
      <c r="D3492" s="81">
        <v>11633</v>
      </c>
      <c r="E3492" s="1" t="s">
        <v>2809</v>
      </c>
      <c r="F3492" s="1" t="s">
        <v>2810</v>
      </c>
      <c r="G3492" s="82" t="s">
        <v>2821</v>
      </c>
      <c r="H3492" s="1" t="s">
        <v>2997</v>
      </c>
    </row>
    <row r="3493" spans="1:8">
      <c r="A3493" s="1">
        <v>1625</v>
      </c>
      <c r="B3493" s="33" t="s">
        <v>3492</v>
      </c>
      <c r="C3493" s="80">
        <v>7500</v>
      </c>
      <c r="D3493" s="81">
        <v>11650</v>
      </c>
      <c r="E3493" s="1" t="s">
        <v>2809</v>
      </c>
      <c r="F3493" s="1" t="s">
        <v>2810</v>
      </c>
      <c r="G3493" s="82" t="s">
        <v>2867</v>
      </c>
      <c r="H3493" s="1" t="s">
        <v>2984</v>
      </c>
    </row>
    <row r="3494" spans="1:8">
      <c r="A3494" s="1">
        <v>352</v>
      </c>
      <c r="B3494" s="33" t="s">
        <v>3491</v>
      </c>
      <c r="C3494" s="80">
        <v>10000</v>
      </c>
      <c r="D3494" s="81">
        <v>11656</v>
      </c>
      <c r="E3494" s="1" t="s">
        <v>2809</v>
      </c>
      <c r="F3494" s="1" t="s">
        <v>2810</v>
      </c>
      <c r="G3494" s="82" t="s">
        <v>2880</v>
      </c>
      <c r="H3494" s="1" t="s">
        <v>2876</v>
      </c>
    </row>
    <row r="3495" spans="1:8" ht="27.6">
      <c r="A3495" s="1">
        <v>999</v>
      </c>
      <c r="B3495" s="33" t="s">
        <v>3490</v>
      </c>
      <c r="C3495" s="80">
        <v>150000</v>
      </c>
      <c r="D3495" s="81">
        <v>11683</v>
      </c>
      <c r="E3495" s="1" t="s">
        <v>2861</v>
      </c>
      <c r="F3495" s="1" t="s">
        <v>96</v>
      </c>
      <c r="G3495" s="82" t="s">
        <v>2818</v>
      </c>
      <c r="H3495" s="1" t="s">
        <v>2816</v>
      </c>
    </row>
    <row r="3496" spans="1:8" ht="27.6">
      <c r="A3496" s="1">
        <v>1028</v>
      </c>
      <c r="B3496" s="33" t="s">
        <v>3489</v>
      </c>
      <c r="C3496" s="80">
        <v>10000</v>
      </c>
      <c r="D3496" s="81">
        <v>11727</v>
      </c>
      <c r="E3496" s="1" t="s">
        <v>2809</v>
      </c>
      <c r="F3496" s="1" t="s">
        <v>2820</v>
      </c>
      <c r="G3496" s="82" t="s">
        <v>2839</v>
      </c>
      <c r="H3496" s="1" t="s">
        <v>2952</v>
      </c>
    </row>
    <row r="3497" spans="1:8" ht="27.6">
      <c r="A3497" s="1">
        <v>2228</v>
      </c>
      <c r="B3497" s="33" t="s">
        <v>3488</v>
      </c>
      <c r="C3497" s="80">
        <v>1000</v>
      </c>
      <c r="D3497" s="81">
        <v>11744.9</v>
      </c>
      <c r="E3497" s="1" t="s">
        <v>2809</v>
      </c>
      <c r="F3497" s="1" t="s">
        <v>100</v>
      </c>
      <c r="G3497" s="82" t="s">
        <v>2851</v>
      </c>
      <c r="H3497" s="1" t="s">
        <v>2853</v>
      </c>
    </row>
    <row r="3498" spans="1:8" ht="27.6">
      <c r="A3498" s="1">
        <v>2012</v>
      </c>
      <c r="B3498" s="33" t="s">
        <v>3487</v>
      </c>
      <c r="C3498" s="80">
        <v>5000</v>
      </c>
      <c r="D3498" s="81">
        <v>11745</v>
      </c>
      <c r="E3498" s="1" t="s">
        <v>2809</v>
      </c>
      <c r="F3498" s="1" t="s">
        <v>2810</v>
      </c>
      <c r="G3498" s="82" t="s">
        <v>2839</v>
      </c>
      <c r="H3498" s="1" t="s">
        <v>2812</v>
      </c>
    </row>
    <row r="3499" spans="1:8">
      <c r="A3499" s="1">
        <v>3316</v>
      </c>
      <c r="B3499" s="33" t="s">
        <v>3486</v>
      </c>
      <c r="C3499" s="80">
        <v>11737</v>
      </c>
      <c r="D3499" s="81">
        <v>11747.18</v>
      </c>
      <c r="E3499" s="1" t="s">
        <v>2809</v>
      </c>
      <c r="F3499" s="1" t="s">
        <v>2810</v>
      </c>
      <c r="G3499" s="82" t="s">
        <v>2851</v>
      </c>
      <c r="H3499" s="1" t="s">
        <v>2928</v>
      </c>
    </row>
    <row r="3500" spans="1:8">
      <c r="A3500" s="1">
        <v>655</v>
      </c>
      <c r="B3500" s="33" t="s">
        <v>3485</v>
      </c>
      <c r="C3500" s="80">
        <v>8000</v>
      </c>
      <c r="D3500" s="81">
        <v>11751</v>
      </c>
      <c r="E3500" s="1" t="s">
        <v>2809</v>
      </c>
      <c r="F3500" s="1" t="s">
        <v>2810</v>
      </c>
      <c r="G3500" s="82" t="s">
        <v>2811</v>
      </c>
      <c r="H3500" s="1" t="s">
        <v>2816</v>
      </c>
    </row>
    <row r="3501" spans="1:8">
      <c r="A3501" s="1">
        <v>1834</v>
      </c>
      <c r="B3501" s="33" t="s">
        <v>3484</v>
      </c>
      <c r="C3501" s="80">
        <v>10000</v>
      </c>
      <c r="D3501" s="81">
        <v>11805</v>
      </c>
      <c r="E3501" s="1" t="s">
        <v>2809</v>
      </c>
      <c r="F3501" s="1" t="s">
        <v>2810</v>
      </c>
      <c r="G3501" s="82" t="s">
        <v>2815</v>
      </c>
      <c r="H3501" s="1" t="s">
        <v>2984</v>
      </c>
    </row>
    <row r="3502" spans="1:8" ht="27.6">
      <c r="A3502" s="1">
        <v>671</v>
      </c>
      <c r="B3502" s="33" t="s">
        <v>3483</v>
      </c>
      <c r="C3502" s="80">
        <v>30000</v>
      </c>
      <c r="D3502" s="81">
        <v>11828</v>
      </c>
      <c r="E3502" s="1" t="s">
        <v>2861</v>
      </c>
      <c r="F3502" s="1" t="s">
        <v>2810</v>
      </c>
      <c r="G3502" s="82" t="s">
        <v>2815</v>
      </c>
      <c r="H3502" s="1" t="s">
        <v>2816</v>
      </c>
    </row>
    <row r="3503" spans="1:8">
      <c r="A3503" s="1">
        <v>3481</v>
      </c>
      <c r="B3503" s="33" t="s">
        <v>3482</v>
      </c>
      <c r="C3503" s="80">
        <v>10000</v>
      </c>
      <c r="D3503" s="81">
        <v>11880</v>
      </c>
      <c r="E3503" s="1" t="s">
        <v>2809</v>
      </c>
      <c r="F3503" s="1" t="s">
        <v>2892</v>
      </c>
      <c r="G3503" s="82" t="s">
        <v>2815</v>
      </c>
      <c r="H3503" s="1" t="s">
        <v>2928</v>
      </c>
    </row>
    <row r="3504" spans="1:8">
      <c r="A3504" s="1">
        <v>1780</v>
      </c>
      <c r="B3504" s="33" t="s">
        <v>3481</v>
      </c>
      <c r="C3504" s="80">
        <v>30000</v>
      </c>
      <c r="D3504" s="81">
        <v>11923</v>
      </c>
      <c r="E3504" s="1" t="s">
        <v>2861</v>
      </c>
      <c r="F3504" s="1" t="s">
        <v>2810</v>
      </c>
      <c r="G3504" s="82" t="s">
        <v>2825</v>
      </c>
      <c r="H3504" s="1" t="s">
        <v>2834</v>
      </c>
    </row>
    <row r="3505" spans="1:8">
      <c r="A3505" s="1">
        <v>217</v>
      </c>
      <c r="B3505" s="33" t="s">
        <v>3480</v>
      </c>
      <c r="C3505" s="80">
        <v>100000</v>
      </c>
      <c r="D3505" s="81">
        <v>11943</v>
      </c>
      <c r="E3505" s="1" t="s">
        <v>2861</v>
      </c>
      <c r="F3505" s="1" t="s">
        <v>2927</v>
      </c>
      <c r="G3505" s="82" t="s">
        <v>2843</v>
      </c>
      <c r="H3505" s="1" t="s">
        <v>2893</v>
      </c>
    </row>
    <row r="3506" spans="1:8">
      <c r="A3506" s="1">
        <v>2277</v>
      </c>
      <c r="B3506" s="33" t="s">
        <v>3479</v>
      </c>
      <c r="C3506" s="80">
        <v>8500</v>
      </c>
      <c r="D3506" s="81">
        <v>11992</v>
      </c>
      <c r="E3506" s="1" t="s">
        <v>2809</v>
      </c>
      <c r="F3506" s="1" t="s">
        <v>2810</v>
      </c>
      <c r="G3506" s="82" t="s">
        <v>2839</v>
      </c>
      <c r="H3506" s="1" t="s">
        <v>2853</v>
      </c>
    </row>
    <row r="3507" spans="1:8" ht="27.6">
      <c r="A3507" s="1">
        <v>2716</v>
      </c>
      <c r="B3507" s="33" t="s">
        <v>3478</v>
      </c>
      <c r="C3507" s="80">
        <v>10000</v>
      </c>
      <c r="D3507" s="81">
        <v>11998.01</v>
      </c>
      <c r="E3507" s="1" t="s">
        <v>2809</v>
      </c>
      <c r="F3507" s="1" t="s">
        <v>100</v>
      </c>
      <c r="G3507" s="82" t="s">
        <v>2880</v>
      </c>
      <c r="H3507" s="1" t="s">
        <v>2881</v>
      </c>
    </row>
    <row r="3508" spans="1:8">
      <c r="A3508" s="1">
        <v>49</v>
      </c>
      <c r="B3508" s="33" t="s">
        <v>3475</v>
      </c>
      <c r="C3508" s="80">
        <v>12000</v>
      </c>
      <c r="D3508" s="81">
        <v>12000</v>
      </c>
      <c r="E3508" s="1" t="s">
        <v>2809</v>
      </c>
      <c r="F3508" s="1" t="s">
        <v>2810</v>
      </c>
      <c r="G3508" s="82" t="s">
        <v>2880</v>
      </c>
      <c r="H3508" s="1" t="s">
        <v>2997</v>
      </c>
    </row>
    <row r="3509" spans="1:8">
      <c r="A3509" s="1">
        <v>362</v>
      </c>
      <c r="B3509" s="33" t="s">
        <v>3476</v>
      </c>
      <c r="C3509" s="80">
        <v>9665</v>
      </c>
      <c r="D3509" s="81">
        <v>12000</v>
      </c>
      <c r="E3509" s="1" t="s">
        <v>2809</v>
      </c>
      <c r="F3509" s="1" t="s">
        <v>2810</v>
      </c>
      <c r="G3509" s="82" t="s">
        <v>2851</v>
      </c>
      <c r="H3509" s="1" t="s">
        <v>2876</v>
      </c>
    </row>
    <row r="3510" spans="1:8">
      <c r="A3510" s="1">
        <v>525</v>
      </c>
      <c r="B3510" s="33" t="s">
        <v>3477</v>
      </c>
      <c r="C3510" s="80">
        <v>12000</v>
      </c>
      <c r="D3510" s="81">
        <v>12000</v>
      </c>
      <c r="E3510" s="1" t="s">
        <v>2809</v>
      </c>
      <c r="F3510" s="1" t="s">
        <v>2810</v>
      </c>
      <c r="G3510" s="82" t="s">
        <v>2851</v>
      </c>
      <c r="H3510" s="1" t="s">
        <v>2928</v>
      </c>
    </row>
    <row r="3511" spans="1:8">
      <c r="A3511" s="1">
        <v>1513</v>
      </c>
      <c r="B3511" s="33" t="s">
        <v>3474</v>
      </c>
      <c r="C3511" s="80">
        <v>8000</v>
      </c>
      <c r="D3511" s="81">
        <v>12001.5</v>
      </c>
      <c r="E3511" s="1" t="s">
        <v>2809</v>
      </c>
      <c r="F3511" s="1" t="s">
        <v>2820</v>
      </c>
      <c r="G3511" s="82" t="s">
        <v>2821</v>
      </c>
      <c r="H3511" s="1" t="s">
        <v>2834</v>
      </c>
    </row>
    <row r="3512" spans="1:8">
      <c r="A3512" s="1">
        <v>349</v>
      </c>
      <c r="B3512" s="33" t="s">
        <v>3473</v>
      </c>
      <c r="C3512" s="80">
        <v>11260</v>
      </c>
      <c r="D3512" s="81">
        <v>12007.18</v>
      </c>
      <c r="E3512" s="1" t="s">
        <v>2809</v>
      </c>
      <c r="F3512" s="1" t="s">
        <v>2810</v>
      </c>
      <c r="G3512" s="82" t="s">
        <v>2839</v>
      </c>
      <c r="H3512" s="1" t="s">
        <v>2876</v>
      </c>
    </row>
    <row r="3513" spans="1:8">
      <c r="A3513" s="1">
        <v>16</v>
      </c>
      <c r="B3513" s="33" t="s">
        <v>3472</v>
      </c>
      <c r="C3513" s="80">
        <v>12000</v>
      </c>
      <c r="D3513" s="81">
        <v>12029</v>
      </c>
      <c r="E3513" s="1" t="s">
        <v>2809</v>
      </c>
      <c r="F3513" s="1" t="s">
        <v>2810</v>
      </c>
      <c r="G3513" s="82" t="s">
        <v>2825</v>
      </c>
      <c r="H3513" s="1" t="s">
        <v>2997</v>
      </c>
    </row>
    <row r="3514" spans="1:8" ht="27.6">
      <c r="A3514" s="1">
        <v>840</v>
      </c>
      <c r="B3514" s="33" t="s">
        <v>3471</v>
      </c>
      <c r="C3514" s="80">
        <v>10000</v>
      </c>
      <c r="D3514" s="81">
        <v>12041.66</v>
      </c>
      <c r="E3514" s="1" t="s">
        <v>2809</v>
      </c>
      <c r="F3514" s="1" t="s">
        <v>2810</v>
      </c>
      <c r="G3514" s="82" t="s">
        <v>2867</v>
      </c>
      <c r="H3514" s="1" t="s">
        <v>3107</v>
      </c>
    </row>
    <row r="3515" spans="1:8" ht="27.6">
      <c r="A3515" s="1">
        <v>28</v>
      </c>
      <c r="B3515" s="33" t="s">
        <v>3470</v>
      </c>
      <c r="C3515" s="80">
        <v>12000</v>
      </c>
      <c r="D3515" s="81">
        <v>12042</v>
      </c>
      <c r="E3515" s="1" t="s">
        <v>2809</v>
      </c>
      <c r="F3515" s="1" t="s">
        <v>2810</v>
      </c>
      <c r="G3515" s="82" t="s">
        <v>2843</v>
      </c>
      <c r="H3515" s="1" t="s">
        <v>2997</v>
      </c>
    </row>
    <row r="3516" spans="1:8">
      <c r="A3516" s="1">
        <v>3248</v>
      </c>
      <c r="B3516" s="33" t="s">
        <v>3469</v>
      </c>
      <c r="C3516" s="80">
        <v>12000</v>
      </c>
      <c r="D3516" s="81">
        <v>12095</v>
      </c>
      <c r="E3516" s="1" t="s">
        <v>2809</v>
      </c>
      <c r="F3516" s="1" t="s">
        <v>2810</v>
      </c>
      <c r="G3516" s="82" t="s">
        <v>2849</v>
      </c>
      <c r="H3516" s="1" t="s">
        <v>2928</v>
      </c>
    </row>
    <row r="3517" spans="1:8">
      <c r="A3517" s="1">
        <v>2606</v>
      </c>
      <c r="B3517" s="33" t="s">
        <v>3468</v>
      </c>
      <c r="C3517" s="80">
        <v>11000</v>
      </c>
      <c r="D3517" s="81">
        <v>12106</v>
      </c>
      <c r="E3517" s="1" t="s">
        <v>2809</v>
      </c>
      <c r="F3517" s="1" t="s">
        <v>2810</v>
      </c>
      <c r="G3517" s="82" t="s">
        <v>2849</v>
      </c>
      <c r="H3517" s="1" t="s">
        <v>2844</v>
      </c>
    </row>
    <row r="3518" spans="1:8" ht="27.6">
      <c r="A3518" s="1">
        <v>2046</v>
      </c>
      <c r="B3518" s="33" t="s">
        <v>3467</v>
      </c>
      <c r="C3518" s="80">
        <v>10000</v>
      </c>
      <c r="D3518" s="81">
        <v>12110</v>
      </c>
      <c r="E3518" s="1" t="s">
        <v>2809</v>
      </c>
      <c r="F3518" s="1" t="s">
        <v>2810</v>
      </c>
      <c r="G3518" s="82" t="s">
        <v>2823</v>
      </c>
      <c r="H3518" s="1" t="s">
        <v>2812</v>
      </c>
    </row>
    <row r="3519" spans="1:8">
      <c r="A3519" s="1">
        <v>360</v>
      </c>
      <c r="B3519" s="33" t="s">
        <v>3465</v>
      </c>
      <c r="C3519" s="80">
        <v>12000</v>
      </c>
      <c r="D3519" s="81">
        <v>12165</v>
      </c>
      <c r="E3519" s="1" t="s">
        <v>2809</v>
      </c>
      <c r="F3519" s="1" t="s">
        <v>2810</v>
      </c>
      <c r="G3519" s="82" t="s">
        <v>2821</v>
      </c>
      <c r="H3519" s="1" t="s">
        <v>2876</v>
      </c>
    </row>
    <row r="3520" spans="1:8">
      <c r="A3520" s="1">
        <v>2985</v>
      </c>
      <c r="B3520" s="33" t="s">
        <v>3466</v>
      </c>
      <c r="C3520" s="80">
        <v>10000</v>
      </c>
      <c r="D3520" s="81">
        <v>12165</v>
      </c>
      <c r="E3520" s="1" t="s">
        <v>2809</v>
      </c>
      <c r="F3520" s="1" t="s">
        <v>3232</v>
      </c>
      <c r="G3520" s="82" t="s">
        <v>2818</v>
      </c>
      <c r="H3520" s="1" t="s">
        <v>2881</v>
      </c>
    </row>
    <row r="3521" spans="1:8" ht="27.6">
      <c r="A3521" s="1">
        <v>3468</v>
      </c>
      <c r="B3521" s="33" t="s">
        <v>3464</v>
      </c>
      <c r="C3521" s="80">
        <v>10000</v>
      </c>
      <c r="D3521" s="81">
        <v>12178</v>
      </c>
      <c r="E3521" s="1" t="s">
        <v>2809</v>
      </c>
      <c r="F3521" s="1" t="s">
        <v>2810</v>
      </c>
      <c r="G3521" s="82" t="s">
        <v>2867</v>
      </c>
      <c r="H3521" s="1" t="s">
        <v>2928</v>
      </c>
    </row>
    <row r="3522" spans="1:8">
      <c r="A3522" s="1">
        <v>1763</v>
      </c>
      <c r="B3522" s="33" t="s">
        <v>3463</v>
      </c>
      <c r="C3522" s="80">
        <v>12000</v>
      </c>
      <c r="D3522" s="81">
        <v>12229</v>
      </c>
      <c r="E3522" s="1" t="s">
        <v>2809</v>
      </c>
      <c r="F3522" s="1" t="s">
        <v>2810</v>
      </c>
      <c r="G3522" s="82" t="s">
        <v>2880</v>
      </c>
      <c r="H3522" s="1" t="s">
        <v>2834</v>
      </c>
    </row>
    <row r="3523" spans="1:8" ht="27.6">
      <c r="A3523" s="1">
        <v>3218</v>
      </c>
      <c r="B3523" s="33" t="s">
        <v>3462</v>
      </c>
      <c r="C3523" s="80">
        <v>12000</v>
      </c>
      <c r="D3523" s="81">
        <v>12252</v>
      </c>
      <c r="E3523" s="1" t="s">
        <v>2809</v>
      </c>
      <c r="F3523" s="1" t="s">
        <v>2820</v>
      </c>
      <c r="G3523" s="82" t="s">
        <v>2843</v>
      </c>
      <c r="H3523" s="1" t="s">
        <v>2928</v>
      </c>
    </row>
    <row r="3524" spans="1:8">
      <c r="A3524" s="1">
        <v>3214</v>
      </c>
      <c r="B3524" s="33" t="s">
        <v>3461</v>
      </c>
      <c r="C3524" s="80">
        <v>12000</v>
      </c>
      <c r="D3524" s="81">
        <v>12256</v>
      </c>
      <c r="E3524" s="1" t="s">
        <v>2809</v>
      </c>
      <c r="F3524" s="1" t="s">
        <v>2820</v>
      </c>
      <c r="G3524" s="82" t="s">
        <v>2843</v>
      </c>
      <c r="H3524" s="1" t="s">
        <v>2928</v>
      </c>
    </row>
    <row r="3525" spans="1:8">
      <c r="A3525" s="1">
        <v>3024</v>
      </c>
      <c r="B3525" s="33" t="s">
        <v>3460</v>
      </c>
      <c r="C3525" s="80">
        <v>5000</v>
      </c>
      <c r="D3525" s="81">
        <v>12321</v>
      </c>
      <c r="E3525" s="1" t="s">
        <v>2809</v>
      </c>
      <c r="F3525" s="1" t="s">
        <v>2810</v>
      </c>
      <c r="G3525" s="82" t="s">
        <v>2880</v>
      </c>
      <c r="H3525" s="1" t="s">
        <v>2881</v>
      </c>
    </row>
    <row r="3526" spans="1:8">
      <c r="A3526" s="1">
        <v>532</v>
      </c>
      <c r="B3526" s="33" t="s">
        <v>3459</v>
      </c>
      <c r="C3526" s="80">
        <v>10000</v>
      </c>
      <c r="D3526" s="81">
        <v>12325</v>
      </c>
      <c r="E3526" s="1" t="s">
        <v>2809</v>
      </c>
      <c r="F3526" s="1" t="s">
        <v>2810</v>
      </c>
      <c r="G3526" s="82" t="s">
        <v>2823</v>
      </c>
      <c r="H3526" s="1" t="s">
        <v>2928</v>
      </c>
    </row>
    <row r="3527" spans="1:8">
      <c r="A3527" s="1">
        <v>3677</v>
      </c>
      <c r="B3527" s="33" t="s">
        <v>3458</v>
      </c>
      <c r="C3527" s="80">
        <v>12000</v>
      </c>
      <c r="D3527" s="81">
        <v>12348.5</v>
      </c>
      <c r="E3527" s="1" t="s">
        <v>2809</v>
      </c>
      <c r="F3527" s="1" t="s">
        <v>2810</v>
      </c>
      <c r="G3527" s="82" t="s">
        <v>2821</v>
      </c>
      <c r="H3527" s="1" t="s">
        <v>2928</v>
      </c>
    </row>
    <row r="3528" spans="1:8" ht="27.6">
      <c r="A3528" s="1">
        <v>2042</v>
      </c>
      <c r="B3528" s="33" t="s">
        <v>3457</v>
      </c>
      <c r="C3528" s="80">
        <v>10000</v>
      </c>
      <c r="D3528" s="81">
        <v>12353</v>
      </c>
      <c r="E3528" s="1" t="s">
        <v>2809</v>
      </c>
      <c r="F3528" s="1" t="s">
        <v>2810</v>
      </c>
      <c r="G3528" s="82" t="s">
        <v>2843</v>
      </c>
      <c r="H3528" s="1" t="s">
        <v>2812</v>
      </c>
    </row>
    <row r="3529" spans="1:8" ht="27.6">
      <c r="A3529" s="1">
        <v>1843</v>
      </c>
      <c r="B3529" s="33" t="s">
        <v>3456</v>
      </c>
      <c r="C3529" s="80">
        <v>10000</v>
      </c>
      <c r="D3529" s="81">
        <v>12400.61</v>
      </c>
      <c r="E3529" s="1" t="s">
        <v>2809</v>
      </c>
      <c r="F3529" s="1" t="s">
        <v>2810</v>
      </c>
      <c r="G3529" s="82" t="s">
        <v>2839</v>
      </c>
      <c r="H3529" s="1" t="s">
        <v>2984</v>
      </c>
    </row>
    <row r="3530" spans="1:8" ht="27.6">
      <c r="A3530" s="1">
        <v>1749</v>
      </c>
      <c r="B3530" s="33" t="s">
        <v>3454</v>
      </c>
      <c r="C3530" s="80">
        <v>10050</v>
      </c>
      <c r="D3530" s="81">
        <v>12410.5</v>
      </c>
      <c r="E3530" s="1" t="s">
        <v>2809</v>
      </c>
      <c r="F3530" s="1" t="s">
        <v>3455</v>
      </c>
      <c r="G3530" s="82" t="s">
        <v>2839</v>
      </c>
      <c r="H3530" s="1" t="s">
        <v>2834</v>
      </c>
    </row>
    <row r="3531" spans="1:8" ht="27.6">
      <c r="A3531" s="1">
        <v>1401</v>
      </c>
      <c r="B3531" s="33" t="s">
        <v>3453</v>
      </c>
      <c r="C3531" s="80">
        <v>2500</v>
      </c>
      <c r="D3531" s="81">
        <v>12413</v>
      </c>
      <c r="E3531" s="1" t="s">
        <v>2809</v>
      </c>
      <c r="F3531" s="1" t="s">
        <v>2810</v>
      </c>
      <c r="G3531" s="82" t="s">
        <v>2825</v>
      </c>
      <c r="H3531" s="1" t="s">
        <v>2984</v>
      </c>
    </row>
    <row r="3532" spans="1:8" ht="27.6">
      <c r="A3532" s="1">
        <v>1313</v>
      </c>
      <c r="B3532" s="33" t="s">
        <v>3452</v>
      </c>
      <c r="C3532" s="80">
        <v>40000</v>
      </c>
      <c r="D3532" s="81">
        <v>12446</v>
      </c>
      <c r="E3532" s="1" t="s">
        <v>2814</v>
      </c>
      <c r="F3532" s="1" t="s">
        <v>2810</v>
      </c>
      <c r="G3532" s="82" t="s">
        <v>2811</v>
      </c>
      <c r="H3532" s="1" t="s">
        <v>2816</v>
      </c>
    </row>
    <row r="3533" spans="1:8">
      <c r="A3533" s="1">
        <v>4022</v>
      </c>
      <c r="B3533" s="33" t="s">
        <v>3451</v>
      </c>
      <c r="C3533" s="80">
        <v>18000</v>
      </c>
      <c r="D3533" s="81">
        <v>12521</v>
      </c>
      <c r="E3533" s="1" t="s">
        <v>2861</v>
      </c>
      <c r="F3533" s="1" t="s">
        <v>2810</v>
      </c>
      <c r="G3533" s="82" t="s">
        <v>2815</v>
      </c>
      <c r="H3533" s="1" t="s">
        <v>2928</v>
      </c>
    </row>
    <row r="3534" spans="1:8">
      <c r="A3534" s="1">
        <v>825</v>
      </c>
      <c r="B3534" s="33" t="s">
        <v>3450</v>
      </c>
      <c r="C3534" s="80">
        <v>12500</v>
      </c>
      <c r="D3534" s="81">
        <v>12554</v>
      </c>
      <c r="E3534" s="1" t="s">
        <v>2809</v>
      </c>
      <c r="F3534" s="1" t="s">
        <v>2810</v>
      </c>
      <c r="G3534" s="82" t="s">
        <v>2818</v>
      </c>
      <c r="H3534" s="1" t="s">
        <v>2984</v>
      </c>
    </row>
    <row r="3535" spans="1:8">
      <c r="A3535" s="1">
        <v>3262</v>
      </c>
      <c r="B3535" s="33" t="s">
        <v>3449</v>
      </c>
      <c r="C3535" s="80">
        <v>12200</v>
      </c>
      <c r="D3535" s="81">
        <v>12571</v>
      </c>
      <c r="E3535" s="1" t="s">
        <v>2809</v>
      </c>
      <c r="F3535" s="1" t="s">
        <v>2810</v>
      </c>
      <c r="G3535" s="82" t="s">
        <v>2843</v>
      </c>
      <c r="H3535" s="1" t="s">
        <v>2928</v>
      </c>
    </row>
    <row r="3536" spans="1:8" ht="27.6">
      <c r="A3536" s="1">
        <v>2722</v>
      </c>
      <c r="B3536" s="33" t="s">
        <v>3448</v>
      </c>
      <c r="C3536" s="80">
        <v>5000</v>
      </c>
      <c r="D3536" s="81">
        <v>12627</v>
      </c>
      <c r="E3536" s="1" t="s">
        <v>2809</v>
      </c>
      <c r="F3536" s="1" t="s">
        <v>2810</v>
      </c>
      <c r="G3536" s="82" t="s">
        <v>2843</v>
      </c>
      <c r="H3536" s="1" t="s">
        <v>2812</v>
      </c>
    </row>
    <row r="3537" spans="1:8" ht="27.6">
      <c r="A3537" s="1">
        <v>308</v>
      </c>
      <c r="B3537" s="33" t="s">
        <v>3447</v>
      </c>
      <c r="C3537" s="80">
        <v>12000</v>
      </c>
      <c r="D3537" s="81">
        <v>12668</v>
      </c>
      <c r="E3537" s="1" t="s">
        <v>2809</v>
      </c>
      <c r="F3537" s="1" t="s">
        <v>2810</v>
      </c>
      <c r="G3537" s="82" t="s">
        <v>2839</v>
      </c>
      <c r="H3537" s="1" t="s">
        <v>2876</v>
      </c>
    </row>
    <row r="3538" spans="1:8">
      <c r="A3538" s="1">
        <v>3242</v>
      </c>
      <c r="B3538" s="33" t="s">
        <v>3446</v>
      </c>
      <c r="C3538" s="80">
        <v>10000</v>
      </c>
      <c r="D3538" s="81">
        <v>12730.42</v>
      </c>
      <c r="E3538" s="1" t="s">
        <v>2809</v>
      </c>
      <c r="F3538" s="1" t="s">
        <v>2810</v>
      </c>
      <c r="G3538" s="82" t="s">
        <v>2867</v>
      </c>
      <c r="H3538" s="1" t="s">
        <v>2928</v>
      </c>
    </row>
    <row r="3539" spans="1:8">
      <c r="A3539" s="1">
        <v>3005</v>
      </c>
      <c r="B3539" s="33" t="s">
        <v>3445</v>
      </c>
      <c r="C3539" s="80">
        <v>10600</v>
      </c>
      <c r="D3539" s="81">
        <v>12772.6</v>
      </c>
      <c r="E3539" s="1" t="s">
        <v>2809</v>
      </c>
      <c r="F3539" s="1" t="s">
        <v>2810</v>
      </c>
      <c r="G3539" s="82" t="s">
        <v>2880</v>
      </c>
      <c r="H3539" s="1" t="s">
        <v>2881</v>
      </c>
    </row>
    <row r="3540" spans="1:8" ht="27.6">
      <c r="A3540" s="1">
        <v>677</v>
      </c>
      <c r="B3540" s="33" t="s">
        <v>3444</v>
      </c>
      <c r="C3540" s="80">
        <v>50000</v>
      </c>
      <c r="D3540" s="81">
        <v>12792</v>
      </c>
      <c r="E3540" s="1" t="s">
        <v>2861</v>
      </c>
      <c r="F3540" s="1" t="s">
        <v>2856</v>
      </c>
      <c r="G3540" s="82" t="s">
        <v>2825</v>
      </c>
      <c r="H3540" s="1" t="s">
        <v>2816</v>
      </c>
    </row>
    <row r="3541" spans="1:8" ht="27.6">
      <c r="A3541" s="1">
        <v>2803</v>
      </c>
      <c r="B3541" s="33" t="s">
        <v>3443</v>
      </c>
      <c r="C3541" s="80">
        <v>10000</v>
      </c>
      <c r="D3541" s="81">
        <v>12795</v>
      </c>
      <c r="E3541" s="1" t="s">
        <v>2809</v>
      </c>
      <c r="F3541" s="1" t="s">
        <v>2810</v>
      </c>
      <c r="G3541" s="82" t="s">
        <v>2821</v>
      </c>
      <c r="H3541" s="1" t="s">
        <v>2928</v>
      </c>
    </row>
    <row r="3542" spans="1:8">
      <c r="A3542" s="1">
        <v>753</v>
      </c>
      <c r="B3542" s="33" t="s">
        <v>3442</v>
      </c>
      <c r="C3542" s="80">
        <v>10000</v>
      </c>
      <c r="D3542" s="81">
        <v>12800</v>
      </c>
      <c r="E3542" s="1" t="s">
        <v>2809</v>
      </c>
      <c r="F3542" s="1" t="s">
        <v>2810</v>
      </c>
      <c r="G3542" s="82" t="s">
        <v>2839</v>
      </c>
      <c r="H3542" s="1" t="s">
        <v>2999</v>
      </c>
    </row>
    <row r="3543" spans="1:8" ht="27.6">
      <c r="A3543" s="1">
        <v>3256</v>
      </c>
      <c r="B3543" s="33" t="s">
        <v>3441</v>
      </c>
      <c r="C3543" s="80">
        <v>10000</v>
      </c>
      <c r="D3543" s="81">
        <v>12806</v>
      </c>
      <c r="E3543" s="1" t="s">
        <v>2809</v>
      </c>
      <c r="F3543" s="1" t="s">
        <v>2810</v>
      </c>
      <c r="G3543" s="82" t="s">
        <v>2825</v>
      </c>
      <c r="H3543" s="1" t="s">
        <v>2928</v>
      </c>
    </row>
    <row r="3544" spans="1:8" ht="27.6">
      <c r="A3544" s="1">
        <v>613</v>
      </c>
      <c r="B3544" s="33" t="s">
        <v>3440</v>
      </c>
      <c r="C3544" s="80">
        <v>60000</v>
      </c>
      <c r="D3544" s="81">
        <v>12818</v>
      </c>
      <c r="E3544" s="1" t="s">
        <v>2814</v>
      </c>
      <c r="F3544" s="1" t="s">
        <v>2810</v>
      </c>
      <c r="G3544" s="82" t="s">
        <v>2867</v>
      </c>
      <c r="H3544" s="1" t="s">
        <v>3415</v>
      </c>
    </row>
    <row r="3545" spans="1:8">
      <c r="A3545" s="1">
        <v>80</v>
      </c>
      <c r="B3545" s="33" t="s">
        <v>3438</v>
      </c>
      <c r="C3545" s="80">
        <v>12000</v>
      </c>
      <c r="D3545" s="81">
        <v>12870</v>
      </c>
      <c r="E3545" s="1" t="s">
        <v>2809</v>
      </c>
      <c r="F3545" s="1" t="s">
        <v>2810</v>
      </c>
      <c r="G3545" s="82" t="s">
        <v>2843</v>
      </c>
      <c r="H3545" s="1" t="s">
        <v>3439</v>
      </c>
    </row>
    <row r="3546" spans="1:8">
      <c r="A3546" s="1">
        <v>1309</v>
      </c>
      <c r="B3546" s="33" t="s">
        <v>3437</v>
      </c>
      <c r="C3546" s="80">
        <v>11500</v>
      </c>
      <c r="D3546" s="81">
        <v>12879</v>
      </c>
      <c r="E3546" s="1" t="s">
        <v>2814</v>
      </c>
      <c r="F3546" s="1" t="s">
        <v>2810</v>
      </c>
      <c r="G3546" s="82" t="s">
        <v>2880</v>
      </c>
      <c r="H3546" s="1" t="s">
        <v>2816</v>
      </c>
    </row>
    <row r="3547" spans="1:8" ht="27.6">
      <c r="A3547" s="1">
        <v>397</v>
      </c>
      <c r="B3547" s="33" t="s">
        <v>3436</v>
      </c>
      <c r="C3547" s="80">
        <v>12444</v>
      </c>
      <c r="D3547" s="81">
        <v>12929.35</v>
      </c>
      <c r="E3547" s="1" t="s">
        <v>2809</v>
      </c>
      <c r="F3547" s="1" t="s">
        <v>2810</v>
      </c>
      <c r="G3547" s="82" t="s">
        <v>2851</v>
      </c>
      <c r="H3547" s="1" t="s">
        <v>2876</v>
      </c>
    </row>
    <row r="3548" spans="1:8">
      <c r="A3548" s="1">
        <v>267</v>
      </c>
      <c r="B3548" s="33" t="s">
        <v>3435</v>
      </c>
      <c r="C3548" s="80">
        <v>9850</v>
      </c>
      <c r="D3548" s="81">
        <v>12965.44</v>
      </c>
      <c r="E3548" s="1" t="s">
        <v>2809</v>
      </c>
      <c r="F3548" s="1" t="s">
        <v>2820</v>
      </c>
      <c r="G3548" s="82" t="s">
        <v>2825</v>
      </c>
      <c r="H3548" s="1" t="s">
        <v>2876</v>
      </c>
    </row>
    <row r="3549" spans="1:8">
      <c r="A3549" s="1">
        <v>368</v>
      </c>
      <c r="B3549" s="33" t="s">
        <v>3434</v>
      </c>
      <c r="C3549" s="80">
        <v>12500</v>
      </c>
      <c r="D3549" s="81">
        <v>13014</v>
      </c>
      <c r="E3549" s="1" t="s">
        <v>2809</v>
      </c>
      <c r="F3549" s="1" t="s">
        <v>2810</v>
      </c>
      <c r="G3549" s="82" t="s">
        <v>2811</v>
      </c>
      <c r="H3549" s="1" t="s">
        <v>2876</v>
      </c>
    </row>
    <row r="3550" spans="1:8">
      <c r="A3550" s="1">
        <v>1205</v>
      </c>
      <c r="B3550" s="33" t="s">
        <v>3433</v>
      </c>
      <c r="C3550" s="80">
        <v>13000</v>
      </c>
      <c r="D3550" s="81">
        <v>13112</v>
      </c>
      <c r="E3550" s="1" t="s">
        <v>2809</v>
      </c>
      <c r="F3550" s="1" t="s">
        <v>100</v>
      </c>
      <c r="G3550" s="82" t="s">
        <v>2825</v>
      </c>
      <c r="H3550" s="1" t="s">
        <v>2834</v>
      </c>
    </row>
    <row r="3551" spans="1:8" ht="27.6">
      <c r="A3551" s="1">
        <v>1965</v>
      </c>
      <c r="B3551" s="33" t="s">
        <v>3432</v>
      </c>
      <c r="C3551" s="80">
        <v>5000</v>
      </c>
      <c r="D3551" s="81">
        <v>13114</v>
      </c>
      <c r="E3551" s="1" t="s">
        <v>2809</v>
      </c>
      <c r="F3551" s="1" t="s">
        <v>2810</v>
      </c>
      <c r="G3551" s="82" t="s">
        <v>2815</v>
      </c>
      <c r="H3551" s="1" t="s">
        <v>2812</v>
      </c>
    </row>
    <row r="3552" spans="1:8">
      <c r="A3552" s="1">
        <v>3044</v>
      </c>
      <c r="B3552" s="33" t="s">
        <v>3431</v>
      </c>
      <c r="C3552" s="80">
        <v>12000</v>
      </c>
      <c r="D3552" s="81">
        <v>13121</v>
      </c>
      <c r="E3552" s="1" t="s">
        <v>2809</v>
      </c>
      <c r="F3552" s="1" t="s">
        <v>2810</v>
      </c>
      <c r="G3552" s="82" t="s">
        <v>2839</v>
      </c>
      <c r="H3552" s="1" t="s">
        <v>2881</v>
      </c>
    </row>
    <row r="3553" spans="1:8" ht="27.6">
      <c r="A3553" s="1">
        <v>3254</v>
      </c>
      <c r="B3553" s="33" t="s">
        <v>3430</v>
      </c>
      <c r="C3553" s="80">
        <v>13000</v>
      </c>
      <c r="D3553" s="81">
        <v>13163.5</v>
      </c>
      <c r="E3553" s="1" t="s">
        <v>2809</v>
      </c>
      <c r="F3553" s="1" t="s">
        <v>2820</v>
      </c>
      <c r="G3553" s="82" t="s">
        <v>2811</v>
      </c>
      <c r="H3553" s="1" t="s">
        <v>2928</v>
      </c>
    </row>
    <row r="3554" spans="1:8">
      <c r="A3554" s="1">
        <v>1185</v>
      </c>
      <c r="B3554" s="33" t="s">
        <v>3429</v>
      </c>
      <c r="C3554" s="80">
        <v>12500</v>
      </c>
      <c r="D3554" s="81">
        <v>13180</v>
      </c>
      <c r="E3554" s="1" t="s">
        <v>2809</v>
      </c>
      <c r="F3554" s="1" t="s">
        <v>2810</v>
      </c>
      <c r="G3554" s="82" t="s">
        <v>2825</v>
      </c>
      <c r="H3554" s="1" t="s">
        <v>2834</v>
      </c>
    </row>
    <row r="3555" spans="1:8">
      <c r="A3555" s="1">
        <v>2199</v>
      </c>
      <c r="B3555" s="33" t="s">
        <v>3428</v>
      </c>
      <c r="C3555" s="80">
        <v>9000</v>
      </c>
      <c r="D3555" s="81">
        <v>13228</v>
      </c>
      <c r="E3555" s="1" t="s">
        <v>2809</v>
      </c>
      <c r="F3555" s="1" t="s">
        <v>2969</v>
      </c>
      <c r="G3555" s="82" t="s">
        <v>2880</v>
      </c>
      <c r="H3555" s="1" t="s">
        <v>2853</v>
      </c>
    </row>
    <row r="3556" spans="1:8">
      <c r="A3556" s="1">
        <v>2337</v>
      </c>
      <c r="B3556" s="33" t="s">
        <v>3427</v>
      </c>
      <c r="C3556" s="80">
        <v>12000</v>
      </c>
      <c r="D3556" s="81">
        <v>13279</v>
      </c>
      <c r="E3556" s="1" t="s">
        <v>2809</v>
      </c>
      <c r="F3556" s="1" t="s">
        <v>2810</v>
      </c>
      <c r="G3556" s="82" t="s">
        <v>2825</v>
      </c>
      <c r="H3556" s="1" t="s">
        <v>2870</v>
      </c>
    </row>
    <row r="3557" spans="1:8">
      <c r="A3557" s="1">
        <v>741</v>
      </c>
      <c r="B3557" s="33" t="s">
        <v>3426</v>
      </c>
      <c r="C3557" s="80">
        <v>13000</v>
      </c>
      <c r="D3557" s="81">
        <v>13293.8</v>
      </c>
      <c r="E3557" s="1" t="s">
        <v>2809</v>
      </c>
      <c r="F3557" s="1" t="s">
        <v>2810</v>
      </c>
      <c r="G3557" s="82" t="s">
        <v>2825</v>
      </c>
      <c r="H3557" s="1" t="s">
        <v>2999</v>
      </c>
    </row>
    <row r="3558" spans="1:8" ht="27.6">
      <c r="A3558" s="1">
        <v>1007</v>
      </c>
      <c r="B3558" s="33" t="s">
        <v>3425</v>
      </c>
      <c r="C3558" s="80">
        <v>30000</v>
      </c>
      <c r="D3558" s="81">
        <v>13296</v>
      </c>
      <c r="E3558" s="1" t="s">
        <v>2814</v>
      </c>
      <c r="F3558" s="1" t="s">
        <v>2810</v>
      </c>
      <c r="G3558" s="82" t="s">
        <v>2843</v>
      </c>
      <c r="H3558" s="1" t="s">
        <v>2816</v>
      </c>
    </row>
    <row r="3559" spans="1:8">
      <c r="A3559" s="1">
        <v>1254</v>
      </c>
      <c r="B3559" s="33" t="s">
        <v>3424</v>
      </c>
      <c r="C3559" s="80">
        <v>6700</v>
      </c>
      <c r="D3559" s="81">
        <v>13323</v>
      </c>
      <c r="E3559" s="1" t="s">
        <v>2809</v>
      </c>
      <c r="F3559" s="1" t="s">
        <v>2810</v>
      </c>
      <c r="G3559" s="82" t="s">
        <v>2843</v>
      </c>
      <c r="H3559" s="1" t="s">
        <v>2984</v>
      </c>
    </row>
    <row r="3560" spans="1:8" ht="27.6">
      <c r="A3560" s="1">
        <v>1204</v>
      </c>
      <c r="B3560" s="33" t="s">
        <v>3423</v>
      </c>
      <c r="C3560" s="80">
        <v>13000</v>
      </c>
      <c r="D3560" s="81">
        <v>13383</v>
      </c>
      <c r="E3560" s="1" t="s">
        <v>2809</v>
      </c>
      <c r="F3560" s="1" t="s">
        <v>2810</v>
      </c>
      <c r="G3560" s="82" t="s">
        <v>2818</v>
      </c>
      <c r="H3560" s="1" t="s">
        <v>2834</v>
      </c>
    </row>
    <row r="3561" spans="1:8">
      <c r="A3561" s="1">
        <v>413</v>
      </c>
      <c r="B3561" s="33" t="s">
        <v>3422</v>
      </c>
      <c r="C3561" s="80">
        <v>12800</v>
      </c>
      <c r="D3561" s="81">
        <v>13451</v>
      </c>
      <c r="E3561" s="1" t="s">
        <v>2809</v>
      </c>
      <c r="F3561" s="1" t="s">
        <v>2810</v>
      </c>
      <c r="G3561" s="82" t="s">
        <v>2821</v>
      </c>
      <c r="H3561" s="1" t="s">
        <v>2876</v>
      </c>
    </row>
    <row r="3562" spans="1:8">
      <c r="A3562" s="1">
        <v>1855</v>
      </c>
      <c r="B3562" s="33" t="s">
        <v>3421</v>
      </c>
      <c r="C3562" s="80">
        <v>8750</v>
      </c>
      <c r="D3562" s="81">
        <v>13480.16</v>
      </c>
      <c r="E3562" s="1" t="s">
        <v>2809</v>
      </c>
      <c r="F3562" s="1" t="s">
        <v>96</v>
      </c>
      <c r="G3562" s="82" t="s">
        <v>2843</v>
      </c>
      <c r="H3562" s="1" t="s">
        <v>2984</v>
      </c>
    </row>
    <row r="3563" spans="1:8">
      <c r="A3563" s="1">
        <v>1195</v>
      </c>
      <c r="B3563" s="33" t="s">
        <v>3420</v>
      </c>
      <c r="C3563" s="80">
        <v>10000</v>
      </c>
      <c r="D3563" s="81">
        <v>13500</v>
      </c>
      <c r="E3563" s="1" t="s">
        <v>2809</v>
      </c>
      <c r="F3563" s="1" t="s">
        <v>2856</v>
      </c>
      <c r="G3563" s="82" t="s">
        <v>2818</v>
      </c>
      <c r="H3563" s="1" t="s">
        <v>2834</v>
      </c>
    </row>
    <row r="3564" spans="1:8">
      <c r="A3564" s="1">
        <v>2240</v>
      </c>
      <c r="B3564" s="33" t="s">
        <v>3419</v>
      </c>
      <c r="C3564" s="80">
        <v>5000</v>
      </c>
      <c r="D3564" s="81">
        <v>13534</v>
      </c>
      <c r="E3564" s="1" t="s">
        <v>2809</v>
      </c>
      <c r="F3564" s="1" t="s">
        <v>2810</v>
      </c>
      <c r="G3564" s="82" t="s">
        <v>2849</v>
      </c>
      <c r="H3564" s="1" t="s">
        <v>2853</v>
      </c>
    </row>
    <row r="3565" spans="1:8">
      <c r="A3565" s="1">
        <v>2272</v>
      </c>
      <c r="B3565" s="33" t="s">
        <v>3418</v>
      </c>
      <c r="C3565" s="80">
        <v>1000</v>
      </c>
      <c r="D3565" s="81">
        <v>13566</v>
      </c>
      <c r="E3565" s="1" t="s">
        <v>2809</v>
      </c>
      <c r="F3565" s="1" t="s">
        <v>2810</v>
      </c>
      <c r="G3565" s="82" t="s">
        <v>2843</v>
      </c>
      <c r="H3565" s="1" t="s">
        <v>2853</v>
      </c>
    </row>
    <row r="3566" spans="1:8">
      <c r="A3566" s="1">
        <v>1352</v>
      </c>
      <c r="B3566" s="33" t="s">
        <v>3417</v>
      </c>
      <c r="C3566" s="80">
        <v>10000</v>
      </c>
      <c r="D3566" s="81">
        <v>13614</v>
      </c>
      <c r="E3566" s="1" t="s">
        <v>2809</v>
      </c>
      <c r="F3566" s="1" t="s">
        <v>2810</v>
      </c>
      <c r="G3566" s="82" t="s">
        <v>2851</v>
      </c>
      <c r="H3566" s="1" t="s">
        <v>2999</v>
      </c>
    </row>
    <row r="3567" spans="1:8" ht="27.6">
      <c r="A3567" s="1">
        <v>2521</v>
      </c>
      <c r="B3567" s="33" t="s">
        <v>3416</v>
      </c>
      <c r="C3567" s="80">
        <v>12500</v>
      </c>
      <c r="D3567" s="81">
        <v>13685.99</v>
      </c>
      <c r="E3567" s="1" t="s">
        <v>2809</v>
      </c>
      <c r="F3567" s="1" t="s">
        <v>2810</v>
      </c>
      <c r="G3567" s="82" t="s">
        <v>2880</v>
      </c>
      <c r="H3567" s="1" t="s">
        <v>3263</v>
      </c>
    </row>
    <row r="3568" spans="1:8" ht="27.6">
      <c r="A3568" s="1">
        <v>545</v>
      </c>
      <c r="B3568" s="33" t="s">
        <v>3413</v>
      </c>
      <c r="C3568" s="80">
        <v>50000</v>
      </c>
      <c r="D3568" s="81">
        <v>13692</v>
      </c>
      <c r="E3568" s="1" t="s">
        <v>2861</v>
      </c>
      <c r="F3568" s="1" t="s">
        <v>3414</v>
      </c>
      <c r="G3568" s="82" t="s">
        <v>2818</v>
      </c>
      <c r="H3568" s="1" t="s">
        <v>3415</v>
      </c>
    </row>
    <row r="3569" spans="1:8" ht="27.6">
      <c r="A3569" s="1">
        <v>2229</v>
      </c>
      <c r="B3569" s="33" t="s">
        <v>3412</v>
      </c>
      <c r="C3569" s="80">
        <v>8012</v>
      </c>
      <c r="D3569" s="81">
        <v>13704.33</v>
      </c>
      <c r="E3569" s="1" t="s">
        <v>2809</v>
      </c>
      <c r="F3569" s="1" t="s">
        <v>2810</v>
      </c>
      <c r="G3569" s="82" t="s">
        <v>2851</v>
      </c>
      <c r="H3569" s="1" t="s">
        <v>2853</v>
      </c>
    </row>
    <row r="3570" spans="1:8" ht="27.6">
      <c r="A3570" s="1">
        <v>377</v>
      </c>
      <c r="B3570" s="33" t="s">
        <v>3411</v>
      </c>
      <c r="C3570" s="80">
        <v>12000</v>
      </c>
      <c r="D3570" s="81">
        <v>13728</v>
      </c>
      <c r="E3570" s="1" t="s">
        <v>2809</v>
      </c>
      <c r="F3570" s="1" t="s">
        <v>2810</v>
      </c>
      <c r="G3570" s="82" t="s">
        <v>2818</v>
      </c>
      <c r="H3570" s="1" t="s">
        <v>2876</v>
      </c>
    </row>
    <row r="3571" spans="1:8" ht="27.6">
      <c r="A3571" s="1">
        <v>1770</v>
      </c>
      <c r="B3571" s="33" t="s">
        <v>3410</v>
      </c>
      <c r="C3571" s="80">
        <v>24500</v>
      </c>
      <c r="D3571" s="81">
        <v>13846</v>
      </c>
      <c r="E3571" s="1" t="s">
        <v>2861</v>
      </c>
      <c r="F3571" s="1" t="s">
        <v>2810</v>
      </c>
      <c r="G3571" s="82" t="s">
        <v>2880</v>
      </c>
      <c r="H3571" s="1" t="s">
        <v>2834</v>
      </c>
    </row>
    <row r="3572" spans="1:8" ht="27.6">
      <c r="A3572" s="1">
        <v>1976</v>
      </c>
      <c r="B3572" s="33" t="s">
        <v>3409</v>
      </c>
      <c r="C3572" s="80">
        <v>4000</v>
      </c>
      <c r="D3572" s="81">
        <v>13864</v>
      </c>
      <c r="E3572" s="1" t="s">
        <v>2809</v>
      </c>
      <c r="F3572" s="1" t="s">
        <v>2820</v>
      </c>
      <c r="G3572" s="82" t="s">
        <v>2821</v>
      </c>
      <c r="H3572" s="1" t="s">
        <v>2812</v>
      </c>
    </row>
    <row r="3573" spans="1:8">
      <c r="A3573" s="1">
        <v>1279</v>
      </c>
      <c r="B3573" s="33" t="s">
        <v>3408</v>
      </c>
      <c r="C3573" s="80">
        <v>12516</v>
      </c>
      <c r="D3573" s="81">
        <v>13864.17</v>
      </c>
      <c r="E3573" s="1" t="s">
        <v>2809</v>
      </c>
      <c r="F3573" s="1" t="s">
        <v>2810</v>
      </c>
      <c r="G3573" s="82" t="s">
        <v>2811</v>
      </c>
      <c r="H3573" s="1" t="s">
        <v>2984</v>
      </c>
    </row>
    <row r="3574" spans="1:8">
      <c r="A3574" s="1">
        <v>969</v>
      </c>
      <c r="B3574" s="33" t="s">
        <v>3406</v>
      </c>
      <c r="C3574" s="80">
        <v>30000</v>
      </c>
      <c r="D3574" s="81">
        <v>14000</v>
      </c>
      <c r="E3574" s="1" t="s">
        <v>2861</v>
      </c>
      <c r="F3574" s="1" t="s">
        <v>3051</v>
      </c>
      <c r="G3574" s="82" t="s">
        <v>2839</v>
      </c>
      <c r="H3574" s="1" t="s">
        <v>2816</v>
      </c>
    </row>
    <row r="3575" spans="1:8">
      <c r="A3575" s="1">
        <v>1268</v>
      </c>
      <c r="B3575" s="33" t="s">
        <v>3407</v>
      </c>
      <c r="C3575" s="80">
        <v>12000</v>
      </c>
      <c r="D3575" s="81">
        <v>14000</v>
      </c>
      <c r="E3575" s="1" t="s">
        <v>2809</v>
      </c>
      <c r="F3575" s="1" t="s">
        <v>2810</v>
      </c>
      <c r="G3575" s="82" t="s">
        <v>2867</v>
      </c>
      <c r="H3575" s="1" t="s">
        <v>2984</v>
      </c>
    </row>
    <row r="3576" spans="1:8">
      <c r="A3576" s="1">
        <v>2021</v>
      </c>
      <c r="B3576" s="33" t="s">
        <v>3405</v>
      </c>
      <c r="C3576" s="80">
        <v>5000</v>
      </c>
      <c r="D3576" s="81">
        <v>14055</v>
      </c>
      <c r="E3576" s="1" t="s">
        <v>2809</v>
      </c>
      <c r="F3576" s="1" t="s">
        <v>2810</v>
      </c>
      <c r="G3576" s="82" t="s">
        <v>2867</v>
      </c>
      <c r="H3576" s="1" t="s">
        <v>2812</v>
      </c>
    </row>
    <row r="3577" spans="1:8">
      <c r="A3577" s="1">
        <v>51</v>
      </c>
      <c r="B3577" s="33" t="s">
        <v>3404</v>
      </c>
      <c r="C3577" s="80">
        <v>11000</v>
      </c>
      <c r="D3577" s="81">
        <v>14082</v>
      </c>
      <c r="E3577" s="1" t="s">
        <v>2809</v>
      </c>
      <c r="F3577" s="1" t="s">
        <v>2810</v>
      </c>
      <c r="G3577" s="82" t="s">
        <v>2851</v>
      </c>
      <c r="H3577" s="1" t="s">
        <v>2997</v>
      </c>
    </row>
    <row r="3578" spans="1:8">
      <c r="A3578" s="1">
        <v>318</v>
      </c>
      <c r="B3578" s="33" t="s">
        <v>3403</v>
      </c>
      <c r="C3578" s="80">
        <v>5000</v>
      </c>
      <c r="D3578" s="81">
        <v>14166</v>
      </c>
      <c r="E3578" s="1" t="s">
        <v>2809</v>
      </c>
      <c r="F3578" s="1" t="s">
        <v>2810</v>
      </c>
      <c r="G3578" s="82" t="s">
        <v>2811</v>
      </c>
      <c r="H3578" s="1" t="s">
        <v>2876</v>
      </c>
    </row>
    <row r="3579" spans="1:8" ht="27.6">
      <c r="A3579" s="1">
        <v>2732</v>
      </c>
      <c r="B3579" s="33" t="s">
        <v>3402</v>
      </c>
      <c r="C3579" s="80">
        <v>12000</v>
      </c>
      <c r="D3579" s="81">
        <v>14190</v>
      </c>
      <c r="E3579" s="1" t="s">
        <v>2809</v>
      </c>
      <c r="F3579" s="1" t="s">
        <v>2810</v>
      </c>
      <c r="G3579" s="82" t="s">
        <v>2823</v>
      </c>
      <c r="H3579" s="1" t="s">
        <v>2812</v>
      </c>
    </row>
    <row r="3580" spans="1:8" ht="27.6">
      <c r="A3580" s="1">
        <v>2137</v>
      </c>
      <c r="B3580" s="33" t="s">
        <v>3401</v>
      </c>
      <c r="C3580" s="80">
        <v>50000</v>
      </c>
      <c r="D3580" s="81">
        <v>14203</v>
      </c>
      <c r="E3580" s="1" t="s">
        <v>2861</v>
      </c>
      <c r="F3580" s="1" t="s">
        <v>96</v>
      </c>
      <c r="G3580" s="82" t="s">
        <v>2843</v>
      </c>
      <c r="H3580" s="1" t="s">
        <v>3029</v>
      </c>
    </row>
    <row r="3581" spans="1:8" ht="27.6">
      <c r="A3581" s="1">
        <v>1334</v>
      </c>
      <c r="B3581" s="33" t="s">
        <v>3400</v>
      </c>
      <c r="C3581" s="80">
        <v>133000</v>
      </c>
      <c r="D3581" s="81">
        <v>14303</v>
      </c>
      <c r="E3581" s="1" t="s">
        <v>2814</v>
      </c>
      <c r="F3581" s="1" t="s">
        <v>2810</v>
      </c>
      <c r="G3581" s="82" t="s">
        <v>2811</v>
      </c>
      <c r="H3581" s="1" t="s">
        <v>2816</v>
      </c>
    </row>
    <row r="3582" spans="1:8">
      <c r="A3582" s="1">
        <v>790</v>
      </c>
      <c r="B3582" s="33" t="s">
        <v>3399</v>
      </c>
      <c r="C3582" s="80">
        <v>10000</v>
      </c>
      <c r="D3582" s="81">
        <v>14437.46</v>
      </c>
      <c r="E3582" s="1" t="s">
        <v>2809</v>
      </c>
      <c r="F3582" s="1" t="s">
        <v>2810</v>
      </c>
      <c r="G3582" s="82" t="s">
        <v>2839</v>
      </c>
      <c r="H3582" s="1" t="s">
        <v>2984</v>
      </c>
    </row>
    <row r="3583" spans="1:8">
      <c r="A3583" s="1">
        <v>3163</v>
      </c>
      <c r="B3583" s="33" t="s">
        <v>3398</v>
      </c>
      <c r="C3583" s="80">
        <v>13000</v>
      </c>
      <c r="D3583" s="81">
        <v>14450</v>
      </c>
      <c r="E3583" s="1" t="s">
        <v>2809</v>
      </c>
      <c r="F3583" s="1" t="s">
        <v>2810</v>
      </c>
      <c r="G3583" s="82" t="s">
        <v>2825</v>
      </c>
      <c r="H3583" s="1" t="s">
        <v>2928</v>
      </c>
    </row>
    <row r="3584" spans="1:8">
      <c r="A3584" s="1">
        <v>1607</v>
      </c>
      <c r="B3584" s="33" t="s">
        <v>3397</v>
      </c>
      <c r="C3584" s="80">
        <v>10000</v>
      </c>
      <c r="D3584" s="81">
        <v>14511</v>
      </c>
      <c r="E3584" s="1" t="s">
        <v>2809</v>
      </c>
      <c r="F3584" s="1" t="s">
        <v>2810</v>
      </c>
      <c r="G3584" s="82" t="s">
        <v>2825</v>
      </c>
      <c r="H3584" s="1" t="s">
        <v>2984</v>
      </c>
    </row>
    <row r="3585" spans="1:8">
      <c r="A3585" s="1">
        <v>688</v>
      </c>
      <c r="B3585" s="33" t="s">
        <v>3396</v>
      </c>
      <c r="C3585" s="80">
        <v>20000</v>
      </c>
      <c r="D3585" s="81">
        <v>14598</v>
      </c>
      <c r="E3585" s="1" t="s">
        <v>2861</v>
      </c>
      <c r="F3585" s="1" t="s">
        <v>2810</v>
      </c>
      <c r="G3585" s="82" t="s">
        <v>2880</v>
      </c>
      <c r="H3585" s="1" t="s">
        <v>2816</v>
      </c>
    </row>
    <row r="3586" spans="1:8">
      <c r="A3586" s="1">
        <v>1</v>
      </c>
      <c r="B3586" s="33" t="s">
        <v>3395</v>
      </c>
      <c r="C3586" s="80">
        <v>10275</v>
      </c>
      <c r="D3586" s="81">
        <v>14653</v>
      </c>
      <c r="E3586" s="1" t="s">
        <v>2809</v>
      </c>
      <c r="F3586" s="1" t="s">
        <v>2810</v>
      </c>
      <c r="G3586" s="82" t="s">
        <v>2839</v>
      </c>
      <c r="H3586" s="1" t="s">
        <v>2997</v>
      </c>
    </row>
    <row r="3587" spans="1:8">
      <c r="A3587" s="1">
        <v>242</v>
      </c>
      <c r="B3587" s="33" t="s">
        <v>3394</v>
      </c>
      <c r="C3587" s="80">
        <v>13000</v>
      </c>
      <c r="D3587" s="81">
        <v>14750</v>
      </c>
      <c r="E3587" s="1" t="s">
        <v>2809</v>
      </c>
      <c r="F3587" s="1" t="s">
        <v>2810</v>
      </c>
      <c r="G3587" s="82" t="s">
        <v>2843</v>
      </c>
      <c r="H3587" s="1" t="s">
        <v>2876</v>
      </c>
    </row>
    <row r="3588" spans="1:8">
      <c r="A3588" s="1">
        <v>2236</v>
      </c>
      <c r="B3588" s="33" t="s">
        <v>3393</v>
      </c>
      <c r="C3588" s="80">
        <v>2800</v>
      </c>
      <c r="D3588" s="81">
        <v>15039</v>
      </c>
      <c r="E3588" s="1" t="s">
        <v>2809</v>
      </c>
      <c r="F3588" s="1" t="s">
        <v>2810</v>
      </c>
      <c r="G3588" s="82" t="s">
        <v>2839</v>
      </c>
      <c r="H3588" s="1" t="s">
        <v>2853</v>
      </c>
    </row>
    <row r="3589" spans="1:8" ht="27.6">
      <c r="A3589" s="1">
        <v>3046</v>
      </c>
      <c r="B3589" s="33" t="s">
        <v>3392</v>
      </c>
      <c r="C3589" s="80">
        <v>7900</v>
      </c>
      <c r="D3589" s="81">
        <v>15077</v>
      </c>
      <c r="E3589" s="1" t="s">
        <v>2809</v>
      </c>
      <c r="F3589" s="1" t="s">
        <v>2810</v>
      </c>
      <c r="G3589" s="82" t="s">
        <v>2867</v>
      </c>
      <c r="H3589" s="1" t="s">
        <v>2881</v>
      </c>
    </row>
    <row r="3590" spans="1:8" ht="27.6">
      <c r="A3590" s="1">
        <v>832</v>
      </c>
      <c r="B3590" s="33" t="s">
        <v>3391</v>
      </c>
      <c r="C3590" s="80">
        <v>15000</v>
      </c>
      <c r="D3590" s="81">
        <v>15091.06</v>
      </c>
      <c r="E3590" s="1" t="s">
        <v>2809</v>
      </c>
      <c r="F3590" s="1" t="s">
        <v>2810</v>
      </c>
      <c r="G3590" s="82" t="s">
        <v>2843</v>
      </c>
      <c r="H3590" s="1" t="s">
        <v>2984</v>
      </c>
    </row>
    <row r="3591" spans="1:8" ht="27.6">
      <c r="A3591" s="1">
        <v>538</v>
      </c>
      <c r="B3591" s="33" t="s">
        <v>3390</v>
      </c>
      <c r="C3591" s="80">
        <v>5000</v>
      </c>
      <c r="D3591" s="81">
        <v>15121</v>
      </c>
      <c r="E3591" s="1" t="s">
        <v>2809</v>
      </c>
      <c r="F3591" s="1" t="s">
        <v>2810</v>
      </c>
      <c r="G3591" s="82" t="s">
        <v>2823</v>
      </c>
      <c r="H3591" s="1" t="s">
        <v>2928</v>
      </c>
    </row>
    <row r="3592" spans="1:8">
      <c r="A3592" s="1">
        <v>3220</v>
      </c>
      <c r="B3592" s="33" t="s">
        <v>3389</v>
      </c>
      <c r="C3592" s="80">
        <v>15000</v>
      </c>
      <c r="D3592" s="81">
        <v>15126</v>
      </c>
      <c r="E3592" s="1" t="s">
        <v>2809</v>
      </c>
      <c r="F3592" s="1" t="s">
        <v>2810</v>
      </c>
      <c r="G3592" s="82" t="s">
        <v>2811</v>
      </c>
      <c r="H3592" s="1" t="s">
        <v>2928</v>
      </c>
    </row>
    <row r="3593" spans="1:8" ht="27.6">
      <c r="A3593" s="1">
        <v>2338</v>
      </c>
      <c r="B3593" s="33" t="s">
        <v>3388</v>
      </c>
      <c r="C3593" s="80">
        <v>15000</v>
      </c>
      <c r="D3593" s="81">
        <v>15171.5</v>
      </c>
      <c r="E3593" s="1" t="s">
        <v>2809</v>
      </c>
      <c r="F3593" s="1" t="s">
        <v>2810</v>
      </c>
      <c r="G3593" s="82" t="s">
        <v>2825</v>
      </c>
      <c r="H3593" s="1" t="s">
        <v>2870</v>
      </c>
    </row>
    <row r="3594" spans="1:8">
      <c r="A3594" s="1">
        <v>1461</v>
      </c>
      <c r="B3594" s="33" t="s">
        <v>3387</v>
      </c>
      <c r="C3594" s="80">
        <v>15000</v>
      </c>
      <c r="D3594" s="81">
        <v>15186.69</v>
      </c>
      <c r="E3594" s="1" t="s">
        <v>2809</v>
      </c>
      <c r="F3594" s="1" t="s">
        <v>2810</v>
      </c>
      <c r="G3594" s="82" t="s">
        <v>2880</v>
      </c>
      <c r="H3594" s="1" t="s">
        <v>2827</v>
      </c>
    </row>
    <row r="3595" spans="1:8" ht="27.6">
      <c r="A3595" s="1">
        <v>1830</v>
      </c>
      <c r="B3595" s="33" t="s">
        <v>3386</v>
      </c>
      <c r="C3595" s="80">
        <v>15000</v>
      </c>
      <c r="D3595" s="81">
        <v>15230</v>
      </c>
      <c r="E3595" s="1" t="s">
        <v>2809</v>
      </c>
      <c r="F3595" s="1" t="s">
        <v>2810</v>
      </c>
      <c r="G3595" s="82" t="s">
        <v>2839</v>
      </c>
      <c r="H3595" s="1" t="s">
        <v>2984</v>
      </c>
    </row>
    <row r="3596" spans="1:8">
      <c r="A3596" s="1">
        <v>2450</v>
      </c>
      <c r="B3596" s="33" t="s">
        <v>3385</v>
      </c>
      <c r="C3596" s="80">
        <v>15000</v>
      </c>
      <c r="D3596" s="81">
        <v>15230.03</v>
      </c>
      <c r="E3596" s="1" t="s">
        <v>2809</v>
      </c>
      <c r="F3596" s="1" t="s">
        <v>2810</v>
      </c>
      <c r="G3596" s="82" t="s">
        <v>2880</v>
      </c>
      <c r="H3596" s="1" t="s">
        <v>2870</v>
      </c>
    </row>
    <row r="3597" spans="1:8">
      <c r="A3597" s="1">
        <v>3286</v>
      </c>
      <c r="B3597" s="33" t="s">
        <v>3384</v>
      </c>
      <c r="C3597" s="80">
        <v>15000</v>
      </c>
      <c r="D3597" s="81">
        <v>15265</v>
      </c>
      <c r="E3597" s="1" t="s">
        <v>2809</v>
      </c>
      <c r="F3597" s="1" t="s">
        <v>2810</v>
      </c>
      <c r="G3597" s="82" t="s">
        <v>2851</v>
      </c>
      <c r="H3597" s="1" t="s">
        <v>2928</v>
      </c>
    </row>
    <row r="3598" spans="1:8">
      <c r="A3598" s="1">
        <v>246</v>
      </c>
      <c r="B3598" s="33" t="s">
        <v>3383</v>
      </c>
      <c r="C3598" s="80">
        <v>5000</v>
      </c>
      <c r="D3598" s="81">
        <v>15273</v>
      </c>
      <c r="E3598" s="1" t="s">
        <v>2809</v>
      </c>
      <c r="F3598" s="1" t="s">
        <v>2810</v>
      </c>
      <c r="G3598" s="82" t="s">
        <v>2818</v>
      </c>
      <c r="H3598" s="1" t="s">
        <v>2876</v>
      </c>
    </row>
    <row r="3599" spans="1:8">
      <c r="A3599" s="1">
        <v>1792</v>
      </c>
      <c r="B3599" s="33" t="s">
        <v>3382</v>
      </c>
      <c r="C3599" s="80">
        <v>25000</v>
      </c>
      <c r="D3599" s="81">
        <v>15281</v>
      </c>
      <c r="E3599" s="1" t="s">
        <v>2861</v>
      </c>
      <c r="F3599" s="1" t="s">
        <v>2810</v>
      </c>
      <c r="G3599" s="82" t="s">
        <v>2851</v>
      </c>
      <c r="H3599" s="1" t="s">
        <v>2834</v>
      </c>
    </row>
    <row r="3600" spans="1:8" ht="27.6">
      <c r="A3600" s="1">
        <v>57</v>
      </c>
      <c r="B3600" s="33" t="s">
        <v>3381</v>
      </c>
      <c r="C3600" s="80">
        <v>15000</v>
      </c>
      <c r="D3600" s="81">
        <v>15285</v>
      </c>
      <c r="E3600" s="1" t="s">
        <v>2809</v>
      </c>
      <c r="F3600" s="1" t="s">
        <v>2810</v>
      </c>
      <c r="G3600" s="82" t="s">
        <v>2849</v>
      </c>
      <c r="H3600" s="1" t="s">
        <v>2997</v>
      </c>
    </row>
    <row r="3601" spans="1:8" ht="27.6">
      <c r="A3601" s="1">
        <v>3267</v>
      </c>
      <c r="B3601" s="33" t="s">
        <v>3380</v>
      </c>
      <c r="C3601" s="80">
        <v>15000</v>
      </c>
      <c r="D3601" s="81">
        <v>15315</v>
      </c>
      <c r="E3601" s="1" t="s">
        <v>2809</v>
      </c>
      <c r="F3601" s="1" t="s">
        <v>2810</v>
      </c>
      <c r="G3601" s="82" t="s">
        <v>2821</v>
      </c>
      <c r="H3601" s="1" t="s">
        <v>2928</v>
      </c>
    </row>
    <row r="3602" spans="1:8">
      <c r="A3602" s="1">
        <v>1854</v>
      </c>
      <c r="B3602" s="33" t="s">
        <v>3379</v>
      </c>
      <c r="C3602" s="80">
        <v>15000</v>
      </c>
      <c r="D3602" s="81">
        <v>15318.55</v>
      </c>
      <c r="E3602" s="1" t="s">
        <v>2809</v>
      </c>
      <c r="F3602" s="1" t="s">
        <v>2810</v>
      </c>
      <c r="G3602" s="82" t="s">
        <v>2823</v>
      </c>
      <c r="H3602" s="1" t="s">
        <v>2984</v>
      </c>
    </row>
    <row r="3603" spans="1:8">
      <c r="A3603" s="1">
        <v>3338</v>
      </c>
      <c r="B3603" s="33" t="s">
        <v>3378</v>
      </c>
      <c r="C3603" s="80">
        <v>15000</v>
      </c>
      <c r="D3603" s="81">
        <v>15327</v>
      </c>
      <c r="E3603" s="1" t="s">
        <v>2809</v>
      </c>
      <c r="F3603" s="1" t="s">
        <v>2810</v>
      </c>
      <c r="G3603" s="82" t="s">
        <v>2811</v>
      </c>
      <c r="H3603" s="1" t="s">
        <v>2928</v>
      </c>
    </row>
    <row r="3604" spans="1:8">
      <c r="A3604" s="1">
        <v>1293</v>
      </c>
      <c r="B3604" s="33" t="s">
        <v>3377</v>
      </c>
      <c r="C3604" s="80">
        <v>15000</v>
      </c>
      <c r="D3604" s="81">
        <v>15335</v>
      </c>
      <c r="E3604" s="1" t="s">
        <v>2809</v>
      </c>
      <c r="F3604" s="1" t="s">
        <v>2810</v>
      </c>
      <c r="G3604" s="82" t="s">
        <v>2818</v>
      </c>
      <c r="H3604" s="1" t="s">
        <v>2928</v>
      </c>
    </row>
    <row r="3605" spans="1:8" ht="27.6">
      <c r="A3605" s="1">
        <v>698</v>
      </c>
      <c r="B3605" s="33" t="s">
        <v>3376</v>
      </c>
      <c r="C3605" s="80">
        <v>100000</v>
      </c>
      <c r="D3605" s="81">
        <v>15390</v>
      </c>
      <c r="E3605" s="1" t="s">
        <v>2861</v>
      </c>
      <c r="F3605" s="1" t="s">
        <v>2810</v>
      </c>
      <c r="G3605" s="82" t="s">
        <v>2867</v>
      </c>
      <c r="H3605" s="1" t="s">
        <v>2816</v>
      </c>
    </row>
    <row r="3606" spans="1:8">
      <c r="A3606" s="1">
        <v>301</v>
      </c>
      <c r="B3606" s="33" t="s">
        <v>3375</v>
      </c>
      <c r="C3606" s="80">
        <v>13000</v>
      </c>
      <c r="D3606" s="81">
        <v>15435.55</v>
      </c>
      <c r="E3606" s="1" t="s">
        <v>2809</v>
      </c>
      <c r="F3606" s="1" t="s">
        <v>2810</v>
      </c>
      <c r="G3606" s="82" t="s">
        <v>2811</v>
      </c>
      <c r="H3606" s="1" t="s">
        <v>2876</v>
      </c>
    </row>
    <row r="3607" spans="1:8">
      <c r="A3607" s="1">
        <v>3272</v>
      </c>
      <c r="B3607" s="33" t="s">
        <v>3374</v>
      </c>
      <c r="C3607" s="80">
        <v>10000</v>
      </c>
      <c r="D3607" s="81">
        <v>15443</v>
      </c>
      <c r="E3607" s="1" t="s">
        <v>2809</v>
      </c>
      <c r="F3607" s="1" t="s">
        <v>2810</v>
      </c>
      <c r="G3607" s="82" t="s">
        <v>2818</v>
      </c>
      <c r="H3607" s="1" t="s">
        <v>2928</v>
      </c>
    </row>
    <row r="3608" spans="1:8">
      <c r="A3608" s="1">
        <v>3235</v>
      </c>
      <c r="B3608" s="33" t="s">
        <v>3373</v>
      </c>
      <c r="C3608" s="80">
        <v>15000</v>
      </c>
      <c r="D3608" s="81">
        <v>15481</v>
      </c>
      <c r="E3608" s="1" t="s">
        <v>2809</v>
      </c>
      <c r="F3608" s="1" t="s">
        <v>2810</v>
      </c>
      <c r="G3608" s="82" t="s">
        <v>2821</v>
      </c>
      <c r="H3608" s="1" t="s">
        <v>2928</v>
      </c>
    </row>
    <row r="3609" spans="1:8">
      <c r="A3609" s="1">
        <v>1218</v>
      </c>
      <c r="B3609" s="33" t="s">
        <v>3372</v>
      </c>
      <c r="C3609" s="80">
        <v>9000</v>
      </c>
      <c r="D3609" s="81">
        <v>15505</v>
      </c>
      <c r="E3609" s="1" t="s">
        <v>2809</v>
      </c>
      <c r="F3609" s="1" t="s">
        <v>2810</v>
      </c>
      <c r="G3609" s="82" t="s">
        <v>2818</v>
      </c>
      <c r="H3609" s="1" t="s">
        <v>2834</v>
      </c>
    </row>
    <row r="3610" spans="1:8">
      <c r="A3610" s="1">
        <v>1208</v>
      </c>
      <c r="B3610" s="33" t="s">
        <v>3371</v>
      </c>
      <c r="C3610" s="80">
        <v>10000</v>
      </c>
      <c r="D3610" s="81">
        <v>15530</v>
      </c>
      <c r="E3610" s="1" t="s">
        <v>2809</v>
      </c>
      <c r="F3610" s="1" t="s">
        <v>2810</v>
      </c>
      <c r="G3610" s="82" t="s">
        <v>2811</v>
      </c>
      <c r="H3610" s="1" t="s">
        <v>2834</v>
      </c>
    </row>
    <row r="3611" spans="1:8">
      <c r="A3611" s="1">
        <v>3411</v>
      </c>
      <c r="B3611" s="33" t="s">
        <v>3370</v>
      </c>
      <c r="C3611" s="80">
        <v>15000</v>
      </c>
      <c r="D3611" s="81">
        <v>15535</v>
      </c>
      <c r="E3611" s="1" t="s">
        <v>2809</v>
      </c>
      <c r="F3611" s="1" t="s">
        <v>2810</v>
      </c>
      <c r="G3611" s="82" t="s">
        <v>2880</v>
      </c>
      <c r="H3611" s="1" t="s">
        <v>2928</v>
      </c>
    </row>
    <row r="3612" spans="1:8">
      <c r="A3612" s="1">
        <v>1220</v>
      </c>
      <c r="B3612" s="33" t="s">
        <v>3369</v>
      </c>
      <c r="C3612" s="80">
        <v>15000</v>
      </c>
      <c r="D3612" s="81">
        <v>15565</v>
      </c>
      <c r="E3612" s="1" t="s">
        <v>2809</v>
      </c>
      <c r="F3612" s="1" t="s">
        <v>100</v>
      </c>
      <c r="G3612" s="82" t="s">
        <v>2851</v>
      </c>
      <c r="H3612" s="1" t="s">
        <v>2834</v>
      </c>
    </row>
    <row r="3613" spans="1:8" ht="27.6">
      <c r="A3613" s="1">
        <v>1631</v>
      </c>
      <c r="B3613" s="33" t="s">
        <v>3368</v>
      </c>
      <c r="C3613" s="80">
        <v>10000</v>
      </c>
      <c r="D3613" s="81">
        <v>15591</v>
      </c>
      <c r="E3613" s="1" t="s">
        <v>2809</v>
      </c>
      <c r="F3613" s="1" t="s">
        <v>2810</v>
      </c>
      <c r="G3613" s="82" t="s">
        <v>2880</v>
      </c>
      <c r="H3613" s="1" t="s">
        <v>2984</v>
      </c>
    </row>
    <row r="3614" spans="1:8">
      <c r="A3614" s="1">
        <v>365</v>
      </c>
      <c r="B3614" s="33" t="s">
        <v>3367</v>
      </c>
      <c r="C3614" s="80">
        <v>15000</v>
      </c>
      <c r="D3614" s="81">
        <v>15596</v>
      </c>
      <c r="E3614" s="1" t="s">
        <v>2809</v>
      </c>
      <c r="F3614" s="1" t="s">
        <v>2820</v>
      </c>
      <c r="G3614" s="82" t="s">
        <v>2839</v>
      </c>
      <c r="H3614" s="1" t="s">
        <v>2876</v>
      </c>
    </row>
    <row r="3615" spans="1:8">
      <c r="A3615" s="1">
        <v>3779</v>
      </c>
      <c r="B3615" s="33" t="s">
        <v>3366</v>
      </c>
      <c r="C3615" s="80">
        <v>15000</v>
      </c>
      <c r="D3615" s="81">
        <v>15597</v>
      </c>
      <c r="E3615" s="1" t="s">
        <v>2809</v>
      </c>
      <c r="F3615" s="1" t="s">
        <v>2810</v>
      </c>
      <c r="G3615" s="82" t="s">
        <v>2811</v>
      </c>
      <c r="H3615" s="1" t="s">
        <v>3032</v>
      </c>
    </row>
    <row r="3616" spans="1:8" ht="27.6">
      <c r="A3616" s="1">
        <v>2316</v>
      </c>
      <c r="B3616" s="33" t="s">
        <v>3365</v>
      </c>
      <c r="C3616" s="80">
        <v>15000</v>
      </c>
      <c r="D3616" s="81">
        <v>15606.4</v>
      </c>
      <c r="E3616" s="1" t="s">
        <v>2809</v>
      </c>
      <c r="F3616" s="1" t="s">
        <v>2810</v>
      </c>
      <c r="G3616" s="82" t="s">
        <v>2880</v>
      </c>
      <c r="H3616" s="1" t="s">
        <v>2948</v>
      </c>
    </row>
    <row r="3617" spans="1:8" ht="27.6">
      <c r="A3617" s="1">
        <v>795</v>
      </c>
      <c r="B3617" s="33" t="s">
        <v>3364</v>
      </c>
      <c r="C3617" s="80">
        <v>14000</v>
      </c>
      <c r="D3617" s="81">
        <v>15650</v>
      </c>
      <c r="E3617" s="1" t="s">
        <v>2809</v>
      </c>
      <c r="F3617" s="1" t="s">
        <v>2810</v>
      </c>
      <c r="G3617" s="82" t="s">
        <v>2811</v>
      </c>
      <c r="H3617" s="1" t="s">
        <v>2984</v>
      </c>
    </row>
    <row r="3618" spans="1:8">
      <c r="A3618" s="1">
        <v>1511</v>
      </c>
      <c r="B3618" s="33" t="s">
        <v>3363</v>
      </c>
      <c r="C3618" s="80">
        <v>14000</v>
      </c>
      <c r="D3618" s="81">
        <v>15651</v>
      </c>
      <c r="E3618" s="1" t="s">
        <v>2809</v>
      </c>
      <c r="F3618" s="1" t="s">
        <v>2810</v>
      </c>
      <c r="G3618" s="82" t="s">
        <v>2818</v>
      </c>
      <c r="H3618" s="1" t="s">
        <v>2834</v>
      </c>
    </row>
    <row r="3619" spans="1:8">
      <c r="A3619" s="1">
        <v>1959</v>
      </c>
      <c r="B3619" s="33" t="s">
        <v>3362</v>
      </c>
      <c r="C3619" s="80">
        <v>10000</v>
      </c>
      <c r="D3619" s="81">
        <v>15673.44</v>
      </c>
      <c r="E3619" s="1" t="s">
        <v>2809</v>
      </c>
      <c r="F3619" s="1" t="s">
        <v>2810</v>
      </c>
      <c r="G3619" s="82" t="s">
        <v>2867</v>
      </c>
      <c r="H3619" s="1" t="s">
        <v>2812</v>
      </c>
    </row>
    <row r="3620" spans="1:8">
      <c r="A3620" s="1">
        <v>3304</v>
      </c>
      <c r="B3620" s="33" t="s">
        <v>3361</v>
      </c>
      <c r="C3620" s="80">
        <v>15000</v>
      </c>
      <c r="D3620" s="81">
        <v>15677.5</v>
      </c>
      <c r="E3620" s="1" t="s">
        <v>2809</v>
      </c>
      <c r="F3620" s="1" t="s">
        <v>2810</v>
      </c>
      <c r="G3620" s="82" t="s">
        <v>2843</v>
      </c>
      <c r="H3620" s="1" t="s">
        <v>2928</v>
      </c>
    </row>
    <row r="3621" spans="1:8">
      <c r="A3621" s="1">
        <v>3013</v>
      </c>
      <c r="B3621" s="33" t="s">
        <v>3360</v>
      </c>
      <c r="C3621" s="80">
        <v>10000</v>
      </c>
      <c r="D3621" s="81">
        <v>15696</v>
      </c>
      <c r="E3621" s="1" t="s">
        <v>2809</v>
      </c>
      <c r="F3621" s="1" t="s">
        <v>2810</v>
      </c>
      <c r="G3621" s="82" t="s">
        <v>2825</v>
      </c>
      <c r="H3621" s="1" t="s">
        <v>2881</v>
      </c>
    </row>
    <row r="3622" spans="1:8" ht="27.6">
      <c r="A3622" s="1">
        <v>534</v>
      </c>
      <c r="B3622" s="33" t="s">
        <v>3359</v>
      </c>
      <c r="C3622" s="80">
        <v>15000</v>
      </c>
      <c r="D3622" s="81">
        <v>15700</v>
      </c>
      <c r="E3622" s="1" t="s">
        <v>2809</v>
      </c>
      <c r="F3622" s="1" t="s">
        <v>2833</v>
      </c>
      <c r="G3622" s="82" t="s">
        <v>2880</v>
      </c>
      <c r="H3622" s="1" t="s">
        <v>2928</v>
      </c>
    </row>
    <row r="3623" spans="1:8">
      <c r="A3623" s="1">
        <v>3274</v>
      </c>
      <c r="B3623" s="33" t="s">
        <v>3358</v>
      </c>
      <c r="C3623" s="80">
        <v>15500</v>
      </c>
      <c r="D3623" s="81">
        <v>15705</v>
      </c>
      <c r="E3623" s="1" t="s">
        <v>2809</v>
      </c>
      <c r="F3623" s="1" t="s">
        <v>2810</v>
      </c>
      <c r="G3623" s="82" t="s">
        <v>2839</v>
      </c>
      <c r="H3623" s="1" t="s">
        <v>2928</v>
      </c>
    </row>
    <row r="3624" spans="1:8">
      <c r="A3624" s="1">
        <v>289</v>
      </c>
      <c r="B3624" s="33" t="s">
        <v>3357</v>
      </c>
      <c r="C3624" s="80">
        <v>15000</v>
      </c>
      <c r="D3624" s="81">
        <v>15723</v>
      </c>
      <c r="E3624" s="1" t="s">
        <v>2809</v>
      </c>
      <c r="F3624" s="1" t="s">
        <v>2820</v>
      </c>
      <c r="G3624" s="82" t="s">
        <v>2818</v>
      </c>
      <c r="H3624" s="1" t="s">
        <v>2876</v>
      </c>
    </row>
    <row r="3625" spans="1:8">
      <c r="A3625" s="1">
        <v>2182</v>
      </c>
      <c r="B3625" s="33" t="s">
        <v>3356</v>
      </c>
      <c r="C3625" s="80">
        <v>3000</v>
      </c>
      <c r="D3625" s="81">
        <v>15725</v>
      </c>
      <c r="E3625" s="1" t="s">
        <v>2809</v>
      </c>
      <c r="F3625" s="1" t="s">
        <v>96</v>
      </c>
      <c r="G3625" s="82" t="s">
        <v>2867</v>
      </c>
      <c r="H3625" s="1" t="s">
        <v>2853</v>
      </c>
    </row>
    <row r="3626" spans="1:8" ht="27.6">
      <c r="A3626" s="1">
        <v>2995</v>
      </c>
      <c r="B3626" s="33" t="s">
        <v>3355</v>
      </c>
      <c r="C3626" s="80">
        <v>15000</v>
      </c>
      <c r="D3626" s="81">
        <v>15744</v>
      </c>
      <c r="E3626" s="1" t="s">
        <v>2809</v>
      </c>
      <c r="F3626" s="1" t="s">
        <v>2810</v>
      </c>
      <c r="G3626" s="82" t="s">
        <v>2815</v>
      </c>
      <c r="H3626" s="1" t="s">
        <v>2881</v>
      </c>
    </row>
    <row r="3627" spans="1:8" ht="27.6">
      <c r="A3627" s="1">
        <v>2618</v>
      </c>
      <c r="B3627" s="33" t="s">
        <v>3354</v>
      </c>
      <c r="C3627" s="80">
        <v>15000</v>
      </c>
      <c r="D3627" s="81">
        <v>15808</v>
      </c>
      <c r="E3627" s="1" t="s">
        <v>2809</v>
      </c>
      <c r="F3627" s="1" t="s">
        <v>2810</v>
      </c>
      <c r="G3627" s="82" t="s">
        <v>2818</v>
      </c>
      <c r="H3627" s="1" t="s">
        <v>2844</v>
      </c>
    </row>
    <row r="3628" spans="1:8" ht="27.6">
      <c r="A3628" s="1">
        <v>1304</v>
      </c>
      <c r="B3628" s="33" t="s">
        <v>3353</v>
      </c>
      <c r="C3628" s="80">
        <v>40000</v>
      </c>
      <c r="D3628" s="81">
        <v>15851</v>
      </c>
      <c r="E3628" s="1" t="s">
        <v>2814</v>
      </c>
      <c r="F3628" s="1" t="s">
        <v>2820</v>
      </c>
      <c r="G3628" s="82" t="s">
        <v>2839</v>
      </c>
      <c r="H3628" s="1" t="s">
        <v>2816</v>
      </c>
    </row>
    <row r="3629" spans="1:8" ht="27.6">
      <c r="A3629" s="1">
        <v>2257</v>
      </c>
      <c r="B3629" s="33" t="s">
        <v>3352</v>
      </c>
      <c r="C3629" s="80">
        <v>2500</v>
      </c>
      <c r="D3629" s="81">
        <v>15903.5</v>
      </c>
      <c r="E3629" s="1" t="s">
        <v>2809</v>
      </c>
      <c r="F3629" s="1" t="s">
        <v>2820</v>
      </c>
      <c r="G3629" s="82" t="s">
        <v>2825</v>
      </c>
      <c r="H3629" s="1" t="s">
        <v>2853</v>
      </c>
    </row>
    <row r="3630" spans="1:8">
      <c r="A3630" s="1">
        <v>1277</v>
      </c>
      <c r="B3630" s="33" t="s">
        <v>3351</v>
      </c>
      <c r="C3630" s="80">
        <v>15000</v>
      </c>
      <c r="D3630" s="81">
        <v>15918.65</v>
      </c>
      <c r="E3630" s="1" t="s">
        <v>2809</v>
      </c>
      <c r="F3630" s="1" t="s">
        <v>2810</v>
      </c>
      <c r="G3630" s="82" t="s">
        <v>2851</v>
      </c>
      <c r="H3630" s="1" t="s">
        <v>2984</v>
      </c>
    </row>
    <row r="3631" spans="1:8" ht="27.6">
      <c r="A3631" s="1">
        <v>2666</v>
      </c>
      <c r="B3631" s="33" t="s">
        <v>3350</v>
      </c>
      <c r="C3631" s="80">
        <v>10000</v>
      </c>
      <c r="D3631" s="81">
        <v>15929.51</v>
      </c>
      <c r="E3631" s="1" t="s">
        <v>2809</v>
      </c>
      <c r="F3631" s="1" t="s">
        <v>2810</v>
      </c>
      <c r="G3631" s="82" t="s">
        <v>2867</v>
      </c>
      <c r="H3631" s="1" t="s">
        <v>3237</v>
      </c>
    </row>
    <row r="3632" spans="1:8">
      <c r="A3632" s="1">
        <v>2196</v>
      </c>
      <c r="B3632" s="33" t="s">
        <v>3349</v>
      </c>
      <c r="C3632" s="80">
        <v>14000</v>
      </c>
      <c r="D3632" s="81">
        <v>15937</v>
      </c>
      <c r="E3632" s="1" t="s">
        <v>2809</v>
      </c>
      <c r="F3632" s="1" t="s">
        <v>2810</v>
      </c>
      <c r="G3632" s="82" t="s">
        <v>2843</v>
      </c>
      <c r="H3632" s="1" t="s">
        <v>2853</v>
      </c>
    </row>
    <row r="3633" spans="1:8">
      <c r="A3633" s="1">
        <v>396</v>
      </c>
      <c r="B3633" s="33" t="s">
        <v>3348</v>
      </c>
      <c r="C3633" s="80">
        <v>15000</v>
      </c>
      <c r="D3633" s="81">
        <v>16000</v>
      </c>
      <c r="E3633" s="1" t="s">
        <v>2809</v>
      </c>
      <c r="F3633" s="1" t="s">
        <v>2810</v>
      </c>
      <c r="G3633" s="82" t="s">
        <v>2821</v>
      </c>
      <c r="H3633" s="1" t="s">
        <v>2876</v>
      </c>
    </row>
    <row r="3634" spans="1:8">
      <c r="A3634" s="1">
        <v>240</v>
      </c>
      <c r="B3634" s="33" t="s">
        <v>3347</v>
      </c>
      <c r="C3634" s="80">
        <v>15000</v>
      </c>
      <c r="D3634" s="81">
        <v>16145.12</v>
      </c>
      <c r="E3634" s="1" t="s">
        <v>2809</v>
      </c>
      <c r="F3634" s="1" t="s">
        <v>2810</v>
      </c>
      <c r="G3634" s="82" t="s">
        <v>2849</v>
      </c>
      <c r="H3634" s="1" t="s">
        <v>2876</v>
      </c>
    </row>
    <row r="3635" spans="1:8">
      <c r="A3635" s="1">
        <v>1510</v>
      </c>
      <c r="B3635" s="33" t="s">
        <v>3346</v>
      </c>
      <c r="C3635" s="80">
        <v>16000</v>
      </c>
      <c r="D3635" s="81">
        <v>16165.6</v>
      </c>
      <c r="E3635" s="1" t="s">
        <v>2809</v>
      </c>
      <c r="F3635" s="1" t="s">
        <v>2820</v>
      </c>
      <c r="G3635" s="82" t="s">
        <v>2821</v>
      </c>
      <c r="H3635" s="1" t="s">
        <v>2834</v>
      </c>
    </row>
    <row r="3636" spans="1:8" ht="27.6">
      <c r="A3636" s="1">
        <v>1753</v>
      </c>
      <c r="B3636" s="33" t="s">
        <v>3345</v>
      </c>
      <c r="C3636" s="80">
        <v>15000</v>
      </c>
      <c r="D3636" s="81">
        <v>16200</v>
      </c>
      <c r="E3636" s="1" t="s">
        <v>2809</v>
      </c>
      <c r="F3636" s="1" t="s">
        <v>2911</v>
      </c>
      <c r="G3636" s="82" t="s">
        <v>2811</v>
      </c>
      <c r="H3636" s="1" t="s">
        <v>2834</v>
      </c>
    </row>
    <row r="3637" spans="1:8" ht="27.6">
      <c r="A3637" s="1">
        <v>1257</v>
      </c>
      <c r="B3637" s="33" t="s">
        <v>3344</v>
      </c>
      <c r="C3637" s="80">
        <v>5500</v>
      </c>
      <c r="D3637" s="81">
        <v>16210</v>
      </c>
      <c r="E3637" s="1" t="s">
        <v>2809</v>
      </c>
      <c r="F3637" s="1" t="s">
        <v>2810</v>
      </c>
      <c r="G3637" s="82" t="s">
        <v>2811</v>
      </c>
      <c r="H3637" s="1" t="s">
        <v>2984</v>
      </c>
    </row>
    <row r="3638" spans="1:8">
      <c r="A3638" s="1">
        <v>2044</v>
      </c>
      <c r="B3638" s="33" t="s">
        <v>3343</v>
      </c>
      <c r="C3638" s="80">
        <v>15000</v>
      </c>
      <c r="D3638" s="81">
        <v>16232</v>
      </c>
      <c r="E3638" s="1" t="s">
        <v>2809</v>
      </c>
      <c r="F3638" s="1" t="s">
        <v>2810</v>
      </c>
      <c r="G3638" s="82" t="s">
        <v>2825</v>
      </c>
      <c r="H3638" s="1" t="s">
        <v>2812</v>
      </c>
    </row>
    <row r="3639" spans="1:8">
      <c r="A3639" s="1">
        <v>3128</v>
      </c>
      <c r="B3639" s="33" t="s">
        <v>3342</v>
      </c>
      <c r="C3639" s="80">
        <v>15000</v>
      </c>
      <c r="D3639" s="81">
        <v>16291</v>
      </c>
      <c r="E3639" s="1" t="s">
        <v>2971</v>
      </c>
      <c r="F3639" s="1" t="s">
        <v>2810</v>
      </c>
      <c r="G3639" s="82" t="s">
        <v>2811</v>
      </c>
      <c r="H3639" s="1" t="s">
        <v>2928</v>
      </c>
    </row>
    <row r="3640" spans="1:8">
      <c r="A3640" s="1">
        <v>286</v>
      </c>
      <c r="B3640" s="33" t="s">
        <v>3341</v>
      </c>
      <c r="C3640" s="80">
        <v>15000</v>
      </c>
      <c r="D3640" s="81">
        <v>16373</v>
      </c>
      <c r="E3640" s="1" t="s">
        <v>2809</v>
      </c>
      <c r="F3640" s="1" t="s">
        <v>2810</v>
      </c>
      <c r="G3640" s="82" t="s">
        <v>2811</v>
      </c>
      <c r="H3640" s="1" t="s">
        <v>2876</v>
      </c>
    </row>
    <row r="3641" spans="1:8">
      <c r="A3641" s="1">
        <v>3402</v>
      </c>
      <c r="B3641" s="33" t="s">
        <v>3340</v>
      </c>
      <c r="C3641" s="80">
        <v>15000</v>
      </c>
      <c r="D3641" s="81">
        <v>16465</v>
      </c>
      <c r="E3641" s="1" t="s">
        <v>2809</v>
      </c>
      <c r="F3641" s="1" t="s">
        <v>2810</v>
      </c>
      <c r="G3641" s="82" t="s">
        <v>2818</v>
      </c>
      <c r="H3641" s="1" t="s">
        <v>2928</v>
      </c>
    </row>
    <row r="3642" spans="1:8">
      <c r="A3642" s="1">
        <v>3043</v>
      </c>
      <c r="B3642" s="33" t="s">
        <v>3339</v>
      </c>
      <c r="C3642" s="80">
        <v>15000</v>
      </c>
      <c r="D3642" s="81">
        <v>16501</v>
      </c>
      <c r="E3642" s="1" t="s">
        <v>2809</v>
      </c>
      <c r="F3642" s="1" t="s">
        <v>96</v>
      </c>
      <c r="G3642" s="82" t="s">
        <v>2849</v>
      </c>
      <c r="H3642" s="1" t="s">
        <v>2881</v>
      </c>
    </row>
    <row r="3643" spans="1:8">
      <c r="A3643" s="1">
        <v>338</v>
      </c>
      <c r="B3643" s="33" t="s">
        <v>3338</v>
      </c>
      <c r="C3643" s="80">
        <v>15000</v>
      </c>
      <c r="D3643" s="81">
        <v>16520.04</v>
      </c>
      <c r="E3643" s="1" t="s">
        <v>2809</v>
      </c>
      <c r="F3643" s="1" t="s">
        <v>2810</v>
      </c>
      <c r="G3643" s="82" t="s">
        <v>2851</v>
      </c>
      <c r="H3643" s="1" t="s">
        <v>2876</v>
      </c>
    </row>
    <row r="3644" spans="1:8" ht="27.6">
      <c r="A3644" s="1">
        <v>1505</v>
      </c>
      <c r="B3644" s="33" t="s">
        <v>3337</v>
      </c>
      <c r="C3644" s="80">
        <v>16000</v>
      </c>
      <c r="D3644" s="81">
        <v>16573</v>
      </c>
      <c r="E3644" s="1" t="s">
        <v>2809</v>
      </c>
      <c r="F3644" s="1" t="s">
        <v>100</v>
      </c>
      <c r="G3644" s="82" t="s">
        <v>2811</v>
      </c>
      <c r="H3644" s="1" t="s">
        <v>2834</v>
      </c>
    </row>
    <row r="3645" spans="1:8">
      <c r="A3645" s="1">
        <v>1280</v>
      </c>
      <c r="B3645" s="33" t="s">
        <v>3336</v>
      </c>
      <c r="C3645" s="80">
        <v>15000</v>
      </c>
      <c r="D3645" s="81">
        <v>16636.78</v>
      </c>
      <c r="E3645" s="1" t="s">
        <v>2809</v>
      </c>
      <c r="F3645" s="1" t="s">
        <v>2810</v>
      </c>
      <c r="G3645" s="82" t="s">
        <v>2815</v>
      </c>
      <c r="H3645" s="1" t="s">
        <v>2984</v>
      </c>
    </row>
    <row r="3646" spans="1:8" ht="27.6">
      <c r="A3646" s="1">
        <v>1203</v>
      </c>
      <c r="B3646" s="33" t="s">
        <v>3335</v>
      </c>
      <c r="C3646" s="80">
        <v>16300</v>
      </c>
      <c r="D3646" s="81">
        <v>16700</v>
      </c>
      <c r="E3646" s="1" t="s">
        <v>2809</v>
      </c>
      <c r="F3646" s="1" t="s">
        <v>2810</v>
      </c>
      <c r="G3646" s="82" t="s">
        <v>2825</v>
      </c>
      <c r="H3646" s="1" t="s">
        <v>2834</v>
      </c>
    </row>
    <row r="3647" spans="1:8" ht="27.6">
      <c r="A3647" s="1">
        <v>2723</v>
      </c>
      <c r="B3647" s="33" t="s">
        <v>3334</v>
      </c>
      <c r="C3647" s="80">
        <v>12000</v>
      </c>
      <c r="D3647" s="81">
        <v>16806</v>
      </c>
      <c r="E3647" s="1" t="s">
        <v>2809</v>
      </c>
      <c r="F3647" s="1" t="s">
        <v>2810</v>
      </c>
      <c r="G3647" s="82" t="s">
        <v>2843</v>
      </c>
      <c r="H3647" s="1" t="s">
        <v>2812</v>
      </c>
    </row>
    <row r="3648" spans="1:8" ht="27.6">
      <c r="A3648" s="1">
        <v>1972</v>
      </c>
      <c r="B3648" s="33" t="s">
        <v>3333</v>
      </c>
      <c r="C3648" s="80">
        <v>2500</v>
      </c>
      <c r="D3648" s="81">
        <v>16862</v>
      </c>
      <c r="E3648" s="1" t="s">
        <v>2809</v>
      </c>
      <c r="F3648" s="1" t="s">
        <v>2810</v>
      </c>
      <c r="G3648" s="82" t="s">
        <v>2818</v>
      </c>
      <c r="H3648" s="1" t="s">
        <v>2812</v>
      </c>
    </row>
    <row r="3649" spans="1:8" ht="27.6">
      <c r="A3649" s="1">
        <v>955</v>
      </c>
      <c r="B3649" s="33" t="s">
        <v>3332</v>
      </c>
      <c r="C3649" s="80">
        <v>300000</v>
      </c>
      <c r="D3649" s="81">
        <v>16984</v>
      </c>
      <c r="E3649" s="1" t="s">
        <v>2861</v>
      </c>
      <c r="F3649" s="1" t="s">
        <v>2810</v>
      </c>
      <c r="G3649" s="82" t="s">
        <v>2867</v>
      </c>
      <c r="H3649" s="1" t="s">
        <v>2816</v>
      </c>
    </row>
    <row r="3650" spans="1:8">
      <c r="A3650" s="1">
        <v>346</v>
      </c>
      <c r="B3650" s="33" t="s">
        <v>3331</v>
      </c>
      <c r="C3650" s="80">
        <v>10000</v>
      </c>
      <c r="D3650" s="81">
        <v>17028.88</v>
      </c>
      <c r="E3650" s="1" t="s">
        <v>2809</v>
      </c>
      <c r="F3650" s="1" t="s">
        <v>2810</v>
      </c>
      <c r="G3650" s="82" t="s">
        <v>2880</v>
      </c>
      <c r="H3650" s="1" t="s">
        <v>2876</v>
      </c>
    </row>
    <row r="3651" spans="1:8" ht="27.6">
      <c r="A3651" s="1">
        <v>316</v>
      </c>
      <c r="B3651" s="33" t="s">
        <v>3330</v>
      </c>
      <c r="C3651" s="80">
        <v>15000</v>
      </c>
      <c r="D3651" s="81">
        <v>17066</v>
      </c>
      <c r="E3651" s="1" t="s">
        <v>2809</v>
      </c>
      <c r="F3651" s="1" t="s">
        <v>96</v>
      </c>
      <c r="G3651" s="82" t="s">
        <v>2843</v>
      </c>
      <c r="H3651" s="1" t="s">
        <v>2876</v>
      </c>
    </row>
    <row r="3652" spans="1:8" ht="27.6">
      <c r="A3652" s="1">
        <v>2656</v>
      </c>
      <c r="B3652" s="33" t="s">
        <v>3329</v>
      </c>
      <c r="C3652" s="80">
        <v>150000</v>
      </c>
      <c r="D3652" s="81">
        <v>17155</v>
      </c>
      <c r="E3652" s="1" t="s">
        <v>2814</v>
      </c>
      <c r="F3652" s="1" t="s">
        <v>2810</v>
      </c>
      <c r="G3652" s="82" t="s">
        <v>2811</v>
      </c>
      <c r="H3652" s="1" t="s">
        <v>2844</v>
      </c>
    </row>
    <row r="3653" spans="1:8" ht="27.6">
      <c r="A3653" s="1">
        <v>2108</v>
      </c>
      <c r="B3653" s="33" t="s">
        <v>3328</v>
      </c>
      <c r="C3653" s="80">
        <v>16000</v>
      </c>
      <c r="D3653" s="81">
        <v>17170</v>
      </c>
      <c r="E3653" s="1" t="s">
        <v>2809</v>
      </c>
      <c r="F3653" s="1" t="s">
        <v>2810</v>
      </c>
      <c r="G3653" s="82" t="s">
        <v>2867</v>
      </c>
      <c r="H3653" s="1" t="s">
        <v>2948</v>
      </c>
    </row>
    <row r="3654" spans="1:8" ht="27.6">
      <c r="A3654" s="1">
        <v>2612</v>
      </c>
      <c r="B3654" s="33" t="s">
        <v>3327</v>
      </c>
      <c r="C3654" s="80">
        <v>10000</v>
      </c>
      <c r="D3654" s="81">
        <v>17176.13</v>
      </c>
      <c r="E3654" s="1" t="s">
        <v>2809</v>
      </c>
      <c r="F3654" s="1" t="s">
        <v>2810</v>
      </c>
      <c r="G3654" s="82" t="s">
        <v>2815</v>
      </c>
      <c r="H3654" s="1" t="s">
        <v>2844</v>
      </c>
    </row>
    <row r="3655" spans="1:8">
      <c r="A3655" s="1">
        <v>1466</v>
      </c>
      <c r="B3655" s="33" t="s">
        <v>3326</v>
      </c>
      <c r="C3655" s="80">
        <v>16000</v>
      </c>
      <c r="D3655" s="81">
        <v>17260.37</v>
      </c>
      <c r="E3655" s="1" t="s">
        <v>2809</v>
      </c>
      <c r="F3655" s="1" t="s">
        <v>2810</v>
      </c>
      <c r="G3655" s="82" t="s">
        <v>2815</v>
      </c>
      <c r="H3655" s="1" t="s">
        <v>2827</v>
      </c>
    </row>
    <row r="3656" spans="1:8" ht="27.6">
      <c r="A3656" s="1">
        <v>2041</v>
      </c>
      <c r="B3656" s="33" t="s">
        <v>3325</v>
      </c>
      <c r="C3656" s="80">
        <v>9500</v>
      </c>
      <c r="D3656" s="81">
        <v>17277</v>
      </c>
      <c r="E3656" s="1" t="s">
        <v>2809</v>
      </c>
      <c r="F3656" s="1" t="s">
        <v>2810</v>
      </c>
      <c r="G3656" s="82" t="s">
        <v>2818</v>
      </c>
      <c r="H3656" s="1" t="s">
        <v>2812</v>
      </c>
    </row>
    <row r="3657" spans="1:8">
      <c r="A3657" s="1">
        <v>1890</v>
      </c>
      <c r="B3657" s="33" t="s">
        <v>3324</v>
      </c>
      <c r="C3657" s="80">
        <v>12000</v>
      </c>
      <c r="D3657" s="81">
        <v>17350.13</v>
      </c>
      <c r="E3657" s="1" t="s">
        <v>2809</v>
      </c>
      <c r="F3657" s="1" t="s">
        <v>2810</v>
      </c>
      <c r="G3657" s="82" t="s">
        <v>2843</v>
      </c>
      <c r="H3657" s="1" t="s">
        <v>2948</v>
      </c>
    </row>
    <row r="3658" spans="1:8">
      <c r="A3658" s="1">
        <v>1938</v>
      </c>
      <c r="B3658" s="33" t="s">
        <v>3323</v>
      </c>
      <c r="C3658" s="80">
        <v>15000</v>
      </c>
      <c r="D3658" s="81">
        <v>17390</v>
      </c>
      <c r="E3658" s="1" t="s">
        <v>2809</v>
      </c>
      <c r="F3658" s="1" t="s">
        <v>2810</v>
      </c>
      <c r="G3658" s="82" t="s">
        <v>2821</v>
      </c>
      <c r="H3658" s="1" t="s">
        <v>2948</v>
      </c>
    </row>
    <row r="3659" spans="1:8">
      <c r="A3659" s="1">
        <v>1207</v>
      </c>
      <c r="B3659" s="33" t="s">
        <v>3322</v>
      </c>
      <c r="C3659" s="80">
        <v>16700</v>
      </c>
      <c r="D3659" s="81">
        <v>17396</v>
      </c>
      <c r="E3659" s="1" t="s">
        <v>2809</v>
      </c>
      <c r="F3659" s="1" t="s">
        <v>2856</v>
      </c>
      <c r="G3659" s="82" t="s">
        <v>2849</v>
      </c>
      <c r="H3659" s="1" t="s">
        <v>2834</v>
      </c>
    </row>
    <row r="3660" spans="1:8">
      <c r="A3660" s="1">
        <v>379</v>
      </c>
      <c r="B3660" s="33" t="s">
        <v>3321</v>
      </c>
      <c r="C3660" s="80">
        <v>15000</v>
      </c>
      <c r="D3660" s="81">
        <v>17412</v>
      </c>
      <c r="E3660" s="1" t="s">
        <v>2809</v>
      </c>
      <c r="F3660" s="1" t="s">
        <v>2810</v>
      </c>
      <c r="G3660" s="82" t="s">
        <v>2849</v>
      </c>
      <c r="H3660" s="1" t="s">
        <v>2876</v>
      </c>
    </row>
    <row r="3661" spans="1:8" ht="27.6">
      <c r="A3661" s="1">
        <v>3187</v>
      </c>
      <c r="B3661" s="33" t="s">
        <v>3320</v>
      </c>
      <c r="C3661" s="80">
        <v>15000</v>
      </c>
      <c r="D3661" s="81">
        <v>17444</v>
      </c>
      <c r="E3661" s="1" t="s">
        <v>2809</v>
      </c>
      <c r="F3661" s="1" t="s">
        <v>2810</v>
      </c>
      <c r="G3661" s="82" t="s">
        <v>2851</v>
      </c>
      <c r="H3661" s="1" t="s">
        <v>2928</v>
      </c>
    </row>
    <row r="3662" spans="1:8" ht="27.6">
      <c r="A3662" s="1">
        <v>821</v>
      </c>
      <c r="B3662" s="33" t="s">
        <v>3319</v>
      </c>
      <c r="C3662" s="80">
        <v>17482</v>
      </c>
      <c r="D3662" s="81">
        <v>17482</v>
      </c>
      <c r="E3662" s="1" t="s">
        <v>2809</v>
      </c>
      <c r="F3662" s="1" t="s">
        <v>2810</v>
      </c>
      <c r="G3662" s="82" t="s">
        <v>2849</v>
      </c>
      <c r="H3662" s="1" t="s">
        <v>2984</v>
      </c>
    </row>
    <row r="3663" spans="1:8">
      <c r="A3663" s="1">
        <v>1852</v>
      </c>
      <c r="B3663" s="33" t="s">
        <v>3318</v>
      </c>
      <c r="C3663" s="80">
        <v>15000</v>
      </c>
      <c r="D3663" s="81">
        <v>17545</v>
      </c>
      <c r="E3663" s="1" t="s">
        <v>2809</v>
      </c>
      <c r="F3663" s="1" t="s">
        <v>2810</v>
      </c>
      <c r="G3663" s="82" t="s">
        <v>2849</v>
      </c>
      <c r="H3663" s="1" t="s">
        <v>2984</v>
      </c>
    </row>
    <row r="3664" spans="1:8" ht="27.6">
      <c r="A3664" s="1">
        <v>993</v>
      </c>
      <c r="B3664" s="33" t="s">
        <v>3317</v>
      </c>
      <c r="C3664" s="80">
        <v>70000</v>
      </c>
      <c r="D3664" s="81">
        <v>17561</v>
      </c>
      <c r="E3664" s="1" t="s">
        <v>2861</v>
      </c>
      <c r="F3664" s="1" t="s">
        <v>2810</v>
      </c>
      <c r="G3664" s="82" t="s">
        <v>2818</v>
      </c>
      <c r="H3664" s="1" t="s">
        <v>2816</v>
      </c>
    </row>
    <row r="3665" spans="1:8" ht="27.6">
      <c r="A3665" s="1">
        <v>1341</v>
      </c>
      <c r="B3665" s="33" t="s">
        <v>3316</v>
      </c>
      <c r="C3665" s="80">
        <v>25000</v>
      </c>
      <c r="D3665" s="81">
        <v>17590</v>
      </c>
      <c r="E3665" s="1" t="s">
        <v>2814</v>
      </c>
      <c r="F3665" s="1" t="s">
        <v>2820</v>
      </c>
      <c r="G3665" s="82" t="s">
        <v>2867</v>
      </c>
      <c r="H3665" s="1" t="s">
        <v>2816</v>
      </c>
    </row>
    <row r="3666" spans="1:8" ht="27.6">
      <c r="A3666" s="1">
        <v>1540</v>
      </c>
      <c r="B3666" s="33" t="s">
        <v>3315</v>
      </c>
      <c r="C3666" s="80">
        <v>15000</v>
      </c>
      <c r="D3666" s="81">
        <v>17680</v>
      </c>
      <c r="E3666" s="1" t="s">
        <v>2809</v>
      </c>
      <c r="F3666" s="1" t="s">
        <v>2810</v>
      </c>
      <c r="G3666" s="82" t="s">
        <v>2818</v>
      </c>
      <c r="H3666" s="1" t="s">
        <v>2834</v>
      </c>
    </row>
    <row r="3667" spans="1:8">
      <c r="A3667" s="1">
        <v>2633</v>
      </c>
      <c r="B3667" s="33" t="s">
        <v>3314</v>
      </c>
      <c r="C3667" s="80">
        <v>5000</v>
      </c>
      <c r="D3667" s="81">
        <v>17731</v>
      </c>
      <c r="E3667" s="1" t="s">
        <v>2809</v>
      </c>
      <c r="F3667" s="1" t="s">
        <v>2810</v>
      </c>
      <c r="G3667" s="82" t="s">
        <v>2839</v>
      </c>
      <c r="H3667" s="1" t="s">
        <v>2844</v>
      </c>
    </row>
    <row r="3668" spans="1:8">
      <c r="A3668" s="1">
        <v>313</v>
      </c>
      <c r="B3668" s="33" t="s">
        <v>3313</v>
      </c>
      <c r="C3668" s="80">
        <v>17000</v>
      </c>
      <c r="D3668" s="81">
        <v>17805</v>
      </c>
      <c r="E3668" s="1" t="s">
        <v>2809</v>
      </c>
      <c r="F3668" s="1" t="s">
        <v>2810</v>
      </c>
      <c r="G3668" s="82" t="s">
        <v>2821</v>
      </c>
      <c r="H3668" s="1" t="s">
        <v>2876</v>
      </c>
    </row>
    <row r="3669" spans="1:8">
      <c r="A3669" s="1">
        <v>345</v>
      </c>
      <c r="B3669" s="33" t="s">
        <v>3312</v>
      </c>
      <c r="C3669" s="80">
        <v>14500</v>
      </c>
      <c r="D3669" s="81">
        <v>17875</v>
      </c>
      <c r="E3669" s="1" t="s">
        <v>2809</v>
      </c>
      <c r="F3669" s="1" t="s">
        <v>2810</v>
      </c>
      <c r="G3669" s="82" t="s">
        <v>2823</v>
      </c>
      <c r="H3669" s="1" t="s">
        <v>2876</v>
      </c>
    </row>
    <row r="3670" spans="1:8">
      <c r="A3670" s="1">
        <v>299</v>
      </c>
      <c r="B3670" s="33" t="s">
        <v>3311</v>
      </c>
      <c r="C3670" s="80">
        <v>10000</v>
      </c>
      <c r="D3670" s="81">
        <v>17895.25</v>
      </c>
      <c r="E3670" s="1" t="s">
        <v>2809</v>
      </c>
      <c r="F3670" s="1" t="s">
        <v>2810</v>
      </c>
      <c r="G3670" s="82" t="s">
        <v>2818</v>
      </c>
      <c r="H3670" s="1" t="s">
        <v>2876</v>
      </c>
    </row>
    <row r="3671" spans="1:8">
      <c r="A3671" s="1">
        <v>2608</v>
      </c>
      <c r="B3671" s="33" t="s">
        <v>3310</v>
      </c>
      <c r="C3671" s="80">
        <v>8000</v>
      </c>
      <c r="D3671" s="81">
        <v>17914</v>
      </c>
      <c r="E3671" s="1" t="s">
        <v>2809</v>
      </c>
      <c r="F3671" s="1" t="s">
        <v>2810</v>
      </c>
      <c r="G3671" s="82" t="s">
        <v>2811</v>
      </c>
      <c r="H3671" s="1" t="s">
        <v>2844</v>
      </c>
    </row>
    <row r="3672" spans="1:8">
      <c r="A3672" s="1">
        <v>1504</v>
      </c>
      <c r="B3672" s="33" t="s">
        <v>3309</v>
      </c>
      <c r="C3672" s="80">
        <v>6500</v>
      </c>
      <c r="D3672" s="81">
        <v>18066</v>
      </c>
      <c r="E3672" s="1" t="s">
        <v>2809</v>
      </c>
      <c r="F3672" s="1" t="s">
        <v>2820</v>
      </c>
      <c r="G3672" s="82" t="s">
        <v>2825</v>
      </c>
      <c r="H3672" s="1" t="s">
        <v>2834</v>
      </c>
    </row>
    <row r="3673" spans="1:8">
      <c r="A3673" s="1">
        <v>256</v>
      </c>
      <c r="B3673" s="33" t="s">
        <v>3308</v>
      </c>
      <c r="C3673" s="80">
        <v>13000</v>
      </c>
      <c r="D3673" s="81">
        <v>18083</v>
      </c>
      <c r="E3673" s="1" t="s">
        <v>2809</v>
      </c>
      <c r="F3673" s="1" t="s">
        <v>2810</v>
      </c>
      <c r="G3673" s="82" t="s">
        <v>2811</v>
      </c>
      <c r="H3673" s="1" t="s">
        <v>2876</v>
      </c>
    </row>
    <row r="3674" spans="1:8" ht="27.6">
      <c r="A3674" s="1">
        <v>2664</v>
      </c>
      <c r="B3674" s="33" t="s">
        <v>3307</v>
      </c>
      <c r="C3674" s="80">
        <v>17500</v>
      </c>
      <c r="D3674" s="81">
        <v>18100</v>
      </c>
      <c r="E3674" s="1" t="s">
        <v>2809</v>
      </c>
      <c r="F3674" s="1" t="s">
        <v>2810</v>
      </c>
      <c r="G3674" s="82" t="s">
        <v>2843</v>
      </c>
      <c r="H3674" s="1" t="s">
        <v>3237</v>
      </c>
    </row>
    <row r="3675" spans="1:8" ht="27.6">
      <c r="A3675" s="1">
        <v>3019</v>
      </c>
      <c r="B3675" s="33" t="s">
        <v>3306</v>
      </c>
      <c r="C3675" s="80">
        <v>15000</v>
      </c>
      <c r="D3675" s="81">
        <v>18185</v>
      </c>
      <c r="E3675" s="1" t="s">
        <v>2809</v>
      </c>
      <c r="F3675" s="1" t="s">
        <v>2810</v>
      </c>
      <c r="G3675" s="82" t="s">
        <v>2823</v>
      </c>
      <c r="H3675" s="1" t="s">
        <v>2881</v>
      </c>
    </row>
    <row r="3676" spans="1:8" ht="27.6">
      <c r="A3676" s="1">
        <v>2305</v>
      </c>
      <c r="B3676" s="33" t="s">
        <v>3305</v>
      </c>
      <c r="C3676" s="80">
        <v>18000</v>
      </c>
      <c r="D3676" s="81">
        <v>18221</v>
      </c>
      <c r="E3676" s="1" t="s">
        <v>2809</v>
      </c>
      <c r="F3676" s="1" t="s">
        <v>2810</v>
      </c>
      <c r="G3676" s="82" t="s">
        <v>2851</v>
      </c>
      <c r="H3676" s="1" t="s">
        <v>2948</v>
      </c>
    </row>
    <row r="3677" spans="1:8" ht="27.6">
      <c r="A3677" s="1">
        <v>1516</v>
      </c>
      <c r="B3677" s="33" t="s">
        <v>3304</v>
      </c>
      <c r="C3677" s="80">
        <v>17000</v>
      </c>
      <c r="D3677" s="81">
        <v>18472</v>
      </c>
      <c r="E3677" s="1" t="s">
        <v>2809</v>
      </c>
      <c r="F3677" s="1" t="s">
        <v>2810</v>
      </c>
      <c r="G3677" s="82" t="s">
        <v>2880</v>
      </c>
      <c r="H3677" s="1" t="s">
        <v>2834</v>
      </c>
    </row>
    <row r="3678" spans="1:8">
      <c r="A3678" s="1">
        <v>1282</v>
      </c>
      <c r="B3678" s="33" t="s">
        <v>3303</v>
      </c>
      <c r="C3678" s="80">
        <v>15000</v>
      </c>
      <c r="D3678" s="81">
        <v>18542</v>
      </c>
      <c r="E3678" s="1" t="s">
        <v>2809</v>
      </c>
      <c r="F3678" s="1" t="s">
        <v>2810</v>
      </c>
      <c r="G3678" s="82" t="s">
        <v>2843</v>
      </c>
      <c r="H3678" s="1" t="s">
        <v>2984</v>
      </c>
    </row>
    <row r="3679" spans="1:8">
      <c r="A3679" s="1">
        <v>1520</v>
      </c>
      <c r="B3679" s="33" t="s">
        <v>3302</v>
      </c>
      <c r="C3679" s="80">
        <v>18000</v>
      </c>
      <c r="D3679" s="81">
        <v>18625</v>
      </c>
      <c r="E3679" s="1" t="s">
        <v>2809</v>
      </c>
      <c r="F3679" s="1" t="s">
        <v>2810</v>
      </c>
      <c r="G3679" s="82" t="s">
        <v>2843</v>
      </c>
      <c r="H3679" s="1" t="s">
        <v>2834</v>
      </c>
    </row>
    <row r="3680" spans="1:8">
      <c r="A3680" s="1">
        <v>2718</v>
      </c>
      <c r="B3680" s="33" t="s">
        <v>3301</v>
      </c>
      <c r="C3680" s="80">
        <v>18000</v>
      </c>
      <c r="D3680" s="81">
        <v>18645</v>
      </c>
      <c r="E3680" s="1" t="s">
        <v>2809</v>
      </c>
      <c r="F3680" s="1" t="s">
        <v>2810</v>
      </c>
      <c r="G3680" s="82" t="s">
        <v>2823</v>
      </c>
      <c r="H3680" s="1" t="s">
        <v>2881</v>
      </c>
    </row>
    <row r="3681" spans="1:8">
      <c r="A3681" s="1">
        <v>392</v>
      </c>
      <c r="B3681" s="33" t="s">
        <v>3300</v>
      </c>
      <c r="C3681" s="80">
        <v>18500</v>
      </c>
      <c r="D3681" s="81">
        <v>18667</v>
      </c>
      <c r="E3681" s="1" t="s">
        <v>2809</v>
      </c>
      <c r="F3681" s="1" t="s">
        <v>2810</v>
      </c>
      <c r="G3681" s="82" t="s">
        <v>2867</v>
      </c>
      <c r="H3681" s="1" t="s">
        <v>2876</v>
      </c>
    </row>
    <row r="3682" spans="1:8">
      <c r="A3682" s="1">
        <v>2259</v>
      </c>
      <c r="B3682" s="33" t="s">
        <v>3299</v>
      </c>
      <c r="C3682" s="80">
        <v>1000</v>
      </c>
      <c r="D3682" s="81">
        <v>18671</v>
      </c>
      <c r="E3682" s="1" t="s">
        <v>2809</v>
      </c>
      <c r="F3682" s="1" t="s">
        <v>2820</v>
      </c>
      <c r="G3682" s="82" t="s">
        <v>2843</v>
      </c>
      <c r="H3682" s="1" t="s">
        <v>2853</v>
      </c>
    </row>
    <row r="3683" spans="1:8">
      <c r="A3683" s="1">
        <v>2244</v>
      </c>
      <c r="B3683" s="33" t="s">
        <v>3298</v>
      </c>
      <c r="C3683" s="80">
        <v>5000</v>
      </c>
      <c r="D3683" s="81">
        <v>18851</v>
      </c>
      <c r="E3683" s="1" t="s">
        <v>2809</v>
      </c>
      <c r="F3683" s="1" t="s">
        <v>2810</v>
      </c>
      <c r="G3683" s="82" t="s">
        <v>2818</v>
      </c>
      <c r="H3683" s="1" t="s">
        <v>2853</v>
      </c>
    </row>
    <row r="3684" spans="1:8" ht="27.6">
      <c r="A3684" s="1">
        <v>657</v>
      </c>
      <c r="B3684" s="33" t="s">
        <v>3297</v>
      </c>
      <c r="C3684" s="80">
        <v>15000</v>
      </c>
      <c r="D3684" s="81">
        <v>18855</v>
      </c>
      <c r="E3684" s="1" t="s">
        <v>2809</v>
      </c>
      <c r="F3684" s="1" t="s">
        <v>2810</v>
      </c>
      <c r="G3684" s="82" t="s">
        <v>2843</v>
      </c>
      <c r="H3684" s="1" t="s">
        <v>2816</v>
      </c>
    </row>
    <row r="3685" spans="1:8">
      <c r="A3685" s="1">
        <v>414</v>
      </c>
      <c r="B3685" s="33" t="s">
        <v>3296</v>
      </c>
      <c r="C3685" s="80">
        <v>18500</v>
      </c>
      <c r="D3685" s="81">
        <v>19028</v>
      </c>
      <c r="E3685" s="1" t="s">
        <v>2809</v>
      </c>
      <c r="F3685" s="1" t="s">
        <v>2810</v>
      </c>
      <c r="G3685" s="82" t="s">
        <v>2880</v>
      </c>
      <c r="H3685" s="1" t="s">
        <v>2876</v>
      </c>
    </row>
    <row r="3686" spans="1:8">
      <c r="A3686" s="1">
        <v>1529</v>
      </c>
      <c r="B3686" s="33" t="s">
        <v>3295</v>
      </c>
      <c r="C3686" s="80">
        <v>19000</v>
      </c>
      <c r="D3686" s="81">
        <v>19129</v>
      </c>
      <c r="E3686" s="1" t="s">
        <v>2809</v>
      </c>
      <c r="F3686" s="1" t="s">
        <v>2810</v>
      </c>
      <c r="G3686" s="82" t="s">
        <v>2811</v>
      </c>
      <c r="H3686" s="1" t="s">
        <v>2834</v>
      </c>
    </row>
    <row r="3687" spans="1:8">
      <c r="A3687" s="1">
        <v>951</v>
      </c>
      <c r="B3687" s="33" t="s">
        <v>3294</v>
      </c>
      <c r="C3687" s="80">
        <v>50000</v>
      </c>
      <c r="D3687" s="81">
        <v>19195</v>
      </c>
      <c r="E3687" s="1" t="s">
        <v>2861</v>
      </c>
      <c r="F3687" s="1" t="s">
        <v>2810</v>
      </c>
      <c r="G3687" s="82" t="s">
        <v>2823</v>
      </c>
      <c r="H3687" s="1" t="s">
        <v>2816</v>
      </c>
    </row>
    <row r="3688" spans="1:8" ht="27.6">
      <c r="A3688" s="1">
        <v>1962</v>
      </c>
      <c r="B3688" s="33" t="s">
        <v>3293</v>
      </c>
      <c r="C3688" s="80">
        <v>10000</v>
      </c>
      <c r="D3688" s="81">
        <v>19292.5</v>
      </c>
      <c r="E3688" s="1" t="s">
        <v>2809</v>
      </c>
      <c r="F3688" s="1" t="s">
        <v>2810</v>
      </c>
      <c r="G3688" s="82" t="s">
        <v>2823</v>
      </c>
      <c r="H3688" s="1" t="s">
        <v>2812</v>
      </c>
    </row>
    <row r="3689" spans="1:8">
      <c r="A3689" s="1">
        <v>2247</v>
      </c>
      <c r="B3689" s="33" t="s">
        <v>3292</v>
      </c>
      <c r="C3689" s="80">
        <v>18500</v>
      </c>
      <c r="D3689" s="81">
        <v>19324</v>
      </c>
      <c r="E3689" s="1" t="s">
        <v>2809</v>
      </c>
      <c r="F3689" s="1" t="s">
        <v>2810</v>
      </c>
      <c r="G3689" s="82" t="s">
        <v>2851</v>
      </c>
      <c r="H3689" s="1" t="s">
        <v>2853</v>
      </c>
    </row>
    <row r="3690" spans="1:8" ht="27.6">
      <c r="A3690" s="1">
        <v>959</v>
      </c>
      <c r="B3690" s="33" t="s">
        <v>3291</v>
      </c>
      <c r="C3690" s="80">
        <v>50000</v>
      </c>
      <c r="D3690" s="81">
        <v>19430</v>
      </c>
      <c r="E3690" s="1" t="s">
        <v>2861</v>
      </c>
      <c r="F3690" s="1" t="s">
        <v>2810</v>
      </c>
      <c r="G3690" s="82" t="s">
        <v>2815</v>
      </c>
      <c r="H3690" s="1" t="s">
        <v>2816</v>
      </c>
    </row>
    <row r="3691" spans="1:8" ht="27.6">
      <c r="A3691" s="1">
        <v>680</v>
      </c>
      <c r="B3691" s="33" t="s">
        <v>3290</v>
      </c>
      <c r="C3691" s="80">
        <v>75000</v>
      </c>
      <c r="D3691" s="81">
        <v>19434</v>
      </c>
      <c r="E3691" s="1" t="s">
        <v>2861</v>
      </c>
      <c r="F3691" s="1" t="s">
        <v>2810</v>
      </c>
      <c r="G3691" s="82" t="s">
        <v>2867</v>
      </c>
      <c r="H3691" s="1" t="s">
        <v>2816</v>
      </c>
    </row>
    <row r="3692" spans="1:8">
      <c r="A3692" s="1">
        <v>2226</v>
      </c>
      <c r="B3692" s="33" t="s">
        <v>3289</v>
      </c>
      <c r="C3692" s="80">
        <v>18000</v>
      </c>
      <c r="D3692" s="81">
        <v>19523.310000000001</v>
      </c>
      <c r="E3692" s="1" t="s">
        <v>2809</v>
      </c>
      <c r="F3692" s="1" t="s">
        <v>2810</v>
      </c>
      <c r="G3692" s="82" t="s">
        <v>2839</v>
      </c>
      <c r="H3692" s="1" t="s">
        <v>2853</v>
      </c>
    </row>
    <row r="3693" spans="1:8" ht="27.6">
      <c r="A3693" s="1">
        <v>1512</v>
      </c>
      <c r="B3693" s="33" t="s">
        <v>3288</v>
      </c>
      <c r="C3693" s="80">
        <v>3500</v>
      </c>
      <c r="D3693" s="81">
        <v>19557</v>
      </c>
      <c r="E3693" s="1" t="s">
        <v>2809</v>
      </c>
      <c r="F3693" s="1" t="s">
        <v>2810</v>
      </c>
      <c r="G3693" s="82" t="s">
        <v>2839</v>
      </c>
      <c r="H3693" s="1" t="s">
        <v>2834</v>
      </c>
    </row>
    <row r="3694" spans="1:8">
      <c r="A3694" s="1">
        <v>952</v>
      </c>
      <c r="B3694" s="33" t="s">
        <v>3287</v>
      </c>
      <c r="C3694" s="80">
        <v>49000</v>
      </c>
      <c r="D3694" s="81">
        <v>19572</v>
      </c>
      <c r="E3694" s="1" t="s">
        <v>2861</v>
      </c>
      <c r="F3694" s="1" t="s">
        <v>2810</v>
      </c>
      <c r="G3694" s="82" t="s">
        <v>2818</v>
      </c>
      <c r="H3694" s="1" t="s">
        <v>2816</v>
      </c>
    </row>
    <row r="3695" spans="1:8">
      <c r="A3695" s="1">
        <v>2158</v>
      </c>
      <c r="B3695" s="33" t="s">
        <v>3286</v>
      </c>
      <c r="C3695" s="80">
        <v>300000</v>
      </c>
      <c r="D3695" s="81">
        <v>19770.11</v>
      </c>
      <c r="E3695" s="1" t="s">
        <v>2861</v>
      </c>
      <c r="F3695" s="1" t="s">
        <v>2810</v>
      </c>
      <c r="G3695" s="82" t="s">
        <v>2815</v>
      </c>
      <c r="H3695" s="1" t="s">
        <v>3029</v>
      </c>
    </row>
    <row r="3696" spans="1:8" ht="27.6">
      <c r="A3696" s="1">
        <v>1000</v>
      </c>
      <c r="B3696" s="33" t="s">
        <v>3285</v>
      </c>
      <c r="C3696" s="80">
        <v>894700</v>
      </c>
      <c r="D3696" s="81">
        <v>19824</v>
      </c>
      <c r="E3696" s="1" t="s">
        <v>2814</v>
      </c>
      <c r="F3696" s="1" t="s">
        <v>2810</v>
      </c>
      <c r="G3696" s="82" t="s">
        <v>2839</v>
      </c>
      <c r="H3696" s="1" t="s">
        <v>2816</v>
      </c>
    </row>
    <row r="3697" spans="1:8">
      <c r="A3697" s="1">
        <v>42</v>
      </c>
      <c r="B3697" s="33" t="s">
        <v>3284</v>
      </c>
      <c r="C3697" s="80">
        <v>14000</v>
      </c>
      <c r="D3697" s="81">
        <v>19860</v>
      </c>
      <c r="E3697" s="1" t="s">
        <v>2809</v>
      </c>
      <c r="F3697" s="1" t="s">
        <v>2810</v>
      </c>
      <c r="G3697" s="82" t="s">
        <v>2843</v>
      </c>
      <c r="H3697" s="1" t="s">
        <v>2997</v>
      </c>
    </row>
    <row r="3698" spans="1:8" ht="27.6">
      <c r="A3698" s="1">
        <v>2235</v>
      </c>
      <c r="B3698" s="33" t="s">
        <v>3283</v>
      </c>
      <c r="C3698" s="80">
        <v>13000</v>
      </c>
      <c r="D3698" s="81">
        <v>19931</v>
      </c>
      <c r="E3698" s="1" t="s">
        <v>2809</v>
      </c>
      <c r="F3698" s="1" t="s">
        <v>96</v>
      </c>
      <c r="G3698" s="82" t="s">
        <v>2811</v>
      </c>
      <c r="H3698" s="1" t="s">
        <v>2853</v>
      </c>
    </row>
    <row r="3699" spans="1:8" ht="27.6">
      <c r="A3699" s="1">
        <v>3219</v>
      </c>
      <c r="B3699" s="33" t="s">
        <v>3282</v>
      </c>
      <c r="C3699" s="80">
        <v>20000</v>
      </c>
      <c r="D3699" s="81">
        <v>20022</v>
      </c>
      <c r="E3699" s="1" t="s">
        <v>2809</v>
      </c>
      <c r="F3699" s="1" t="s">
        <v>2810</v>
      </c>
      <c r="G3699" s="82" t="s">
        <v>2811</v>
      </c>
      <c r="H3699" s="1" t="s">
        <v>2928</v>
      </c>
    </row>
    <row r="3700" spans="1:8">
      <c r="A3700" s="1">
        <v>59</v>
      </c>
      <c r="B3700" s="33" t="s">
        <v>3281</v>
      </c>
      <c r="C3700" s="80">
        <v>20000</v>
      </c>
      <c r="D3700" s="81">
        <v>20025.14</v>
      </c>
      <c r="E3700" s="1" t="s">
        <v>2809</v>
      </c>
      <c r="F3700" s="1" t="s">
        <v>2810</v>
      </c>
      <c r="G3700" s="82" t="s">
        <v>2867</v>
      </c>
      <c r="H3700" s="1" t="s">
        <v>2997</v>
      </c>
    </row>
    <row r="3701" spans="1:8" ht="27.6">
      <c r="A3701" s="1">
        <v>1828</v>
      </c>
      <c r="B3701" s="33" t="s">
        <v>3280</v>
      </c>
      <c r="C3701" s="80">
        <v>20000</v>
      </c>
      <c r="D3701" s="81">
        <v>20032</v>
      </c>
      <c r="E3701" s="1" t="s">
        <v>2809</v>
      </c>
      <c r="F3701" s="1" t="s">
        <v>2810</v>
      </c>
      <c r="G3701" s="82" t="s">
        <v>2823</v>
      </c>
      <c r="H3701" s="1" t="s">
        <v>2984</v>
      </c>
    </row>
    <row r="3702" spans="1:8">
      <c r="A3702" s="1">
        <v>725</v>
      </c>
      <c r="B3702" s="33" t="s">
        <v>3279</v>
      </c>
      <c r="C3702" s="80">
        <v>20000</v>
      </c>
      <c r="D3702" s="81">
        <v>20070</v>
      </c>
      <c r="E3702" s="1" t="s">
        <v>2809</v>
      </c>
      <c r="F3702" s="1" t="s">
        <v>2810</v>
      </c>
      <c r="G3702" s="82" t="s">
        <v>2843</v>
      </c>
      <c r="H3702" s="1" t="s">
        <v>2999</v>
      </c>
    </row>
    <row r="3703" spans="1:8">
      <c r="A3703" s="1">
        <v>3236</v>
      </c>
      <c r="B3703" s="33" t="s">
        <v>3278</v>
      </c>
      <c r="C3703" s="80">
        <v>20000</v>
      </c>
      <c r="D3703" s="81">
        <v>20120</v>
      </c>
      <c r="E3703" s="1" t="s">
        <v>2809</v>
      </c>
      <c r="F3703" s="1" t="s">
        <v>2810</v>
      </c>
      <c r="G3703" s="82" t="s">
        <v>2843</v>
      </c>
      <c r="H3703" s="1" t="s">
        <v>2928</v>
      </c>
    </row>
    <row r="3704" spans="1:8">
      <c r="A3704" s="1">
        <v>391</v>
      </c>
      <c r="B3704" s="33" t="s">
        <v>3277</v>
      </c>
      <c r="C3704" s="80">
        <v>20000</v>
      </c>
      <c r="D3704" s="81">
        <v>20122</v>
      </c>
      <c r="E3704" s="1" t="s">
        <v>2809</v>
      </c>
      <c r="F3704" s="1" t="s">
        <v>2810</v>
      </c>
      <c r="G3704" s="82" t="s">
        <v>2843</v>
      </c>
      <c r="H3704" s="1" t="s">
        <v>2876</v>
      </c>
    </row>
    <row r="3705" spans="1:8">
      <c r="A3705" s="1">
        <v>297</v>
      </c>
      <c r="B3705" s="33" t="s">
        <v>3276</v>
      </c>
      <c r="C3705" s="80">
        <v>20000</v>
      </c>
      <c r="D3705" s="81">
        <v>20128</v>
      </c>
      <c r="E3705" s="1" t="s">
        <v>2809</v>
      </c>
      <c r="F3705" s="1" t="s">
        <v>2810</v>
      </c>
      <c r="G3705" s="82" t="s">
        <v>2849</v>
      </c>
      <c r="H3705" s="1" t="s">
        <v>2876</v>
      </c>
    </row>
    <row r="3706" spans="1:8">
      <c r="A3706" s="1">
        <v>21</v>
      </c>
      <c r="B3706" s="33" t="s">
        <v>3275</v>
      </c>
      <c r="C3706" s="80">
        <v>18500</v>
      </c>
      <c r="D3706" s="81">
        <v>20190</v>
      </c>
      <c r="E3706" s="1" t="s">
        <v>2809</v>
      </c>
      <c r="F3706" s="1" t="s">
        <v>2810</v>
      </c>
      <c r="G3706" s="82" t="s">
        <v>2867</v>
      </c>
      <c r="H3706" s="1" t="s">
        <v>2997</v>
      </c>
    </row>
    <row r="3707" spans="1:8">
      <c r="A3707" s="1">
        <v>1351</v>
      </c>
      <c r="B3707" s="33" t="s">
        <v>3274</v>
      </c>
      <c r="C3707" s="80">
        <v>20000</v>
      </c>
      <c r="D3707" s="81">
        <v>20253</v>
      </c>
      <c r="E3707" s="1" t="s">
        <v>2809</v>
      </c>
      <c r="F3707" s="1" t="s">
        <v>2810</v>
      </c>
      <c r="G3707" s="82" t="s">
        <v>2839</v>
      </c>
      <c r="H3707" s="1" t="s">
        <v>2999</v>
      </c>
    </row>
    <row r="3708" spans="1:8">
      <c r="A3708" s="1">
        <v>2538</v>
      </c>
      <c r="B3708" s="33" t="s">
        <v>3273</v>
      </c>
      <c r="C3708" s="80">
        <v>18000</v>
      </c>
      <c r="D3708" s="81">
        <v>20343.169999999998</v>
      </c>
      <c r="E3708" s="1" t="s">
        <v>2809</v>
      </c>
      <c r="F3708" s="1" t="s">
        <v>2810</v>
      </c>
      <c r="G3708" s="82" t="s">
        <v>2839</v>
      </c>
      <c r="H3708" s="1" t="s">
        <v>3263</v>
      </c>
    </row>
    <row r="3709" spans="1:8">
      <c r="A3709" s="1">
        <v>3253</v>
      </c>
      <c r="B3709" s="33" t="s">
        <v>3272</v>
      </c>
      <c r="C3709" s="80">
        <v>20000</v>
      </c>
      <c r="D3709" s="81">
        <v>20365</v>
      </c>
      <c r="E3709" s="1" t="s">
        <v>2809</v>
      </c>
      <c r="F3709" s="1" t="s">
        <v>2810</v>
      </c>
      <c r="G3709" s="82" t="s">
        <v>2867</v>
      </c>
      <c r="H3709" s="1" t="s">
        <v>2928</v>
      </c>
    </row>
    <row r="3710" spans="1:8">
      <c r="A3710" s="1">
        <v>1216</v>
      </c>
      <c r="B3710" s="33" t="s">
        <v>3271</v>
      </c>
      <c r="C3710" s="80">
        <v>14000</v>
      </c>
      <c r="D3710" s="81">
        <v>20398</v>
      </c>
      <c r="E3710" s="1" t="s">
        <v>2809</v>
      </c>
      <c r="F3710" s="1" t="s">
        <v>2810</v>
      </c>
      <c r="G3710" s="82" t="s">
        <v>2867</v>
      </c>
      <c r="H3710" s="1" t="s">
        <v>2834</v>
      </c>
    </row>
    <row r="3711" spans="1:8" ht="27.6">
      <c r="A3711" s="1">
        <v>1269</v>
      </c>
      <c r="B3711" s="33" t="s">
        <v>3270</v>
      </c>
      <c r="C3711" s="80">
        <v>18800</v>
      </c>
      <c r="D3711" s="81">
        <v>20426</v>
      </c>
      <c r="E3711" s="1" t="s">
        <v>2809</v>
      </c>
      <c r="F3711" s="1" t="s">
        <v>2810</v>
      </c>
      <c r="G3711" s="82" t="s">
        <v>2849</v>
      </c>
      <c r="H3711" s="1" t="s">
        <v>2984</v>
      </c>
    </row>
    <row r="3712" spans="1:8" ht="27.6">
      <c r="A3712" s="1">
        <v>2227</v>
      </c>
      <c r="B3712" s="33" t="s">
        <v>3269</v>
      </c>
      <c r="C3712" s="80">
        <v>13000</v>
      </c>
      <c r="D3712" s="81">
        <v>20459</v>
      </c>
      <c r="E3712" s="1" t="s">
        <v>2809</v>
      </c>
      <c r="F3712" s="1" t="s">
        <v>2820</v>
      </c>
      <c r="G3712" s="82" t="s">
        <v>2818</v>
      </c>
      <c r="H3712" s="1" t="s">
        <v>2853</v>
      </c>
    </row>
    <row r="3713" spans="1:8" ht="27.6">
      <c r="A3713" s="1">
        <v>1508</v>
      </c>
      <c r="B3713" s="33" t="s">
        <v>3268</v>
      </c>
      <c r="C3713" s="80">
        <v>18500</v>
      </c>
      <c r="D3713" s="81">
        <v>20491</v>
      </c>
      <c r="E3713" s="1" t="s">
        <v>2809</v>
      </c>
      <c r="F3713" s="1" t="s">
        <v>2810</v>
      </c>
      <c r="G3713" s="82" t="s">
        <v>2825</v>
      </c>
      <c r="H3713" s="1" t="s">
        <v>2834</v>
      </c>
    </row>
    <row r="3714" spans="1:8" ht="27.6">
      <c r="A3714" s="1">
        <v>1004</v>
      </c>
      <c r="B3714" s="33" t="s">
        <v>3267</v>
      </c>
      <c r="C3714" s="80">
        <v>25000</v>
      </c>
      <c r="D3714" s="81">
        <v>20552</v>
      </c>
      <c r="E3714" s="1" t="s">
        <v>2814</v>
      </c>
      <c r="F3714" s="1" t="s">
        <v>2810</v>
      </c>
      <c r="G3714" s="82" t="s">
        <v>2839</v>
      </c>
      <c r="H3714" s="1" t="s">
        <v>2816</v>
      </c>
    </row>
    <row r="3715" spans="1:8">
      <c r="A3715" s="1">
        <v>283</v>
      </c>
      <c r="B3715" s="33" t="s">
        <v>3266</v>
      </c>
      <c r="C3715" s="80">
        <v>18000</v>
      </c>
      <c r="D3715" s="81">
        <v>20569.05</v>
      </c>
      <c r="E3715" s="1" t="s">
        <v>2809</v>
      </c>
      <c r="F3715" s="1" t="s">
        <v>2810</v>
      </c>
      <c r="G3715" s="82" t="s">
        <v>2825</v>
      </c>
      <c r="H3715" s="1" t="s">
        <v>2876</v>
      </c>
    </row>
    <row r="3716" spans="1:8">
      <c r="A3716" s="1">
        <v>2223</v>
      </c>
      <c r="B3716" s="33" t="s">
        <v>3265</v>
      </c>
      <c r="C3716" s="80">
        <v>19500</v>
      </c>
      <c r="D3716" s="81">
        <v>20631</v>
      </c>
      <c r="E3716" s="1" t="s">
        <v>2809</v>
      </c>
      <c r="F3716" s="1" t="s">
        <v>96</v>
      </c>
      <c r="G3716" s="82" t="s">
        <v>2825</v>
      </c>
      <c r="H3716" s="1" t="s">
        <v>2853</v>
      </c>
    </row>
    <row r="3717" spans="1:8">
      <c r="A3717" s="1">
        <v>1846</v>
      </c>
      <c r="B3717" s="33" t="s">
        <v>3264</v>
      </c>
      <c r="C3717" s="80">
        <v>15000</v>
      </c>
      <c r="D3717" s="81">
        <v>20689</v>
      </c>
      <c r="E3717" s="1" t="s">
        <v>2809</v>
      </c>
      <c r="F3717" s="1" t="s">
        <v>2810</v>
      </c>
      <c r="G3717" s="82" t="s">
        <v>2843</v>
      </c>
      <c r="H3717" s="1" t="s">
        <v>2984</v>
      </c>
    </row>
    <row r="3718" spans="1:8">
      <c r="A3718" s="1">
        <v>2535</v>
      </c>
      <c r="B3718" s="33" t="s">
        <v>3262</v>
      </c>
      <c r="C3718" s="80">
        <v>20000</v>
      </c>
      <c r="D3718" s="81">
        <v>20755</v>
      </c>
      <c r="E3718" s="1" t="s">
        <v>2809</v>
      </c>
      <c r="F3718" s="1" t="s">
        <v>2810</v>
      </c>
      <c r="G3718" s="82" t="s">
        <v>2818</v>
      </c>
      <c r="H3718" s="1" t="s">
        <v>3263</v>
      </c>
    </row>
    <row r="3719" spans="1:8">
      <c r="A3719" s="1">
        <v>311</v>
      </c>
      <c r="B3719" s="33" t="s">
        <v>3261</v>
      </c>
      <c r="C3719" s="80">
        <v>20000</v>
      </c>
      <c r="D3719" s="81">
        <v>20820.330000000002</v>
      </c>
      <c r="E3719" s="1" t="s">
        <v>2809</v>
      </c>
      <c r="F3719" s="1" t="s">
        <v>2810</v>
      </c>
      <c r="G3719" s="82" t="s">
        <v>2843</v>
      </c>
      <c r="H3719" s="1" t="s">
        <v>2876</v>
      </c>
    </row>
    <row r="3720" spans="1:8">
      <c r="A3720" s="1">
        <v>2604</v>
      </c>
      <c r="B3720" s="33" t="s">
        <v>3260</v>
      </c>
      <c r="C3720" s="80">
        <v>20000</v>
      </c>
      <c r="D3720" s="81">
        <v>20843.599999999999</v>
      </c>
      <c r="E3720" s="1" t="s">
        <v>2809</v>
      </c>
      <c r="F3720" s="1" t="s">
        <v>2810</v>
      </c>
      <c r="G3720" s="82" t="s">
        <v>2849</v>
      </c>
      <c r="H3720" s="1" t="s">
        <v>2844</v>
      </c>
    </row>
    <row r="3721" spans="1:8">
      <c r="A3721" s="1">
        <v>2663</v>
      </c>
      <c r="B3721" s="33" t="s">
        <v>3259</v>
      </c>
      <c r="C3721" s="80">
        <v>20000</v>
      </c>
      <c r="D3721" s="81">
        <v>20919.25</v>
      </c>
      <c r="E3721" s="1" t="s">
        <v>2809</v>
      </c>
      <c r="F3721" s="1" t="s">
        <v>96</v>
      </c>
      <c r="G3721" s="82" t="s">
        <v>2867</v>
      </c>
      <c r="H3721" s="1" t="s">
        <v>3237</v>
      </c>
    </row>
    <row r="3722" spans="1:8">
      <c r="A3722" s="1">
        <v>2157</v>
      </c>
      <c r="B3722" s="33" t="s">
        <v>3258</v>
      </c>
      <c r="C3722" s="80">
        <v>75000</v>
      </c>
      <c r="D3722" s="81">
        <v>21144</v>
      </c>
      <c r="E3722" s="1" t="s">
        <v>2861</v>
      </c>
      <c r="F3722" s="1" t="s">
        <v>2810</v>
      </c>
      <c r="G3722" s="82" t="s">
        <v>2843</v>
      </c>
      <c r="H3722" s="1" t="s">
        <v>3029</v>
      </c>
    </row>
    <row r="3723" spans="1:8">
      <c r="A3723" s="1">
        <v>1775</v>
      </c>
      <c r="B3723" s="33" t="s">
        <v>3257</v>
      </c>
      <c r="C3723" s="80">
        <v>32500</v>
      </c>
      <c r="D3723" s="81">
        <v>21158</v>
      </c>
      <c r="E3723" s="1" t="s">
        <v>2861</v>
      </c>
      <c r="F3723" s="1" t="s">
        <v>2810</v>
      </c>
      <c r="G3723" s="82" t="s">
        <v>2880</v>
      </c>
      <c r="H3723" s="1" t="s">
        <v>2834</v>
      </c>
    </row>
    <row r="3724" spans="1:8" ht="27.6">
      <c r="A3724" s="1">
        <v>1019</v>
      </c>
      <c r="B3724" s="33" t="s">
        <v>3256</v>
      </c>
      <c r="C3724" s="80">
        <v>45000</v>
      </c>
      <c r="D3724" s="81">
        <v>21300</v>
      </c>
      <c r="E3724" s="1" t="s">
        <v>2814</v>
      </c>
      <c r="F3724" s="1" t="s">
        <v>2810</v>
      </c>
      <c r="G3724" s="82" t="s">
        <v>2839</v>
      </c>
      <c r="H3724" s="1" t="s">
        <v>2816</v>
      </c>
    </row>
    <row r="3725" spans="1:8" ht="27.6">
      <c r="A3725" s="1">
        <v>320</v>
      </c>
      <c r="B3725" s="33" t="s">
        <v>3255</v>
      </c>
      <c r="C3725" s="80">
        <v>20000</v>
      </c>
      <c r="D3725" s="81">
        <v>21316</v>
      </c>
      <c r="E3725" s="1" t="s">
        <v>2809</v>
      </c>
      <c r="F3725" s="1" t="s">
        <v>2820</v>
      </c>
      <c r="G3725" s="82" t="s">
        <v>2843</v>
      </c>
      <c r="H3725" s="1" t="s">
        <v>2876</v>
      </c>
    </row>
    <row r="3726" spans="1:8">
      <c r="A3726" s="1">
        <v>2662</v>
      </c>
      <c r="B3726" s="33" t="s">
        <v>3254</v>
      </c>
      <c r="C3726" s="80">
        <v>20000</v>
      </c>
      <c r="D3726" s="81">
        <v>21360</v>
      </c>
      <c r="E3726" s="1" t="s">
        <v>2809</v>
      </c>
      <c r="F3726" s="1" t="s">
        <v>2810</v>
      </c>
      <c r="G3726" s="82" t="s">
        <v>2851</v>
      </c>
      <c r="H3726" s="1" t="s">
        <v>3237</v>
      </c>
    </row>
    <row r="3727" spans="1:8" ht="27.6">
      <c r="A3727" s="1">
        <v>399</v>
      </c>
      <c r="B3727" s="33" t="s">
        <v>3253</v>
      </c>
      <c r="C3727" s="80">
        <v>20000</v>
      </c>
      <c r="D3727" s="81">
        <v>21361</v>
      </c>
      <c r="E3727" s="1" t="s">
        <v>2809</v>
      </c>
      <c r="F3727" s="1" t="s">
        <v>2820</v>
      </c>
      <c r="G3727" s="82" t="s">
        <v>2843</v>
      </c>
      <c r="H3727" s="1" t="s">
        <v>2876</v>
      </c>
    </row>
    <row r="3728" spans="1:8" ht="27.6">
      <c r="A3728" s="1">
        <v>1906</v>
      </c>
      <c r="B3728" s="33" t="s">
        <v>3252</v>
      </c>
      <c r="C3728" s="80">
        <v>50000</v>
      </c>
      <c r="D3728" s="81">
        <v>21380</v>
      </c>
      <c r="E3728" s="1" t="s">
        <v>2861</v>
      </c>
      <c r="F3728" s="1" t="s">
        <v>2810</v>
      </c>
      <c r="G3728" s="82" t="s">
        <v>2825</v>
      </c>
      <c r="H3728" s="1" t="s">
        <v>2863</v>
      </c>
    </row>
    <row r="3729" spans="1:8">
      <c r="A3729" s="1">
        <v>309</v>
      </c>
      <c r="B3729" s="33" t="s">
        <v>3251</v>
      </c>
      <c r="C3729" s="80">
        <v>18000</v>
      </c>
      <c r="D3729" s="81">
        <v>21410</v>
      </c>
      <c r="E3729" s="1" t="s">
        <v>2809</v>
      </c>
      <c r="F3729" s="1" t="s">
        <v>2810</v>
      </c>
      <c r="G3729" s="82" t="s">
        <v>2867</v>
      </c>
      <c r="H3729" s="1" t="s">
        <v>2876</v>
      </c>
    </row>
    <row r="3730" spans="1:8">
      <c r="A3730" s="1">
        <v>261</v>
      </c>
      <c r="B3730" s="33" t="s">
        <v>3250</v>
      </c>
      <c r="C3730" s="80">
        <v>20000</v>
      </c>
      <c r="D3730" s="81">
        <v>21480</v>
      </c>
      <c r="E3730" s="1" t="s">
        <v>2809</v>
      </c>
      <c r="F3730" s="1" t="s">
        <v>2810</v>
      </c>
      <c r="G3730" s="82" t="s">
        <v>2823</v>
      </c>
      <c r="H3730" s="1" t="s">
        <v>2876</v>
      </c>
    </row>
    <row r="3731" spans="1:8">
      <c r="A3731" s="1">
        <v>3229</v>
      </c>
      <c r="B3731" s="33" t="s">
        <v>3249</v>
      </c>
      <c r="C3731" s="80">
        <v>20000</v>
      </c>
      <c r="D3731" s="81">
        <v>21573</v>
      </c>
      <c r="E3731" s="1" t="s">
        <v>2809</v>
      </c>
      <c r="F3731" s="1" t="s">
        <v>2810</v>
      </c>
      <c r="G3731" s="82" t="s">
        <v>2818</v>
      </c>
      <c r="H3731" s="1" t="s">
        <v>2928</v>
      </c>
    </row>
    <row r="3732" spans="1:8" ht="27.6">
      <c r="A3732" s="1">
        <v>1537</v>
      </c>
      <c r="B3732" s="33" t="s">
        <v>3248</v>
      </c>
      <c r="C3732" s="80">
        <v>12000</v>
      </c>
      <c r="D3732" s="81">
        <v>21588</v>
      </c>
      <c r="E3732" s="1" t="s">
        <v>2809</v>
      </c>
      <c r="F3732" s="1" t="s">
        <v>100</v>
      </c>
      <c r="G3732" s="82" t="s">
        <v>2851</v>
      </c>
      <c r="H3732" s="1" t="s">
        <v>2834</v>
      </c>
    </row>
    <row r="3733" spans="1:8">
      <c r="A3733" s="1">
        <v>1509</v>
      </c>
      <c r="B3733" s="33" t="s">
        <v>3247</v>
      </c>
      <c r="C3733" s="80">
        <v>17500</v>
      </c>
      <c r="D3733" s="81">
        <v>21637.22</v>
      </c>
      <c r="E3733" s="1" t="s">
        <v>2809</v>
      </c>
      <c r="F3733" s="1" t="s">
        <v>100</v>
      </c>
      <c r="G3733" s="82" t="s">
        <v>2839</v>
      </c>
      <c r="H3733" s="1" t="s">
        <v>2834</v>
      </c>
    </row>
    <row r="3734" spans="1:8">
      <c r="A3734" s="1">
        <v>275</v>
      </c>
      <c r="B3734" s="33" t="s">
        <v>3246</v>
      </c>
      <c r="C3734" s="80">
        <v>20000</v>
      </c>
      <c r="D3734" s="81">
        <v>21679</v>
      </c>
      <c r="E3734" s="1" t="s">
        <v>2809</v>
      </c>
      <c r="F3734" s="1" t="s">
        <v>2810</v>
      </c>
      <c r="G3734" s="82" t="s">
        <v>2818</v>
      </c>
      <c r="H3734" s="1" t="s">
        <v>2876</v>
      </c>
    </row>
    <row r="3735" spans="1:8">
      <c r="A3735" s="1">
        <v>2091</v>
      </c>
      <c r="B3735" s="33" t="s">
        <v>3245</v>
      </c>
      <c r="C3735" s="80">
        <v>18000</v>
      </c>
      <c r="D3735" s="81">
        <v>21684.2</v>
      </c>
      <c r="E3735" s="1" t="s">
        <v>2809</v>
      </c>
      <c r="F3735" s="1" t="s">
        <v>2810</v>
      </c>
      <c r="G3735" s="82" t="s">
        <v>2839</v>
      </c>
      <c r="H3735" s="1" t="s">
        <v>2948</v>
      </c>
    </row>
    <row r="3736" spans="1:8">
      <c r="A3736" s="1">
        <v>3039</v>
      </c>
      <c r="B3736" s="33" t="s">
        <v>3244</v>
      </c>
      <c r="C3736" s="80">
        <v>20000</v>
      </c>
      <c r="D3736" s="81">
        <v>21742.78</v>
      </c>
      <c r="E3736" s="1" t="s">
        <v>2809</v>
      </c>
      <c r="F3736" s="1" t="s">
        <v>2810</v>
      </c>
      <c r="G3736" s="82" t="s">
        <v>2815</v>
      </c>
      <c r="H3736" s="1" t="s">
        <v>2881</v>
      </c>
    </row>
    <row r="3737" spans="1:8" ht="27.6">
      <c r="A3737" s="1">
        <v>1193</v>
      </c>
      <c r="B3737" s="33" t="s">
        <v>3243</v>
      </c>
      <c r="C3737" s="80">
        <v>21000</v>
      </c>
      <c r="D3737" s="81">
        <v>21831</v>
      </c>
      <c r="E3737" s="1" t="s">
        <v>2809</v>
      </c>
      <c r="F3737" s="1" t="s">
        <v>2810</v>
      </c>
      <c r="G3737" s="82" t="s">
        <v>2811</v>
      </c>
      <c r="H3737" s="1" t="s">
        <v>2834</v>
      </c>
    </row>
    <row r="3738" spans="1:8">
      <c r="A3738" s="1">
        <v>2621</v>
      </c>
      <c r="B3738" s="33" t="s">
        <v>3242</v>
      </c>
      <c r="C3738" s="80">
        <v>15000</v>
      </c>
      <c r="D3738" s="81">
        <v>21882</v>
      </c>
      <c r="E3738" s="1" t="s">
        <v>2809</v>
      </c>
      <c r="F3738" s="1" t="s">
        <v>2810</v>
      </c>
      <c r="G3738" s="82" t="s">
        <v>2823</v>
      </c>
      <c r="H3738" s="1" t="s">
        <v>2844</v>
      </c>
    </row>
    <row r="3739" spans="1:8">
      <c r="A3739" s="1">
        <v>2168</v>
      </c>
      <c r="B3739" s="33" t="s">
        <v>3241</v>
      </c>
      <c r="C3739" s="80">
        <v>18000</v>
      </c>
      <c r="D3739" s="81">
        <v>21884.69</v>
      </c>
      <c r="E3739" s="1" t="s">
        <v>2809</v>
      </c>
      <c r="F3739" s="1" t="s">
        <v>2810</v>
      </c>
      <c r="G3739" s="82" t="s">
        <v>2839</v>
      </c>
      <c r="H3739" s="1" t="s">
        <v>2984</v>
      </c>
    </row>
    <row r="3740" spans="1:8">
      <c r="A3740" s="1">
        <v>3245</v>
      </c>
      <c r="B3740" s="33" t="s">
        <v>3240</v>
      </c>
      <c r="C3740" s="80">
        <v>21000</v>
      </c>
      <c r="D3740" s="81">
        <v>21904</v>
      </c>
      <c r="E3740" s="1" t="s">
        <v>2809</v>
      </c>
      <c r="F3740" s="1" t="s">
        <v>2810</v>
      </c>
      <c r="G3740" s="82" t="s">
        <v>2825</v>
      </c>
      <c r="H3740" s="1" t="s">
        <v>2928</v>
      </c>
    </row>
    <row r="3741" spans="1:8" ht="27.6">
      <c r="A3741" s="1">
        <v>1297</v>
      </c>
      <c r="B3741" s="33" t="s">
        <v>3239</v>
      </c>
      <c r="C3741" s="80">
        <v>20000</v>
      </c>
      <c r="D3741" s="81">
        <v>21905</v>
      </c>
      <c r="E3741" s="1" t="s">
        <v>2809</v>
      </c>
      <c r="F3741" s="1" t="s">
        <v>2810</v>
      </c>
      <c r="G3741" s="82" t="s">
        <v>2823</v>
      </c>
      <c r="H3741" s="1" t="s">
        <v>2928</v>
      </c>
    </row>
    <row r="3742" spans="1:8">
      <c r="A3742" s="1">
        <v>2186</v>
      </c>
      <c r="B3742" s="33" t="s">
        <v>3238</v>
      </c>
      <c r="C3742" s="80">
        <v>20000</v>
      </c>
      <c r="D3742" s="81">
        <v>21935</v>
      </c>
      <c r="E3742" s="1" t="s">
        <v>2809</v>
      </c>
      <c r="F3742" s="1" t="s">
        <v>2810</v>
      </c>
      <c r="G3742" s="82" t="s">
        <v>2867</v>
      </c>
      <c r="H3742" s="1" t="s">
        <v>2853</v>
      </c>
    </row>
    <row r="3743" spans="1:8" ht="27.6">
      <c r="A3743" s="1">
        <v>2674</v>
      </c>
      <c r="B3743" s="33" t="s">
        <v>3236</v>
      </c>
      <c r="C3743" s="80">
        <v>35000</v>
      </c>
      <c r="D3743" s="81">
        <v>21994</v>
      </c>
      <c r="E3743" s="1" t="s">
        <v>2861</v>
      </c>
      <c r="F3743" s="1" t="s">
        <v>2810</v>
      </c>
      <c r="G3743" s="82" t="s">
        <v>2821</v>
      </c>
      <c r="H3743" s="1" t="s">
        <v>3237</v>
      </c>
    </row>
    <row r="3744" spans="1:8">
      <c r="A3744" s="1">
        <v>1223</v>
      </c>
      <c r="B3744" s="33" t="s">
        <v>3235</v>
      </c>
      <c r="C3744" s="80">
        <v>19800</v>
      </c>
      <c r="D3744" s="81">
        <v>22197</v>
      </c>
      <c r="E3744" s="1" t="s">
        <v>2809</v>
      </c>
      <c r="F3744" s="1" t="s">
        <v>2810</v>
      </c>
      <c r="G3744" s="82" t="s">
        <v>2818</v>
      </c>
      <c r="H3744" s="1" t="s">
        <v>2834</v>
      </c>
    </row>
    <row r="3745" spans="1:8">
      <c r="A3745" s="1">
        <v>1746</v>
      </c>
      <c r="B3745" s="33" t="s">
        <v>3234</v>
      </c>
      <c r="C3745" s="80">
        <v>15000</v>
      </c>
      <c r="D3745" s="81">
        <v>22215</v>
      </c>
      <c r="E3745" s="1" t="s">
        <v>2809</v>
      </c>
      <c r="F3745" s="1" t="s">
        <v>2810</v>
      </c>
      <c r="G3745" s="82" t="s">
        <v>2818</v>
      </c>
      <c r="H3745" s="1" t="s">
        <v>2834</v>
      </c>
    </row>
    <row r="3746" spans="1:8">
      <c r="A3746" s="1">
        <v>1502</v>
      </c>
      <c r="B3746" s="33" t="s">
        <v>3233</v>
      </c>
      <c r="C3746" s="80">
        <v>22000</v>
      </c>
      <c r="D3746" s="81">
        <v>22318</v>
      </c>
      <c r="E3746" s="1" t="s">
        <v>2809</v>
      </c>
      <c r="F3746" s="1" t="s">
        <v>2820</v>
      </c>
      <c r="G3746" s="82" t="s">
        <v>2811</v>
      </c>
      <c r="H3746" s="1" t="s">
        <v>2834</v>
      </c>
    </row>
    <row r="3747" spans="1:8">
      <c r="A3747" s="1">
        <v>27</v>
      </c>
      <c r="B3747" s="33" t="s">
        <v>3231</v>
      </c>
      <c r="C3747" s="80">
        <v>20000</v>
      </c>
      <c r="D3747" s="81">
        <v>22345</v>
      </c>
      <c r="E3747" s="1" t="s">
        <v>2809</v>
      </c>
      <c r="F3747" s="1" t="s">
        <v>3232</v>
      </c>
      <c r="G3747" s="82" t="s">
        <v>2818</v>
      </c>
      <c r="H3747" s="1" t="s">
        <v>2997</v>
      </c>
    </row>
    <row r="3748" spans="1:8" ht="27.6">
      <c r="A3748" s="1">
        <v>1267</v>
      </c>
      <c r="B3748" s="33" t="s">
        <v>3230</v>
      </c>
      <c r="C3748" s="80">
        <v>22000</v>
      </c>
      <c r="D3748" s="81">
        <v>22396</v>
      </c>
      <c r="E3748" s="1" t="s">
        <v>2809</v>
      </c>
      <c r="F3748" s="1" t="s">
        <v>2810</v>
      </c>
      <c r="G3748" s="82" t="s">
        <v>2821</v>
      </c>
      <c r="H3748" s="1" t="s">
        <v>2984</v>
      </c>
    </row>
    <row r="3749" spans="1:8">
      <c r="A3749" s="1">
        <v>384</v>
      </c>
      <c r="B3749" s="33" t="s">
        <v>3229</v>
      </c>
      <c r="C3749" s="80">
        <v>20000</v>
      </c>
      <c r="D3749" s="81">
        <v>22421</v>
      </c>
      <c r="E3749" s="1" t="s">
        <v>2809</v>
      </c>
      <c r="F3749" s="1" t="s">
        <v>2810</v>
      </c>
      <c r="G3749" s="82" t="s">
        <v>2815</v>
      </c>
      <c r="H3749" s="1" t="s">
        <v>2876</v>
      </c>
    </row>
    <row r="3750" spans="1:8">
      <c r="A3750" s="1">
        <v>418</v>
      </c>
      <c r="B3750" s="33" t="s">
        <v>3228</v>
      </c>
      <c r="C3750" s="80">
        <v>22400</v>
      </c>
      <c r="D3750" s="81">
        <v>22542</v>
      </c>
      <c r="E3750" s="1" t="s">
        <v>2809</v>
      </c>
      <c r="F3750" s="1" t="s">
        <v>2810</v>
      </c>
      <c r="G3750" s="82" t="s">
        <v>2821</v>
      </c>
      <c r="H3750" s="1" t="s">
        <v>2876</v>
      </c>
    </row>
    <row r="3751" spans="1:8" ht="27.6">
      <c r="A3751" s="1">
        <v>2734</v>
      </c>
      <c r="B3751" s="33" t="s">
        <v>3227</v>
      </c>
      <c r="C3751" s="80">
        <v>1</v>
      </c>
      <c r="D3751" s="81">
        <v>22603</v>
      </c>
      <c r="E3751" s="1" t="s">
        <v>2809</v>
      </c>
      <c r="F3751" s="1" t="s">
        <v>2810</v>
      </c>
      <c r="G3751" s="82" t="s">
        <v>2880</v>
      </c>
      <c r="H3751" s="1" t="s">
        <v>2812</v>
      </c>
    </row>
    <row r="3752" spans="1:8" ht="27.6">
      <c r="A3752" s="1">
        <v>2188</v>
      </c>
      <c r="B3752" s="33" t="s">
        <v>3226</v>
      </c>
      <c r="C3752" s="80">
        <v>5494</v>
      </c>
      <c r="D3752" s="81">
        <v>22645</v>
      </c>
      <c r="E3752" s="1" t="s">
        <v>2809</v>
      </c>
      <c r="F3752" s="1" t="s">
        <v>2892</v>
      </c>
      <c r="G3752" s="82" t="s">
        <v>2880</v>
      </c>
      <c r="H3752" s="1" t="s">
        <v>2853</v>
      </c>
    </row>
    <row r="3753" spans="1:8">
      <c r="A3753" s="1">
        <v>2631</v>
      </c>
      <c r="B3753" s="33" t="s">
        <v>3225</v>
      </c>
      <c r="C3753" s="80">
        <v>20000</v>
      </c>
      <c r="D3753" s="81">
        <v>22933.05</v>
      </c>
      <c r="E3753" s="1" t="s">
        <v>2809</v>
      </c>
      <c r="F3753" s="1" t="s">
        <v>2810</v>
      </c>
      <c r="G3753" s="82" t="s">
        <v>2867</v>
      </c>
      <c r="H3753" s="1" t="s">
        <v>2844</v>
      </c>
    </row>
    <row r="3754" spans="1:8">
      <c r="A3754" s="1">
        <v>3001</v>
      </c>
      <c r="B3754" s="33" t="s">
        <v>3224</v>
      </c>
      <c r="C3754" s="80">
        <v>7214</v>
      </c>
      <c r="D3754" s="81">
        <v>22991.01</v>
      </c>
      <c r="E3754" s="1" t="s">
        <v>2809</v>
      </c>
      <c r="F3754" s="1" t="s">
        <v>2810</v>
      </c>
      <c r="G3754" s="82" t="s">
        <v>2821</v>
      </c>
      <c r="H3754" s="1" t="s">
        <v>2881</v>
      </c>
    </row>
    <row r="3755" spans="1:8">
      <c r="A3755" s="1">
        <v>1184</v>
      </c>
      <c r="B3755" s="33" t="s">
        <v>3223</v>
      </c>
      <c r="C3755" s="80">
        <v>22000</v>
      </c>
      <c r="D3755" s="81">
        <v>23086</v>
      </c>
      <c r="E3755" s="1" t="s">
        <v>2809</v>
      </c>
      <c r="F3755" s="1" t="s">
        <v>2820</v>
      </c>
      <c r="G3755" s="82" t="s">
        <v>2839</v>
      </c>
      <c r="H3755" s="1" t="s">
        <v>2834</v>
      </c>
    </row>
    <row r="3756" spans="1:8">
      <c r="A3756" s="1">
        <v>1523</v>
      </c>
      <c r="B3756" s="33" t="s">
        <v>3222</v>
      </c>
      <c r="C3756" s="80">
        <v>18500</v>
      </c>
      <c r="D3756" s="81">
        <v>23096</v>
      </c>
      <c r="E3756" s="1" t="s">
        <v>2809</v>
      </c>
      <c r="F3756" s="1" t="s">
        <v>2810</v>
      </c>
      <c r="G3756" s="82" t="s">
        <v>2843</v>
      </c>
      <c r="H3756" s="1" t="s">
        <v>2834</v>
      </c>
    </row>
    <row r="3757" spans="1:8">
      <c r="A3757" s="1">
        <v>3017</v>
      </c>
      <c r="B3757" s="33" t="s">
        <v>3221</v>
      </c>
      <c r="C3757" s="80">
        <v>22000</v>
      </c>
      <c r="D3757" s="81">
        <v>23285</v>
      </c>
      <c r="E3757" s="1" t="s">
        <v>2809</v>
      </c>
      <c r="F3757" s="1" t="s">
        <v>2810</v>
      </c>
      <c r="G3757" s="82" t="s">
        <v>2851</v>
      </c>
      <c r="H3757" s="1" t="s">
        <v>2881</v>
      </c>
    </row>
    <row r="3758" spans="1:8">
      <c r="A3758" s="1">
        <v>2024</v>
      </c>
      <c r="B3758" s="33" t="s">
        <v>3220</v>
      </c>
      <c r="C3758" s="80">
        <v>4000</v>
      </c>
      <c r="D3758" s="81">
        <v>23414</v>
      </c>
      <c r="E3758" s="1" t="s">
        <v>2809</v>
      </c>
      <c r="F3758" s="1" t="s">
        <v>2810</v>
      </c>
      <c r="G3758" s="82" t="s">
        <v>2851</v>
      </c>
      <c r="H3758" s="1" t="s">
        <v>2812</v>
      </c>
    </row>
    <row r="3759" spans="1:8" ht="27.6">
      <c r="A3759" s="1">
        <v>3147</v>
      </c>
      <c r="B3759" s="33" t="s">
        <v>3219</v>
      </c>
      <c r="C3759" s="80">
        <v>20000</v>
      </c>
      <c r="D3759" s="81">
        <v>23505</v>
      </c>
      <c r="E3759" s="1" t="s">
        <v>2809</v>
      </c>
      <c r="F3759" s="1" t="s">
        <v>2810</v>
      </c>
      <c r="G3759" s="82" t="s">
        <v>2880</v>
      </c>
      <c r="H3759" s="1" t="s">
        <v>2928</v>
      </c>
    </row>
    <row r="3760" spans="1:8">
      <c r="A3760" s="1">
        <v>2457</v>
      </c>
      <c r="B3760" s="33" t="s">
        <v>3218</v>
      </c>
      <c r="C3760" s="80">
        <v>23000</v>
      </c>
      <c r="D3760" s="81">
        <v>23530</v>
      </c>
      <c r="E3760" s="1" t="s">
        <v>2809</v>
      </c>
      <c r="F3760" s="1" t="s">
        <v>2810</v>
      </c>
      <c r="G3760" s="82" t="s">
        <v>2811</v>
      </c>
      <c r="H3760" s="1" t="s">
        <v>2870</v>
      </c>
    </row>
    <row r="3761" spans="1:8">
      <c r="A3761" s="1">
        <v>1024</v>
      </c>
      <c r="B3761" s="33" t="s">
        <v>3217</v>
      </c>
      <c r="C3761" s="80">
        <v>20000</v>
      </c>
      <c r="D3761" s="81">
        <v>23727.55</v>
      </c>
      <c r="E3761" s="1" t="s">
        <v>2809</v>
      </c>
      <c r="F3761" s="1" t="s">
        <v>2927</v>
      </c>
      <c r="G3761" s="82" t="s">
        <v>2839</v>
      </c>
      <c r="H3761" s="1" t="s">
        <v>2952</v>
      </c>
    </row>
    <row r="3762" spans="1:8">
      <c r="A3762" s="1">
        <v>684</v>
      </c>
      <c r="B3762" s="33" t="s">
        <v>3216</v>
      </c>
      <c r="C3762" s="80">
        <v>320000</v>
      </c>
      <c r="D3762" s="81">
        <v>23948</v>
      </c>
      <c r="E3762" s="1" t="s">
        <v>2861</v>
      </c>
      <c r="F3762" s="1" t="s">
        <v>2810</v>
      </c>
      <c r="G3762" s="82" t="s">
        <v>2821</v>
      </c>
      <c r="H3762" s="1" t="s">
        <v>2816</v>
      </c>
    </row>
    <row r="3763" spans="1:8" ht="27.6">
      <c r="A3763" s="1">
        <v>1963</v>
      </c>
      <c r="B3763" s="33" t="s">
        <v>3215</v>
      </c>
      <c r="C3763" s="80">
        <v>19000</v>
      </c>
      <c r="D3763" s="81">
        <v>24108</v>
      </c>
      <c r="E3763" s="1" t="s">
        <v>2809</v>
      </c>
      <c r="F3763" s="1" t="s">
        <v>2820</v>
      </c>
      <c r="G3763" s="82" t="s">
        <v>2867</v>
      </c>
      <c r="H3763" s="1" t="s">
        <v>2812</v>
      </c>
    </row>
    <row r="3764" spans="1:8">
      <c r="A3764" s="1">
        <v>1532</v>
      </c>
      <c r="B3764" s="33" t="s">
        <v>3214</v>
      </c>
      <c r="C3764" s="80">
        <v>5000</v>
      </c>
      <c r="D3764" s="81">
        <v>24201</v>
      </c>
      <c r="E3764" s="1" t="s">
        <v>2809</v>
      </c>
      <c r="F3764" s="1" t="s">
        <v>2892</v>
      </c>
      <c r="G3764" s="82" t="s">
        <v>2839</v>
      </c>
      <c r="H3764" s="1" t="s">
        <v>2834</v>
      </c>
    </row>
    <row r="3765" spans="1:8" ht="27.6">
      <c r="A3765" s="1">
        <v>1517</v>
      </c>
      <c r="B3765" s="33" t="s">
        <v>3213</v>
      </c>
      <c r="C3765" s="80">
        <v>15000</v>
      </c>
      <c r="D3765" s="81">
        <v>24297</v>
      </c>
      <c r="E3765" s="1" t="s">
        <v>2809</v>
      </c>
      <c r="F3765" s="1" t="s">
        <v>2810</v>
      </c>
      <c r="G3765" s="82" t="s">
        <v>2843</v>
      </c>
      <c r="H3765" s="1" t="s">
        <v>2834</v>
      </c>
    </row>
    <row r="3766" spans="1:8" ht="27.6">
      <c r="A3766" s="1">
        <v>2224</v>
      </c>
      <c r="B3766" s="33" t="s">
        <v>3212</v>
      </c>
      <c r="C3766" s="80">
        <v>10000</v>
      </c>
      <c r="D3766" s="81">
        <v>24315</v>
      </c>
      <c r="E3766" s="1" t="s">
        <v>2809</v>
      </c>
      <c r="F3766" s="1" t="s">
        <v>2810</v>
      </c>
      <c r="G3766" s="82" t="s">
        <v>2818</v>
      </c>
      <c r="H3766" s="1" t="s">
        <v>2853</v>
      </c>
    </row>
    <row r="3767" spans="1:8">
      <c r="A3767" s="1">
        <v>1275</v>
      </c>
      <c r="B3767" s="33" t="s">
        <v>3211</v>
      </c>
      <c r="C3767" s="80">
        <v>15000</v>
      </c>
      <c r="D3767" s="81">
        <v>24321.1</v>
      </c>
      <c r="E3767" s="1" t="s">
        <v>2809</v>
      </c>
      <c r="F3767" s="1" t="s">
        <v>2810</v>
      </c>
      <c r="G3767" s="82" t="s">
        <v>2851</v>
      </c>
      <c r="H3767" s="1" t="s">
        <v>2984</v>
      </c>
    </row>
    <row r="3768" spans="1:8">
      <c r="A3768" s="1">
        <v>3259</v>
      </c>
      <c r="B3768" s="33" t="s">
        <v>3210</v>
      </c>
      <c r="C3768" s="80">
        <v>23000</v>
      </c>
      <c r="D3768" s="81">
        <v>24418.6</v>
      </c>
      <c r="E3768" s="1" t="s">
        <v>2809</v>
      </c>
      <c r="F3768" s="1" t="s">
        <v>2810</v>
      </c>
      <c r="G3768" s="82" t="s">
        <v>2880</v>
      </c>
      <c r="H3768" s="1" t="s">
        <v>2928</v>
      </c>
    </row>
    <row r="3769" spans="1:8">
      <c r="A3769" s="1">
        <v>307</v>
      </c>
      <c r="B3769" s="33" t="s">
        <v>3209</v>
      </c>
      <c r="C3769" s="80">
        <v>22000</v>
      </c>
      <c r="D3769" s="81">
        <v>24490</v>
      </c>
      <c r="E3769" s="1" t="s">
        <v>2809</v>
      </c>
      <c r="F3769" s="1" t="s">
        <v>2810</v>
      </c>
      <c r="G3769" s="82" t="s">
        <v>2839</v>
      </c>
      <c r="H3769" s="1" t="s">
        <v>2876</v>
      </c>
    </row>
    <row r="3770" spans="1:8">
      <c r="A3770" s="1">
        <v>2252</v>
      </c>
      <c r="B3770" s="33" t="s">
        <v>3208</v>
      </c>
      <c r="C3770" s="80">
        <v>9000</v>
      </c>
      <c r="D3770" s="81">
        <v>24505</v>
      </c>
      <c r="E3770" s="1" t="s">
        <v>2809</v>
      </c>
      <c r="F3770" s="1" t="s">
        <v>2841</v>
      </c>
      <c r="G3770" s="82" t="s">
        <v>2851</v>
      </c>
      <c r="H3770" s="1" t="s">
        <v>2853</v>
      </c>
    </row>
    <row r="3771" spans="1:8">
      <c r="A3771" s="1">
        <v>515</v>
      </c>
      <c r="B3771" s="33" t="s">
        <v>3206</v>
      </c>
      <c r="C3771" s="80">
        <v>97000</v>
      </c>
      <c r="D3771" s="81">
        <v>24651</v>
      </c>
      <c r="E3771" s="1" t="s">
        <v>2861</v>
      </c>
      <c r="F3771" s="1" t="s">
        <v>2810</v>
      </c>
      <c r="G3771" s="82" t="s">
        <v>2843</v>
      </c>
      <c r="H3771" s="1" t="s">
        <v>3207</v>
      </c>
    </row>
    <row r="3772" spans="1:8" ht="27.6">
      <c r="A3772" s="1">
        <v>1337</v>
      </c>
      <c r="B3772" s="33" t="s">
        <v>3205</v>
      </c>
      <c r="C3772" s="80">
        <v>50000</v>
      </c>
      <c r="D3772" s="81">
        <v>24691</v>
      </c>
      <c r="E3772" s="1" t="s">
        <v>2814</v>
      </c>
      <c r="F3772" s="1" t="s">
        <v>2810</v>
      </c>
      <c r="G3772" s="82" t="s">
        <v>2811</v>
      </c>
      <c r="H3772" s="1" t="s">
        <v>2816</v>
      </c>
    </row>
    <row r="3773" spans="1:8">
      <c r="A3773" s="1">
        <v>2232</v>
      </c>
      <c r="B3773" s="33" t="s">
        <v>3204</v>
      </c>
      <c r="C3773" s="80">
        <v>5000</v>
      </c>
      <c r="D3773" s="81">
        <v>24790</v>
      </c>
      <c r="E3773" s="1" t="s">
        <v>2809</v>
      </c>
      <c r="F3773" s="1" t="s">
        <v>2810</v>
      </c>
      <c r="G3773" s="82" t="s">
        <v>2821</v>
      </c>
      <c r="H3773" s="1" t="s">
        <v>2853</v>
      </c>
    </row>
    <row r="3774" spans="1:8">
      <c r="A3774" s="1">
        <v>2984</v>
      </c>
      <c r="B3774" s="33" t="s">
        <v>3203</v>
      </c>
      <c r="C3774" s="80">
        <v>25000</v>
      </c>
      <c r="D3774" s="81">
        <v>25088</v>
      </c>
      <c r="E3774" s="1" t="s">
        <v>2809</v>
      </c>
      <c r="F3774" s="1" t="s">
        <v>2810</v>
      </c>
      <c r="G3774" s="82" t="s">
        <v>2851</v>
      </c>
      <c r="H3774" s="1" t="s">
        <v>2881</v>
      </c>
    </row>
    <row r="3775" spans="1:8" ht="27.6">
      <c r="A3775" s="1">
        <v>651</v>
      </c>
      <c r="B3775" s="33" t="s">
        <v>3202</v>
      </c>
      <c r="C3775" s="80">
        <v>25000</v>
      </c>
      <c r="D3775" s="81">
        <v>25132</v>
      </c>
      <c r="E3775" s="1" t="s">
        <v>2809</v>
      </c>
      <c r="F3775" s="1" t="s">
        <v>2810</v>
      </c>
      <c r="G3775" s="82" t="s">
        <v>2843</v>
      </c>
      <c r="H3775" s="1" t="s">
        <v>2816</v>
      </c>
    </row>
    <row r="3776" spans="1:8">
      <c r="A3776" s="1">
        <v>1095</v>
      </c>
      <c r="B3776" s="33" t="s">
        <v>3201</v>
      </c>
      <c r="C3776" s="80">
        <v>500000</v>
      </c>
      <c r="D3776" s="81">
        <v>25174</v>
      </c>
      <c r="E3776" s="1" t="s">
        <v>2861</v>
      </c>
      <c r="F3776" s="1" t="s">
        <v>2810</v>
      </c>
      <c r="G3776" s="82" t="s">
        <v>2851</v>
      </c>
      <c r="H3776" s="1" t="s">
        <v>3029</v>
      </c>
    </row>
    <row r="3777" spans="1:8">
      <c r="A3777" s="1">
        <v>315</v>
      </c>
      <c r="B3777" s="33" t="s">
        <v>3200</v>
      </c>
      <c r="C3777" s="80">
        <v>25000</v>
      </c>
      <c r="D3777" s="81">
        <v>25312</v>
      </c>
      <c r="E3777" s="1" t="s">
        <v>2809</v>
      </c>
      <c r="F3777" s="1" t="s">
        <v>2810</v>
      </c>
      <c r="G3777" s="82" t="s">
        <v>2851</v>
      </c>
      <c r="H3777" s="1" t="s">
        <v>2876</v>
      </c>
    </row>
    <row r="3778" spans="1:8">
      <c r="A3778" s="1">
        <v>359</v>
      </c>
      <c r="B3778" s="33" t="s">
        <v>3199</v>
      </c>
      <c r="C3778" s="80">
        <v>24200</v>
      </c>
      <c r="D3778" s="81">
        <v>25375</v>
      </c>
      <c r="E3778" s="1" t="s">
        <v>2809</v>
      </c>
      <c r="F3778" s="1" t="s">
        <v>2810</v>
      </c>
      <c r="G3778" s="82" t="s">
        <v>2818</v>
      </c>
      <c r="H3778" s="1" t="s">
        <v>2876</v>
      </c>
    </row>
    <row r="3779" spans="1:8">
      <c r="A3779" s="1">
        <v>3250</v>
      </c>
      <c r="B3779" s="33" t="s">
        <v>3198</v>
      </c>
      <c r="C3779" s="80">
        <v>25000</v>
      </c>
      <c r="D3779" s="81">
        <v>25388</v>
      </c>
      <c r="E3779" s="1" t="s">
        <v>2809</v>
      </c>
      <c r="F3779" s="1" t="s">
        <v>2810</v>
      </c>
      <c r="G3779" s="82" t="s">
        <v>2818</v>
      </c>
      <c r="H3779" s="1" t="s">
        <v>2928</v>
      </c>
    </row>
    <row r="3780" spans="1:8">
      <c r="A3780" s="1">
        <v>300</v>
      </c>
      <c r="B3780" s="33" t="s">
        <v>3197</v>
      </c>
      <c r="C3780" s="80">
        <v>25000</v>
      </c>
      <c r="D3780" s="81">
        <v>25430.66</v>
      </c>
      <c r="E3780" s="1" t="s">
        <v>2809</v>
      </c>
      <c r="F3780" s="1" t="s">
        <v>2810</v>
      </c>
      <c r="G3780" s="82" t="s">
        <v>2849</v>
      </c>
      <c r="H3780" s="1" t="s">
        <v>2876</v>
      </c>
    </row>
    <row r="3781" spans="1:8">
      <c r="A3781" s="1">
        <v>2328</v>
      </c>
      <c r="B3781" s="33" t="s">
        <v>3196</v>
      </c>
      <c r="C3781" s="80">
        <v>10000</v>
      </c>
      <c r="D3781" s="81">
        <v>25445</v>
      </c>
      <c r="E3781" s="1" t="s">
        <v>2809</v>
      </c>
      <c r="F3781" s="1" t="s">
        <v>2810</v>
      </c>
      <c r="G3781" s="82" t="s">
        <v>2825</v>
      </c>
      <c r="H3781" s="1" t="s">
        <v>2870</v>
      </c>
    </row>
    <row r="3782" spans="1:8">
      <c r="A3782" s="1">
        <v>2335</v>
      </c>
      <c r="B3782" s="33" t="s">
        <v>3195</v>
      </c>
      <c r="C3782" s="80">
        <v>25000</v>
      </c>
      <c r="D3782" s="81">
        <v>25568</v>
      </c>
      <c r="E3782" s="1" t="s">
        <v>2809</v>
      </c>
      <c r="F3782" s="1" t="s">
        <v>2810</v>
      </c>
      <c r="G3782" s="82" t="s">
        <v>2825</v>
      </c>
      <c r="H3782" s="1" t="s">
        <v>2870</v>
      </c>
    </row>
    <row r="3783" spans="1:8">
      <c r="A3783" s="1">
        <v>1258</v>
      </c>
      <c r="B3783" s="33" t="s">
        <v>3194</v>
      </c>
      <c r="C3783" s="80">
        <v>12000</v>
      </c>
      <c r="D3783" s="81">
        <v>25577.56</v>
      </c>
      <c r="E3783" s="1" t="s">
        <v>2809</v>
      </c>
      <c r="F3783" s="1" t="s">
        <v>2810</v>
      </c>
      <c r="G3783" s="82" t="s">
        <v>2867</v>
      </c>
      <c r="H3783" s="1" t="s">
        <v>2984</v>
      </c>
    </row>
    <row r="3784" spans="1:8">
      <c r="A3784" s="1">
        <v>243</v>
      </c>
      <c r="B3784" s="33" t="s">
        <v>3193</v>
      </c>
      <c r="C3784" s="80">
        <v>25000</v>
      </c>
      <c r="D3784" s="81">
        <v>25648</v>
      </c>
      <c r="E3784" s="1" t="s">
        <v>2809</v>
      </c>
      <c r="F3784" s="1" t="s">
        <v>2810</v>
      </c>
      <c r="G3784" s="82" t="s">
        <v>2839</v>
      </c>
      <c r="H3784" s="1" t="s">
        <v>2876</v>
      </c>
    </row>
    <row r="3785" spans="1:8">
      <c r="A3785" s="1">
        <v>960</v>
      </c>
      <c r="B3785" s="33" t="s">
        <v>3192</v>
      </c>
      <c r="C3785" s="80">
        <v>55650</v>
      </c>
      <c r="D3785" s="81">
        <v>25655</v>
      </c>
      <c r="E3785" s="1" t="s">
        <v>2861</v>
      </c>
      <c r="F3785" s="1" t="s">
        <v>2810</v>
      </c>
      <c r="G3785" s="82" t="s">
        <v>2839</v>
      </c>
      <c r="H3785" s="1" t="s">
        <v>2816</v>
      </c>
    </row>
    <row r="3786" spans="1:8">
      <c r="A3786" s="1">
        <v>2493</v>
      </c>
      <c r="B3786" s="33" t="s">
        <v>3191</v>
      </c>
      <c r="C3786" s="80">
        <v>20000</v>
      </c>
      <c r="D3786" s="81">
        <v>25740</v>
      </c>
      <c r="E3786" s="1" t="s">
        <v>2809</v>
      </c>
      <c r="F3786" s="1" t="s">
        <v>2810</v>
      </c>
      <c r="G3786" s="82" t="s">
        <v>2849</v>
      </c>
      <c r="H3786" s="1" t="s">
        <v>2948</v>
      </c>
    </row>
    <row r="3787" spans="1:8">
      <c r="A3787" s="1">
        <v>2924</v>
      </c>
      <c r="B3787" s="33" t="s">
        <v>3190</v>
      </c>
      <c r="C3787" s="80">
        <v>25000</v>
      </c>
      <c r="D3787" s="81">
        <v>25800</v>
      </c>
      <c r="E3787" s="1" t="s">
        <v>2809</v>
      </c>
      <c r="F3787" s="1" t="s">
        <v>2810</v>
      </c>
      <c r="G3787" s="82" t="s">
        <v>2823</v>
      </c>
      <c r="H3787" s="1" t="s">
        <v>3032</v>
      </c>
    </row>
    <row r="3788" spans="1:8">
      <c r="A3788" s="1">
        <v>1219</v>
      </c>
      <c r="B3788" s="33" t="s">
        <v>3189</v>
      </c>
      <c r="C3788" s="80">
        <v>16350</v>
      </c>
      <c r="D3788" s="81">
        <v>26024</v>
      </c>
      <c r="E3788" s="1" t="s">
        <v>2809</v>
      </c>
      <c r="F3788" s="1" t="s">
        <v>2810</v>
      </c>
      <c r="G3788" s="82" t="s">
        <v>2880</v>
      </c>
      <c r="H3788" s="1" t="s">
        <v>2834</v>
      </c>
    </row>
    <row r="3789" spans="1:8" ht="27.6">
      <c r="A3789" s="1">
        <v>357</v>
      </c>
      <c r="B3789" s="33" t="s">
        <v>3188</v>
      </c>
      <c r="C3789" s="80">
        <v>15000</v>
      </c>
      <c r="D3789" s="81">
        <v>26100</v>
      </c>
      <c r="E3789" s="1" t="s">
        <v>2809</v>
      </c>
      <c r="F3789" s="1" t="s">
        <v>2810</v>
      </c>
      <c r="G3789" s="82" t="s">
        <v>2849</v>
      </c>
      <c r="H3789" s="1" t="s">
        <v>2876</v>
      </c>
    </row>
    <row r="3790" spans="1:8">
      <c r="A3790" s="1">
        <v>381</v>
      </c>
      <c r="B3790" s="33" t="s">
        <v>3187</v>
      </c>
      <c r="C3790" s="80">
        <v>25000</v>
      </c>
      <c r="D3790" s="81">
        <v>26182.5</v>
      </c>
      <c r="E3790" s="1" t="s">
        <v>2809</v>
      </c>
      <c r="F3790" s="1" t="s">
        <v>2810</v>
      </c>
      <c r="G3790" s="82" t="s">
        <v>2821</v>
      </c>
      <c r="H3790" s="1" t="s">
        <v>2876</v>
      </c>
    </row>
    <row r="3791" spans="1:8">
      <c r="A3791" s="1">
        <v>1657</v>
      </c>
      <c r="B3791" s="33" t="s">
        <v>3184</v>
      </c>
      <c r="C3791" s="80">
        <v>25000</v>
      </c>
      <c r="D3791" s="81">
        <v>26233.45</v>
      </c>
      <c r="E3791" s="1" t="s">
        <v>2809</v>
      </c>
      <c r="F3791" s="1" t="s">
        <v>2810</v>
      </c>
      <c r="G3791" s="82" t="s">
        <v>2823</v>
      </c>
      <c r="H3791" s="1" t="s">
        <v>3185</v>
      </c>
    </row>
    <row r="3792" spans="1:8">
      <c r="A3792" s="1">
        <v>2078</v>
      </c>
      <c r="B3792" s="33" t="s">
        <v>3183</v>
      </c>
      <c r="C3792" s="80">
        <v>20000</v>
      </c>
      <c r="D3792" s="81">
        <v>26241</v>
      </c>
      <c r="E3792" s="1" t="s">
        <v>2809</v>
      </c>
      <c r="F3792" s="1" t="s">
        <v>2841</v>
      </c>
      <c r="G3792" s="82" t="s">
        <v>2843</v>
      </c>
      <c r="H3792" s="1" t="s">
        <v>2812</v>
      </c>
    </row>
    <row r="3793" spans="1:8">
      <c r="A3793" s="1">
        <v>2068</v>
      </c>
      <c r="B3793" s="33" t="s">
        <v>3182</v>
      </c>
      <c r="C3793" s="80">
        <v>25000</v>
      </c>
      <c r="D3793" s="81">
        <v>26305.97</v>
      </c>
      <c r="E3793" s="1" t="s">
        <v>2809</v>
      </c>
      <c r="F3793" s="1" t="s">
        <v>2810</v>
      </c>
      <c r="G3793" s="82" t="s">
        <v>2880</v>
      </c>
      <c r="H3793" s="1" t="s">
        <v>2812</v>
      </c>
    </row>
    <row r="3794" spans="1:8" ht="27.6">
      <c r="A3794" s="1">
        <v>670</v>
      </c>
      <c r="B3794" s="33" t="s">
        <v>3181</v>
      </c>
      <c r="C3794" s="80">
        <v>90000</v>
      </c>
      <c r="D3794" s="81">
        <v>26349</v>
      </c>
      <c r="E3794" s="1" t="s">
        <v>2861</v>
      </c>
      <c r="F3794" s="1" t="s">
        <v>2856</v>
      </c>
      <c r="G3794" s="82" t="s">
        <v>2825</v>
      </c>
      <c r="H3794" s="1" t="s">
        <v>2816</v>
      </c>
    </row>
    <row r="3795" spans="1:8" ht="27.6">
      <c r="A3795" s="1">
        <v>293</v>
      </c>
      <c r="B3795" s="33" t="s">
        <v>3180</v>
      </c>
      <c r="C3795" s="80">
        <v>26000</v>
      </c>
      <c r="D3795" s="81">
        <v>26360</v>
      </c>
      <c r="E3795" s="1" t="s">
        <v>2809</v>
      </c>
      <c r="F3795" s="1" t="s">
        <v>2810</v>
      </c>
      <c r="G3795" s="82" t="s">
        <v>2849</v>
      </c>
      <c r="H3795" s="1" t="s">
        <v>2876</v>
      </c>
    </row>
    <row r="3796" spans="1:8">
      <c r="A3796" s="1">
        <v>730</v>
      </c>
      <c r="B3796" s="33" t="s">
        <v>3179</v>
      </c>
      <c r="C3796" s="80">
        <v>20000</v>
      </c>
      <c r="D3796" s="81">
        <v>26438</v>
      </c>
      <c r="E3796" s="1" t="s">
        <v>2809</v>
      </c>
      <c r="F3796" s="1" t="s">
        <v>2810</v>
      </c>
      <c r="G3796" s="82" t="s">
        <v>2843</v>
      </c>
      <c r="H3796" s="1" t="s">
        <v>2999</v>
      </c>
    </row>
    <row r="3797" spans="1:8" ht="27.6">
      <c r="A3797" s="1">
        <v>287</v>
      </c>
      <c r="B3797" s="33" t="s">
        <v>3178</v>
      </c>
      <c r="C3797" s="80">
        <v>15000</v>
      </c>
      <c r="D3797" s="81">
        <v>26445</v>
      </c>
      <c r="E3797" s="1" t="s">
        <v>2809</v>
      </c>
      <c r="F3797" s="1" t="s">
        <v>2810</v>
      </c>
      <c r="G3797" s="82" t="s">
        <v>2818</v>
      </c>
      <c r="H3797" s="1" t="s">
        <v>2876</v>
      </c>
    </row>
    <row r="3798" spans="1:8" ht="27.6">
      <c r="A3798" s="1">
        <v>643</v>
      </c>
      <c r="B3798" s="33" t="s">
        <v>3177</v>
      </c>
      <c r="C3798" s="80">
        <v>25000</v>
      </c>
      <c r="D3798" s="81">
        <v>26452</v>
      </c>
      <c r="E3798" s="1" t="s">
        <v>2809</v>
      </c>
      <c r="F3798" s="1" t="s">
        <v>2810</v>
      </c>
      <c r="G3798" s="82" t="s">
        <v>2823</v>
      </c>
      <c r="H3798" s="1" t="s">
        <v>2816</v>
      </c>
    </row>
    <row r="3799" spans="1:8">
      <c r="A3799" s="1">
        <v>2329</v>
      </c>
      <c r="B3799" s="33" t="s">
        <v>3176</v>
      </c>
      <c r="C3799" s="80">
        <v>25000</v>
      </c>
      <c r="D3799" s="81">
        <v>26480</v>
      </c>
      <c r="E3799" s="1" t="s">
        <v>2809</v>
      </c>
      <c r="F3799" s="1" t="s">
        <v>2810</v>
      </c>
      <c r="G3799" s="82" t="s">
        <v>2821</v>
      </c>
      <c r="H3799" s="1" t="s">
        <v>2870</v>
      </c>
    </row>
    <row r="3800" spans="1:8">
      <c r="A3800" s="1">
        <v>385</v>
      </c>
      <c r="B3800" s="33" t="s">
        <v>3175</v>
      </c>
      <c r="C3800" s="80">
        <v>25000</v>
      </c>
      <c r="D3800" s="81">
        <v>26495.5</v>
      </c>
      <c r="E3800" s="1" t="s">
        <v>2809</v>
      </c>
      <c r="F3800" s="1" t="s">
        <v>2810</v>
      </c>
      <c r="G3800" s="82" t="s">
        <v>2818</v>
      </c>
      <c r="H3800" s="1" t="s">
        <v>2876</v>
      </c>
    </row>
    <row r="3801" spans="1:8" ht="27.6">
      <c r="A3801" s="1">
        <v>2332</v>
      </c>
      <c r="B3801" s="33" t="s">
        <v>3174</v>
      </c>
      <c r="C3801" s="80">
        <v>25000</v>
      </c>
      <c r="D3801" s="81">
        <v>26577</v>
      </c>
      <c r="E3801" s="1" t="s">
        <v>2809</v>
      </c>
      <c r="F3801" s="1" t="s">
        <v>2810</v>
      </c>
      <c r="G3801" s="82" t="s">
        <v>2839</v>
      </c>
      <c r="H3801" s="1" t="s">
        <v>2870</v>
      </c>
    </row>
    <row r="3802" spans="1:8">
      <c r="A3802" s="1">
        <v>1514</v>
      </c>
      <c r="B3802" s="33" t="s">
        <v>3173</v>
      </c>
      <c r="C3802" s="80">
        <v>25000</v>
      </c>
      <c r="D3802" s="81">
        <v>26619</v>
      </c>
      <c r="E3802" s="1" t="s">
        <v>2809</v>
      </c>
      <c r="F3802" s="1" t="s">
        <v>2810</v>
      </c>
      <c r="G3802" s="82" t="s">
        <v>2867</v>
      </c>
      <c r="H3802" s="1" t="s">
        <v>2834</v>
      </c>
    </row>
    <row r="3803" spans="1:8">
      <c r="A3803" s="1">
        <v>279</v>
      </c>
      <c r="B3803" s="33" t="s">
        <v>3172</v>
      </c>
      <c r="C3803" s="80">
        <v>17000</v>
      </c>
      <c r="D3803" s="81">
        <v>26744.11</v>
      </c>
      <c r="E3803" s="1" t="s">
        <v>2809</v>
      </c>
      <c r="F3803" s="1" t="s">
        <v>2810</v>
      </c>
      <c r="G3803" s="82" t="s">
        <v>2839</v>
      </c>
      <c r="H3803" s="1" t="s">
        <v>2876</v>
      </c>
    </row>
    <row r="3804" spans="1:8">
      <c r="A3804" s="1">
        <v>322</v>
      </c>
      <c r="B3804" s="33" t="s">
        <v>3171</v>
      </c>
      <c r="C3804" s="80">
        <v>25000</v>
      </c>
      <c r="D3804" s="81">
        <v>26978</v>
      </c>
      <c r="E3804" s="1" t="s">
        <v>2809</v>
      </c>
      <c r="F3804" s="1" t="s">
        <v>2810</v>
      </c>
      <c r="G3804" s="82" t="s">
        <v>2823</v>
      </c>
      <c r="H3804" s="1" t="s">
        <v>2876</v>
      </c>
    </row>
    <row r="3805" spans="1:8" ht="27.6">
      <c r="A3805" s="1">
        <v>1217</v>
      </c>
      <c r="B3805" s="33" t="s">
        <v>3170</v>
      </c>
      <c r="C3805" s="80">
        <v>26500</v>
      </c>
      <c r="D3805" s="81">
        <v>27189</v>
      </c>
      <c r="E3805" s="1" t="s">
        <v>2809</v>
      </c>
      <c r="F3805" s="1" t="s">
        <v>2810</v>
      </c>
      <c r="G3805" s="82" t="s">
        <v>2821</v>
      </c>
      <c r="H3805" s="1" t="s">
        <v>2834</v>
      </c>
    </row>
    <row r="3806" spans="1:8">
      <c r="A3806" s="1">
        <v>3035</v>
      </c>
      <c r="B3806" s="33" t="s">
        <v>3169</v>
      </c>
      <c r="C3806" s="80">
        <v>25000</v>
      </c>
      <c r="D3806" s="81">
        <v>27196.71</v>
      </c>
      <c r="E3806" s="1" t="s">
        <v>2809</v>
      </c>
      <c r="F3806" s="1" t="s">
        <v>2810</v>
      </c>
      <c r="G3806" s="82" t="s">
        <v>2823</v>
      </c>
      <c r="H3806" s="1" t="s">
        <v>2881</v>
      </c>
    </row>
    <row r="3807" spans="1:8" ht="27.6">
      <c r="A3807" s="1">
        <v>1539</v>
      </c>
      <c r="B3807" s="33" t="s">
        <v>3168</v>
      </c>
      <c r="C3807" s="80">
        <v>20000</v>
      </c>
      <c r="D3807" s="81">
        <v>27197.22</v>
      </c>
      <c r="E3807" s="1" t="s">
        <v>2809</v>
      </c>
      <c r="F3807" s="1" t="s">
        <v>2810</v>
      </c>
      <c r="G3807" s="82" t="s">
        <v>2815</v>
      </c>
      <c r="H3807" s="1" t="s">
        <v>2834</v>
      </c>
    </row>
    <row r="3808" spans="1:8">
      <c r="A3808" s="1">
        <v>3211</v>
      </c>
      <c r="B3808" s="33" t="s">
        <v>3167</v>
      </c>
      <c r="C3808" s="80">
        <v>23000</v>
      </c>
      <c r="D3808" s="81">
        <v>27541</v>
      </c>
      <c r="E3808" s="1" t="s">
        <v>2809</v>
      </c>
      <c r="F3808" s="1" t="s">
        <v>2810</v>
      </c>
      <c r="G3808" s="82" t="s">
        <v>2851</v>
      </c>
      <c r="H3808" s="1" t="s">
        <v>2928</v>
      </c>
    </row>
    <row r="3809" spans="1:8" ht="27.6">
      <c r="A3809" s="1">
        <v>2987</v>
      </c>
      <c r="B3809" s="33" t="s">
        <v>3166</v>
      </c>
      <c r="C3809" s="80">
        <v>25000</v>
      </c>
      <c r="D3809" s="81">
        <v>27600.2</v>
      </c>
      <c r="E3809" s="1" t="s">
        <v>2809</v>
      </c>
      <c r="F3809" s="1" t="s">
        <v>2810</v>
      </c>
      <c r="G3809" s="82" t="s">
        <v>2880</v>
      </c>
      <c r="H3809" s="1" t="s">
        <v>2881</v>
      </c>
    </row>
    <row r="3810" spans="1:8">
      <c r="A3810" s="1">
        <v>1526</v>
      </c>
      <c r="B3810" s="33" t="s">
        <v>3165</v>
      </c>
      <c r="C3810" s="80">
        <v>23000</v>
      </c>
      <c r="D3810" s="81">
        <v>27675</v>
      </c>
      <c r="E3810" s="1" t="s">
        <v>2809</v>
      </c>
      <c r="F3810" s="1" t="s">
        <v>2810</v>
      </c>
      <c r="G3810" s="82" t="s">
        <v>2815</v>
      </c>
      <c r="H3810" s="1" t="s">
        <v>2834</v>
      </c>
    </row>
    <row r="3811" spans="1:8">
      <c r="A3811" s="1">
        <v>216</v>
      </c>
      <c r="B3811" s="33" t="s">
        <v>3164</v>
      </c>
      <c r="C3811" s="80">
        <v>50000</v>
      </c>
      <c r="D3811" s="81">
        <v>27849.22</v>
      </c>
      <c r="E3811" s="1" t="s">
        <v>2861</v>
      </c>
      <c r="F3811" s="1" t="s">
        <v>2810</v>
      </c>
      <c r="G3811" s="82" t="s">
        <v>2849</v>
      </c>
      <c r="H3811" s="1" t="s">
        <v>2893</v>
      </c>
    </row>
    <row r="3812" spans="1:8">
      <c r="A3812" s="1">
        <v>254</v>
      </c>
      <c r="B3812" s="33" t="s">
        <v>3163</v>
      </c>
      <c r="C3812" s="80">
        <v>24000</v>
      </c>
      <c r="D3812" s="81">
        <v>28067.34</v>
      </c>
      <c r="E3812" s="1" t="s">
        <v>2809</v>
      </c>
      <c r="F3812" s="1" t="s">
        <v>2810</v>
      </c>
      <c r="G3812" s="82" t="s">
        <v>2880</v>
      </c>
      <c r="H3812" s="1" t="s">
        <v>2876</v>
      </c>
    </row>
    <row r="3813" spans="1:8" ht="27.6">
      <c r="A3813" s="1">
        <v>2707</v>
      </c>
      <c r="B3813" s="33" t="s">
        <v>3162</v>
      </c>
      <c r="C3813" s="80">
        <v>8000</v>
      </c>
      <c r="D3813" s="81">
        <v>28067.57</v>
      </c>
      <c r="E3813" s="1" t="s">
        <v>2809</v>
      </c>
      <c r="F3813" s="1" t="s">
        <v>2810</v>
      </c>
      <c r="G3813" s="82" t="s">
        <v>2823</v>
      </c>
      <c r="H3813" s="1" t="s">
        <v>2881</v>
      </c>
    </row>
    <row r="3814" spans="1:8" ht="27.6">
      <c r="A3814" s="1">
        <v>2202</v>
      </c>
      <c r="B3814" s="33" t="s">
        <v>3161</v>
      </c>
      <c r="C3814" s="80">
        <v>4000</v>
      </c>
      <c r="D3814" s="81">
        <v>28167.25</v>
      </c>
      <c r="E3814" s="1" t="s">
        <v>2809</v>
      </c>
      <c r="F3814" s="1" t="s">
        <v>2810</v>
      </c>
      <c r="G3814" s="82" t="s">
        <v>2818</v>
      </c>
      <c r="H3814" s="1" t="s">
        <v>2952</v>
      </c>
    </row>
    <row r="3815" spans="1:8" ht="27.6">
      <c r="A3815" s="1">
        <v>3014</v>
      </c>
      <c r="B3815" s="33" t="s">
        <v>3160</v>
      </c>
      <c r="C3815" s="80">
        <v>25000</v>
      </c>
      <c r="D3815" s="81">
        <v>28276</v>
      </c>
      <c r="E3815" s="1" t="s">
        <v>2809</v>
      </c>
      <c r="F3815" s="1" t="s">
        <v>2810</v>
      </c>
      <c r="G3815" s="82" t="s">
        <v>2818</v>
      </c>
      <c r="H3815" s="1" t="s">
        <v>2881</v>
      </c>
    </row>
    <row r="3816" spans="1:8">
      <c r="A3816" s="1">
        <v>1475</v>
      </c>
      <c r="B3816" s="33" t="s">
        <v>3159</v>
      </c>
      <c r="C3816" s="80">
        <v>15000</v>
      </c>
      <c r="D3816" s="81">
        <v>28300.45</v>
      </c>
      <c r="E3816" s="1" t="s">
        <v>2809</v>
      </c>
      <c r="F3816" s="1" t="s">
        <v>2810</v>
      </c>
      <c r="G3816" s="82" t="s">
        <v>2843</v>
      </c>
      <c r="H3816" s="1" t="s">
        <v>2827</v>
      </c>
    </row>
    <row r="3817" spans="1:8">
      <c r="A3817" s="1">
        <v>2184</v>
      </c>
      <c r="B3817" s="33" t="s">
        <v>3158</v>
      </c>
      <c r="C3817" s="80">
        <v>10000</v>
      </c>
      <c r="D3817" s="81">
        <v>28474</v>
      </c>
      <c r="E3817" s="1" t="s">
        <v>2809</v>
      </c>
      <c r="F3817" s="1" t="s">
        <v>2810</v>
      </c>
      <c r="G3817" s="82" t="s">
        <v>2839</v>
      </c>
      <c r="H3817" s="1" t="s">
        <v>2853</v>
      </c>
    </row>
    <row r="3818" spans="1:8">
      <c r="A3818" s="1">
        <v>32</v>
      </c>
      <c r="B3818" s="33" t="s">
        <v>3157</v>
      </c>
      <c r="C3818" s="80">
        <v>28450</v>
      </c>
      <c r="D3818" s="81">
        <v>28520</v>
      </c>
      <c r="E3818" s="1" t="s">
        <v>2809</v>
      </c>
      <c r="F3818" s="1" t="s">
        <v>2810</v>
      </c>
      <c r="G3818" s="82" t="s">
        <v>2823</v>
      </c>
      <c r="H3818" s="1" t="s">
        <v>2997</v>
      </c>
    </row>
    <row r="3819" spans="1:8">
      <c r="A3819" s="1">
        <v>2616</v>
      </c>
      <c r="B3819" s="33" t="s">
        <v>3156</v>
      </c>
      <c r="C3819" s="80">
        <v>25000</v>
      </c>
      <c r="D3819" s="81">
        <v>28633.5</v>
      </c>
      <c r="E3819" s="1" t="s">
        <v>2809</v>
      </c>
      <c r="F3819" s="1" t="s">
        <v>2810</v>
      </c>
      <c r="G3819" s="82" t="s">
        <v>2851</v>
      </c>
      <c r="H3819" s="1" t="s">
        <v>2844</v>
      </c>
    </row>
    <row r="3820" spans="1:8" ht="27.6">
      <c r="A3820" s="1">
        <v>350</v>
      </c>
      <c r="B3820" s="33" t="s">
        <v>3155</v>
      </c>
      <c r="C3820" s="80">
        <v>25000</v>
      </c>
      <c r="D3820" s="81">
        <v>28690</v>
      </c>
      <c r="E3820" s="1" t="s">
        <v>2809</v>
      </c>
      <c r="F3820" s="1" t="s">
        <v>2810</v>
      </c>
      <c r="G3820" s="82" t="s">
        <v>2867</v>
      </c>
      <c r="H3820" s="1" t="s">
        <v>2876</v>
      </c>
    </row>
    <row r="3821" spans="1:8">
      <c r="A3821" s="1">
        <v>2268</v>
      </c>
      <c r="B3821" s="33" t="s">
        <v>3154</v>
      </c>
      <c r="C3821" s="80">
        <v>28000</v>
      </c>
      <c r="D3821" s="81">
        <v>28728</v>
      </c>
      <c r="E3821" s="1" t="s">
        <v>2809</v>
      </c>
      <c r="F3821" s="1" t="s">
        <v>2810</v>
      </c>
      <c r="G3821" s="82" t="s">
        <v>2811</v>
      </c>
      <c r="H3821" s="1" t="s">
        <v>2853</v>
      </c>
    </row>
    <row r="3822" spans="1:8" ht="27.6">
      <c r="A3822" s="1">
        <v>2079</v>
      </c>
      <c r="B3822" s="33" t="s">
        <v>3153</v>
      </c>
      <c r="C3822" s="80">
        <v>10000</v>
      </c>
      <c r="D3822" s="81">
        <v>28817</v>
      </c>
      <c r="E3822" s="1" t="s">
        <v>2809</v>
      </c>
      <c r="F3822" s="1" t="s">
        <v>2820</v>
      </c>
      <c r="G3822" s="82" t="s">
        <v>2825</v>
      </c>
      <c r="H3822" s="1" t="s">
        <v>2812</v>
      </c>
    </row>
    <row r="3823" spans="1:8">
      <c r="A3823" s="1">
        <v>979</v>
      </c>
      <c r="B3823" s="33" t="s">
        <v>3152</v>
      </c>
      <c r="C3823" s="80">
        <v>35000</v>
      </c>
      <c r="D3823" s="81">
        <v>28986.16</v>
      </c>
      <c r="E3823" s="1" t="s">
        <v>2861</v>
      </c>
      <c r="F3823" s="1" t="s">
        <v>2810</v>
      </c>
      <c r="G3823" s="82" t="s">
        <v>2825</v>
      </c>
      <c r="H3823" s="1" t="s">
        <v>2816</v>
      </c>
    </row>
    <row r="3824" spans="1:8">
      <c r="A3824" s="1">
        <v>2714</v>
      </c>
      <c r="B3824" s="33" t="s">
        <v>3151</v>
      </c>
      <c r="C3824" s="80">
        <v>25000</v>
      </c>
      <c r="D3824" s="81">
        <v>29089</v>
      </c>
      <c r="E3824" s="1" t="s">
        <v>2809</v>
      </c>
      <c r="F3824" s="1" t="s">
        <v>2810</v>
      </c>
      <c r="G3824" s="82" t="s">
        <v>2880</v>
      </c>
      <c r="H3824" s="1" t="s">
        <v>2881</v>
      </c>
    </row>
    <row r="3825" spans="1:8">
      <c r="A3825" s="1">
        <v>336</v>
      </c>
      <c r="B3825" s="33" t="s">
        <v>3150</v>
      </c>
      <c r="C3825" s="80">
        <v>25000</v>
      </c>
      <c r="D3825" s="81">
        <v>29209.78</v>
      </c>
      <c r="E3825" s="1" t="s">
        <v>2809</v>
      </c>
      <c r="F3825" s="1" t="s">
        <v>2810</v>
      </c>
      <c r="G3825" s="82" t="s">
        <v>2818</v>
      </c>
      <c r="H3825" s="1" t="s">
        <v>2876</v>
      </c>
    </row>
    <row r="3826" spans="1:8">
      <c r="A3826" s="1">
        <v>263</v>
      </c>
      <c r="B3826" s="33" t="s">
        <v>3149</v>
      </c>
      <c r="C3826" s="80">
        <v>25000</v>
      </c>
      <c r="D3826" s="81">
        <v>29520.27</v>
      </c>
      <c r="E3826" s="1" t="s">
        <v>2809</v>
      </c>
      <c r="F3826" s="1" t="s">
        <v>2810</v>
      </c>
      <c r="G3826" s="82" t="s">
        <v>2867</v>
      </c>
      <c r="H3826" s="1" t="s">
        <v>2876</v>
      </c>
    </row>
    <row r="3827" spans="1:8">
      <c r="A3827" s="1">
        <v>2720</v>
      </c>
      <c r="B3827" s="33" t="s">
        <v>3148</v>
      </c>
      <c r="C3827" s="80">
        <v>25000</v>
      </c>
      <c r="D3827" s="81">
        <v>29531</v>
      </c>
      <c r="E3827" s="1" t="s">
        <v>2809</v>
      </c>
      <c r="F3827" s="1" t="s">
        <v>2810</v>
      </c>
      <c r="G3827" s="82" t="s">
        <v>2818</v>
      </c>
      <c r="H3827" s="1" t="s">
        <v>2881</v>
      </c>
    </row>
    <row r="3828" spans="1:8">
      <c r="A3828" s="1">
        <v>296</v>
      </c>
      <c r="B3828" s="33" t="s">
        <v>3147</v>
      </c>
      <c r="C3828" s="80">
        <v>25000</v>
      </c>
      <c r="D3828" s="81">
        <v>29681.55</v>
      </c>
      <c r="E3828" s="1" t="s">
        <v>2809</v>
      </c>
      <c r="F3828" s="1" t="s">
        <v>2810</v>
      </c>
      <c r="G3828" s="82" t="s">
        <v>2867</v>
      </c>
      <c r="H3828" s="1" t="s">
        <v>2876</v>
      </c>
    </row>
    <row r="3829" spans="1:8">
      <c r="A3829" s="1">
        <v>3009</v>
      </c>
      <c r="B3829" s="33" t="s">
        <v>3146</v>
      </c>
      <c r="C3829" s="80">
        <v>25000</v>
      </c>
      <c r="D3829" s="81">
        <v>29939</v>
      </c>
      <c r="E3829" s="1" t="s">
        <v>2809</v>
      </c>
      <c r="F3829" s="1" t="s">
        <v>2810</v>
      </c>
      <c r="G3829" s="82" t="s">
        <v>2818</v>
      </c>
      <c r="H3829" s="1" t="s">
        <v>2881</v>
      </c>
    </row>
    <row r="3830" spans="1:8">
      <c r="A3830" s="1">
        <v>2717</v>
      </c>
      <c r="B3830" s="33" t="s">
        <v>3145</v>
      </c>
      <c r="C3830" s="80">
        <v>25000</v>
      </c>
      <c r="D3830" s="81">
        <v>30026</v>
      </c>
      <c r="E3830" s="1" t="s">
        <v>2809</v>
      </c>
      <c r="F3830" s="1" t="s">
        <v>2810</v>
      </c>
      <c r="G3830" s="82" t="s">
        <v>2818</v>
      </c>
      <c r="H3830" s="1" t="s">
        <v>2881</v>
      </c>
    </row>
    <row r="3831" spans="1:8" ht="27.6">
      <c r="A3831" s="1">
        <v>1536</v>
      </c>
      <c r="B3831" s="33" t="s">
        <v>3144</v>
      </c>
      <c r="C3831" s="80">
        <v>12000</v>
      </c>
      <c r="D3831" s="81">
        <v>30037.01</v>
      </c>
      <c r="E3831" s="1" t="s">
        <v>2809</v>
      </c>
      <c r="F3831" s="1" t="s">
        <v>2810</v>
      </c>
      <c r="G3831" s="82" t="s">
        <v>2851</v>
      </c>
      <c r="H3831" s="1" t="s">
        <v>2834</v>
      </c>
    </row>
    <row r="3832" spans="1:8" ht="27.6">
      <c r="A3832" s="1">
        <v>2037</v>
      </c>
      <c r="B3832" s="33" t="s">
        <v>3143</v>
      </c>
      <c r="C3832" s="80">
        <v>10000</v>
      </c>
      <c r="D3832" s="81">
        <v>30047.64</v>
      </c>
      <c r="E3832" s="1" t="s">
        <v>2809</v>
      </c>
      <c r="F3832" s="1" t="s">
        <v>2810</v>
      </c>
      <c r="G3832" s="82" t="s">
        <v>2818</v>
      </c>
      <c r="H3832" s="1" t="s">
        <v>2812</v>
      </c>
    </row>
    <row r="3833" spans="1:8">
      <c r="A3833" s="1">
        <v>150</v>
      </c>
      <c r="B3833" s="33" t="s">
        <v>3141</v>
      </c>
      <c r="C3833" s="80">
        <v>130000</v>
      </c>
      <c r="D3833" s="81">
        <v>30112</v>
      </c>
      <c r="E3833" s="1" t="s">
        <v>2814</v>
      </c>
      <c r="F3833" s="1" t="s">
        <v>2810</v>
      </c>
      <c r="G3833" s="82" t="s">
        <v>2849</v>
      </c>
      <c r="H3833" s="1" t="s">
        <v>3142</v>
      </c>
    </row>
    <row r="3834" spans="1:8" ht="27.6">
      <c r="A3834" s="1">
        <v>658</v>
      </c>
      <c r="B3834" s="33" t="s">
        <v>3140</v>
      </c>
      <c r="C3834" s="80">
        <v>28888</v>
      </c>
      <c r="D3834" s="81">
        <v>30177</v>
      </c>
      <c r="E3834" s="1" t="s">
        <v>2809</v>
      </c>
      <c r="F3834" s="1" t="s">
        <v>2810</v>
      </c>
      <c r="G3834" s="82" t="s">
        <v>2821</v>
      </c>
      <c r="H3834" s="1" t="s">
        <v>2816</v>
      </c>
    </row>
    <row r="3835" spans="1:8" ht="27.6">
      <c r="A3835" s="1">
        <v>2442</v>
      </c>
      <c r="B3835" s="33" t="s">
        <v>3139</v>
      </c>
      <c r="C3835" s="80">
        <v>24000</v>
      </c>
      <c r="D3835" s="81">
        <v>30226</v>
      </c>
      <c r="E3835" s="1" t="s">
        <v>2809</v>
      </c>
      <c r="F3835" s="1" t="s">
        <v>2810</v>
      </c>
      <c r="G3835" s="82" t="s">
        <v>2811</v>
      </c>
      <c r="H3835" s="1" t="s">
        <v>2870</v>
      </c>
    </row>
    <row r="3836" spans="1:8">
      <c r="A3836" s="1">
        <v>317</v>
      </c>
      <c r="B3836" s="33" t="s">
        <v>3138</v>
      </c>
      <c r="C3836" s="80">
        <v>30000</v>
      </c>
      <c r="D3836" s="81">
        <v>30241</v>
      </c>
      <c r="E3836" s="1" t="s">
        <v>2809</v>
      </c>
      <c r="F3836" s="1" t="s">
        <v>2810</v>
      </c>
      <c r="G3836" s="82" t="s">
        <v>2843</v>
      </c>
      <c r="H3836" s="1" t="s">
        <v>2876</v>
      </c>
    </row>
    <row r="3837" spans="1:8">
      <c r="A3837" s="1">
        <v>2728</v>
      </c>
      <c r="B3837" s="33" t="s">
        <v>3137</v>
      </c>
      <c r="C3837" s="80">
        <v>15000</v>
      </c>
      <c r="D3837" s="81">
        <v>30274</v>
      </c>
      <c r="E3837" s="1" t="s">
        <v>2809</v>
      </c>
      <c r="F3837" s="1" t="s">
        <v>2810</v>
      </c>
      <c r="G3837" s="82" t="s">
        <v>2843</v>
      </c>
      <c r="H3837" s="1" t="s">
        <v>2812</v>
      </c>
    </row>
    <row r="3838" spans="1:8">
      <c r="A3838" s="1">
        <v>2231</v>
      </c>
      <c r="B3838" s="33" t="s">
        <v>3136</v>
      </c>
      <c r="C3838" s="80">
        <v>2500</v>
      </c>
      <c r="D3838" s="81">
        <v>30303.24</v>
      </c>
      <c r="E3838" s="1" t="s">
        <v>2809</v>
      </c>
      <c r="F3838" s="1" t="s">
        <v>2810</v>
      </c>
      <c r="G3838" s="82" t="s">
        <v>2825</v>
      </c>
      <c r="H3838" s="1" t="s">
        <v>2853</v>
      </c>
    </row>
    <row r="3839" spans="1:8">
      <c r="A3839" s="1">
        <v>411</v>
      </c>
      <c r="B3839" s="33" t="s">
        <v>3135</v>
      </c>
      <c r="C3839" s="80">
        <v>30000</v>
      </c>
      <c r="D3839" s="81">
        <v>30315</v>
      </c>
      <c r="E3839" s="1" t="s">
        <v>2809</v>
      </c>
      <c r="F3839" s="1" t="s">
        <v>2810</v>
      </c>
      <c r="G3839" s="82" t="s">
        <v>2843</v>
      </c>
      <c r="H3839" s="1" t="s">
        <v>2876</v>
      </c>
    </row>
    <row r="3840" spans="1:8" ht="27.6">
      <c r="A3840" s="1">
        <v>2057</v>
      </c>
      <c r="B3840" s="33" t="s">
        <v>3134</v>
      </c>
      <c r="C3840" s="80">
        <v>15000</v>
      </c>
      <c r="D3840" s="81">
        <v>30334.83</v>
      </c>
      <c r="E3840" s="1" t="s">
        <v>2809</v>
      </c>
      <c r="F3840" s="1" t="s">
        <v>2820</v>
      </c>
      <c r="G3840" s="82" t="s">
        <v>2839</v>
      </c>
      <c r="H3840" s="1" t="s">
        <v>2812</v>
      </c>
    </row>
    <row r="3841" spans="1:8">
      <c r="A3841" s="1">
        <v>1253</v>
      </c>
      <c r="B3841" s="33" t="s">
        <v>3133</v>
      </c>
      <c r="C3841" s="80">
        <v>10</v>
      </c>
      <c r="D3841" s="81">
        <v>30383.32</v>
      </c>
      <c r="E3841" s="1" t="s">
        <v>2809</v>
      </c>
      <c r="F3841" s="1" t="s">
        <v>2810</v>
      </c>
      <c r="G3841" s="82" t="s">
        <v>2867</v>
      </c>
      <c r="H3841" s="1" t="s">
        <v>2984</v>
      </c>
    </row>
    <row r="3842" spans="1:8">
      <c r="A3842" s="1">
        <v>370</v>
      </c>
      <c r="B3842" s="33" t="s">
        <v>3132</v>
      </c>
      <c r="C3842" s="80">
        <v>25000</v>
      </c>
      <c r="D3842" s="81">
        <v>30505</v>
      </c>
      <c r="E3842" s="1" t="s">
        <v>2809</v>
      </c>
      <c r="F3842" s="1" t="s">
        <v>2810</v>
      </c>
      <c r="G3842" s="82" t="s">
        <v>2815</v>
      </c>
      <c r="H3842" s="1" t="s">
        <v>2876</v>
      </c>
    </row>
    <row r="3843" spans="1:8">
      <c r="A3843" s="1">
        <v>343</v>
      </c>
      <c r="B3843" s="33" t="s">
        <v>3131</v>
      </c>
      <c r="C3843" s="80">
        <v>30000</v>
      </c>
      <c r="D3843" s="81">
        <v>30608.59</v>
      </c>
      <c r="E3843" s="1" t="s">
        <v>2809</v>
      </c>
      <c r="F3843" s="1" t="s">
        <v>2810</v>
      </c>
      <c r="G3843" s="82" t="s">
        <v>2818</v>
      </c>
      <c r="H3843" s="1" t="s">
        <v>2876</v>
      </c>
    </row>
    <row r="3844" spans="1:8">
      <c r="A3844" s="1">
        <v>3224</v>
      </c>
      <c r="B3844" s="33" t="s">
        <v>3130</v>
      </c>
      <c r="C3844" s="80">
        <v>30000</v>
      </c>
      <c r="D3844" s="81">
        <v>30610</v>
      </c>
      <c r="E3844" s="1" t="s">
        <v>2809</v>
      </c>
      <c r="F3844" s="1" t="s">
        <v>2810</v>
      </c>
      <c r="G3844" s="82" t="s">
        <v>2843</v>
      </c>
      <c r="H3844" s="1" t="s">
        <v>2928</v>
      </c>
    </row>
    <row r="3845" spans="1:8" ht="27.6">
      <c r="A3845" s="1">
        <v>2459</v>
      </c>
      <c r="B3845" s="33" t="s">
        <v>3129</v>
      </c>
      <c r="C3845" s="80">
        <v>30000</v>
      </c>
      <c r="D3845" s="81">
        <v>30675</v>
      </c>
      <c r="E3845" s="1" t="s">
        <v>2809</v>
      </c>
      <c r="F3845" s="1" t="s">
        <v>2810</v>
      </c>
      <c r="G3845" s="82" t="s">
        <v>2811</v>
      </c>
      <c r="H3845" s="1" t="s">
        <v>2870</v>
      </c>
    </row>
    <row r="3846" spans="1:8">
      <c r="A3846" s="1">
        <v>983</v>
      </c>
      <c r="B3846" s="33" t="s">
        <v>3128</v>
      </c>
      <c r="C3846" s="80">
        <v>104219</v>
      </c>
      <c r="D3846" s="81">
        <v>30751</v>
      </c>
      <c r="E3846" s="1" t="s">
        <v>2861</v>
      </c>
      <c r="F3846" s="1" t="s">
        <v>2841</v>
      </c>
      <c r="G3846" s="82" t="s">
        <v>2851</v>
      </c>
      <c r="H3846" s="1" t="s">
        <v>2816</v>
      </c>
    </row>
    <row r="3847" spans="1:8" ht="27.6">
      <c r="A3847" s="1">
        <v>1518</v>
      </c>
      <c r="B3847" s="33" t="s">
        <v>3127</v>
      </c>
      <c r="C3847" s="80">
        <v>15000</v>
      </c>
      <c r="D3847" s="81">
        <v>30805</v>
      </c>
      <c r="E3847" s="1" t="s">
        <v>2809</v>
      </c>
      <c r="F3847" s="1" t="s">
        <v>2810</v>
      </c>
      <c r="G3847" s="82" t="s">
        <v>2825</v>
      </c>
      <c r="H3847" s="1" t="s">
        <v>2834</v>
      </c>
    </row>
    <row r="3848" spans="1:8" ht="27.6">
      <c r="A3848" s="1">
        <v>43</v>
      </c>
      <c r="B3848" s="33" t="s">
        <v>3126</v>
      </c>
      <c r="C3848" s="80">
        <v>10000</v>
      </c>
      <c r="D3848" s="81">
        <v>30866</v>
      </c>
      <c r="E3848" s="1" t="s">
        <v>2809</v>
      </c>
      <c r="F3848" s="1" t="s">
        <v>2810</v>
      </c>
      <c r="G3848" s="82" t="s">
        <v>2821</v>
      </c>
      <c r="H3848" s="1" t="s">
        <v>2997</v>
      </c>
    </row>
    <row r="3849" spans="1:8">
      <c r="A3849" s="1">
        <v>3425</v>
      </c>
      <c r="B3849" s="33" t="s">
        <v>3125</v>
      </c>
      <c r="C3849" s="80">
        <v>30000</v>
      </c>
      <c r="D3849" s="81">
        <v>30891.1</v>
      </c>
      <c r="E3849" s="1" t="s">
        <v>2809</v>
      </c>
      <c r="F3849" s="1" t="s">
        <v>2810</v>
      </c>
      <c r="G3849" s="82" t="s">
        <v>2880</v>
      </c>
      <c r="H3849" s="1" t="s">
        <v>2928</v>
      </c>
    </row>
    <row r="3850" spans="1:8" ht="27.6">
      <c r="A3850" s="1">
        <v>1112</v>
      </c>
      <c r="B3850" s="33" t="s">
        <v>3124</v>
      </c>
      <c r="C3850" s="80">
        <v>88000</v>
      </c>
      <c r="D3850" s="81">
        <v>31272.92</v>
      </c>
      <c r="E3850" s="1" t="s">
        <v>2861</v>
      </c>
      <c r="F3850" s="1" t="s">
        <v>2810</v>
      </c>
      <c r="G3850" s="82" t="s">
        <v>2843</v>
      </c>
      <c r="H3850" s="1" t="s">
        <v>3029</v>
      </c>
    </row>
    <row r="3851" spans="1:8">
      <c r="A3851" s="1">
        <v>2017</v>
      </c>
      <c r="B3851" s="33" t="s">
        <v>3123</v>
      </c>
      <c r="C3851" s="80">
        <v>25000</v>
      </c>
      <c r="D3851" s="81">
        <v>31275.599999999999</v>
      </c>
      <c r="E3851" s="1" t="s">
        <v>2809</v>
      </c>
      <c r="F3851" s="1" t="s">
        <v>2810</v>
      </c>
      <c r="G3851" s="82" t="s">
        <v>2811</v>
      </c>
      <c r="H3851" s="1" t="s">
        <v>2812</v>
      </c>
    </row>
    <row r="3852" spans="1:8" ht="27.6">
      <c r="A3852" s="1">
        <v>2731</v>
      </c>
      <c r="B3852" s="33" t="s">
        <v>3122</v>
      </c>
      <c r="C3852" s="80">
        <v>30000</v>
      </c>
      <c r="D3852" s="81">
        <v>31291</v>
      </c>
      <c r="E3852" s="1" t="s">
        <v>2809</v>
      </c>
      <c r="F3852" s="1" t="s">
        <v>2810</v>
      </c>
      <c r="G3852" s="82" t="s">
        <v>2867</v>
      </c>
      <c r="H3852" s="1" t="s">
        <v>2812</v>
      </c>
    </row>
    <row r="3853" spans="1:8" ht="27.6">
      <c r="A3853" s="1">
        <v>1534</v>
      </c>
      <c r="B3853" s="33" t="s">
        <v>3121</v>
      </c>
      <c r="C3853" s="80">
        <v>7500</v>
      </c>
      <c r="D3853" s="81">
        <v>31330</v>
      </c>
      <c r="E3853" s="1" t="s">
        <v>2809</v>
      </c>
      <c r="F3853" s="1" t="s">
        <v>2810</v>
      </c>
      <c r="G3853" s="82" t="s">
        <v>2867</v>
      </c>
      <c r="H3853" s="1" t="s">
        <v>2834</v>
      </c>
    </row>
    <row r="3854" spans="1:8">
      <c r="A3854" s="1">
        <v>271</v>
      </c>
      <c r="B3854" s="33" t="s">
        <v>3120</v>
      </c>
      <c r="C3854" s="80">
        <v>30000</v>
      </c>
      <c r="D3854" s="81">
        <v>31404</v>
      </c>
      <c r="E3854" s="1" t="s">
        <v>2809</v>
      </c>
      <c r="F3854" s="1" t="s">
        <v>2810</v>
      </c>
      <c r="G3854" s="82" t="s">
        <v>2815</v>
      </c>
      <c r="H3854" s="1" t="s">
        <v>2876</v>
      </c>
    </row>
    <row r="3855" spans="1:8">
      <c r="A3855" s="1">
        <v>2298</v>
      </c>
      <c r="B3855" s="33" t="s">
        <v>3119</v>
      </c>
      <c r="C3855" s="80">
        <v>30000</v>
      </c>
      <c r="D3855" s="81">
        <v>31522</v>
      </c>
      <c r="E3855" s="1" t="s">
        <v>2809</v>
      </c>
      <c r="F3855" s="1" t="s">
        <v>2810</v>
      </c>
      <c r="G3855" s="82" t="s">
        <v>2811</v>
      </c>
      <c r="H3855" s="1" t="s">
        <v>2984</v>
      </c>
    </row>
    <row r="3856" spans="1:8">
      <c r="A3856" s="1">
        <v>250</v>
      </c>
      <c r="B3856" s="33" t="s">
        <v>3118</v>
      </c>
      <c r="C3856" s="80">
        <v>30000</v>
      </c>
      <c r="D3856" s="81">
        <v>31675</v>
      </c>
      <c r="E3856" s="1" t="s">
        <v>2809</v>
      </c>
      <c r="F3856" s="1" t="s">
        <v>2810</v>
      </c>
      <c r="G3856" s="82" t="s">
        <v>2825</v>
      </c>
      <c r="H3856" s="1" t="s">
        <v>2876</v>
      </c>
    </row>
    <row r="3857" spans="1:8">
      <c r="A3857" s="1">
        <v>3036</v>
      </c>
      <c r="B3857" s="33" t="s">
        <v>3117</v>
      </c>
      <c r="C3857" s="80">
        <v>25000</v>
      </c>
      <c r="D3857" s="81">
        <v>31683</v>
      </c>
      <c r="E3857" s="1" t="s">
        <v>2809</v>
      </c>
      <c r="F3857" s="1" t="s">
        <v>2810</v>
      </c>
      <c r="G3857" s="82" t="s">
        <v>2851</v>
      </c>
      <c r="H3857" s="1" t="s">
        <v>2881</v>
      </c>
    </row>
    <row r="3858" spans="1:8">
      <c r="A3858" s="1">
        <v>2715</v>
      </c>
      <c r="B3858" s="33" t="s">
        <v>3116</v>
      </c>
      <c r="C3858" s="80">
        <v>12000</v>
      </c>
      <c r="D3858" s="81">
        <v>31754.69</v>
      </c>
      <c r="E3858" s="1" t="s">
        <v>2809</v>
      </c>
      <c r="F3858" s="1" t="s">
        <v>2810</v>
      </c>
      <c r="G3858" s="82" t="s">
        <v>2839</v>
      </c>
      <c r="H3858" s="1" t="s">
        <v>2881</v>
      </c>
    </row>
    <row r="3859" spans="1:8" ht="27.6">
      <c r="A3859" s="1">
        <v>3282</v>
      </c>
      <c r="B3859" s="33" t="s">
        <v>3115</v>
      </c>
      <c r="C3859" s="80">
        <v>31000</v>
      </c>
      <c r="D3859" s="81">
        <v>31820.5</v>
      </c>
      <c r="E3859" s="1" t="s">
        <v>2809</v>
      </c>
      <c r="F3859" s="1" t="s">
        <v>2810</v>
      </c>
      <c r="G3859" s="82" t="s">
        <v>2849</v>
      </c>
      <c r="H3859" s="1" t="s">
        <v>2928</v>
      </c>
    </row>
    <row r="3860" spans="1:8">
      <c r="A3860" s="1">
        <v>18</v>
      </c>
      <c r="B3860" s="33" t="s">
        <v>3114</v>
      </c>
      <c r="C3860" s="80">
        <v>30000</v>
      </c>
      <c r="D3860" s="81">
        <v>31896.33</v>
      </c>
      <c r="E3860" s="1" t="s">
        <v>2809</v>
      </c>
      <c r="F3860" s="1" t="s">
        <v>2810</v>
      </c>
      <c r="G3860" s="82" t="s">
        <v>2867</v>
      </c>
      <c r="H3860" s="1" t="s">
        <v>2997</v>
      </c>
    </row>
    <row r="3861" spans="1:8">
      <c r="A3861" s="1">
        <v>2239</v>
      </c>
      <c r="B3861" s="33" t="s">
        <v>3113</v>
      </c>
      <c r="C3861" s="80">
        <v>25000</v>
      </c>
      <c r="D3861" s="81">
        <v>32006.67</v>
      </c>
      <c r="E3861" s="1" t="s">
        <v>2809</v>
      </c>
      <c r="F3861" s="1" t="s">
        <v>2810</v>
      </c>
      <c r="G3861" s="82" t="s">
        <v>2818</v>
      </c>
      <c r="H3861" s="1" t="s">
        <v>2853</v>
      </c>
    </row>
    <row r="3862" spans="1:8" ht="27.6">
      <c r="A3862" s="1">
        <v>285</v>
      </c>
      <c r="B3862" s="33" t="s">
        <v>3112</v>
      </c>
      <c r="C3862" s="80">
        <v>14000</v>
      </c>
      <c r="D3862" s="81">
        <v>32035.51</v>
      </c>
      <c r="E3862" s="1" t="s">
        <v>2809</v>
      </c>
      <c r="F3862" s="1" t="s">
        <v>2810</v>
      </c>
      <c r="G3862" s="82" t="s">
        <v>2867</v>
      </c>
      <c r="H3862" s="1" t="s">
        <v>2876</v>
      </c>
    </row>
    <row r="3863" spans="1:8" ht="27.6">
      <c r="A3863" s="1">
        <v>654</v>
      </c>
      <c r="B3863" s="33" t="s">
        <v>3111</v>
      </c>
      <c r="C3863" s="80">
        <v>12000</v>
      </c>
      <c r="D3863" s="81">
        <v>32075</v>
      </c>
      <c r="E3863" s="1" t="s">
        <v>2809</v>
      </c>
      <c r="F3863" s="1" t="s">
        <v>2810</v>
      </c>
      <c r="G3863" s="82" t="s">
        <v>2821</v>
      </c>
      <c r="H3863" s="1" t="s">
        <v>2816</v>
      </c>
    </row>
    <row r="3864" spans="1:8">
      <c r="A3864" s="1">
        <v>2610</v>
      </c>
      <c r="B3864" s="33" t="s">
        <v>3110</v>
      </c>
      <c r="C3864" s="80">
        <v>22765</v>
      </c>
      <c r="D3864" s="81">
        <v>32172.66</v>
      </c>
      <c r="E3864" s="1" t="s">
        <v>2809</v>
      </c>
      <c r="F3864" s="1" t="s">
        <v>2810</v>
      </c>
      <c r="G3864" s="82" t="s">
        <v>2851</v>
      </c>
      <c r="H3864" s="1" t="s">
        <v>2844</v>
      </c>
    </row>
    <row r="3865" spans="1:8">
      <c r="A3865" s="1">
        <v>2607</v>
      </c>
      <c r="B3865" s="33" t="s">
        <v>3109</v>
      </c>
      <c r="C3865" s="80">
        <v>8000</v>
      </c>
      <c r="D3865" s="81">
        <v>32616</v>
      </c>
      <c r="E3865" s="1" t="s">
        <v>2809</v>
      </c>
      <c r="F3865" s="1" t="s">
        <v>2810</v>
      </c>
      <c r="G3865" s="82" t="s">
        <v>2821</v>
      </c>
      <c r="H3865" s="1" t="s">
        <v>2844</v>
      </c>
    </row>
    <row r="3866" spans="1:8">
      <c r="A3866" s="1">
        <v>39</v>
      </c>
      <c r="B3866" s="33" t="s">
        <v>3108</v>
      </c>
      <c r="C3866" s="80">
        <v>25000</v>
      </c>
      <c r="D3866" s="81">
        <v>32745</v>
      </c>
      <c r="E3866" s="1" t="s">
        <v>2809</v>
      </c>
      <c r="F3866" s="1" t="s">
        <v>2820</v>
      </c>
      <c r="G3866" s="82" t="s">
        <v>2823</v>
      </c>
      <c r="H3866" s="1" t="s">
        <v>2997</v>
      </c>
    </row>
    <row r="3867" spans="1:8">
      <c r="A3867" s="1">
        <v>854</v>
      </c>
      <c r="B3867" s="33" t="s">
        <v>3106</v>
      </c>
      <c r="C3867" s="80">
        <v>27800</v>
      </c>
      <c r="D3867" s="81">
        <v>32865.300000000003</v>
      </c>
      <c r="E3867" s="1" t="s">
        <v>2809</v>
      </c>
      <c r="F3867" s="1" t="s">
        <v>2810</v>
      </c>
      <c r="G3867" s="82" t="s">
        <v>2843</v>
      </c>
      <c r="H3867" s="1" t="s">
        <v>3107</v>
      </c>
    </row>
    <row r="3868" spans="1:8">
      <c r="A3868" s="1">
        <v>3029</v>
      </c>
      <c r="B3868" s="33" t="s">
        <v>3105</v>
      </c>
      <c r="C3868" s="80">
        <v>30000</v>
      </c>
      <c r="D3868" s="81">
        <v>32903</v>
      </c>
      <c r="E3868" s="1" t="s">
        <v>2809</v>
      </c>
      <c r="F3868" s="1" t="s">
        <v>2810</v>
      </c>
      <c r="G3868" s="82" t="s">
        <v>2818</v>
      </c>
      <c r="H3868" s="1" t="s">
        <v>2881</v>
      </c>
    </row>
    <row r="3869" spans="1:8">
      <c r="A3869" s="1">
        <v>722</v>
      </c>
      <c r="B3869" s="33" t="s">
        <v>3104</v>
      </c>
      <c r="C3869" s="80">
        <v>25000</v>
      </c>
      <c r="D3869" s="81">
        <v>33006</v>
      </c>
      <c r="E3869" s="1" t="s">
        <v>2809</v>
      </c>
      <c r="F3869" s="1" t="s">
        <v>2810</v>
      </c>
      <c r="G3869" s="82" t="s">
        <v>2849</v>
      </c>
      <c r="H3869" s="1" t="s">
        <v>2999</v>
      </c>
    </row>
    <row r="3870" spans="1:8">
      <c r="A3870" s="1">
        <v>1471</v>
      </c>
      <c r="B3870" s="33" t="s">
        <v>3103</v>
      </c>
      <c r="C3870" s="80">
        <v>32000</v>
      </c>
      <c r="D3870" s="81">
        <v>33229</v>
      </c>
      <c r="E3870" s="1" t="s">
        <v>2809</v>
      </c>
      <c r="F3870" s="1" t="s">
        <v>2810</v>
      </c>
      <c r="G3870" s="82" t="s">
        <v>2849</v>
      </c>
      <c r="H3870" s="1" t="s">
        <v>2827</v>
      </c>
    </row>
    <row r="3871" spans="1:8">
      <c r="A3871" s="1">
        <v>2026</v>
      </c>
      <c r="B3871" s="33" t="s">
        <v>3102</v>
      </c>
      <c r="C3871" s="80">
        <v>25000</v>
      </c>
      <c r="D3871" s="81">
        <v>33370.769999999997</v>
      </c>
      <c r="E3871" s="1" t="s">
        <v>2809</v>
      </c>
      <c r="F3871" s="1" t="s">
        <v>2810</v>
      </c>
      <c r="G3871" s="82" t="s">
        <v>2849</v>
      </c>
      <c r="H3871" s="1" t="s">
        <v>2812</v>
      </c>
    </row>
    <row r="3872" spans="1:8">
      <c r="A3872" s="1">
        <v>1477</v>
      </c>
      <c r="B3872" s="33" t="s">
        <v>3101</v>
      </c>
      <c r="C3872" s="80">
        <v>30000</v>
      </c>
      <c r="D3872" s="81">
        <v>33393</v>
      </c>
      <c r="E3872" s="1" t="s">
        <v>2809</v>
      </c>
      <c r="F3872" s="1" t="s">
        <v>2810</v>
      </c>
      <c r="G3872" s="82" t="s">
        <v>2818</v>
      </c>
      <c r="H3872" s="1" t="s">
        <v>2827</v>
      </c>
    </row>
    <row r="3873" spans="1:8">
      <c r="A3873" s="1">
        <v>1975</v>
      </c>
      <c r="B3873" s="33" t="s">
        <v>3100</v>
      </c>
      <c r="C3873" s="80">
        <v>16000</v>
      </c>
      <c r="D3873" s="81">
        <v>33393.339999999997</v>
      </c>
      <c r="E3873" s="1" t="s">
        <v>2809</v>
      </c>
      <c r="F3873" s="1" t="s">
        <v>2810</v>
      </c>
      <c r="G3873" s="82" t="s">
        <v>2811</v>
      </c>
      <c r="H3873" s="1" t="s">
        <v>2812</v>
      </c>
    </row>
    <row r="3874" spans="1:8" ht="27.6">
      <c r="A3874" s="1">
        <v>1910</v>
      </c>
      <c r="B3874" s="33" t="s">
        <v>3099</v>
      </c>
      <c r="C3874" s="80">
        <v>85000</v>
      </c>
      <c r="D3874" s="81">
        <v>33486</v>
      </c>
      <c r="E3874" s="1" t="s">
        <v>2861</v>
      </c>
      <c r="F3874" s="1" t="s">
        <v>2981</v>
      </c>
      <c r="G3874" s="82" t="s">
        <v>2880</v>
      </c>
      <c r="H3874" s="1" t="s">
        <v>2863</v>
      </c>
    </row>
    <row r="3875" spans="1:8">
      <c r="A3875" s="1">
        <v>2038</v>
      </c>
      <c r="B3875" s="33" t="s">
        <v>3098</v>
      </c>
      <c r="C3875" s="80">
        <v>8000</v>
      </c>
      <c r="D3875" s="81">
        <v>33641</v>
      </c>
      <c r="E3875" s="1" t="s">
        <v>2809</v>
      </c>
      <c r="F3875" s="1" t="s">
        <v>2820</v>
      </c>
      <c r="G3875" s="82" t="s">
        <v>2825</v>
      </c>
      <c r="H3875" s="1" t="s">
        <v>2812</v>
      </c>
    </row>
    <row r="3876" spans="1:8">
      <c r="A3876" s="1">
        <v>711</v>
      </c>
      <c r="B3876" s="33" t="s">
        <v>3097</v>
      </c>
      <c r="C3876" s="80">
        <v>100000</v>
      </c>
      <c r="D3876" s="81">
        <v>33791</v>
      </c>
      <c r="E3876" s="1" t="s">
        <v>2861</v>
      </c>
      <c r="F3876" s="1" t="s">
        <v>2981</v>
      </c>
      <c r="G3876" s="82" t="s">
        <v>2843</v>
      </c>
      <c r="H3876" s="1" t="s">
        <v>2816</v>
      </c>
    </row>
    <row r="3877" spans="1:8">
      <c r="A3877" s="1">
        <v>1953</v>
      </c>
      <c r="B3877" s="33" t="s">
        <v>3096</v>
      </c>
      <c r="C3877" s="80">
        <v>15000</v>
      </c>
      <c r="D3877" s="81">
        <v>33892</v>
      </c>
      <c r="E3877" s="1" t="s">
        <v>2809</v>
      </c>
      <c r="F3877" s="1" t="s">
        <v>2810</v>
      </c>
      <c r="G3877" s="82" t="s">
        <v>2811</v>
      </c>
      <c r="H3877" s="1" t="s">
        <v>2812</v>
      </c>
    </row>
    <row r="3878" spans="1:8" ht="27.6">
      <c r="A3878" s="1">
        <v>1369</v>
      </c>
      <c r="B3878" s="33" t="s">
        <v>3095</v>
      </c>
      <c r="C3878" s="80">
        <v>32360</v>
      </c>
      <c r="D3878" s="81">
        <v>34090.629999999997</v>
      </c>
      <c r="E3878" s="1" t="s">
        <v>2809</v>
      </c>
      <c r="F3878" s="1" t="s">
        <v>2810</v>
      </c>
      <c r="G3878" s="82" t="s">
        <v>2849</v>
      </c>
      <c r="H3878" s="1" t="s">
        <v>2984</v>
      </c>
    </row>
    <row r="3879" spans="1:8" ht="27.6">
      <c r="A3879" s="1">
        <v>344</v>
      </c>
      <c r="B3879" s="33" t="s">
        <v>3094</v>
      </c>
      <c r="C3879" s="80">
        <v>33500</v>
      </c>
      <c r="D3879" s="81">
        <v>34198</v>
      </c>
      <c r="E3879" s="1" t="s">
        <v>2809</v>
      </c>
      <c r="F3879" s="1" t="s">
        <v>2810</v>
      </c>
      <c r="G3879" s="82" t="s">
        <v>2823</v>
      </c>
      <c r="H3879" s="1" t="s">
        <v>2876</v>
      </c>
    </row>
    <row r="3880" spans="1:8">
      <c r="A3880" s="1">
        <v>2178</v>
      </c>
      <c r="B3880" s="33" t="s">
        <v>3093</v>
      </c>
      <c r="C3880" s="80">
        <v>25000</v>
      </c>
      <c r="D3880" s="81">
        <v>34660</v>
      </c>
      <c r="E3880" s="1" t="s">
        <v>2809</v>
      </c>
      <c r="F3880" s="1" t="s">
        <v>2810</v>
      </c>
      <c r="G3880" s="82" t="s">
        <v>2815</v>
      </c>
      <c r="H3880" s="1" t="s">
        <v>2984</v>
      </c>
    </row>
    <row r="3881" spans="1:8">
      <c r="A3881" s="1">
        <v>1472</v>
      </c>
      <c r="B3881" s="33" t="s">
        <v>3092</v>
      </c>
      <c r="C3881" s="80">
        <v>25000</v>
      </c>
      <c r="D3881" s="81">
        <v>34676</v>
      </c>
      <c r="E3881" s="1" t="s">
        <v>2809</v>
      </c>
      <c r="F3881" s="1" t="s">
        <v>2810</v>
      </c>
      <c r="G3881" s="82" t="s">
        <v>2880</v>
      </c>
      <c r="H3881" s="1" t="s">
        <v>2827</v>
      </c>
    </row>
    <row r="3882" spans="1:8" ht="27.6">
      <c r="A3882" s="1">
        <v>2190</v>
      </c>
      <c r="B3882" s="33" t="s">
        <v>3091</v>
      </c>
      <c r="C3882" s="80">
        <v>19000</v>
      </c>
      <c r="D3882" s="81">
        <v>35076</v>
      </c>
      <c r="E3882" s="1" t="s">
        <v>2809</v>
      </c>
      <c r="F3882" s="1" t="s">
        <v>2810</v>
      </c>
      <c r="G3882" s="82" t="s">
        <v>2811</v>
      </c>
      <c r="H3882" s="1" t="s">
        <v>2853</v>
      </c>
    </row>
    <row r="3883" spans="1:8">
      <c r="A3883" s="1">
        <v>3215</v>
      </c>
      <c r="B3883" s="33" t="s">
        <v>3090</v>
      </c>
      <c r="C3883" s="80">
        <v>35000</v>
      </c>
      <c r="D3883" s="81">
        <v>35123</v>
      </c>
      <c r="E3883" s="1" t="s">
        <v>2809</v>
      </c>
      <c r="F3883" s="1" t="s">
        <v>2810</v>
      </c>
      <c r="G3883" s="82" t="s">
        <v>2867</v>
      </c>
      <c r="H3883" s="1" t="s">
        <v>2928</v>
      </c>
    </row>
    <row r="3884" spans="1:8">
      <c r="A3884" s="1">
        <v>998</v>
      </c>
      <c r="B3884" s="33" t="s">
        <v>3089</v>
      </c>
      <c r="C3884" s="80">
        <v>60000</v>
      </c>
      <c r="D3884" s="81">
        <v>35135</v>
      </c>
      <c r="E3884" s="1" t="s">
        <v>2861</v>
      </c>
      <c r="F3884" s="1" t="s">
        <v>96</v>
      </c>
      <c r="G3884" s="82" t="s">
        <v>2818</v>
      </c>
      <c r="H3884" s="1" t="s">
        <v>2816</v>
      </c>
    </row>
    <row r="3885" spans="1:8" ht="27.6">
      <c r="A3885" s="1">
        <v>3237</v>
      </c>
      <c r="B3885" s="33" t="s">
        <v>3088</v>
      </c>
      <c r="C3885" s="80">
        <v>35000</v>
      </c>
      <c r="D3885" s="81">
        <v>35275.64</v>
      </c>
      <c r="E3885" s="1" t="s">
        <v>2809</v>
      </c>
      <c r="F3885" s="1" t="s">
        <v>2810</v>
      </c>
      <c r="G3885" s="82" t="s">
        <v>2880</v>
      </c>
      <c r="H3885" s="1" t="s">
        <v>2928</v>
      </c>
    </row>
    <row r="3886" spans="1:8">
      <c r="A3886" s="1">
        <v>2454</v>
      </c>
      <c r="B3886" s="33" t="s">
        <v>3087</v>
      </c>
      <c r="C3886" s="80">
        <v>35000</v>
      </c>
      <c r="D3886" s="81">
        <v>35296</v>
      </c>
      <c r="E3886" s="1" t="s">
        <v>2809</v>
      </c>
      <c r="F3886" s="1" t="s">
        <v>2810</v>
      </c>
      <c r="G3886" s="82" t="s">
        <v>2811</v>
      </c>
      <c r="H3886" s="1" t="s">
        <v>2870</v>
      </c>
    </row>
    <row r="3887" spans="1:8">
      <c r="A3887" s="1">
        <v>2989</v>
      </c>
      <c r="B3887" s="33" t="s">
        <v>3086</v>
      </c>
      <c r="C3887" s="80">
        <v>20000</v>
      </c>
      <c r="D3887" s="81">
        <v>35307</v>
      </c>
      <c r="E3887" s="1" t="s">
        <v>2809</v>
      </c>
      <c r="F3887" s="1" t="s">
        <v>2810</v>
      </c>
      <c r="G3887" s="82" t="s">
        <v>2843</v>
      </c>
      <c r="H3887" s="1" t="s">
        <v>2881</v>
      </c>
    </row>
    <row r="3888" spans="1:8">
      <c r="A3888" s="1">
        <v>693</v>
      </c>
      <c r="B3888" s="33" t="s">
        <v>3085</v>
      </c>
      <c r="C3888" s="80">
        <v>100000</v>
      </c>
      <c r="D3888" s="81">
        <v>35338</v>
      </c>
      <c r="E3888" s="1" t="s">
        <v>2861</v>
      </c>
      <c r="F3888" s="1" t="s">
        <v>2810</v>
      </c>
      <c r="G3888" s="82" t="s">
        <v>2849</v>
      </c>
      <c r="H3888" s="1" t="s">
        <v>2816</v>
      </c>
    </row>
    <row r="3889" spans="1:8" ht="27.6">
      <c r="A3889" s="1">
        <v>1256</v>
      </c>
      <c r="B3889" s="33" t="s">
        <v>3084</v>
      </c>
      <c r="C3889" s="80">
        <v>30000</v>
      </c>
      <c r="D3889" s="81">
        <v>35389.129999999997</v>
      </c>
      <c r="E3889" s="1" t="s">
        <v>2809</v>
      </c>
      <c r="F3889" s="1" t="s">
        <v>2810</v>
      </c>
      <c r="G3889" s="82" t="s">
        <v>2839</v>
      </c>
      <c r="H3889" s="1" t="s">
        <v>2984</v>
      </c>
    </row>
    <row r="3890" spans="1:8">
      <c r="A3890" s="1">
        <v>330</v>
      </c>
      <c r="B3890" s="33" t="s">
        <v>3083</v>
      </c>
      <c r="C3890" s="80">
        <v>35000</v>
      </c>
      <c r="D3890" s="81">
        <v>35640</v>
      </c>
      <c r="E3890" s="1" t="s">
        <v>2809</v>
      </c>
      <c r="F3890" s="1" t="s">
        <v>2810</v>
      </c>
      <c r="G3890" s="82" t="s">
        <v>2823</v>
      </c>
      <c r="H3890" s="1" t="s">
        <v>2876</v>
      </c>
    </row>
    <row r="3891" spans="1:8" ht="27.6">
      <c r="A3891" s="1">
        <v>2330</v>
      </c>
      <c r="B3891" s="33" t="s">
        <v>3082</v>
      </c>
      <c r="C3891" s="80">
        <v>35000</v>
      </c>
      <c r="D3891" s="81">
        <v>35848</v>
      </c>
      <c r="E3891" s="1" t="s">
        <v>2809</v>
      </c>
      <c r="F3891" s="1" t="s">
        <v>2810</v>
      </c>
      <c r="G3891" s="82" t="s">
        <v>2843</v>
      </c>
      <c r="H3891" s="1" t="s">
        <v>2870</v>
      </c>
    </row>
    <row r="3892" spans="1:8">
      <c r="A3892" s="1">
        <v>321</v>
      </c>
      <c r="B3892" s="33" t="s">
        <v>3081</v>
      </c>
      <c r="C3892" s="80">
        <v>35000</v>
      </c>
      <c r="D3892" s="81">
        <v>35932</v>
      </c>
      <c r="E3892" s="1" t="s">
        <v>2809</v>
      </c>
      <c r="F3892" s="1" t="s">
        <v>100</v>
      </c>
      <c r="G3892" s="82" t="s">
        <v>2818</v>
      </c>
      <c r="H3892" s="1" t="s">
        <v>2876</v>
      </c>
    </row>
    <row r="3893" spans="1:8" ht="27.6">
      <c r="A3893" s="1">
        <v>404</v>
      </c>
      <c r="B3893" s="33" t="s">
        <v>3080</v>
      </c>
      <c r="C3893" s="80">
        <v>35000</v>
      </c>
      <c r="D3893" s="81">
        <v>36082</v>
      </c>
      <c r="E3893" s="1" t="s">
        <v>2809</v>
      </c>
      <c r="F3893" s="1" t="s">
        <v>2810</v>
      </c>
      <c r="G3893" s="82" t="s">
        <v>2839</v>
      </c>
      <c r="H3893" s="1" t="s">
        <v>2876</v>
      </c>
    </row>
    <row r="3894" spans="1:8">
      <c r="A3894" s="1">
        <v>2005</v>
      </c>
      <c r="B3894" s="33" t="s">
        <v>3079</v>
      </c>
      <c r="C3894" s="80">
        <v>30000</v>
      </c>
      <c r="D3894" s="81">
        <v>37104.03</v>
      </c>
      <c r="E3894" s="1" t="s">
        <v>2809</v>
      </c>
      <c r="F3894" s="1" t="s">
        <v>2810</v>
      </c>
      <c r="G3894" s="82" t="s">
        <v>2880</v>
      </c>
      <c r="H3894" s="1" t="s">
        <v>2812</v>
      </c>
    </row>
    <row r="3895" spans="1:8" ht="27.6">
      <c r="A3895" s="1">
        <v>257</v>
      </c>
      <c r="B3895" s="33" t="s">
        <v>3078</v>
      </c>
      <c r="C3895" s="80">
        <v>35000</v>
      </c>
      <c r="D3895" s="81">
        <v>37354.269999999997</v>
      </c>
      <c r="E3895" s="1" t="s">
        <v>2809</v>
      </c>
      <c r="F3895" s="1" t="s">
        <v>2810</v>
      </c>
      <c r="G3895" s="82" t="s">
        <v>2823</v>
      </c>
      <c r="H3895" s="1" t="s">
        <v>2876</v>
      </c>
    </row>
    <row r="3896" spans="1:8" ht="27.6">
      <c r="A3896" s="1">
        <v>1197</v>
      </c>
      <c r="B3896" s="33" t="s">
        <v>3077</v>
      </c>
      <c r="C3896" s="80">
        <v>15000</v>
      </c>
      <c r="D3896" s="81">
        <v>37994</v>
      </c>
      <c r="E3896" s="1" t="s">
        <v>2809</v>
      </c>
      <c r="F3896" s="1" t="s">
        <v>2810</v>
      </c>
      <c r="G3896" s="82" t="s">
        <v>2825</v>
      </c>
      <c r="H3896" s="1" t="s">
        <v>2834</v>
      </c>
    </row>
    <row r="3897" spans="1:8">
      <c r="A3897" s="1">
        <v>24</v>
      </c>
      <c r="B3897" s="33" t="s">
        <v>3076</v>
      </c>
      <c r="C3897" s="80">
        <v>35000</v>
      </c>
      <c r="D3897" s="81">
        <v>38082.69</v>
      </c>
      <c r="E3897" s="1" t="s">
        <v>2809</v>
      </c>
      <c r="F3897" s="1" t="s">
        <v>2810</v>
      </c>
      <c r="G3897" s="82" t="s">
        <v>2867</v>
      </c>
      <c r="H3897" s="1" t="s">
        <v>2997</v>
      </c>
    </row>
    <row r="3898" spans="1:8">
      <c r="A3898" s="1">
        <v>366</v>
      </c>
      <c r="B3898" s="33" t="s">
        <v>3075</v>
      </c>
      <c r="C3898" s="80">
        <v>38000</v>
      </c>
      <c r="D3898" s="81">
        <v>38500</v>
      </c>
      <c r="E3898" s="1" t="s">
        <v>2809</v>
      </c>
      <c r="F3898" s="1" t="s">
        <v>2810</v>
      </c>
      <c r="G3898" s="82" t="s">
        <v>2823</v>
      </c>
      <c r="H3898" s="1" t="s">
        <v>2876</v>
      </c>
    </row>
    <row r="3899" spans="1:8">
      <c r="A3899" s="1">
        <v>1274</v>
      </c>
      <c r="B3899" s="33" t="s">
        <v>3074</v>
      </c>
      <c r="C3899" s="80">
        <v>25000</v>
      </c>
      <c r="D3899" s="81">
        <v>38743.839999999997</v>
      </c>
      <c r="E3899" s="1" t="s">
        <v>2809</v>
      </c>
      <c r="F3899" s="1" t="s">
        <v>2810</v>
      </c>
      <c r="G3899" s="82" t="s">
        <v>2851</v>
      </c>
      <c r="H3899" s="1" t="s">
        <v>2984</v>
      </c>
    </row>
    <row r="3900" spans="1:8" ht="27.6">
      <c r="A3900" s="1">
        <v>361</v>
      </c>
      <c r="B3900" s="33" t="s">
        <v>3073</v>
      </c>
      <c r="C3900" s="80">
        <v>35000</v>
      </c>
      <c r="D3900" s="81">
        <v>38876.949999999997</v>
      </c>
      <c r="E3900" s="1" t="s">
        <v>2809</v>
      </c>
      <c r="F3900" s="1" t="s">
        <v>2810</v>
      </c>
      <c r="G3900" s="82" t="s">
        <v>2818</v>
      </c>
      <c r="H3900" s="1" t="s">
        <v>2876</v>
      </c>
    </row>
    <row r="3901" spans="1:8">
      <c r="A3901" s="1">
        <v>2602</v>
      </c>
      <c r="B3901" s="33" t="s">
        <v>3072</v>
      </c>
      <c r="C3901" s="80">
        <v>12000</v>
      </c>
      <c r="D3901" s="81">
        <v>39131</v>
      </c>
      <c r="E3901" s="1" t="s">
        <v>2809</v>
      </c>
      <c r="F3901" s="1" t="s">
        <v>2810</v>
      </c>
      <c r="G3901" s="82" t="s">
        <v>2818</v>
      </c>
      <c r="H3901" s="1" t="s">
        <v>2844</v>
      </c>
    </row>
    <row r="3902" spans="1:8" ht="27.6">
      <c r="A3902" s="1">
        <v>1196</v>
      </c>
      <c r="B3902" s="33" t="s">
        <v>3071</v>
      </c>
      <c r="C3902" s="80">
        <v>14500</v>
      </c>
      <c r="D3902" s="81">
        <v>39137</v>
      </c>
      <c r="E3902" s="1" t="s">
        <v>2809</v>
      </c>
      <c r="F3902" s="1" t="s">
        <v>2820</v>
      </c>
      <c r="G3902" s="82" t="s">
        <v>2843</v>
      </c>
      <c r="H3902" s="1" t="s">
        <v>2834</v>
      </c>
    </row>
    <row r="3903" spans="1:8">
      <c r="A3903" s="1">
        <v>2706</v>
      </c>
      <c r="B3903" s="33" t="s">
        <v>3070</v>
      </c>
      <c r="C3903" s="80">
        <v>35000</v>
      </c>
      <c r="D3903" s="81">
        <v>39304</v>
      </c>
      <c r="E3903" s="1" t="s">
        <v>2809</v>
      </c>
      <c r="F3903" s="1" t="s">
        <v>2810</v>
      </c>
      <c r="G3903" s="82" t="s">
        <v>2880</v>
      </c>
      <c r="H3903" s="1" t="s">
        <v>2881</v>
      </c>
    </row>
    <row r="3904" spans="1:8">
      <c r="A3904" s="1">
        <v>1215</v>
      </c>
      <c r="B3904" s="33" t="s">
        <v>3069</v>
      </c>
      <c r="C3904" s="80">
        <v>5000</v>
      </c>
      <c r="D3904" s="81">
        <v>39304.01</v>
      </c>
      <c r="E3904" s="1" t="s">
        <v>2809</v>
      </c>
      <c r="F3904" s="1" t="s">
        <v>2810</v>
      </c>
      <c r="G3904" s="82" t="s">
        <v>2823</v>
      </c>
      <c r="H3904" s="1" t="s">
        <v>2834</v>
      </c>
    </row>
    <row r="3905" spans="1:8">
      <c r="A3905" s="1">
        <v>2036</v>
      </c>
      <c r="B3905" s="33" t="s">
        <v>3068</v>
      </c>
      <c r="C3905" s="80">
        <v>30000</v>
      </c>
      <c r="D3905" s="81">
        <v>39500.5</v>
      </c>
      <c r="E3905" s="1" t="s">
        <v>2809</v>
      </c>
      <c r="F3905" s="1" t="s">
        <v>2810</v>
      </c>
      <c r="G3905" s="82" t="s">
        <v>2823</v>
      </c>
      <c r="H3905" s="1" t="s">
        <v>2812</v>
      </c>
    </row>
    <row r="3906" spans="1:8">
      <c r="A3906" s="1">
        <v>2280</v>
      </c>
      <c r="B3906" s="33" t="s">
        <v>3067</v>
      </c>
      <c r="C3906" s="80">
        <v>9800</v>
      </c>
      <c r="D3906" s="81">
        <v>39550.5</v>
      </c>
      <c r="E3906" s="1" t="s">
        <v>2809</v>
      </c>
      <c r="F3906" s="1" t="s">
        <v>2810</v>
      </c>
      <c r="G3906" s="82" t="s">
        <v>2867</v>
      </c>
      <c r="H3906" s="1" t="s">
        <v>2853</v>
      </c>
    </row>
    <row r="3907" spans="1:8">
      <c r="A3907" s="1">
        <v>1476</v>
      </c>
      <c r="B3907" s="33" t="s">
        <v>3066</v>
      </c>
      <c r="C3907" s="80">
        <v>6000</v>
      </c>
      <c r="D3907" s="81">
        <v>39693.279999999999</v>
      </c>
      <c r="E3907" s="1" t="s">
        <v>2809</v>
      </c>
      <c r="F3907" s="1" t="s">
        <v>2810</v>
      </c>
      <c r="G3907" s="82" t="s">
        <v>2867</v>
      </c>
      <c r="H3907" s="1" t="s">
        <v>2827</v>
      </c>
    </row>
    <row r="3908" spans="1:8" ht="27.6">
      <c r="A3908" s="1">
        <v>2054</v>
      </c>
      <c r="B3908" s="33" t="s">
        <v>3065</v>
      </c>
      <c r="C3908" s="80">
        <v>35000</v>
      </c>
      <c r="D3908" s="81">
        <v>39757</v>
      </c>
      <c r="E3908" s="1" t="s">
        <v>2809</v>
      </c>
      <c r="F3908" s="1" t="s">
        <v>2820</v>
      </c>
      <c r="G3908" s="82" t="s">
        <v>2823</v>
      </c>
      <c r="H3908" s="1" t="s">
        <v>2812</v>
      </c>
    </row>
    <row r="3909" spans="1:8">
      <c r="A3909" s="1">
        <v>3547</v>
      </c>
      <c r="B3909" s="33" t="s">
        <v>3064</v>
      </c>
      <c r="C3909" s="80">
        <v>35000</v>
      </c>
      <c r="D3909" s="81">
        <v>40043.25</v>
      </c>
      <c r="E3909" s="1" t="s">
        <v>2809</v>
      </c>
      <c r="F3909" s="1" t="s">
        <v>2810</v>
      </c>
      <c r="G3909" s="82" t="s">
        <v>2823</v>
      </c>
      <c r="H3909" s="1" t="s">
        <v>2928</v>
      </c>
    </row>
    <row r="3910" spans="1:8">
      <c r="A3910" s="1">
        <v>1521</v>
      </c>
      <c r="B3910" s="33" t="s">
        <v>3063</v>
      </c>
      <c r="C3910" s="80">
        <v>37500</v>
      </c>
      <c r="D3910" s="81">
        <v>40055</v>
      </c>
      <c r="E3910" s="1" t="s">
        <v>2809</v>
      </c>
      <c r="F3910" s="1" t="s">
        <v>2810</v>
      </c>
      <c r="G3910" s="82" t="s">
        <v>2825</v>
      </c>
      <c r="H3910" s="1" t="s">
        <v>2834</v>
      </c>
    </row>
    <row r="3911" spans="1:8" ht="27.6">
      <c r="A3911" s="1">
        <v>961</v>
      </c>
      <c r="B3911" s="33" t="s">
        <v>3062</v>
      </c>
      <c r="C3911" s="80">
        <v>95000</v>
      </c>
      <c r="D3911" s="81">
        <v>40079</v>
      </c>
      <c r="E3911" s="1" t="s">
        <v>2861</v>
      </c>
      <c r="F3911" s="1" t="s">
        <v>2810</v>
      </c>
      <c r="G3911" s="82" t="s">
        <v>2839</v>
      </c>
      <c r="H3911" s="1" t="s">
        <v>2816</v>
      </c>
    </row>
    <row r="3912" spans="1:8">
      <c r="A3912" s="1">
        <v>2045</v>
      </c>
      <c r="B3912" s="33" t="s">
        <v>3061</v>
      </c>
      <c r="C3912" s="80">
        <v>4900</v>
      </c>
      <c r="D3912" s="81">
        <v>40140.01</v>
      </c>
      <c r="E3912" s="1" t="s">
        <v>2809</v>
      </c>
      <c r="F3912" s="1" t="s">
        <v>2810</v>
      </c>
      <c r="G3912" s="82" t="s">
        <v>2821</v>
      </c>
      <c r="H3912" s="1" t="s">
        <v>2812</v>
      </c>
    </row>
    <row r="3913" spans="1:8">
      <c r="A3913" s="1">
        <v>3648</v>
      </c>
      <c r="B3913" s="33" t="s">
        <v>3060</v>
      </c>
      <c r="C3913" s="80">
        <v>40000</v>
      </c>
      <c r="D3913" s="81">
        <v>40153</v>
      </c>
      <c r="E3913" s="1" t="s">
        <v>2809</v>
      </c>
      <c r="F3913" s="1" t="s">
        <v>2810</v>
      </c>
      <c r="G3913" s="82" t="s">
        <v>2880</v>
      </c>
      <c r="H3913" s="1" t="s">
        <v>2928</v>
      </c>
    </row>
    <row r="3914" spans="1:8" ht="27.6">
      <c r="A3914" s="1">
        <v>1194</v>
      </c>
      <c r="B3914" s="33" t="s">
        <v>3059</v>
      </c>
      <c r="C3914" s="80">
        <v>12500</v>
      </c>
      <c r="D3914" s="81">
        <v>40280</v>
      </c>
      <c r="E3914" s="1" t="s">
        <v>2809</v>
      </c>
      <c r="F3914" s="1" t="s">
        <v>2969</v>
      </c>
      <c r="G3914" s="82" t="s">
        <v>2849</v>
      </c>
      <c r="H3914" s="1" t="s">
        <v>2834</v>
      </c>
    </row>
    <row r="3915" spans="1:8">
      <c r="A3915" s="1">
        <v>37</v>
      </c>
      <c r="B3915" s="33" t="s">
        <v>3058</v>
      </c>
      <c r="C3915" s="80">
        <v>22000</v>
      </c>
      <c r="D3915" s="81">
        <v>40357</v>
      </c>
      <c r="E3915" s="1" t="s">
        <v>2809</v>
      </c>
      <c r="F3915" s="1" t="s">
        <v>2810</v>
      </c>
      <c r="G3915" s="82" t="s">
        <v>2839</v>
      </c>
      <c r="H3915" s="1" t="s">
        <v>2997</v>
      </c>
    </row>
    <row r="3916" spans="1:8" ht="27.6">
      <c r="A3916" s="1">
        <v>1315</v>
      </c>
      <c r="B3916" s="33" t="s">
        <v>3057</v>
      </c>
      <c r="C3916" s="80">
        <v>100000</v>
      </c>
      <c r="D3916" s="81">
        <v>40404</v>
      </c>
      <c r="E3916" s="1" t="s">
        <v>2814</v>
      </c>
      <c r="F3916" s="1" t="s">
        <v>2810</v>
      </c>
      <c r="G3916" s="82" t="s">
        <v>2818</v>
      </c>
      <c r="H3916" s="1" t="s">
        <v>2816</v>
      </c>
    </row>
    <row r="3917" spans="1:8">
      <c r="A3917" s="1">
        <v>2443</v>
      </c>
      <c r="B3917" s="33" t="s">
        <v>3056</v>
      </c>
      <c r="C3917" s="80">
        <v>20000</v>
      </c>
      <c r="D3917" s="81">
        <v>40502.99</v>
      </c>
      <c r="E3917" s="1" t="s">
        <v>2809</v>
      </c>
      <c r="F3917" s="1" t="s">
        <v>2810</v>
      </c>
      <c r="G3917" s="82" t="s">
        <v>2851</v>
      </c>
      <c r="H3917" s="1" t="s">
        <v>2870</v>
      </c>
    </row>
    <row r="3918" spans="1:8">
      <c r="A3918" s="1">
        <v>278</v>
      </c>
      <c r="B3918" s="33" t="s">
        <v>3055</v>
      </c>
      <c r="C3918" s="80">
        <v>27000</v>
      </c>
      <c r="D3918" s="81">
        <v>40594</v>
      </c>
      <c r="E3918" s="1" t="s">
        <v>2809</v>
      </c>
      <c r="F3918" s="1" t="s">
        <v>2810</v>
      </c>
      <c r="G3918" s="82" t="s">
        <v>2880</v>
      </c>
      <c r="H3918" s="1" t="s">
        <v>2876</v>
      </c>
    </row>
    <row r="3919" spans="1:8">
      <c r="A3919" s="1">
        <v>355</v>
      </c>
      <c r="B3919" s="33" t="s">
        <v>3054</v>
      </c>
      <c r="C3919" s="80">
        <v>35000</v>
      </c>
      <c r="D3919" s="81">
        <v>40690</v>
      </c>
      <c r="E3919" s="1" t="s">
        <v>2809</v>
      </c>
      <c r="F3919" s="1" t="s">
        <v>2810</v>
      </c>
      <c r="G3919" s="82" t="s">
        <v>2818</v>
      </c>
      <c r="H3919" s="1" t="s">
        <v>2876</v>
      </c>
    </row>
    <row r="3920" spans="1:8">
      <c r="A3920" s="1">
        <v>2942</v>
      </c>
      <c r="B3920" s="33" t="s">
        <v>3053</v>
      </c>
      <c r="C3920" s="80">
        <v>200000</v>
      </c>
      <c r="D3920" s="81">
        <v>40850</v>
      </c>
      <c r="E3920" s="1" t="s">
        <v>2861</v>
      </c>
      <c r="F3920" s="1" t="s">
        <v>96</v>
      </c>
      <c r="G3920" s="82" t="s">
        <v>2843</v>
      </c>
      <c r="H3920" s="1" t="s">
        <v>2881</v>
      </c>
    </row>
    <row r="3921" spans="1:8">
      <c r="A3921" s="1">
        <v>241</v>
      </c>
      <c r="B3921" s="33" t="s">
        <v>3052</v>
      </c>
      <c r="C3921" s="80">
        <v>36400</v>
      </c>
      <c r="D3921" s="81">
        <v>41000</v>
      </c>
      <c r="E3921" s="1" t="s">
        <v>2809</v>
      </c>
      <c r="F3921" s="1" t="s">
        <v>2810</v>
      </c>
      <c r="G3921" s="82" t="s">
        <v>2843</v>
      </c>
      <c r="H3921" s="1" t="s">
        <v>2876</v>
      </c>
    </row>
    <row r="3922" spans="1:8">
      <c r="A3922" s="1">
        <v>2703</v>
      </c>
      <c r="B3922" s="33" t="s">
        <v>3050</v>
      </c>
      <c r="C3922" s="80">
        <v>40000</v>
      </c>
      <c r="D3922" s="81">
        <v>41500</v>
      </c>
      <c r="E3922" s="1" t="s">
        <v>2971</v>
      </c>
      <c r="F3922" s="1" t="s">
        <v>3051</v>
      </c>
      <c r="G3922" s="82" t="s">
        <v>2839</v>
      </c>
      <c r="H3922" s="1" t="s">
        <v>2881</v>
      </c>
    </row>
    <row r="3923" spans="1:8">
      <c r="A3923" s="1">
        <v>284</v>
      </c>
      <c r="B3923" s="33" t="s">
        <v>3049</v>
      </c>
      <c r="C3923" s="80">
        <v>40000</v>
      </c>
      <c r="D3923" s="81">
        <v>41850.46</v>
      </c>
      <c r="E3923" s="1" t="s">
        <v>2809</v>
      </c>
      <c r="F3923" s="1" t="s">
        <v>2810</v>
      </c>
      <c r="G3923" s="82" t="s">
        <v>2815</v>
      </c>
      <c r="H3923" s="1" t="s">
        <v>2876</v>
      </c>
    </row>
    <row r="3924" spans="1:8">
      <c r="A3924" s="1">
        <v>3066</v>
      </c>
      <c r="B3924" s="33" t="s">
        <v>3048</v>
      </c>
      <c r="C3924" s="80">
        <v>350000</v>
      </c>
      <c r="D3924" s="81">
        <v>41950</v>
      </c>
      <c r="E3924" s="1" t="s">
        <v>2861</v>
      </c>
      <c r="F3924" s="1" t="s">
        <v>2892</v>
      </c>
      <c r="G3924" s="82" t="s">
        <v>2821</v>
      </c>
      <c r="H3924" s="1" t="s">
        <v>2881</v>
      </c>
    </row>
    <row r="3925" spans="1:8">
      <c r="A3925" s="1">
        <v>2646</v>
      </c>
      <c r="B3925" s="33" t="s">
        <v>3047</v>
      </c>
      <c r="C3925" s="80">
        <v>500000</v>
      </c>
      <c r="D3925" s="81">
        <v>42086.42</v>
      </c>
      <c r="E3925" s="1" t="s">
        <v>2814</v>
      </c>
      <c r="F3925" s="1" t="s">
        <v>2810</v>
      </c>
      <c r="G3925" s="82" t="s">
        <v>2867</v>
      </c>
      <c r="H3925" s="1" t="s">
        <v>2844</v>
      </c>
    </row>
    <row r="3926" spans="1:8">
      <c r="A3926" s="1">
        <v>2340</v>
      </c>
      <c r="B3926" s="33" t="s">
        <v>3046</v>
      </c>
      <c r="C3926" s="80">
        <v>40000</v>
      </c>
      <c r="D3926" s="81">
        <v>42311</v>
      </c>
      <c r="E3926" s="1" t="s">
        <v>2809</v>
      </c>
      <c r="F3926" s="1" t="s">
        <v>2810</v>
      </c>
      <c r="G3926" s="82" t="s">
        <v>2880</v>
      </c>
      <c r="H3926" s="1" t="s">
        <v>2870</v>
      </c>
    </row>
    <row r="3927" spans="1:8">
      <c r="A3927" s="1">
        <v>331</v>
      </c>
      <c r="B3927" s="33" t="s">
        <v>3045</v>
      </c>
      <c r="C3927" s="80">
        <v>40000</v>
      </c>
      <c r="D3927" s="81">
        <v>42642</v>
      </c>
      <c r="E3927" s="1" t="s">
        <v>2809</v>
      </c>
      <c r="F3927" s="1" t="s">
        <v>2810</v>
      </c>
      <c r="G3927" s="82" t="s">
        <v>2825</v>
      </c>
      <c r="H3927" s="1" t="s">
        <v>2876</v>
      </c>
    </row>
    <row r="3928" spans="1:8">
      <c r="A3928" s="1">
        <v>669</v>
      </c>
      <c r="B3928" s="33" t="s">
        <v>3044</v>
      </c>
      <c r="C3928" s="80">
        <v>200000</v>
      </c>
      <c r="D3928" s="81">
        <v>43015</v>
      </c>
      <c r="E3928" s="1" t="s">
        <v>2861</v>
      </c>
      <c r="F3928" s="1" t="s">
        <v>2927</v>
      </c>
      <c r="G3928" s="82" t="s">
        <v>2821</v>
      </c>
      <c r="H3928" s="1" t="s">
        <v>2816</v>
      </c>
    </row>
    <row r="3929" spans="1:8" ht="27.6">
      <c r="A3929" s="1">
        <v>2059</v>
      </c>
      <c r="B3929" s="33" t="s">
        <v>3043</v>
      </c>
      <c r="C3929" s="80">
        <v>30000</v>
      </c>
      <c r="D3929" s="81">
        <v>43037</v>
      </c>
      <c r="E3929" s="1" t="s">
        <v>2809</v>
      </c>
      <c r="F3929" s="1" t="s">
        <v>2810</v>
      </c>
      <c r="G3929" s="82" t="s">
        <v>2815</v>
      </c>
      <c r="H3929" s="1" t="s">
        <v>2812</v>
      </c>
    </row>
    <row r="3930" spans="1:8" ht="27.6">
      <c r="A3930" s="1">
        <v>351</v>
      </c>
      <c r="B3930" s="33" t="s">
        <v>3042</v>
      </c>
      <c r="C3930" s="80">
        <v>34000</v>
      </c>
      <c r="D3930" s="81">
        <v>43296</v>
      </c>
      <c r="E3930" s="1" t="s">
        <v>2809</v>
      </c>
      <c r="F3930" s="1" t="s">
        <v>2841</v>
      </c>
      <c r="G3930" s="82" t="s">
        <v>2811</v>
      </c>
      <c r="H3930" s="1" t="s">
        <v>2876</v>
      </c>
    </row>
    <row r="3931" spans="1:8">
      <c r="A3931" s="1">
        <v>340</v>
      </c>
      <c r="B3931" s="33" t="s">
        <v>3041</v>
      </c>
      <c r="C3931" s="80">
        <v>35000</v>
      </c>
      <c r="D3931" s="81">
        <v>43758</v>
      </c>
      <c r="E3931" s="1" t="s">
        <v>2809</v>
      </c>
      <c r="F3931" s="1" t="s">
        <v>2810</v>
      </c>
      <c r="G3931" s="82" t="s">
        <v>2811</v>
      </c>
      <c r="H3931" s="1" t="s">
        <v>2876</v>
      </c>
    </row>
    <row r="3932" spans="1:8">
      <c r="A3932" s="1">
        <v>648</v>
      </c>
      <c r="B3932" s="33" t="s">
        <v>3040</v>
      </c>
      <c r="C3932" s="80">
        <v>35000</v>
      </c>
      <c r="D3932" s="81">
        <v>44388</v>
      </c>
      <c r="E3932" s="1" t="s">
        <v>2809</v>
      </c>
      <c r="F3932" s="1" t="s">
        <v>2810</v>
      </c>
      <c r="G3932" s="82" t="s">
        <v>2880</v>
      </c>
      <c r="H3932" s="1" t="s">
        <v>2816</v>
      </c>
    </row>
    <row r="3933" spans="1:8">
      <c r="A3933" s="1">
        <v>347</v>
      </c>
      <c r="B3933" s="33" t="s">
        <v>3039</v>
      </c>
      <c r="C3933" s="80">
        <v>40000</v>
      </c>
      <c r="D3933" s="81">
        <v>44636.2</v>
      </c>
      <c r="E3933" s="1" t="s">
        <v>2809</v>
      </c>
      <c r="F3933" s="1" t="s">
        <v>2810</v>
      </c>
      <c r="G3933" s="82" t="s">
        <v>2818</v>
      </c>
      <c r="H3933" s="1" t="s">
        <v>2876</v>
      </c>
    </row>
    <row r="3934" spans="1:8">
      <c r="A3934" s="1">
        <v>2033</v>
      </c>
      <c r="B3934" s="33" t="s">
        <v>3038</v>
      </c>
      <c r="C3934" s="80">
        <v>25000</v>
      </c>
      <c r="D3934" s="81">
        <v>44669</v>
      </c>
      <c r="E3934" s="1" t="s">
        <v>2809</v>
      </c>
      <c r="F3934" s="1" t="s">
        <v>2810</v>
      </c>
      <c r="G3934" s="82" t="s">
        <v>2849</v>
      </c>
      <c r="H3934" s="1" t="s">
        <v>2812</v>
      </c>
    </row>
    <row r="3935" spans="1:8">
      <c r="A3935" s="1">
        <v>2269</v>
      </c>
      <c r="B3935" s="33" t="s">
        <v>3037</v>
      </c>
      <c r="C3935" s="80">
        <v>2500</v>
      </c>
      <c r="D3935" s="81">
        <v>45041</v>
      </c>
      <c r="E3935" s="1" t="s">
        <v>2809</v>
      </c>
      <c r="F3935" s="1" t="s">
        <v>2810</v>
      </c>
      <c r="G3935" s="82" t="s">
        <v>2811</v>
      </c>
      <c r="H3935" s="1" t="s">
        <v>2853</v>
      </c>
    </row>
    <row r="3936" spans="1:8">
      <c r="A3936" s="1">
        <v>3004</v>
      </c>
      <c r="B3936" s="33" t="s">
        <v>3036</v>
      </c>
      <c r="C3936" s="80">
        <v>40000</v>
      </c>
      <c r="D3936" s="81">
        <v>45126</v>
      </c>
      <c r="E3936" s="1" t="s">
        <v>2809</v>
      </c>
      <c r="F3936" s="1" t="s">
        <v>2810</v>
      </c>
      <c r="G3936" s="82" t="s">
        <v>2818</v>
      </c>
      <c r="H3936" s="1" t="s">
        <v>2881</v>
      </c>
    </row>
    <row r="3937" spans="1:8">
      <c r="A3937" s="1">
        <v>282</v>
      </c>
      <c r="B3937" s="33" t="s">
        <v>3035</v>
      </c>
      <c r="C3937" s="80">
        <v>45000</v>
      </c>
      <c r="D3937" s="81">
        <v>45535</v>
      </c>
      <c r="E3937" s="1" t="s">
        <v>2809</v>
      </c>
      <c r="F3937" s="1" t="s">
        <v>2810</v>
      </c>
      <c r="G3937" s="82" t="s">
        <v>2839</v>
      </c>
      <c r="H3937" s="1" t="s">
        <v>2876</v>
      </c>
    </row>
    <row r="3938" spans="1:8">
      <c r="A3938" s="1">
        <v>2730</v>
      </c>
      <c r="B3938" s="33" t="s">
        <v>3034</v>
      </c>
      <c r="C3938" s="80">
        <v>27000</v>
      </c>
      <c r="D3938" s="81">
        <v>45979.01</v>
      </c>
      <c r="E3938" s="1" t="s">
        <v>2809</v>
      </c>
      <c r="F3938" s="1" t="s">
        <v>2810</v>
      </c>
      <c r="G3938" s="82" t="s">
        <v>2849</v>
      </c>
      <c r="H3938" s="1" t="s">
        <v>2812</v>
      </c>
    </row>
    <row r="3939" spans="1:8">
      <c r="A3939" s="1">
        <v>1467</v>
      </c>
      <c r="B3939" s="33" t="s">
        <v>3033</v>
      </c>
      <c r="C3939" s="80">
        <v>40000</v>
      </c>
      <c r="D3939" s="81">
        <v>46032</v>
      </c>
      <c r="E3939" s="1" t="s">
        <v>2809</v>
      </c>
      <c r="F3939" s="1" t="s">
        <v>2810</v>
      </c>
      <c r="G3939" s="82" t="s">
        <v>2839</v>
      </c>
      <c r="H3939" s="1" t="s">
        <v>2827</v>
      </c>
    </row>
    <row r="3940" spans="1:8" ht="27.6">
      <c r="A3940" s="1">
        <v>2925</v>
      </c>
      <c r="B3940" s="33" t="s">
        <v>3031</v>
      </c>
      <c r="C3940" s="80">
        <v>45000</v>
      </c>
      <c r="D3940" s="81">
        <v>46100.69</v>
      </c>
      <c r="E3940" s="1" t="s">
        <v>2809</v>
      </c>
      <c r="F3940" s="1" t="s">
        <v>2810</v>
      </c>
      <c r="G3940" s="82" t="s">
        <v>2867</v>
      </c>
      <c r="H3940" s="1" t="s">
        <v>3032</v>
      </c>
    </row>
    <row r="3941" spans="1:8">
      <c r="A3941" s="1">
        <v>2708</v>
      </c>
      <c r="B3941" s="33" t="s">
        <v>3030</v>
      </c>
      <c r="C3941" s="80">
        <v>20000</v>
      </c>
      <c r="D3941" s="81">
        <v>46643.07</v>
      </c>
      <c r="E3941" s="1" t="s">
        <v>2809</v>
      </c>
      <c r="F3941" s="1" t="s">
        <v>2820</v>
      </c>
      <c r="G3941" s="82" t="s">
        <v>2825</v>
      </c>
      <c r="H3941" s="1" t="s">
        <v>2881</v>
      </c>
    </row>
    <row r="3942" spans="1:8">
      <c r="A3942" s="1">
        <v>1076</v>
      </c>
      <c r="B3942" s="33" t="s">
        <v>3028</v>
      </c>
      <c r="C3942" s="80">
        <v>75000</v>
      </c>
      <c r="D3942" s="81">
        <v>47074</v>
      </c>
      <c r="E3942" s="1" t="s">
        <v>2861</v>
      </c>
      <c r="F3942" s="1" t="s">
        <v>2810</v>
      </c>
      <c r="G3942" s="82" t="s">
        <v>2851</v>
      </c>
      <c r="H3942" s="1" t="s">
        <v>3029</v>
      </c>
    </row>
    <row r="3943" spans="1:8">
      <c r="A3943" s="1">
        <v>1530</v>
      </c>
      <c r="B3943" s="33" t="s">
        <v>3027</v>
      </c>
      <c r="C3943" s="80">
        <v>35000</v>
      </c>
      <c r="D3943" s="81">
        <v>47189</v>
      </c>
      <c r="E3943" s="1" t="s">
        <v>2809</v>
      </c>
      <c r="F3943" s="1" t="s">
        <v>2810</v>
      </c>
      <c r="G3943" s="82" t="s">
        <v>2880</v>
      </c>
      <c r="H3943" s="1" t="s">
        <v>2834</v>
      </c>
    </row>
    <row r="3944" spans="1:8" ht="27.6">
      <c r="A3944" s="1">
        <v>2050</v>
      </c>
      <c r="B3944" s="33" t="s">
        <v>3026</v>
      </c>
      <c r="C3944" s="80">
        <v>10000</v>
      </c>
      <c r="D3944" s="81">
        <v>47327</v>
      </c>
      <c r="E3944" s="1" t="s">
        <v>2809</v>
      </c>
      <c r="F3944" s="1" t="s">
        <v>2810</v>
      </c>
      <c r="G3944" s="82" t="s">
        <v>2823</v>
      </c>
      <c r="H3944" s="1" t="s">
        <v>2812</v>
      </c>
    </row>
    <row r="3945" spans="1:8" ht="27.6">
      <c r="A3945" s="1">
        <v>641</v>
      </c>
      <c r="B3945" s="33" t="s">
        <v>3025</v>
      </c>
      <c r="C3945" s="80">
        <v>40000</v>
      </c>
      <c r="D3945" s="81">
        <v>47665</v>
      </c>
      <c r="E3945" s="1" t="s">
        <v>2809</v>
      </c>
      <c r="F3945" s="1" t="s">
        <v>2810</v>
      </c>
      <c r="G3945" s="82" t="s">
        <v>2851</v>
      </c>
      <c r="H3945" s="1" t="s">
        <v>2816</v>
      </c>
    </row>
    <row r="3946" spans="1:8">
      <c r="A3946" s="1">
        <v>1469</v>
      </c>
      <c r="B3946" s="33" t="s">
        <v>3024</v>
      </c>
      <c r="C3946" s="80">
        <v>44250</v>
      </c>
      <c r="D3946" s="81">
        <v>47978</v>
      </c>
      <c r="E3946" s="1" t="s">
        <v>2809</v>
      </c>
      <c r="F3946" s="1" t="s">
        <v>2810</v>
      </c>
      <c r="G3946" s="82" t="s">
        <v>2839</v>
      </c>
      <c r="H3946" s="1" t="s">
        <v>2827</v>
      </c>
    </row>
    <row r="3947" spans="1:8" ht="27.6">
      <c r="A3947" s="1">
        <v>2116</v>
      </c>
      <c r="B3947" s="33" t="s">
        <v>3023</v>
      </c>
      <c r="C3947" s="80">
        <v>48000</v>
      </c>
      <c r="D3947" s="81">
        <v>48434</v>
      </c>
      <c r="E3947" s="1" t="s">
        <v>2809</v>
      </c>
      <c r="F3947" s="1" t="s">
        <v>2810</v>
      </c>
      <c r="G3947" s="82" t="s">
        <v>2867</v>
      </c>
      <c r="H3947" s="1" t="s">
        <v>2948</v>
      </c>
    </row>
    <row r="3948" spans="1:8" ht="27.6">
      <c r="A3948" s="1">
        <v>2060</v>
      </c>
      <c r="B3948" s="33" t="s">
        <v>3022</v>
      </c>
      <c r="C3948" s="80">
        <v>25000</v>
      </c>
      <c r="D3948" s="81">
        <v>49100</v>
      </c>
      <c r="E3948" s="1" t="s">
        <v>2809</v>
      </c>
      <c r="F3948" s="1" t="s">
        <v>2810</v>
      </c>
      <c r="G3948" s="82" t="s">
        <v>2825</v>
      </c>
      <c r="H3948" s="1" t="s">
        <v>2812</v>
      </c>
    </row>
    <row r="3949" spans="1:8" ht="27.6">
      <c r="A3949" s="1">
        <v>2727</v>
      </c>
      <c r="B3949" s="33" t="s">
        <v>3021</v>
      </c>
      <c r="C3949" s="80">
        <v>10000</v>
      </c>
      <c r="D3949" s="81">
        <v>49321</v>
      </c>
      <c r="E3949" s="1" t="s">
        <v>2809</v>
      </c>
      <c r="F3949" s="1" t="s">
        <v>2810</v>
      </c>
      <c r="G3949" s="82" t="s">
        <v>2851</v>
      </c>
      <c r="H3949" s="1" t="s">
        <v>2812</v>
      </c>
    </row>
    <row r="3950" spans="1:8">
      <c r="A3950" s="1">
        <v>12</v>
      </c>
      <c r="B3950" s="33" t="s">
        <v>3020</v>
      </c>
      <c r="C3950" s="80">
        <v>30000</v>
      </c>
      <c r="D3950" s="81">
        <v>49588</v>
      </c>
      <c r="E3950" s="1" t="s">
        <v>2809</v>
      </c>
      <c r="F3950" s="1" t="s">
        <v>2810</v>
      </c>
      <c r="G3950" s="82" t="s">
        <v>2821</v>
      </c>
      <c r="H3950" s="1" t="s">
        <v>2997</v>
      </c>
    </row>
    <row r="3951" spans="1:8">
      <c r="A3951" s="1">
        <v>1202</v>
      </c>
      <c r="B3951" s="33" t="s">
        <v>3019</v>
      </c>
      <c r="C3951" s="80">
        <v>25000</v>
      </c>
      <c r="D3951" s="81">
        <v>49811</v>
      </c>
      <c r="E3951" s="1" t="s">
        <v>2809</v>
      </c>
      <c r="F3951" s="1" t="s">
        <v>2892</v>
      </c>
      <c r="G3951" s="82" t="s">
        <v>2825</v>
      </c>
      <c r="H3951" s="1" t="s">
        <v>2834</v>
      </c>
    </row>
    <row r="3952" spans="1:8" ht="27.6">
      <c r="A3952" s="1">
        <v>1364</v>
      </c>
      <c r="B3952" s="33" t="s">
        <v>3018</v>
      </c>
      <c r="C3952" s="80">
        <v>42000</v>
      </c>
      <c r="D3952" s="81">
        <v>49830</v>
      </c>
      <c r="E3952" s="1" t="s">
        <v>2809</v>
      </c>
      <c r="F3952" s="1" t="s">
        <v>2911</v>
      </c>
      <c r="G3952" s="82" t="s">
        <v>2843</v>
      </c>
      <c r="H3952" s="1" t="s">
        <v>2984</v>
      </c>
    </row>
    <row r="3953" spans="1:8">
      <c r="A3953" s="1">
        <v>333</v>
      </c>
      <c r="B3953" s="33" t="s">
        <v>3017</v>
      </c>
      <c r="C3953" s="80">
        <v>40000</v>
      </c>
      <c r="D3953" s="81">
        <v>50091</v>
      </c>
      <c r="E3953" s="1" t="s">
        <v>2809</v>
      </c>
      <c r="F3953" s="1" t="s">
        <v>2810</v>
      </c>
      <c r="G3953" s="82" t="s">
        <v>2849</v>
      </c>
      <c r="H3953" s="1" t="s">
        <v>2876</v>
      </c>
    </row>
    <row r="3954" spans="1:8">
      <c r="A3954" s="1">
        <v>1957</v>
      </c>
      <c r="B3954" s="33" t="s">
        <v>3016</v>
      </c>
      <c r="C3954" s="80">
        <v>30000</v>
      </c>
      <c r="D3954" s="81">
        <v>50251.41</v>
      </c>
      <c r="E3954" s="1" t="s">
        <v>2809</v>
      </c>
      <c r="F3954" s="1" t="s">
        <v>2810</v>
      </c>
      <c r="G3954" s="82" t="s">
        <v>2880</v>
      </c>
      <c r="H3954" s="1" t="s">
        <v>2812</v>
      </c>
    </row>
    <row r="3955" spans="1:8">
      <c r="A3955" s="1">
        <v>2308</v>
      </c>
      <c r="B3955" s="33" t="s">
        <v>3015</v>
      </c>
      <c r="C3955" s="80">
        <v>50000</v>
      </c>
      <c r="D3955" s="81">
        <v>50653.11</v>
      </c>
      <c r="E3955" s="1" t="s">
        <v>2809</v>
      </c>
      <c r="F3955" s="1" t="s">
        <v>2810</v>
      </c>
      <c r="G3955" s="82" t="s">
        <v>2851</v>
      </c>
      <c r="H3955" s="1" t="s">
        <v>2948</v>
      </c>
    </row>
    <row r="3956" spans="1:8" ht="27.6">
      <c r="A3956" s="1">
        <v>2709</v>
      </c>
      <c r="B3956" s="33" t="s">
        <v>3014</v>
      </c>
      <c r="C3956" s="80">
        <v>50000</v>
      </c>
      <c r="D3956" s="81">
        <v>50803</v>
      </c>
      <c r="E3956" s="1" t="s">
        <v>2809</v>
      </c>
      <c r="F3956" s="1" t="s">
        <v>2810</v>
      </c>
      <c r="G3956" s="82" t="s">
        <v>2867</v>
      </c>
      <c r="H3956" s="1" t="s">
        <v>2881</v>
      </c>
    </row>
    <row r="3957" spans="1:8">
      <c r="A3957" s="1">
        <v>1210</v>
      </c>
      <c r="B3957" s="33" t="s">
        <v>3013</v>
      </c>
      <c r="C3957" s="80">
        <v>20000</v>
      </c>
      <c r="D3957" s="81">
        <v>50863</v>
      </c>
      <c r="E3957" s="1" t="s">
        <v>2809</v>
      </c>
      <c r="F3957" s="1" t="s">
        <v>2927</v>
      </c>
      <c r="G3957" s="82" t="s">
        <v>2825</v>
      </c>
      <c r="H3957" s="1" t="s">
        <v>2834</v>
      </c>
    </row>
    <row r="3958" spans="1:8" ht="27.6">
      <c r="A3958" s="1">
        <v>1343</v>
      </c>
      <c r="B3958" s="33" t="s">
        <v>3012</v>
      </c>
      <c r="C3958" s="80">
        <v>50000</v>
      </c>
      <c r="D3958" s="81">
        <v>51149</v>
      </c>
      <c r="E3958" s="1" t="s">
        <v>2814</v>
      </c>
      <c r="F3958" s="1" t="s">
        <v>2810</v>
      </c>
      <c r="G3958" s="82" t="s">
        <v>2821</v>
      </c>
      <c r="H3958" s="1" t="s">
        <v>2816</v>
      </c>
    </row>
    <row r="3959" spans="1:8" ht="27.6">
      <c r="A3959" s="1">
        <v>3691</v>
      </c>
      <c r="B3959" s="33" t="s">
        <v>3011</v>
      </c>
      <c r="C3959" s="80">
        <v>40000</v>
      </c>
      <c r="D3959" s="81">
        <v>51184</v>
      </c>
      <c r="E3959" s="1" t="s">
        <v>2809</v>
      </c>
      <c r="F3959" s="1" t="s">
        <v>2810</v>
      </c>
      <c r="G3959" s="82" t="s">
        <v>2839</v>
      </c>
      <c r="H3959" s="1" t="s">
        <v>2928</v>
      </c>
    </row>
    <row r="3960" spans="1:8" ht="27.6">
      <c r="A3960" s="1">
        <v>2998</v>
      </c>
      <c r="B3960" s="33" t="s">
        <v>3010</v>
      </c>
      <c r="C3960" s="80">
        <v>50000</v>
      </c>
      <c r="D3960" s="81">
        <v>51514.5</v>
      </c>
      <c r="E3960" s="1" t="s">
        <v>2809</v>
      </c>
      <c r="F3960" s="1" t="s">
        <v>2810</v>
      </c>
      <c r="G3960" s="82" t="s">
        <v>2825</v>
      </c>
      <c r="H3960" s="1" t="s">
        <v>2881</v>
      </c>
    </row>
    <row r="3961" spans="1:8">
      <c r="A3961" s="1">
        <v>358</v>
      </c>
      <c r="B3961" s="33" t="s">
        <v>3009</v>
      </c>
      <c r="C3961" s="80">
        <v>50000</v>
      </c>
      <c r="D3961" s="81">
        <v>51544</v>
      </c>
      <c r="E3961" s="1" t="s">
        <v>2809</v>
      </c>
      <c r="F3961" s="1" t="s">
        <v>2810</v>
      </c>
      <c r="G3961" s="82" t="s">
        <v>2825</v>
      </c>
      <c r="H3961" s="1" t="s">
        <v>2876</v>
      </c>
    </row>
    <row r="3962" spans="1:8" ht="27.6">
      <c r="A3962" s="1">
        <v>288</v>
      </c>
      <c r="B3962" s="33" t="s">
        <v>3008</v>
      </c>
      <c r="C3962" s="80">
        <v>50000</v>
      </c>
      <c r="D3962" s="81">
        <v>51605.31</v>
      </c>
      <c r="E3962" s="1" t="s">
        <v>2809</v>
      </c>
      <c r="F3962" s="1" t="s">
        <v>2810</v>
      </c>
      <c r="G3962" s="82" t="s">
        <v>2825</v>
      </c>
      <c r="H3962" s="1" t="s">
        <v>2876</v>
      </c>
    </row>
    <row r="3963" spans="1:8" ht="27.6">
      <c r="A3963" s="1">
        <v>401</v>
      </c>
      <c r="B3963" s="33" t="s">
        <v>3007</v>
      </c>
      <c r="C3963" s="80">
        <v>50000</v>
      </c>
      <c r="D3963" s="81">
        <v>51906</v>
      </c>
      <c r="E3963" s="1" t="s">
        <v>2809</v>
      </c>
      <c r="F3963" s="1" t="s">
        <v>2810</v>
      </c>
      <c r="G3963" s="82" t="s">
        <v>2851</v>
      </c>
      <c r="H3963" s="1" t="s">
        <v>2876</v>
      </c>
    </row>
    <row r="3964" spans="1:8" ht="27.6">
      <c r="A3964" s="1">
        <v>325</v>
      </c>
      <c r="B3964" s="33" t="s">
        <v>3006</v>
      </c>
      <c r="C3964" s="80">
        <v>50000</v>
      </c>
      <c r="D3964" s="81">
        <v>52198</v>
      </c>
      <c r="E3964" s="1" t="s">
        <v>2809</v>
      </c>
      <c r="F3964" s="1" t="s">
        <v>2810</v>
      </c>
      <c r="G3964" s="82" t="s">
        <v>2843</v>
      </c>
      <c r="H3964" s="1" t="s">
        <v>2876</v>
      </c>
    </row>
    <row r="3965" spans="1:8" ht="27.6">
      <c r="A3965" s="1">
        <v>3027</v>
      </c>
      <c r="B3965" s="33" t="s">
        <v>3005</v>
      </c>
      <c r="C3965" s="80">
        <v>40000</v>
      </c>
      <c r="D3965" s="81">
        <v>52576</v>
      </c>
      <c r="E3965" s="1" t="s">
        <v>2809</v>
      </c>
      <c r="F3965" s="1" t="s">
        <v>2810</v>
      </c>
      <c r="G3965" s="82" t="s">
        <v>2811</v>
      </c>
      <c r="H3965" s="1" t="s">
        <v>2881</v>
      </c>
    </row>
    <row r="3966" spans="1:8">
      <c r="A3966" s="1">
        <v>1949</v>
      </c>
      <c r="B3966" s="33" t="s">
        <v>3004</v>
      </c>
      <c r="C3966" s="80">
        <v>50000</v>
      </c>
      <c r="D3966" s="81">
        <v>53001.3</v>
      </c>
      <c r="E3966" s="1" t="s">
        <v>2809</v>
      </c>
      <c r="F3966" s="1" t="s">
        <v>2820</v>
      </c>
      <c r="G3966" s="82" t="s">
        <v>2821</v>
      </c>
      <c r="H3966" s="1" t="s">
        <v>2812</v>
      </c>
    </row>
    <row r="3967" spans="1:8">
      <c r="A3967" s="1">
        <v>2198</v>
      </c>
      <c r="B3967" s="33" t="s">
        <v>3003</v>
      </c>
      <c r="C3967" s="80">
        <v>40000</v>
      </c>
      <c r="D3967" s="81">
        <v>53157</v>
      </c>
      <c r="E3967" s="1" t="s">
        <v>2809</v>
      </c>
      <c r="F3967" s="1" t="s">
        <v>2810</v>
      </c>
      <c r="G3967" s="82" t="s">
        <v>2818</v>
      </c>
      <c r="H3967" s="1" t="s">
        <v>2853</v>
      </c>
    </row>
    <row r="3968" spans="1:8" ht="27.6">
      <c r="A3968" s="1">
        <v>707</v>
      </c>
      <c r="B3968" s="33" t="s">
        <v>3002</v>
      </c>
      <c r="C3968" s="80">
        <v>68000</v>
      </c>
      <c r="D3968" s="81">
        <v>53670.6</v>
      </c>
      <c r="E3968" s="1" t="s">
        <v>2861</v>
      </c>
      <c r="F3968" s="1" t="s">
        <v>2820</v>
      </c>
      <c r="G3968" s="82" t="s">
        <v>2843</v>
      </c>
      <c r="H3968" s="1" t="s">
        <v>2816</v>
      </c>
    </row>
    <row r="3969" spans="1:8">
      <c r="A3969" s="1">
        <v>2194</v>
      </c>
      <c r="B3969" s="33" t="s">
        <v>3001</v>
      </c>
      <c r="C3969" s="80">
        <v>10000</v>
      </c>
      <c r="D3969" s="81">
        <v>53737</v>
      </c>
      <c r="E3969" s="1" t="s">
        <v>2809</v>
      </c>
      <c r="F3969" s="1" t="s">
        <v>2810</v>
      </c>
      <c r="G3969" s="82" t="s">
        <v>2811</v>
      </c>
      <c r="H3969" s="1" t="s">
        <v>2853</v>
      </c>
    </row>
    <row r="3970" spans="1:8" ht="27.6">
      <c r="A3970" s="1">
        <v>2733</v>
      </c>
      <c r="B3970" s="33" t="s">
        <v>3000</v>
      </c>
      <c r="C3970" s="80">
        <v>50000</v>
      </c>
      <c r="D3970" s="81">
        <v>53769</v>
      </c>
      <c r="E3970" s="1" t="s">
        <v>2809</v>
      </c>
      <c r="F3970" s="1" t="s">
        <v>2810</v>
      </c>
      <c r="G3970" s="82" t="s">
        <v>2811</v>
      </c>
      <c r="H3970" s="1" t="s">
        <v>2812</v>
      </c>
    </row>
    <row r="3971" spans="1:8" ht="27.6">
      <c r="A3971" s="1">
        <v>735</v>
      </c>
      <c r="B3971" s="33" t="s">
        <v>2998</v>
      </c>
      <c r="C3971" s="80">
        <v>47000</v>
      </c>
      <c r="D3971" s="81">
        <v>53771</v>
      </c>
      <c r="E3971" s="1" t="s">
        <v>2809</v>
      </c>
      <c r="F3971" s="1" t="s">
        <v>2810</v>
      </c>
      <c r="G3971" s="82" t="s">
        <v>2843</v>
      </c>
      <c r="H3971" s="1" t="s">
        <v>2999</v>
      </c>
    </row>
    <row r="3972" spans="1:8">
      <c r="A3972" s="1">
        <v>4</v>
      </c>
      <c r="B3972" s="33" t="s">
        <v>2996</v>
      </c>
      <c r="C3972" s="80">
        <v>44000</v>
      </c>
      <c r="D3972" s="81">
        <v>54116.28</v>
      </c>
      <c r="E3972" s="1" t="s">
        <v>2809</v>
      </c>
      <c r="F3972" s="1" t="s">
        <v>2810</v>
      </c>
      <c r="G3972" s="82" t="s">
        <v>2843</v>
      </c>
      <c r="H3972" s="1" t="s">
        <v>2997</v>
      </c>
    </row>
    <row r="3973" spans="1:8" ht="27.6">
      <c r="A3973" s="1">
        <v>342</v>
      </c>
      <c r="B3973" s="33" t="s">
        <v>2995</v>
      </c>
      <c r="C3973" s="80">
        <v>55000</v>
      </c>
      <c r="D3973" s="81">
        <v>55201.52</v>
      </c>
      <c r="E3973" s="1" t="s">
        <v>2809</v>
      </c>
      <c r="F3973" s="1" t="s">
        <v>2810</v>
      </c>
      <c r="G3973" s="82" t="s">
        <v>2849</v>
      </c>
      <c r="H3973" s="1" t="s">
        <v>2876</v>
      </c>
    </row>
    <row r="3974" spans="1:8">
      <c r="A3974" s="1">
        <v>393</v>
      </c>
      <c r="B3974" s="33" t="s">
        <v>2994</v>
      </c>
      <c r="C3974" s="80">
        <v>50000</v>
      </c>
      <c r="D3974" s="81">
        <v>55223</v>
      </c>
      <c r="E3974" s="1" t="s">
        <v>2809</v>
      </c>
      <c r="F3974" s="1" t="s">
        <v>2810</v>
      </c>
      <c r="G3974" s="82" t="s">
        <v>2880</v>
      </c>
      <c r="H3974" s="1" t="s">
        <v>2876</v>
      </c>
    </row>
    <row r="3975" spans="1:8">
      <c r="A3975" s="1">
        <v>3166</v>
      </c>
      <c r="B3975" s="33" t="s">
        <v>2993</v>
      </c>
      <c r="C3975" s="80">
        <v>35000</v>
      </c>
      <c r="D3975" s="81">
        <v>56079.83</v>
      </c>
      <c r="E3975" s="1" t="s">
        <v>2809</v>
      </c>
      <c r="F3975" s="1" t="s">
        <v>2810</v>
      </c>
      <c r="G3975" s="82" t="s">
        <v>2818</v>
      </c>
      <c r="H3975" s="1" t="s">
        <v>2928</v>
      </c>
    </row>
    <row r="3976" spans="1:8" ht="27.6">
      <c r="A3976" s="1">
        <v>2071</v>
      </c>
      <c r="B3976" s="33" t="s">
        <v>2992</v>
      </c>
      <c r="C3976" s="80">
        <v>20000</v>
      </c>
      <c r="D3976" s="81">
        <v>56146</v>
      </c>
      <c r="E3976" s="1" t="s">
        <v>2809</v>
      </c>
      <c r="F3976" s="1" t="s">
        <v>2810</v>
      </c>
      <c r="G3976" s="82" t="s">
        <v>2867</v>
      </c>
      <c r="H3976" s="1" t="s">
        <v>2812</v>
      </c>
    </row>
    <row r="3977" spans="1:8">
      <c r="A3977" s="1">
        <v>1970</v>
      </c>
      <c r="B3977" s="33" t="s">
        <v>2991</v>
      </c>
      <c r="C3977" s="80">
        <v>5000</v>
      </c>
      <c r="D3977" s="81">
        <v>56590</v>
      </c>
      <c r="E3977" s="1" t="s">
        <v>2809</v>
      </c>
      <c r="F3977" s="1" t="s">
        <v>2810</v>
      </c>
      <c r="G3977" s="82" t="s">
        <v>2811</v>
      </c>
      <c r="H3977" s="1" t="s">
        <v>2812</v>
      </c>
    </row>
    <row r="3978" spans="1:8">
      <c r="A3978" s="1">
        <v>2271</v>
      </c>
      <c r="B3978" s="33" t="s">
        <v>2990</v>
      </c>
      <c r="C3978" s="80">
        <v>20000</v>
      </c>
      <c r="D3978" s="81">
        <v>56618</v>
      </c>
      <c r="E3978" s="1" t="s">
        <v>2809</v>
      </c>
      <c r="F3978" s="1" t="s">
        <v>2810</v>
      </c>
      <c r="G3978" s="82" t="s">
        <v>2843</v>
      </c>
      <c r="H3978" s="1" t="s">
        <v>2853</v>
      </c>
    </row>
    <row r="3979" spans="1:8" ht="27.6">
      <c r="A3979" s="1">
        <v>1017</v>
      </c>
      <c r="B3979" s="33" t="s">
        <v>2989</v>
      </c>
      <c r="C3979" s="80">
        <v>250000</v>
      </c>
      <c r="D3979" s="81">
        <v>57197</v>
      </c>
      <c r="E3979" s="1" t="s">
        <v>2814</v>
      </c>
      <c r="F3979" s="1" t="s">
        <v>2810</v>
      </c>
      <c r="G3979" s="82" t="s">
        <v>2818</v>
      </c>
      <c r="H3979" s="1" t="s">
        <v>2816</v>
      </c>
    </row>
    <row r="3980" spans="1:8" ht="27.6">
      <c r="A3980" s="1">
        <v>258</v>
      </c>
      <c r="B3980" s="33" t="s">
        <v>2988</v>
      </c>
      <c r="C3980" s="80">
        <v>30000</v>
      </c>
      <c r="D3980" s="81">
        <v>57342</v>
      </c>
      <c r="E3980" s="1" t="s">
        <v>2809</v>
      </c>
      <c r="F3980" s="1" t="s">
        <v>2810</v>
      </c>
      <c r="G3980" s="82" t="s">
        <v>2825</v>
      </c>
      <c r="H3980" s="1" t="s">
        <v>2876</v>
      </c>
    </row>
    <row r="3981" spans="1:8" ht="27.6">
      <c r="A3981" s="1">
        <v>2077</v>
      </c>
      <c r="B3981" s="33" t="s">
        <v>2987</v>
      </c>
      <c r="C3981" s="80">
        <v>50000</v>
      </c>
      <c r="D3981" s="81">
        <v>57754</v>
      </c>
      <c r="E3981" s="1" t="s">
        <v>2809</v>
      </c>
      <c r="F3981" s="1" t="s">
        <v>2810</v>
      </c>
      <c r="G3981" s="82" t="s">
        <v>2823</v>
      </c>
      <c r="H3981" s="1" t="s">
        <v>2812</v>
      </c>
    </row>
    <row r="3982" spans="1:8" ht="27.6">
      <c r="A3982" s="1">
        <v>2725</v>
      </c>
      <c r="B3982" s="33" t="s">
        <v>2986</v>
      </c>
      <c r="C3982" s="80">
        <v>40000</v>
      </c>
      <c r="D3982" s="81">
        <v>57817</v>
      </c>
      <c r="E3982" s="1" t="s">
        <v>2809</v>
      </c>
      <c r="F3982" s="1" t="s">
        <v>96</v>
      </c>
      <c r="G3982" s="82" t="s">
        <v>2839</v>
      </c>
      <c r="H3982" s="1" t="s">
        <v>2812</v>
      </c>
    </row>
    <row r="3983" spans="1:8">
      <c r="A3983" s="1">
        <v>1480</v>
      </c>
      <c r="B3983" s="33" t="s">
        <v>2985</v>
      </c>
      <c r="C3983" s="80">
        <v>50000</v>
      </c>
      <c r="D3983" s="81">
        <v>58520.2</v>
      </c>
      <c r="E3983" s="1" t="s">
        <v>2809</v>
      </c>
      <c r="F3983" s="1" t="s">
        <v>2810</v>
      </c>
      <c r="G3983" s="82" t="s">
        <v>2851</v>
      </c>
      <c r="H3983" s="1" t="s">
        <v>2827</v>
      </c>
    </row>
    <row r="3984" spans="1:8">
      <c r="A3984" s="1">
        <v>1250</v>
      </c>
      <c r="B3984" s="33" t="s">
        <v>2983</v>
      </c>
      <c r="C3984" s="80">
        <v>30000</v>
      </c>
      <c r="D3984" s="81">
        <v>60046</v>
      </c>
      <c r="E3984" s="1" t="s">
        <v>2809</v>
      </c>
      <c r="F3984" s="1" t="s">
        <v>2810</v>
      </c>
      <c r="G3984" s="82" t="s">
        <v>2851</v>
      </c>
      <c r="H3984" s="1" t="s">
        <v>2984</v>
      </c>
    </row>
    <row r="3985" spans="1:8">
      <c r="A3985" s="1">
        <v>2049</v>
      </c>
      <c r="B3985" s="33" t="s">
        <v>2982</v>
      </c>
      <c r="C3985" s="80">
        <v>50000</v>
      </c>
      <c r="D3985" s="81">
        <v>60095.35</v>
      </c>
      <c r="E3985" s="1" t="s">
        <v>2809</v>
      </c>
      <c r="F3985" s="1" t="s">
        <v>2820</v>
      </c>
      <c r="G3985" s="82" t="s">
        <v>2818</v>
      </c>
      <c r="H3985" s="1" t="s">
        <v>2812</v>
      </c>
    </row>
    <row r="3986" spans="1:8">
      <c r="A3986" s="1">
        <v>2031</v>
      </c>
      <c r="B3986" s="33" t="s">
        <v>2980</v>
      </c>
      <c r="C3986" s="80">
        <v>50000</v>
      </c>
      <c r="D3986" s="81">
        <v>60175</v>
      </c>
      <c r="E3986" s="1" t="s">
        <v>2809</v>
      </c>
      <c r="F3986" s="1" t="s">
        <v>2981</v>
      </c>
      <c r="G3986" s="82" t="s">
        <v>2815</v>
      </c>
      <c r="H3986" s="1" t="s">
        <v>2812</v>
      </c>
    </row>
    <row r="3987" spans="1:8">
      <c r="A3987" s="1">
        <v>2996</v>
      </c>
      <c r="B3987" s="33" t="s">
        <v>2979</v>
      </c>
      <c r="C3987" s="80">
        <v>35000</v>
      </c>
      <c r="D3987" s="81">
        <v>60180</v>
      </c>
      <c r="E3987" s="1" t="s">
        <v>2809</v>
      </c>
      <c r="F3987" s="1" t="s">
        <v>2810</v>
      </c>
      <c r="G3987" s="82" t="s">
        <v>2849</v>
      </c>
      <c r="H3987" s="1" t="s">
        <v>2881</v>
      </c>
    </row>
    <row r="3988" spans="1:8">
      <c r="A3988" s="1">
        <v>1522</v>
      </c>
      <c r="B3988" s="33" t="s">
        <v>2978</v>
      </c>
      <c r="C3988" s="80">
        <v>43500</v>
      </c>
      <c r="D3988" s="81">
        <v>60450.1</v>
      </c>
      <c r="E3988" s="1" t="s">
        <v>2809</v>
      </c>
      <c r="F3988" s="1" t="s">
        <v>2810</v>
      </c>
      <c r="G3988" s="82" t="s">
        <v>2880</v>
      </c>
      <c r="H3988" s="1" t="s">
        <v>2834</v>
      </c>
    </row>
    <row r="3989" spans="1:8" ht="27.6">
      <c r="A3989" s="1">
        <v>353</v>
      </c>
      <c r="B3989" s="33" t="s">
        <v>2977</v>
      </c>
      <c r="C3989" s="80">
        <v>58425</v>
      </c>
      <c r="D3989" s="81">
        <v>63460.18</v>
      </c>
      <c r="E3989" s="1" t="s">
        <v>2809</v>
      </c>
      <c r="F3989" s="1" t="s">
        <v>2810</v>
      </c>
      <c r="G3989" s="82" t="s">
        <v>2818</v>
      </c>
      <c r="H3989" s="1" t="s">
        <v>2876</v>
      </c>
    </row>
    <row r="3990" spans="1:8">
      <c r="A3990" s="1">
        <v>2237</v>
      </c>
      <c r="B3990" s="33" t="s">
        <v>2976</v>
      </c>
      <c r="C3990" s="80">
        <v>18000</v>
      </c>
      <c r="D3990" s="81">
        <v>63527</v>
      </c>
      <c r="E3990" s="1" t="s">
        <v>2809</v>
      </c>
      <c r="F3990" s="1" t="s">
        <v>2810</v>
      </c>
      <c r="G3990" s="82" t="s">
        <v>2818</v>
      </c>
      <c r="H3990" s="1" t="s">
        <v>2853</v>
      </c>
    </row>
    <row r="3991" spans="1:8" ht="27.6">
      <c r="A3991" s="1">
        <v>2069</v>
      </c>
      <c r="B3991" s="33" t="s">
        <v>2975</v>
      </c>
      <c r="C3991" s="80">
        <v>50000</v>
      </c>
      <c r="D3991" s="81">
        <v>64203.33</v>
      </c>
      <c r="E3991" s="1" t="s">
        <v>2809</v>
      </c>
      <c r="F3991" s="1" t="s">
        <v>2810</v>
      </c>
      <c r="G3991" s="82" t="s">
        <v>2815</v>
      </c>
      <c r="H3991" s="1" t="s">
        <v>2812</v>
      </c>
    </row>
    <row r="3992" spans="1:8">
      <c r="A3992" s="1">
        <v>1748</v>
      </c>
      <c r="B3992" s="33" t="s">
        <v>2974</v>
      </c>
      <c r="C3992" s="80">
        <v>50000</v>
      </c>
      <c r="D3992" s="81">
        <v>64974</v>
      </c>
      <c r="E3992" s="1" t="s">
        <v>2809</v>
      </c>
      <c r="F3992" s="1" t="s">
        <v>96</v>
      </c>
      <c r="G3992" s="82" t="s">
        <v>2867</v>
      </c>
      <c r="H3992" s="1" t="s">
        <v>2834</v>
      </c>
    </row>
    <row r="3993" spans="1:8">
      <c r="A3993" s="1">
        <v>1533</v>
      </c>
      <c r="B3993" s="33" t="s">
        <v>2973</v>
      </c>
      <c r="C3993" s="80">
        <v>45000</v>
      </c>
      <c r="D3993" s="81">
        <v>65313</v>
      </c>
      <c r="E3993" s="1" t="s">
        <v>2809</v>
      </c>
      <c r="F3993" s="1" t="s">
        <v>2810</v>
      </c>
      <c r="G3993" s="82" t="s">
        <v>2849</v>
      </c>
      <c r="H3993" s="1" t="s">
        <v>2834</v>
      </c>
    </row>
    <row r="3994" spans="1:8">
      <c r="A3994" s="1">
        <v>1681</v>
      </c>
      <c r="B3994" s="33" t="s">
        <v>2970</v>
      </c>
      <c r="C3994" s="80">
        <v>65000</v>
      </c>
      <c r="D3994" s="81">
        <v>65924.38</v>
      </c>
      <c r="E3994" s="1" t="s">
        <v>2971</v>
      </c>
      <c r="F3994" s="1" t="s">
        <v>2810</v>
      </c>
      <c r="G3994" s="82" t="s">
        <v>2811</v>
      </c>
      <c r="H3994" s="1" t="s">
        <v>2972</v>
      </c>
    </row>
    <row r="3995" spans="1:8">
      <c r="A3995" s="1">
        <v>2018</v>
      </c>
      <c r="B3995" s="33" t="s">
        <v>2968</v>
      </c>
      <c r="C3995" s="80">
        <v>65000</v>
      </c>
      <c r="D3995" s="81">
        <v>66458.23</v>
      </c>
      <c r="E3995" s="1" t="s">
        <v>2809</v>
      </c>
      <c r="F3995" s="1" t="s">
        <v>2969</v>
      </c>
      <c r="G3995" s="82" t="s">
        <v>2851</v>
      </c>
      <c r="H3995" s="1" t="s">
        <v>2812</v>
      </c>
    </row>
    <row r="3996" spans="1:8">
      <c r="A3996" s="1">
        <v>295</v>
      </c>
      <c r="B3996" s="33" t="s">
        <v>2967</v>
      </c>
      <c r="C3996" s="80">
        <v>50000</v>
      </c>
      <c r="D3996" s="81">
        <v>66554.559999999998</v>
      </c>
      <c r="E3996" s="1" t="s">
        <v>2809</v>
      </c>
      <c r="F3996" s="1" t="s">
        <v>2810</v>
      </c>
      <c r="G3996" s="82" t="s">
        <v>2880</v>
      </c>
      <c r="H3996" s="1" t="s">
        <v>2876</v>
      </c>
    </row>
    <row r="3997" spans="1:8" ht="27.6">
      <c r="A3997" s="1">
        <v>2193</v>
      </c>
      <c r="B3997" s="33" t="s">
        <v>2966</v>
      </c>
      <c r="C3997" s="80">
        <v>15000</v>
      </c>
      <c r="D3997" s="81">
        <v>67856</v>
      </c>
      <c r="E3997" s="1" t="s">
        <v>2809</v>
      </c>
      <c r="F3997" s="1" t="s">
        <v>2810</v>
      </c>
      <c r="G3997" s="82" t="s">
        <v>2818</v>
      </c>
      <c r="H3997" s="1" t="s">
        <v>2853</v>
      </c>
    </row>
    <row r="3998" spans="1:8">
      <c r="A3998" s="1">
        <v>1952</v>
      </c>
      <c r="B3998" s="33" t="s">
        <v>2965</v>
      </c>
      <c r="C3998" s="80">
        <v>35000</v>
      </c>
      <c r="D3998" s="81">
        <v>69465.33</v>
      </c>
      <c r="E3998" s="1" t="s">
        <v>2809</v>
      </c>
      <c r="F3998" s="1" t="s">
        <v>96</v>
      </c>
      <c r="G3998" s="82" t="s">
        <v>2880</v>
      </c>
      <c r="H3998" s="1" t="s">
        <v>2812</v>
      </c>
    </row>
    <row r="3999" spans="1:8">
      <c r="A3999" s="1">
        <v>277</v>
      </c>
      <c r="B3999" s="33" t="s">
        <v>2964</v>
      </c>
      <c r="C3999" s="80">
        <v>65000</v>
      </c>
      <c r="D3999" s="81">
        <v>71748</v>
      </c>
      <c r="E3999" s="1" t="s">
        <v>2809</v>
      </c>
      <c r="F3999" s="1" t="s">
        <v>2810</v>
      </c>
      <c r="G3999" s="82" t="s">
        <v>2823</v>
      </c>
      <c r="H3999" s="1" t="s">
        <v>2876</v>
      </c>
    </row>
    <row r="4000" spans="1:8" ht="27.6">
      <c r="A4000" s="1">
        <v>1306</v>
      </c>
      <c r="B4000" s="33" t="s">
        <v>2963</v>
      </c>
      <c r="C4000" s="80">
        <v>110000</v>
      </c>
      <c r="D4000" s="81">
        <v>71771</v>
      </c>
      <c r="E4000" s="1" t="s">
        <v>2814</v>
      </c>
      <c r="F4000" s="1" t="s">
        <v>2810</v>
      </c>
      <c r="G4000" s="82" t="s">
        <v>2843</v>
      </c>
      <c r="H4000" s="1" t="s">
        <v>2816</v>
      </c>
    </row>
    <row r="4001" spans="1:8">
      <c r="A4001" s="1">
        <v>2339</v>
      </c>
      <c r="B4001" s="33" t="s">
        <v>2962</v>
      </c>
      <c r="C4001" s="80">
        <v>25000</v>
      </c>
      <c r="D4001" s="81">
        <v>73552</v>
      </c>
      <c r="E4001" s="1" t="s">
        <v>2809</v>
      </c>
      <c r="F4001" s="1" t="s">
        <v>2810</v>
      </c>
      <c r="G4001" s="82" t="s">
        <v>2843</v>
      </c>
      <c r="H4001" s="1" t="s">
        <v>2870</v>
      </c>
    </row>
    <row r="4002" spans="1:8" ht="27.6">
      <c r="A4002" s="1">
        <v>2737</v>
      </c>
      <c r="B4002" s="33" t="s">
        <v>2961</v>
      </c>
      <c r="C4002" s="80">
        <v>30000</v>
      </c>
      <c r="D4002" s="81">
        <v>73818.240000000005</v>
      </c>
      <c r="E4002" s="1" t="s">
        <v>2809</v>
      </c>
      <c r="F4002" s="1" t="s">
        <v>2810</v>
      </c>
      <c r="G4002" s="82" t="s">
        <v>2815</v>
      </c>
      <c r="H4002" s="1" t="s">
        <v>2812</v>
      </c>
    </row>
    <row r="4003" spans="1:8" ht="27.6">
      <c r="A4003" s="1">
        <v>1967</v>
      </c>
      <c r="B4003" s="33" t="s">
        <v>2960</v>
      </c>
      <c r="C4003" s="80">
        <v>20000</v>
      </c>
      <c r="D4003" s="81">
        <v>74026</v>
      </c>
      <c r="E4003" s="1" t="s">
        <v>2809</v>
      </c>
      <c r="F4003" s="1" t="s">
        <v>2810</v>
      </c>
      <c r="G4003" s="82" t="s">
        <v>2823</v>
      </c>
      <c r="H4003" s="1" t="s">
        <v>2812</v>
      </c>
    </row>
    <row r="4004" spans="1:8" ht="27.6">
      <c r="A4004" s="1">
        <v>2030</v>
      </c>
      <c r="B4004" s="33" t="s">
        <v>2959</v>
      </c>
      <c r="C4004" s="80">
        <v>32768</v>
      </c>
      <c r="D4004" s="81">
        <v>74134</v>
      </c>
      <c r="E4004" s="1" t="s">
        <v>2809</v>
      </c>
      <c r="F4004" s="1" t="s">
        <v>2820</v>
      </c>
      <c r="G4004" s="82" t="s">
        <v>2818</v>
      </c>
      <c r="H4004" s="1" t="s">
        <v>2812</v>
      </c>
    </row>
    <row r="4005" spans="1:8">
      <c r="A4005" s="1">
        <v>644</v>
      </c>
      <c r="B4005" s="33" t="s">
        <v>2958</v>
      </c>
      <c r="C4005" s="80">
        <v>25000</v>
      </c>
      <c r="D4005" s="81">
        <v>75029.48</v>
      </c>
      <c r="E4005" s="1" t="s">
        <v>2809</v>
      </c>
      <c r="F4005" s="1" t="s">
        <v>2810</v>
      </c>
      <c r="G4005" s="82" t="s">
        <v>2880</v>
      </c>
      <c r="H4005" s="1" t="s">
        <v>2816</v>
      </c>
    </row>
    <row r="4006" spans="1:8" ht="27.6">
      <c r="A4006" s="1">
        <v>1974</v>
      </c>
      <c r="B4006" s="33" t="s">
        <v>2957</v>
      </c>
      <c r="C4006" s="80">
        <v>20000</v>
      </c>
      <c r="D4006" s="81">
        <v>75099.199999999997</v>
      </c>
      <c r="E4006" s="1" t="s">
        <v>2809</v>
      </c>
      <c r="F4006" s="1" t="s">
        <v>2820</v>
      </c>
      <c r="G4006" s="82" t="s">
        <v>2821</v>
      </c>
      <c r="H4006" s="1" t="s">
        <v>2812</v>
      </c>
    </row>
    <row r="4007" spans="1:8" ht="27.6">
      <c r="A4007" s="1">
        <v>2032</v>
      </c>
      <c r="B4007" s="33" t="s">
        <v>2956</v>
      </c>
      <c r="C4007" s="80">
        <v>25000</v>
      </c>
      <c r="D4007" s="81">
        <v>76047</v>
      </c>
      <c r="E4007" s="1" t="s">
        <v>2809</v>
      </c>
      <c r="F4007" s="1" t="s">
        <v>2810</v>
      </c>
      <c r="G4007" s="82" t="s">
        <v>2843</v>
      </c>
      <c r="H4007" s="1" t="s">
        <v>2812</v>
      </c>
    </row>
    <row r="4008" spans="1:8">
      <c r="A4008" s="1">
        <v>2267</v>
      </c>
      <c r="B4008" s="33" t="s">
        <v>2955</v>
      </c>
      <c r="C4008" s="80">
        <v>20000</v>
      </c>
      <c r="D4008" s="81">
        <v>76105</v>
      </c>
      <c r="E4008" s="1" t="s">
        <v>2809</v>
      </c>
      <c r="F4008" s="1" t="s">
        <v>2810</v>
      </c>
      <c r="G4008" s="82" t="s">
        <v>2843</v>
      </c>
      <c r="H4008" s="1" t="s">
        <v>2853</v>
      </c>
    </row>
    <row r="4009" spans="1:8">
      <c r="A4009" s="1">
        <v>292</v>
      </c>
      <c r="B4009" s="33" t="s">
        <v>2954</v>
      </c>
      <c r="C4009" s="80">
        <v>75000</v>
      </c>
      <c r="D4009" s="81">
        <v>76130.2</v>
      </c>
      <c r="E4009" s="1" t="s">
        <v>2809</v>
      </c>
      <c r="F4009" s="1" t="s">
        <v>2810</v>
      </c>
      <c r="G4009" s="82" t="s">
        <v>2880</v>
      </c>
      <c r="H4009" s="1" t="s">
        <v>2876</v>
      </c>
    </row>
    <row r="4010" spans="1:8" ht="27.6">
      <c r="A4010" s="1">
        <v>2056</v>
      </c>
      <c r="B4010" s="33" t="s">
        <v>2953</v>
      </c>
      <c r="C4010" s="80">
        <v>50000</v>
      </c>
      <c r="D4010" s="81">
        <v>76726</v>
      </c>
      <c r="E4010" s="1" t="s">
        <v>2809</v>
      </c>
      <c r="F4010" s="1" t="s">
        <v>2810</v>
      </c>
      <c r="G4010" s="82" t="s">
        <v>2849</v>
      </c>
      <c r="H4010" s="1" t="s">
        <v>2812</v>
      </c>
    </row>
    <row r="4011" spans="1:8">
      <c r="A4011" s="1">
        <v>1025</v>
      </c>
      <c r="B4011" s="33" t="s">
        <v>2951</v>
      </c>
      <c r="C4011" s="80">
        <v>70000</v>
      </c>
      <c r="D4011" s="81">
        <v>76949.820000000007</v>
      </c>
      <c r="E4011" s="1" t="s">
        <v>2809</v>
      </c>
      <c r="F4011" s="1" t="s">
        <v>2810</v>
      </c>
      <c r="G4011" s="82" t="s">
        <v>2811</v>
      </c>
      <c r="H4011" s="1" t="s">
        <v>2952</v>
      </c>
    </row>
    <row r="4012" spans="1:8">
      <c r="A4012" s="1">
        <v>328</v>
      </c>
      <c r="B4012" s="33" t="s">
        <v>2950</v>
      </c>
      <c r="C4012" s="80">
        <v>75000</v>
      </c>
      <c r="D4012" s="81">
        <v>77710.8</v>
      </c>
      <c r="E4012" s="1" t="s">
        <v>2809</v>
      </c>
      <c r="F4012" s="1" t="s">
        <v>2810</v>
      </c>
      <c r="G4012" s="82" t="s">
        <v>2818</v>
      </c>
      <c r="H4012" s="1" t="s">
        <v>2876</v>
      </c>
    </row>
    <row r="4013" spans="1:8" ht="27.6">
      <c r="A4013" s="1">
        <v>2072</v>
      </c>
      <c r="B4013" s="33" t="s">
        <v>2949</v>
      </c>
      <c r="C4013" s="80">
        <v>71500</v>
      </c>
      <c r="D4013" s="81">
        <v>79173</v>
      </c>
      <c r="E4013" s="1" t="s">
        <v>2809</v>
      </c>
      <c r="F4013" s="1" t="s">
        <v>2810</v>
      </c>
      <c r="G4013" s="82" t="s">
        <v>2823</v>
      </c>
      <c r="H4013" s="1" t="s">
        <v>2812</v>
      </c>
    </row>
    <row r="4014" spans="1:8" ht="27.6">
      <c r="A4014" s="1">
        <v>2310</v>
      </c>
      <c r="B4014" s="33" t="s">
        <v>2947</v>
      </c>
      <c r="C4014" s="80">
        <v>18500</v>
      </c>
      <c r="D4014" s="81">
        <v>79335.360000000001</v>
      </c>
      <c r="E4014" s="1" t="s">
        <v>2809</v>
      </c>
      <c r="F4014" s="1" t="s">
        <v>2810</v>
      </c>
      <c r="G4014" s="82" t="s">
        <v>2811</v>
      </c>
      <c r="H4014" s="1" t="s">
        <v>2948</v>
      </c>
    </row>
    <row r="4015" spans="1:8" ht="27.6">
      <c r="A4015" s="1">
        <v>2065</v>
      </c>
      <c r="B4015" s="33" t="s">
        <v>2946</v>
      </c>
      <c r="C4015" s="80">
        <v>40000</v>
      </c>
      <c r="D4015" s="81">
        <v>79686.05</v>
      </c>
      <c r="E4015" s="1" t="s">
        <v>2809</v>
      </c>
      <c r="F4015" s="1" t="s">
        <v>2820</v>
      </c>
      <c r="G4015" s="82" t="s">
        <v>2843</v>
      </c>
      <c r="H4015" s="1" t="s">
        <v>2812</v>
      </c>
    </row>
    <row r="4016" spans="1:8">
      <c r="A4016" s="1">
        <v>1311</v>
      </c>
      <c r="B4016" s="33" t="s">
        <v>2945</v>
      </c>
      <c r="C4016" s="80">
        <v>250000</v>
      </c>
      <c r="D4016" s="81">
        <v>80070</v>
      </c>
      <c r="E4016" s="1" t="s">
        <v>2814</v>
      </c>
      <c r="F4016" s="1" t="s">
        <v>2810</v>
      </c>
      <c r="G4016" s="82" t="s">
        <v>2818</v>
      </c>
      <c r="H4016" s="1" t="s">
        <v>2816</v>
      </c>
    </row>
    <row r="4017" spans="1:8">
      <c r="A4017" s="1">
        <v>387</v>
      </c>
      <c r="B4017" s="33" t="s">
        <v>2944</v>
      </c>
      <c r="C4017" s="80">
        <v>38000</v>
      </c>
      <c r="D4017" s="81">
        <v>81316</v>
      </c>
      <c r="E4017" s="1" t="s">
        <v>2809</v>
      </c>
      <c r="F4017" s="1" t="s">
        <v>2810</v>
      </c>
      <c r="G4017" s="82" t="s">
        <v>2851</v>
      </c>
      <c r="H4017" s="1" t="s">
        <v>2876</v>
      </c>
    </row>
    <row r="4018" spans="1:8">
      <c r="A4018" s="1">
        <v>1960</v>
      </c>
      <c r="B4018" s="33" t="s">
        <v>2943</v>
      </c>
      <c r="C4018" s="80">
        <v>70000</v>
      </c>
      <c r="D4018" s="81">
        <v>82532</v>
      </c>
      <c r="E4018" s="1" t="s">
        <v>2809</v>
      </c>
      <c r="F4018" s="1" t="s">
        <v>2927</v>
      </c>
      <c r="G4018" s="82" t="s">
        <v>2843</v>
      </c>
      <c r="H4018" s="1" t="s">
        <v>2812</v>
      </c>
    </row>
    <row r="4019" spans="1:8" ht="27.6">
      <c r="A4019" s="1">
        <v>1336</v>
      </c>
      <c r="B4019" s="33" t="s">
        <v>2942</v>
      </c>
      <c r="C4019" s="80">
        <v>100000</v>
      </c>
      <c r="D4019" s="81">
        <v>84947</v>
      </c>
      <c r="E4019" s="1" t="s">
        <v>2814</v>
      </c>
      <c r="F4019" s="1" t="s">
        <v>2810</v>
      </c>
      <c r="G4019" s="82" t="s">
        <v>2843</v>
      </c>
      <c r="H4019" s="1" t="s">
        <v>2816</v>
      </c>
    </row>
    <row r="4020" spans="1:8">
      <c r="A4020" s="1">
        <v>3123</v>
      </c>
      <c r="B4020" s="33" t="s">
        <v>2941</v>
      </c>
      <c r="C4020" s="80">
        <v>125000</v>
      </c>
      <c r="D4020" s="81">
        <v>85192</v>
      </c>
      <c r="E4020" s="1" t="s">
        <v>2814</v>
      </c>
      <c r="F4020" s="1" t="s">
        <v>2810</v>
      </c>
      <c r="G4020" s="82" t="s">
        <v>2821</v>
      </c>
      <c r="H4020" s="1" t="s">
        <v>2881</v>
      </c>
    </row>
    <row r="4021" spans="1:8">
      <c r="A4021" s="1">
        <v>248</v>
      </c>
      <c r="B4021" s="33" t="s">
        <v>2940</v>
      </c>
      <c r="C4021" s="80">
        <v>85000</v>
      </c>
      <c r="D4021" s="81">
        <v>86133</v>
      </c>
      <c r="E4021" s="1" t="s">
        <v>2809</v>
      </c>
      <c r="F4021" s="1" t="s">
        <v>2810</v>
      </c>
      <c r="G4021" s="82" t="s">
        <v>2843</v>
      </c>
      <c r="H4021" s="1" t="s">
        <v>2876</v>
      </c>
    </row>
    <row r="4022" spans="1:8">
      <c r="A4022" s="1">
        <v>1501</v>
      </c>
      <c r="B4022" s="33" t="s">
        <v>2939</v>
      </c>
      <c r="C4022" s="80">
        <v>52000</v>
      </c>
      <c r="D4022" s="81">
        <v>86492</v>
      </c>
      <c r="E4022" s="1" t="s">
        <v>2809</v>
      </c>
      <c r="F4022" s="1" t="s">
        <v>96</v>
      </c>
      <c r="G4022" s="82" t="s">
        <v>2821</v>
      </c>
      <c r="H4022" s="1" t="s">
        <v>2834</v>
      </c>
    </row>
    <row r="4023" spans="1:8" ht="27.6">
      <c r="A4023" s="1">
        <v>2016</v>
      </c>
      <c r="B4023" s="33" t="s">
        <v>2938</v>
      </c>
      <c r="C4023" s="80">
        <v>10000</v>
      </c>
      <c r="D4023" s="81">
        <v>92154.22</v>
      </c>
      <c r="E4023" s="1" t="s">
        <v>2809</v>
      </c>
      <c r="F4023" s="1" t="s">
        <v>2810</v>
      </c>
      <c r="G4023" s="82" t="s">
        <v>2811</v>
      </c>
      <c r="H4023" s="1" t="s">
        <v>2812</v>
      </c>
    </row>
    <row r="4024" spans="1:8">
      <c r="A4024" s="1">
        <v>2710</v>
      </c>
      <c r="B4024" s="33" t="s">
        <v>2937</v>
      </c>
      <c r="C4024" s="80">
        <v>60000</v>
      </c>
      <c r="D4024" s="81">
        <v>92340.21</v>
      </c>
      <c r="E4024" s="1" t="s">
        <v>2809</v>
      </c>
      <c r="F4024" s="1" t="s">
        <v>2810</v>
      </c>
      <c r="G4024" s="82" t="s">
        <v>2851</v>
      </c>
      <c r="H4024" s="1" t="s">
        <v>2881</v>
      </c>
    </row>
    <row r="4025" spans="1:8">
      <c r="A4025" s="1">
        <v>2185</v>
      </c>
      <c r="B4025" s="33" t="s">
        <v>2936</v>
      </c>
      <c r="C4025" s="80">
        <v>5000</v>
      </c>
      <c r="D4025" s="81">
        <v>92848.5</v>
      </c>
      <c r="E4025" s="1" t="s">
        <v>2809</v>
      </c>
      <c r="F4025" s="1" t="s">
        <v>2820</v>
      </c>
      <c r="G4025" s="82" t="s">
        <v>2811</v>
      </c>
      <c r="H4025" s="1" t="s">
        <v>2853</v>
      </c>
    </row>
    <row r="4026" spans="1:8" ht="27.6">
      <c r="A4026" s="1">
        <v>2620</v>
      </c>
      <c r="B4026" s="33" t="s">
        <v>2935</v>
      </c>
      <c r="C4026" s="80">
        <v>65000</v>
      </c>
      <c r="D4026" s="81">
        <v>93374</v>
      </c>
      <c r="E4026" s="1" t="s">
        <v>2809</v>
      </c>
      <c r="F4026" s="1" t="s">
        <v>2892</v>
      </c>
      <c r="G4026" s="82" t="s">
        <v>2880</v>
      </c>
      <c r="H4026" s="1" t="s">
        <v>2844</v>
      </c>
    </row>
    <row r="4027" spans="1:8">
      <c r="A4027" s="1">
        <v>2010</v>
      </c>
      <c r="B4027" s="33" t="s">
        <v>2934</v>
      </c>
      <c r="C4027" s="80">
        <v>30000</v>
      </c>
      <c r="D4027" s="81">
        <v>96015.9</v>
      </c>
      <c r="E4027" s="1" t="s">
        <v>2809</v>
      </c>
      <c r="F4027" s="1" t="s">
        <v>2810</v>
      </c>
      <c r="G4027" s="82" t="s">
        <v>2851</v>
      </c>
      <c r="H4027" s="1" t="s">
        <v>2812</v>
      </c>
    </row>
    <row r="4028" spans="1:8">
      <c r="A4028" s="1">
        <v>1950</v>
      </c>
      <c r="B4028" s="33" t="s">
        <v>2933</v>
      </c>
      <c r="C4028" s="80">
        <v>48000</v>
      </c>
      <c r="D4028" s="81">
        <v>96248.960000000006</v>
      </c>
      <c r="E4028" s="1" t="s">
        <v>2809</v>
      </c>
      <c r="F4028" s="1" t="s">
        <v>2810</v>
      </c>
      <c r="G4028" s="82" t="s">
        <v>2849</v>
      </c>
      <c r="H4028" s="1" t="s">
        <v>2812</v>
      </c>
    </row>
    <row r="4029" spans="1:8">
      <c r="A4029" s="1">
        <v>978</v>
      </c>
      <c r="B4029" s="33" t="s">
        <v>2932</v>
      </c>
      <c r="C4029" s="80">
        <v>172889</v>
      </c>
      <c r="D4029" s="81">
        <v>97273</v>
      </c>
      <c r="E4029" s="1" t="s">
        <v>2861</v>
      </c>
      <c r="F4029" s="1" t="s">
        <v>2927</v>
      </c>
      <c r="G4029" s="82" t="s">
        <v>2839</v>
      </c>
      <c r="H4029" s="1" t="s">
        <v>2816</v>
      </c>
    </row>
    <row r="4030" spans="1:8">
      <c r="A4030" s="1">
        <v>259</v>
      </c>
      <c r="B4030" s="33" t="s">
        <v>2931</v>
      </c>
      <c r="C4030" s="80">
        <v>75000</v>
      </c>
      <c r="D4030" s="81">
        <v>98953.42</v>
      </c>
      <c r="E4030" s="1" t="s">
        <v>2809</v>
      </c>
      <c r="F4030" s="1" t="s">
        <v>2810</v>
      </c>
      <c r="G4030" s="82" t="s">
        <v>2849</v>
      </c>
      <c r="H4030" s="1" t="s">
        <v>2876</v>
      </c>
    </row>
    <row r="4031" spans="1:8">
      <c r="A4031" s="1">
        <v>3557</v>
      </c>
      <c r="B4031" s="33" t="s">
        <v>2930</v>
      </c>
      <c r="C4031" s="80">
        <v>100000</v>
      </c>
      <c r="D4031" s="81">
        <v>100036</v>
      </c>
      <c r="E4031" s="1" t="s">
        <v>2809</v>
      </c>
      <c r="F4031" s="1" t="s">
        <v>2810</v>
      </c>
      <c r="G4031" s="82" t="s">
        <v>2823</v>
      </c>
      <c r="H4031" s="1" t="s">
        <v>2928</v>
      </c>
    </row>
    <row r="4032" spans="1:8">
      <c r="A4032" s="1">
        <v>1958</v>
      </c>
      <c r="B4032" s="33" t="s">
        <v>2929</v>
      </c>
      <c r="C4032" s="80">
        <v>7000</v>
      </c>
      <c r="D4032" s="81">
        <v>100490.02</v>
      </c>
      <c r="E4032" s="1" t="s">
        <v>2809</v>
      </c>
      <c r="F4032" s="1" t="s">
        <v>2810</v>
      </c>
      <c r="G4032" s="82" t="s">
        <v>2811</v>
      </c>
      <c r="H4032" s="1" t="s">
        <v>2812</v>
      </c>
    </row>
    <row r="4033" spans="1:8" ht="27.6">
      <c r="A4033" s="1">
        <v>3838</v>
      </c>
      <c r="B4033" s="33" t="s">
        <v>2926</v>
      </c>
      <c r="C4033" s="80">
        <v>100000</v>
      </c>
      <c r="D4033" s="81">
        <v>100824</v>
      </c>
      <c r="E4033" s="1" t="s">
        <v>2809</v>
      </c>
      <c r="F4033" s="1" t="s">
        <v>2927</v>
      </c>
      <c r="G4033" s="82" t="s">
        <v>2823</v>
      </c>
      <c r="H4033" s="1" t="s">
        <v>2928</v>
      </c>
    </row>
    <row r="4034" spans="1:8">
      <c r="A4034" s="1">
        <v>2047</v>
      </c>
      <c r="B4034" s="33" t="s">
        <v>2925</v>
      </c>
      <c r="C4034" s="80">
        <v>98000</v>
      </c>
      <c r="D4034" s="81">
        <v>100939</v>
      </c>
      <c r="E4034" s="1" t="s">
        <v>2809</v>
      </c>
      <c r="F4034" s="1" t="s">
        <v>2892</v>
      </c>
      <c r="G4034" s="82" t="s">
        <v>2849</v>
      </c>
      <c r="H4034" s="1" t="s">
        <v>2812</v>
      </c>
    </row>
    <row r="4035" spans="1:8">
      <c r="A4035" s="1">
        <v>2336</v>
      </c>
      <c r="B4035" s="33" t="s">
        <v>2924</v>
      </c>
      <c r="C4035" s="80">
        <v>20000</v>
      </c>
      <c r="D4035" s="81">
        <v>104146.51</v>
      </c>
      <c r="E4035" s="1" t="s">
        <v>2809</v>
      </c>
      <c r="F4035" s="1" t="s">
        <v>2810</v>
      </c>
      <c r="G4035" s="82" t="s">
        <v>2839</v>
      </c>
      <c r="H4035" s="1" t="s">
        <v>2870</v>
      </c>
    </row>
    <row r="4036" spans="1:8">
      <c r="A4036" s="1">
        <v>2726</v>
      </c>
      <c r="B4036" s="33" t="s">
        <v>2923</v>
      </c>
      <c r="C4036" s="80">
        <v>100000</v>
      </c>
      <c r="D4036" s="81">
        <v>105745</v>
      </c>
      <c r="E4036" s="1" t="s">
        <v>2809</v>
      </c>
      <c r="F4036" s="1" t="s">
        <v>2810</v>
      </c>
      <c r="G4036" s="82" t="s">
        <v>2849</v>
      </c>
      <c r="H4036" s="1" t="s">
        <v>2812</v>
      </c>
    </row>
    <row r="4037" spans="1:8" ht="27.6">
      <c r="A4037" s="1">
        <v>2245</v>
      </c>
      <c r="B4037" s="33" t="s">
        <v>2922</v>
      </c>
      <c r="C4037" s="80">
        <v>4000</v>
      </c>
      <c r="D4037" s="81">
        <v>105881</v>
      </c>
      <c r="E4037" s="1" t="s">
        <v>2809</v>
      </c>
      <c r="F4037" s="1" t="s">
        <v>2810</v>
      </c>
      <c r="G4037" s="82" t="s">
        <v>2839</v>
      </c>
      <c r="H4037" s="1" t="s">
        <v>2853</v>
      </c>
    </row>
    <row r="4038" spans="1:8" ht="27.6">
      <c r="A4038" s="1">
        <v>653</v>
      </c>
      <c r="B4038" s="33" t="s">
        <v>2921</v>
      </c>
      <c r="C4038" s="80">
        <v>75000</v>
      </c>
      <c r="D4038" s="81">
        <v>106084.5</v>
      </c>
      <c r="E4038" s="1" t="s">
        <v>2809</v>
      </c>
      <c r="F4038" s="1" t="s">
        <v>2810</v>
      </c>
      <c r="G4038" s="82" t="s">
        <v>2851</v>
      </c>
      <c r="H4038" s="1" t="s">
        <v>2816</v>
      </c>
    </row>
    <row r="4039" spans="1:8">
      <c r="A4039" s="1">
        <v>1951</v>
      </c>
      <c r="B4039" s="33" t="s">
        <v>2920</v>
      </c>
      <c r="C4039" s="80">
        <v>50000</v>
      </c>
      <c r="D4039" s="81">
        <v>106222</v>
      </c>
      <c r="E4039" s="1" t="s">
        <v>2809</v>
      </c>
      <c r="F4039" s="1" t="s">
        <v>2810</v>
      </c>
      <c r="G4039" s="82" t="s">
        <v>2818</v>
      </c>
      <c r="H4039" s="1" t="s">
        <v>2812</v>
      </c>
    </row>
    <row r="4040" spans="1:8">
      <c r="A4040" s="1">
        <v>2609</v>
      </c>
      <c r="B4040" s="33" t="s">
        <v>2919</v>
      </c>
      <c r="C4040" s="80">
        <v>35000</v>
      </c>
      <c r="D4040" s="81">
        <v>106330.39</v>
      </c>
      <c r="E4040" s="1" t="s">
        <v>2809</v>
      </c>
      <c r="F4040" s="1" t="s">
        <v>2810</v>
      </c>
      <c r="G4040" s="82" t="s">
        <v>2821</v>
      </c>
      <c r="H4040" s="1" t="s">
        <v>2844</v>
      </c>
    </row>
    <row r="4041" spans="1:8">
      <c r="A4041" s="1">
        <v>699</v>
      </c>
      <c r="B4041" s="33" t="s">
        <v>2918</v>
      </c>
      <c r="C4041" s="80">
        <v>130000</v>
      </c>
      <c r="D4041" s="81">
        <v>107148.74</v>
      </c>
      <c r="E4041" s="1" t="s">
        <v>2861</v>
      </c>
      <c r="F4041" s="1" t="s">
        <v>2810</v>
      </c>
      <c r="G4041" s="82" t="s">
        <v>2818</v>
      </c>
      <c r="H4041" s="1" t="s">
        <v>2816</v>
      </c>
    </row>
    <row r="4042" spans="1:8">
      <c r="A4042" s="1">
        <v>2605</v>
      </c>
      <c r="B4042" s="33" t="s">
        <v>2917</v>
      </c>
      <c r="C4042" s="80">
        <v>100000</v>
      </c>
      <c r="D4042" s="81">
        <v>107421.57</v>
      </c>
      <c r="E4042" s="1" t="s">
        <v>2809</v>
      </c>
      <c r="F4042" s="1" t="s">
        <v>2810</v>
      </c>
      <c r="G4042" s="82" t="s">
        <v>2825</v>
      </c>
      <c r="H4042" s="1" t="s">
        <v>2844</v>
      </c>
    </row>
    <row r="4043" spans="1:8" ht="27.6">
      <c r="A4043" s="1">
        <v>2002</v>
      </c>
      <c r="B4043" s="33" t="s">
        <v>2916</v>
      </c>
      <c r="C4043" s="80">
        <v>50000</v>
      </c>
      <c r="D4043" s="81">
        <v>108397.11</v>
      </c>
      <c r="E4043" s="1" t="s">
        <v>2809</v>
      </c>
      <c r="F4043" s="1" t="s">
        <v>2810</v>
      </c>
      <c r="G4043" s="82" t="s">
        <v>2815</v>
      </c>
      <c r="H4043" s="1" t="s">
        <v>2812</v>
      </c>
    </row>
    <row r="4044" spans="1:8" ht="27.6">
      <c r="A4044" s="1">
        <v>2624</v>
      </c>
      <c r="B4044" s="33" t="s">
        <v>2915</v>
      </c>
      <c r="C4044" s="80">
        <v>8000</v>
      </c>
      <c r="D4044" s="81">
        <v>110353.65</v>
      </c>
      <c r="E4044" s="1" t="s">
        <v>2809</v>
      </c>
      <c r="F4044" s="1" t="s">
        <v>2810</v>
      </c>
      <c r="G4044" s="82" t="s">
        <v>2867</v>
      </c>
      <c r="H4044" s="1" t="s">
        <v>2844</v>
      </c>
    </row>
    <row r="4045" spans="1:8">
      <c r="A4045" s="1">
        <v>1961</v>
      </c>
      <c r="B4045" s="33" t="s">
        <v>2914</v>
      </c>
      <c r="C4045" s="80">
        <v>10000</v>
      </c>
      <c r="D4045" s="81">
        <v>110538.12</v>
      </c>
      <c r="E4045" s="1" t="s">
        <v>2809</v>
      </c>
      <c r="F4045" s="1" t="s">
        <v>2810</v>
      </c>
      <c r="G4045" s="82" t="s">
        <v>2867</v>
      </c>
      <c r="H4045" s="1" t="s">
        <v>2812</v>
      </c>
    </row>
    <row r="4046" spans="1:8">
      <c r="A4046" s="1">
        <v>3034</v>
      </c>
      <c r="B4046" s="33" t="s">
        <v>2913</v>
      </c>
      <c r="C4046" s="80">
        <v>100000</v>
      </c>
      <c r="D4046" s="81">
        <v>112536</v>
      </c>
      <c r="E4046" s="1" t="s">
        <v>2809</v>
      </c>
      <c r="F4046" s="1" t="s">
        <v>2810</v>
      </c>
      <c r="G4046" s="82" t="s">
        <v>2818</v>
      </c>
      <c r="H4046" s="1" t="s">
        <v>2881</v>
      </c>
    </row>
    <row r="4047" spans="1:8">
      <c r="A4047" s="1">
        <v>332</v>
      </c>
      <c r="B4047" s="33" t="s">
        <v>2912</v>
      </c>
      <c r="C4047" s="80">
        <v>100000</v>
      </c>
      <c r="D4047" s="81">
        <v>113015</v>
      </c>
      <c r="E4047" s="1" t="s">
        <v>2809</v>
      </c>
      <c r="F4047" s="1" t="s">
        <v>2810</v>
      </c>
      <c r="G4047" s="82" t="s">
        <v>2880</v>
      </c>
      <c r="H4047" s="1" t="s">
        <v>2876</v>
      </c>
    </row>
    <row r="4048" spans="1:8">
      <c r="A4048" s="1">
        <v>2062</v>
      </c>
      <c r="B4048" s="33" t="s">
        <v>2910</v>
      </c>
      <c r="C4048" s="80">
        <v>100000</v>
      </c>
      <c r="D4048" s="81">
        <v>114977</v>
      </c>
      <c r="E4048" s="1" t="s">
        <v>2809</v>
      </c>
      <c r="F4048" s="1" t="s">
        <v>2911</v>
      </c>
      <c r="G4048" s="82" t="s">
        <v>2811</v>
      </c>
      <c r="H4048" s="1" t="s">
        <v>2812</v>
      </c>
    </row>
    <row r="4049" spans="1:8" ht="27.6">
      <c r="A4049" s="1">
        <v>689</v>
      </c>
      <c r="B4049" s="33" t="s">
        <v>2909</v>
      </c>
      <c r="C4049" s="80">
        <v>200000</v>
      </c>
      <c r="D4049" s="81">
        <v>115297.5</v>
      </c>
      <c r="E4049" s="1" t="s">
        <v>2861</v>
      </c>
      <c r="F4049" s="1" t="s">
        <v>2810</v>
      </c>
      <c r="G4049" s="82" t="s">
        <v>2843</v>
      </c>
      <c r="H4049" s="1" t="s">
        <v>2816</v>
      </c>
    </row>
    <row r="4050" spans="1:8">
      <c r="A4050" s="1">
        <v>1969</v>
      </c>
      <c r="B4050" s="33" t="s">
        <v>2908</v>
      </c>
      <c r="C4050" s="80">
        <v>20000</v>
      </c>
      <c r="D4050" s="81">
        <v>115816</v>
      </c>
      <c r="E4050" s="1" t="s">
        <v>2809</v>
      </c>
      <c r="F4050" s="1" t="s">
        <v>2820</v>
      </c>
      <c r="G4050" s="82" t="s">
        <v>2851</v>
      </c>
      <c r="H4050" s="1" t="s">
        <v>2812</v>
      </c>
    </row>
    <row r="4051" spans="1:8">
      <c r="A4051" s="1">
        <v>280</v>
      </c>
      <c r="B4051" s="33" t="s">
        <v>2907</v>
      </c>
      <c r="C4051" s="80">
        <v>75000</v>
      </c>
      <c r="D4051" s="81">
        <v>117108</v>
      </c>
      <c r="E4051" s="1" t="s">
        <v>2809</v>
      </c>
      <c r="F4051" s="1" t="s">
        <v>2810</v>
      </c>
      <c r="G4051" s="82" t="s">
        <v>2823</v>
      </c>
      <c r="H4051" s="1" t="s">
        <v>2876</v>
      </c>
    </row>
    <row r="4052" spans="1:8">
      <c r="A4052" s="1">
        <v>2004</v>
      </c>
      <c r="B4052" s="33" t="s">
        <v>2906</v>
      </c>
      <c r="C4052" s="80">
        <v>50000</v>
      </c>
      <c r="D4052" s="81">
        <v>117210.24000000001</v>
      </c>
      <c r="E4052" s="1" t="s">
        <v>2809</v>
      </c>
      <c r="F4052" s="1" t="s">
        <v>2810</v>
      </c>
      <c r="G4052" s="82" t="s">
        <v>2821</v>
      </c>
      <c r="H4052" s="1" t="s">
        <v>2812</v>
      </c>
    </row>
    <row r="4053" spans="1:8" ht="27.6">
      <c r="A4053" s="1">
        <v>2027</v>
      </c>
      <c r="B4053" s="33" t="s">
        <v>2905</v>
      </c>
      <c r="C4053" s="80">
        <v>100000</v>
      </c>
      <c r="D4053" s="81">
        <v>120249</v>
      </c>
      <c r="E4053" s="1" t="s">
        <v>2809</v>
      </c>
      <c r="F4053" s="1" t="s">
        <v>2810</v>
      </c>
      <c r="G4053" s="82" t="s">
        <v>2811</v>
      </c>
      <c r="H4053" s="1" t="s">
        <v>2812</v>
      </c>
    </row>
    <row r="4054" spans="1:8">
      <c r="A4054" s="1">
        <v>389</v>
      </c>
      <c r="B4054" s="33" t="s">
        <v>2904</v>
      </c>
      <c r="C4054" s="80">
        <v>68000</v>
      </c>
      <c r="D4054" s="81">
        <v>123444.12</v>
      </c>
      <c r="E4054" s="1" t="s">
        <v>2809</v>
      </c>
      <c r="F4054" s="1" t="s">
        <v>2810</v>
      </c>
      <c r="G4054" s="82" t="s">
        <v>2811</v>
      </c>
      <c r="H4054" s="1" t="s">
        <v>2876</v>
      </c>
    </row>
    <row r="4055" spans="1:8">
      <c r="A4055" s="1">
        <v>2006</v>
      </c>
      <c r="B4055" s="33" t="s">
        <v>2903</v>
      </c>
      <c r="C4055" s="80">
        <v>50000</v>
      </c>
      <c r="D4055" s="81">
        <v>123920</v>
      </c>
      <c r="E4055" s="1" t="s">
        <v>2809</v>
      </c>
      <c r="F4055" s="1" t="s">
        <v>2810</v>
      </c>
      <c r="G4055" s="82" t="s">
        <v>2818</v>
      </c>
      <c r="H4055" s="1" t="s">
        <v>2812</v>
      </c>
    </row>
    <row r="4056" spans="1:8" ht="27.6">
      <c r="A4056" s="1">
        <v>2022</v>
      </c>
      <c r="B4056" s="33" t="s">
        <v>2902</v>
      </c>
      <c r="C4056" s="80">
        <v>100000</v>
      </c>
      <c r="D4056" s="81">
        <v>125137</v>
      </c>
      <c r="E4056" s="1" t="s">
        <v>2809</v>
      </c>
      <c r="F4056" s="1" t="s">
        <v>2810</v>
      </c>
      <c r="G4056" s="82" t="s">
        <v>2825</v>
      </c>
      <c r="H4056" s="1" t="s">
        <v>2812</v>
      </c>
    </row>
    <row r="4057" spans="1:8" ht="27.6">
      <c r="A4057" s="1">
        <v>2048</v>
      </c>
      <c r="B4057" s="33" t="s">
        <v>2901</v>
      </c>
      <c r="C4057" s="80">
        <v>85000</v>
      </c>
      <c r="D4057" s="81">
        <v>126082.45</v>
      </c>
      <c r="E4057" s="1" t="s">
        <v>2809</v>
      </c>
      <c r="F4057" s="1" t="s">
        <v>2810</v>
      </c>
      <c r="G4057" s="82" t="s">
        <v>2823</v>
      </c>
      <c r="H4057" s="1" t="s">
        <v>2812</v>
      </c>
    </row>
    <row r="4058" spans="1:8" ht="27.6">
      <c r="A4058" s="1">
        <v>2192</v>
      </c>
      <c r="B4058" s="33" t="s">
        <v>2900</v>
      </c>
      <c r="C4058" s="80">
        <v>12000</v>
      </c>
      <c r="D4058" s="81">
        <v>129748.82</v>
      </c>
      <c r="E4058" s="1" t="s">
        <v>2809</v>
      </c>
      <c r="F4058" s="1" t="s">
        <v>2820</v>
      </c>
      <c r="G4058" s="82" t="s">
        <v>2843</v>
      </c>
      <c r="H4058" s="1" t="s">
        <v>2853</v>
      </c>
    </row>
    <row r="4059" spans="1:8">
      <c r="A4059" s="1">
        <v>2242</v>
      </c>
      <c r="B4059" s="33" t="s">
        <v>2899</v>
      </c>
      <c r="C4059" s="80">
        <v>10000</v>
      </c>
      <c r="D4059" s="81">
        <v>136009.76</v>
      </c>
      <c r="E4059" s="1" t="s">
        <v>2809</v>
      </c>
      <c r="F4059" s="1" t="s">
        <v>2810</v>
      </c>
      <c r="G4059" s="82" t="s">
        <v>2818</v>
      </c>
      <c r="H4059" s="1" t="s">
        <v>2853</v>
      </c>
    </row>
    <row r="4060" spans="1:8">
      <c r="A4060" s="1">
        <v>1465</v>
      </c>
      <c r="B4060" s="33" t="s">
        <v>2898</v>
      </c>
      <c r="C4060" s="80">
        <v>30000</v>
      </c>
      <c r="D4060" s="81">
        <v>136924.35</v>
      </c>
      <c r="E4060" s="1" t="s">
        <v>2809</v>
      </c>
      <c r="F4060" s="1" t="s">
        <v>2810</v>
      </c>
      <c r="G4060" s="82" t="s">
        <v>2811</v>
      </c>
      <c r="H4060" s="1" t="s">
        <v>2827</v>
      </c>
    </row>
    <row r="4061" spans="1:8">
      <c r="A4061" s="1">
        <v>298</v>
      </c>
      <c r="B4061" s="33" t="s">
        <v>2897</v>
      </c>
      <c r="C4061" s="80">
        <v>126000</v>
      </c>
      <c r="D4061" s="81">
        <v>137254.84</v>
      </c>
      <c r="E4061" s="1" t="s">
        <v>2809</v>
      </c>
      <c r="F4061" s="1" t="s">
        <v>2810</v>
      </c>
      <c r="G4061" s="82" t="s">
        <v>2849</v>
      </c>
      <c r="H4061" s="1" t="s">
        <v>2876</v>
      </c>
    </row>
    <row r="4062" spans="1:8" ht="27.6">
      <c r="A4062" s="1">
        <v>1968</v>
      </c>
      <c r="B4062" s="33" t="s">
        <v>2896</v>
      </c>
      <c r="C4062" s="80">
        <v>50000</v>
      </c>
      <c r="D4062" s="81">
        <v>142483</v>
      </c>
      <c r="E4062" s="1" t="s">
        <v>2809</v>
      </c>
      <c r="F4062" s="1" t="s">
        <v>2810</v>
      </c>
      <c r="G4062" s="82" t="s">
        <v>2843</v>
      </c>
      <c r="H4062" s="1" t="s">
        <v>2812</v>
      </c>
    </row>
    <row r="4063" spans="1:8">
      <c r="A4063" s="1">
        <v>269</v>
      </c>
      <c r="B4063" s="33" t="s">
        <v>2895</v>
      </c>
      <c r="C4063" s="80">
        <v>100000</v>
      </c>
      <c r="D4063" s="81">
        <v>147233.76999999999</v>
      </c>
      <c r="E4063" s="1" t="s">
        <v>2809</v>
      </c>
      <c r="F4063" s="1" t="s">
        <v>2892</v>
      </c>
      <c r="G4063" s="82" t="s">
        <v>2839</v>
      </c>
      <c r="H4063" s="1" t="s">
        <v>2876</v>
      </c>
    </row>
    <row r="4064" spans="1:8" ht="27.6">
      <c r="A4064" s="1">
        <v>1005</v>
      </c>
      <c r="B4064" s="33" t="s">
        <v>2894</v>
      </c>
      <c r="C4064" s="80">
        <v>200000</v>
      </c>
      <c r="D4064" s="81">
        <v>150102</v>
      </c>
      <c r="E4064" s="1" t="s">
        <v>2814</v>
      </c>
      <c r="F4064" s="1" t="s">
        <v>2810</v>
      </c>
      <c r="G4064" s="82" t="s">
        <v>2880</v>
      </c>
      <c r="H4064" s="1" t="s">
        <v>2816</v>
      </c>
    </row>
    <row r="4065" spans="1:8">
      <c r="A4065" s="1">
        <v>204</v>
      </c>
      <c r="B4065" s="33" t="s">
        <v>2891</v>
      </c>
      <c r="C4065" s="80">
        <v>300000</v>
      </c>
      <c r="D4065" s="81">
        <v>152165</v>
      </c>
      <c r="E4065" s="1" t="s">
        <v>2861</v>
      </c>
      <c r="F4065" s="1" t="s">
        <v>2892</v>
      </c>
      <c r="G4065" s="82" t="s">
        <v>2851</v>
      </c>
      <c r="H4065" s="1" t="s">
        <v>2893</v>
      </c>
    </row>
    <row r="4066" spans="1:8">
      <c r="A4066" s="1">
        <v>2009</v>
      </c>
      <c r="B4066" s="33" t="s">
        <v>2890</v>
      </c>
      <c r="C4066" s="80">
        <v>50000</v>
      </c>
      <c r="D4066" s="81">
        <v>152579</v>
      </c>
      <c r="E4066" s="1" t="s">
        <v>2809</v>
      </c>
      <c r="F4066" s="1" t="s">
        <v>100</v>
      </c>
      <c r="G4066" s="82" t="s">
        <v>2818</v>
      </c>
      <c r="H4066" s="1" t="s">
        <v>2812</v>
      </c>
    </row>
    <row r="4067" spans="1:8">
      <c r="A4067" s="1">
        <v>2073</v>
      </c>
      <c r="B4067" s="33" t="s">
        <v>2889</v>
      </c>
      <c r="C4067" s="80">
        <v>100000</v>
      </c>
      <c r="D4067" s="81">
        <v>152604.29999999999</v>
      </c>
      <c r="E4067" s="1" t="s">
        <v>2809</v>
      </c>
      <c r="F4067" s="1" t="s">
        <v>2810</v>
      </c>
      <c r="G4067" s="82" t="s">
        <v>2849</v>
      </c>
      <c r="H4067" s="1" t="s">
        <v>2812</v>
      </c>
    </row>
    <row r="4068" spans="1:8">
      <c r="A4068" s="1">
        <v>2713</v>
      </c>
      <c r="B4068" s="33" t="s">
        <v>2888</v>
      </c>
      <c r="C4068" s="80">
        <v>150000</v>
      </c>
      <c r="D4068" s="81">
        <v>153362</v>
      </c>
      <c r="E4068" s="1" t="s">
        <v>2809</v>
      </c>
      <c r="F4068" s="1" t="s">
        <v>2810</v>
      </c>
      <c r="G4068" s="82" t="s">
        <v>2843</v>
      </c>
      <c r="H4068" s="1" t="s">
        <v>2881</v>
      </c>
    </row>
    <row r="4069" spans="1:8">
      <c r="A4069" s="1">
        <v>2025</v>
      </c>
      <c r="B4069" s="33" t="s">
        <v>2887</v>
      </c>
      <c r="C4069" s="80">
        <v>80000</v>
      </c>
      <c r="D4069" s="81">
        <v>160920</v>
      </c>
      <c r="E4069" s="1" t="s">
        <v>2809</v>
      </c>
      <c r="F4069" s="1" t="s">
        <v>100</v>
      </c>
      <c r="G4069" s="82" t="s">
        <v>2825</v>
      </c>
      <c r="H4069" s="1" t="s">
        <v>2812</v>
      </c>
    </row>
    <row r="4070" spans="1:8">
      <c r="A4070" s="1">
        <v>2023</v>
      </c>
      <c r="B4070" s="33" t="s">
        <v>2886</v>
      </c>
      <c r="C4070" s="80">
        <v>100000</v>
      </c>
      <c r="D4070" s="81">
        <v>161459</v>
      </c>
      <c r="E4070" s="1" t="s">
        <v>2809</v>
      </c>
      <c r="F4070" s="1" t="s">
        <v>2810</v>
      </c>
      <c r="G4070" s="82" t="s">
        <v>2825</v>
      </c>
      <c r="H4070" s="1" t="s">
        <v>2812</v>
      </c>
    </row>
    <row r="4071" spans="1:8" ht="27.6">
      <c r="A4071" s="1">
        <v>1955</v>
      </c>
      <c r="B4071" s="33" t="s">
        <v>2885</v>
      </c>
      <c r="C4071" s="80">
        <v>42000</v>
      </c>
      <c r="D4071" s="81">
        <v>167410.01999999999</v>
      </c>
      <c r="E4071" s="1" t="s">
        <v>2809</v>
      </c>
      <c r="F4071" s="1" t="s">
        <v>2810</v>
      </c>
      <c r="G4071" s="82" t="s">
        <v>2823</v>
      </c>
      <c r="H4071" s="1" t="s">
        <v>2812</v>
      </c>
    </row>
    <row r="4072" spans="1:8">
      <c r="A4072" s="1">
        <v>2075</v>
      </c>
      <c r="B4072" s="33" t="s">
        <v>2884</v>
      </c>
      <c r="C4072" s="80">
        <v>9999</v>
      </c>
      <c r="D4072" s="81">
        <v>167820.6</v>
      </c>
      <c r="E4072" s="1" t="s">
        <v>2809</v>
      </c>
      <c r="F4072" s="1" t="s">
        <v>2810</v>
      </c>
      <c r="G4072" s="82" t="s">
        <v>2821</v>
      </c>
      <c r="H4072" s="1" t="s">
        <v>2812</v>
      </c>
    </row>
    <row r="4073" spans="1:8">
      <c r="A4073" s="1">
        <v>2035</v>
      </c>
      <c r="B4073" s="33" t="s">
        <v>2883</v>
      </c>
      <c r="C4073" s="80">
        <v>80000</v>
      </c>
      <c r="D4073" s="81">
        <v>168829.14</v>
      </c>
      <c r="E4073" s="1" t="s">
        <v>2809</v>
      </c>
      <c r="F4073" s="1" t="s">
        <v>2810</v>
      </c>
      <c r="G4073" s="82" t="s">
        <v>2843</v>
      </c>
      <c r="H4073" s="1" t="s">
        <v>2812</v>
      </c>
    </row>
    <row r="4074" spans="1:8" ht="27.6">
      <c r="A4074" s="1">
        <v>326</v>
      </c>
      <c r="B4074" s="33" t="s">
        <v>2882</v>
      </c>
      <c r="C4074" s="80">
        <v>150000</v>
      </c>
      <c r="D4074" s="81">
        <v>169394.6</v>
      </c>
      <c r="E4074" s="1" t="s">
        <v>2809</v>
      </c>
      <c r="F4074" s="1" t="s">
        <v>2810</v>
      </c>
      <c r="G4074" s="82" t="s">
        <v>2811</v>
      </c>
      <c r="H4074" s="1" t="s">
        <v>2876</v>
      </c>
    </row>
    <row r="4075" spans="1:8">
      <c r="A4075" s="1">
        <v>2983</v>
      </c>
      <c r="B4075" s="33" t="s">
        <v>2879</v>
      </c>
      <c r="C4075" s="80">
        <v>116000</v>
      </c>
      <c r="D4075" s="81">
        <v>169985.91</v>
      </c>
      <c r="E4075" s="1" t="s">
        <v>2809</v>
      </c>
      <c r="F4075" s="1" t="s">
        <v>2810</v>
      </c>
      <c r="G4075" s="82" t="s">
        <v>2880</v>
      </c>
      <c r="H4075" s="1" t="s">
        <v>2881</v>
      </c>
    </row>
    <row r="4076" spans="1:8" ht="27.6">
      <c r="A4076" s="1">
        <v>2039</v>
      </c>
      <c r="B4076" s="33" t="s">
        <v>2878</v>
      </c>
      <c r="C4076" s="80">
        <v>125000</v>
      </c>
      <c r="D4076" s="81">
        <v>170271</v>
      </c>
      <c r="E4076" s="1" t="s">
        <v>2809</v>
      </c>
      <c r="F4076" s="1" t="s">
        <v>2810</v>
      </c>
      <c r="G4076" s="82" t="s">
        <v>2843</v>
      </c>
      <c r="H4076" s="1" t="s">
        <v>2812</v>
      </c>
    </row>
    <row r="4077" spans="1:8" ht="27.6">
      <c r="A4077" s="1">
        <v>1943</v>
      </c>
      <c r="B4077" s="33" t="s">
        <v>2877</v>
      </c>
      <c r="C4077" s="80">
        <v>10000</v>
      </c>
      <c r="D4077" s="81">
        <v>170525</v>
      </c>
      <c r="E4077" s="1" t="s">
        <v>2809</v>
      </c>
      <c r="F4077" s="1" t="s">
        <v>2810</v>
      </c>
      <c r="G4077" s="82" t="s">
        <v>2821</v>
      </c>
      <c r="H4077" s="1" t="s">
        <v>2812</v>
      </c>
    </row>
    <row r="4078" spans="1:8">
      <c r="A4078" s="1">
        <v>371</v>
      </c>
      <c r="B4078" s="33" t="s">
        <v>2875</v>
      </c>
      <c r="C4078" s="80">
        <v>150000</v>
      </c>
      <c r="D4078" s="81">
        <v>171253</v>
      </c>
      <c r="E4078" s="1" t="s">
        <v>2809</v>
      </c>
      <c r="F4078" s="1" t="s">
        <v>2810</v>
      </c>
      <c r="G4078" s="82" t="s">
        <v>2815</v>
      </c>
      <c r="H4078" s="1" t="s">
        <v>2876</v>
      </c>
    </row>
    <row r="4079" spans="1:8" ht="27.6">
      <c r="A4079" s="1">
        <v>1956</v>
      </c>
      <c r="B4079" s="33" t="s">
        <v>2874</v>
      </c>
      <c r="C4079" s="80">
        <v>60000</v>
      </c>
      <c r="D4079" s="81">
        <v>176420</v>
      </c>
      <c r="E4079" s="1" t="s">
        <v>2809</v>
      </c>
      <c r="F4079" s="1" t="s">
        <v>2810</v>
      </c>
      <c r="G4079" s="82" t="s">
        <v>2849</v>
      </c>
      <c r="H4079" s="1" t="s">
        <v>2812</v>
      </c>
    </row>
    <row r="4080" spans="1:8">
      <c r="A4080" s="1">
        <v>2052</v>
      </c>
      <c r="B4080" s="33" t="s">
        <v>2873</v>
      </c>
      <c r="C4080" s="80">
        <v>50000</v>
      </c>
      <c r="D4080" s="81">
        <v>176524</v>
      </c>
      <c r="E4080" s="1" t="s">
        <v>2809</v>
      </c>
      <c r="F4080" s="1" t="s">
        <v>2810</v>
      </c>
      <c r="G4080" s="82" t="s">
        <v>2839</v>
      </c>
      <c r="H4080" s="1" t="s">
        <v>2812</v>
      </c>
    </row>
    <row r="4081" spans="1:8">
      <c r="A4081" s="1">
        <v>1980</v>
      </c>
      <c r="B4081" s="33" t="s">
        <v>2872</v>
      </c>
      <c r="C4081" s="80">
        <v>50000</v>
      </c>
      <c r="D4081" s="81">
        <v>177412.01</v>
      </c>
      <c r="E4081" s="1" t="s">
        <v>2809</v>
      </c>
      <c r="F4081" s="1" t="s">
        <v>100</v>
      </c>
      <c r="G4081" s="82" t="s">
        <v>2811</v>
      </c>
      <c r="H4081" s="1" t="s">
        <v>2812</v>
      </c>
    </row>
    <row r="4082" spans="1:8">
      <c r="A4082" s="1">
        <v>2270</v>
      </c>
      <c r="B4082" s="33" t="s">
        <v>2871</v>
      </c>
      <c r="C4082" s="80">
        <v>25000</v>
      </c>
      <c r="D4082" s="81">
        <v>180062</v>
      </c>
      <c r="E4082" s="1" t="s">
        <v>2809</v>
      </c>
      <c r="F4082" s="1" t="s">
        <v>2810</v>
      </c>
      <c r="G4082" s="82" t="s">
        <v>2815</v>
      </c>
      <c r="H4082" s="1" t="s">
        <v>2853</v>
      </c>
    </row>
    <row r="4083" spans="1:8">
      <c r="A4083" s="1">
        <v>2327</v>
      </c>
      <c r="B4083" s="33" t="s">
        <v>2869</v>
      </c>
      <c r="C4083" s="80">
        <v>35000</v>
      </c>
      <c r="D4083" s="81">
        <v>184133.01</v>
      </c>
      <c r="E4083" s="1" t="s">
        <v>2809</v>
      </c>
      <c r="F4083" s="1" t="s">
        <v>2810</v>
      </c>
      <c r="G4083" s="82" t="s">
        <v>2851</v>
      </c>
      <c r="H4083" s="1" t="s">
        <v>2870</v>
      </c>
    </row>
    <row r="4084" spans="1:8" ht="27.6">
      <c r="A4084" s="1">
        <v>2019</v>
      </c>
      <c r="B4084" s="33" t="s">
        <v>2868</v>
      </c>
      <c r="C4084" s="80">
        <v>40000</v>
      </c>
      <c r="D4084" s="81">
        <v>193963.9</v>
      </c>
      <c r="E4084" s="1" t="s">
        <v>2809</v>
      </c>
      <c r="F4084" s="1" t="s">
        <v>2810</v>
      </c>
      <c r="G4084" s="82" t="s">
        <v>2867</v>
      </c>
      <c r="H4084" s="1" t="s">
        <v>2812</v>
      </c>
    </row>
    <row r="4085" spans="1:8">
      <c r="A4085" s="1">
        <v>2225</v>
      </c>
      <c r="B4085" s="33" t="s">
        <v>2866</v>
      </c>
      <c r="C4085" s="80">
        <v>21000</v>
      </c>
      <c r="D4085" s="81">
        <v>198415.01</v>
      </c>
      <c r="E4085" s="1" t="s">
        <v>2809</v>
      </c>
      <c r="F4085" s="1" t="s">
        <v>2820</v>
      </c>
      <c r="G4085" s="82" t="s">
        <v>2867</v>
      </c>
      <c r="H4085" s="1" t="s">
        <v>2853</v>
      </c>
    </row>
    <row r="4086" spans="1:8">
      <c r="A4086" s="1">
        <v>1977</v>
      </c>
      <c r="B4086" s="33" t="s">
        <v>2865</v>
      </c>
      <c r="C4086" s="80">
        <v>50000</v>
      </c>
      <c r="D4086" s="81">
        <v>201165</v>
      </c>
      <c r="E4086" s="1" t="s">
        <v>2809</v>
      </c>
      <c r="F4086" s="1" t="s">
        <v>2810</v>
      </c>
      <c r="G4086" s="82" t="s">
        <v>2843</v>
      </c>
      <c r="H4086" s="1" t="s">
        <v>2812</v>
      </c>
    </row>
    <row r="4087" spans="1:8">
      <c r="A4087" s="1">
        <v>2187</v>
      </c>
      <c r="B4087" s="33" t="s">
        <v>2864</v>
      </c>
      <c r="C4087" s="80">
        <v>20000</v>
      </c>
      <c r="D4087" s="81">
        <v>202928.5</v>
      </c>
      <c r="E4087" s="1" t="s">
        <v>2809</v>
      </c>
      <c r="F4087" s="1" t="s">
        <v>2810</v>
      </c>
      <c r="G4087" s="82" t="s">
        <v>2849</v>
      </c>
      <c r="H4087" s="1" t="s">
        <v>2853</v>
      </c>
    </row>
    <row r="4088" spans="1:8" ht="27.6">
      <c r="A4088" s="1">
        <v>1917</v>
      </c>
      <c r="B4088" s="33" t="s">
        <v>2860</v>
      </c>
      <c r="C4088" s="80">
        <v>390000</v>
      </c>
      <c r="D4088" s="81">
        <v>205025</v>
      </c>
      <c r="E4088" s="1" t="s">
        <v>2861</v>
      </c>
      <c r="F4088" s="1" t="s">
        <v>2862</v>
      </c>
      <c r="G4088" s="82" t="s">
        <v>2839</v>
      </c>
      <c r="H4088" s="1" t="s">
        <v>2863</v>
      </c>
    </row>
    <row r="4089" spans="1:8">
      <c r="A4089" s="1">
        <v>1966</v>
      </c>
      <c r="B4089" s="33" t="s">
        <v>2859</v>
      </c>
      <c r="C4089" s="80">
        <v>100000</v>
      </c>
      <c r="D4089" s="81">
        <v>206743.09</v>
      </c>
      <c r="E4089" s="1" t="s">
        <v>2809</v>
      </c>
      <c r="F4089" s="1" t="s">
        <v>2810</v>
      </c>
      <c r="G4089" s="82" t="s">
        <v>2851</v>
      </c>
      <c r="H4089" s="1" t="s">
        <v>2812</v>
      </c>
    </row>
    <row r="4090" spans="1:8">
      <c r="A4090" s="1">
        <v>2001</v>
      </c>
      <c r="B4090" s="33" t="s">
        <v>2858</v>
      </c>
      <c r="C4090" s="80">
        <v>55000</v>
      </c>
      <c r="D4090" s="81">
        <v>210171</v>
      </c>
      <c r="E4090" s="1" t="s">
        <v>2809</v>
      </c>
      <c r="F4090" s="1" t="s">
        <v>100</v>
      </c>
      <c r="G4090" s="82" t="s">
        <v>2825</v>
      </c>
      <c r="H4090" s="1" t="s">
        <v>2812</v>
      </c>
    </row>
    <row r="4091" spans="1:8" ht="27.6">
      <c r="A4091" s="1">
        <v>1979</v>
      </c>
      <c r="B4091" s="33" t="s">
        <v>2857</v>
      </c>
      <c r="C4091" s="80">
        <v>200000</v>
      </c>
      <c r="D4091" s="81">
        <v>229802.31</v>
      </c>
      <c r="E4091" s="1" t="s">
        <v>2809</v>
      </c>
      <c r="F4091" s="1" t="s">
        <v>2810</v>
      </c>
      <c r="G4091" s="82" t="s">
        <v>2818</v>
      </c>
      <c r="H4091" s="1" t="s">
        <v>2812</v>
      </c>
    </row>
    <row r="4092" spans="1:8">
      <c r="A4092" s="1">
        <v>1964</v>
      </c>
      <c r="B4092" s="33" t="s">
        <v>2855</v>
      </c>
      <c r="C4092" s="80">
        <v>89200</v>
      </c>
      <c r="D4092" s="81">
        <v>231543.12</v>
      </c>
      <c r="E4092" s="1" t="s">
        <v>2809</v>
      </c>
      <c r="F4092" s="1" t="s">
        <v>2856</v>
      </c>
      <c r="G4092" s="82" t="s">
        <v>2849</v>
      </c>
      <c r="H4092" s="1" t="s">
        <v>2812</v>
      </c>
    </row>
    <row r="4093" spans="1:8">
      <c r="A4093" s="1">
        <v>2250</v>
      </c>
      <c r="B4093" s="33" t="s">
        <v>2854</v>
      </c>
      <c r="C4093" s="80">
        <v>25000</v>
      </c>
      <c r="D4093" s="81">
        <v>243778</v>
      </c>
      <c r="E4093" s="1" t="s">
        <v>2809</v>
      </c>
      <c r="F4093" s="1" t="s">
        <v>2810</v>
      </c>
      <c r="G4093" s="82" t="s">
        <v>2843</v>
      </c>
      <c r="H4093" s="1" t="s">
        <v>2853</v>
      </c>
    </row>
    <row r="4094" spans="1:8">
      <c r="A4094" s="1">
        <v>2197</v>
      </c>
      <c r="B4094" s="33" t="s">
        <v>2852</v>
      </c>
      <c r="C4094" s="80">
        <v>30000</v>
      </c>
      <c r="D4094" s="81">
        <v>285309.33</v>
      </c>
      <c r="E4094" s="1" t="s">
        <v>2809</v>
      </c>
      <c r="F4094" s="1" t="s">
        <v>2810</v>
      </c>
      <c r="G4094" s="82" t="s">
        <v>2839</v>
      </c>
      <c r="H4094" s="1" t="s">
        <v>2853</v>
      </c>
    </row>
    <row r="4095" spans="1:8" ht="27.6">
      <c r="A4095" s="1">
        <v>642</v>
      </c>
      <c r="B4095" s="33" t="s">
        <v>2850</v>
      </c>
      <c r="C4095" s="80">
        <v>20000</v>
      </c>
      <c r="D4095" s="81">
        <v>292097</v>
      </c>
      <c r="E4095" s="1" t="s">
        <v>2809</v>
      </c>
      <c r="F4095" s="1" t="s">
        <v>100</v>
      </c>
      <c r="G4095" s="82" t="s">
        <v>2851</v>
      </c>
      <c r="H4095" s="1" t="s">
        <v>2816</v>
      </c>
    </row>
    <row r="4096" spans="1:8" ht="27.6">
      <c r="A4096" s="1">
        <v>2034</v>
      </c>
      <c r="B4096" s="33" t="s">
        <v>2848</v>
      </c>
      <c r="C4096" s="80">
        <v>78000</v>
      </c>
      <c r="D4096" s="81">
        <v>301719.59000000003</v>
      </c>
      <c r="E4096" s="1" t="s">
        <v>2809</v>
      </c>
      <c r="F4096" s="1" t="s">
        <v>2810</v>
      </c>
      <c r="G4096" s="82" t="s">
        <v>2849</v>
      </c>
      <c r="H4096" s="1" t="s">
        <v>2812</v>
      </c>
    </row>
    <row r="4097" spans="1:8">
      <c r="A4097" s="1">
        <v>2611</v>
      </c>
      <c r="B4097" s="33" t="s">
        <v>2847</v>
      </c>
      <c r="C4097" s="80">
        <v>11000</v>
      </c>
      <c r="D4097" s="81">
        <v>306970</v>
      </c>
      <c r="E4097" s="1" t="s">
        <v>2809</v>
      </c>
      <c r="F4097" s="1" t="s">
        <v>100</v>
      </c>
      <c r="G4097" s="82" t="s">
        <v>2843</v>
      </c>
      <c r="H4097" s="1" t="s">
        <v>2844</v>
      </c>
    </row>
    <row r="4098" spans="1:8" ht="27.6">
      <c r="A4098" s="1">
        <v>1944</v>
      </c>
      <c r="B4098" s="33" t="s">
        <v>2846</v>
      </c>
      <c r="C4098" s="80">
        <v>40000</v>
      </c>
      <c r="D4098" s="81">
        <v>315222.2</v>
      </c>
      <c r="E4098" s="1" t="s">
        <v>2809</v>
      </c>
      <c r="F4098" s="1" t="s">
        <v>2810</v>
      </c>
      <c r="G4098" s="82" t="s">
        <v>2823</v>
      </c>
      <c r="H4098" s="1" t="s">
        <v>2812</v>
      </c>
    </row>
    <row r="4099" spans="1:8">
      <c r="A4099" s="1">
        <v>1941</v>
      </c>
      <c r="B4099" s="33" t="s">
        <v>2845</v>
      </c>
      <c r="C4099" s="80">
        <v>250000</v>
      </c>
      <c r="D4099" s="81">
        <v>315295.89</v>
      </c>
      <c r="E4099" s="1" t="s">
        <v>2809</v>
      </c>
      <c r="F4099" s="1" t="s">
        <v>2810</v>
      </c>
      <c r="G4099" s="82" t="s">
        <v>2823</v>
      </c>
      <c r="H4099" s="1" t="s">
        <v>2812</v>
      </c>
    </row>
    <row r="4100" spans="1:8" ht="27.6">
      <c r="A4100" s="1">
        <v>2643</v>
      </c>
      <c r="B4100" s="33" t="s">
        <v>2842</v>
      </c>
      <c r="C4100" s="80">
        <v>1000000</v>
      </c>
      <c r="D4100" s="81">
        <v>335597.31</v>
      </c>
      <c r="E4100" s="1" t="s">
        <v>2814</v>
      </c>
      <c r="F4100" s="1" t="s">
        <v>2810</v>
      </c>
      <c r="G4100" s="82" t="s">
        <v>2843</v>
      </c>
      <c r="H4100" s="1" t="s">
        <v>2844</v>
      </c>
    </row>
    <row r="4101" spans="1:8">
      <c r="A4101" s="1">
        <v>1945</v>
      </c>
      <c r="B4101" s="33" t="s">
        <v>2840</v>
      </c>
      <c r="C4101" s="80">
        <v>100000</v>
      </c>
      <c r="D4101" s="81">
        <v>348018</v>
      </c>
      <c r="E4101" s="1" t="s">
        <v>2809</v>
      </c>
      <c r="F4101" s="1" t="s">
        <v>2841</v>
      </c>
      <c r="G4101" s="82" t="s">
        <v>2821</v>
      </c>
      <c r="H4101" s="1" t="s">
        <v>2812</v>
      </c>
    </row>
    <row r="4102" spans="1:8">
      <c r="A4102" s="1">
        <v>1954</v>
      </c>
      <c r="B4102" s="33" t="s">
        <v>2838</v>
      </c>
      <c r="C4102" s="80">
        <v>50000</v>
      </c>
      <c r="D4102" s="81">
        <v>349474</v>
      </c>
      <c r="E4102" s="1" t="s">
        <v>2809</v>
      </c>
      <c r="F4102" s="1" t="s">
        <v>2810</v>
      </c>
      <c r="G4102" s="82" t="s">
        <v>2839</v>
      </c>
      <c r="H4102" s="1" t="s">
        <v>2812</v>
      </c>
    </row>
    <row r="4103" spans="1:8" ht="27.6">
      <c r="A4103" s="1">
        <v>2070</v>
      </c>
      <c r="B4103" s="33" t="s">
        <v>2837</v>
      </c>
      <c r="C4103" s="80">
        <v>125000</v>
      </c>
      <c r="D4103" s="81">
        <v>396659</v>
      </c>
      <c r="E4103" s="1" t="s">
        <v>2809</v>
      </c>
      <c r="F4103" s="1" t="s">
        <v>100</v>
      </c>
      <c r="G4103" s="82" t="s">
        <v>2825</v>
      </c>
      <c r="H4103" s="1" t="s">
        <v>2812</v>
      </c>
    </row>
    <row r="4104" spans="1:8" ht="27.6">
      <c r="A4104" s="1">
        <v>2011</v>
      </c>
      <c r="B4104" s="33" t="s">
        <v>2835</v>
      </c>
      <c r="C4104" s="80">
        <v>50000</v>
      </c>
      <c r="D4104" s="81">
        <v>409782</v>
      </c>
      <c r="E4104" s="1" t="s">
        <v>2809</v>
      </c>
      <c r="F4104" s="1" t="s">
        <v>2836</v>
      </c>
      <c r="G4104" s="82" t="s">
        <v>2815</v>
      </c>
      <c r="H4104" s="1" t="s">
        <v>2812</v>
      </c>
    </row>
    <row r="4105" spans="1:8">
      <c r="A4105" s="1">
        <v>1515</v>
      </c>
      <c r="B4105" s="33" t="s">
        <v>2832</v>
      </c>
      <c r="C4105" s="80">
        <v>300000</v>
      </c>
      <c r="D4105" s="81">
        <v>471567</v>
      </c>
      <c r="E4105" s="1" t="s">
        <v>2809</v>
      </c>
      <c r="F4105" s="1" t="s">
        <v>2833</v>
      </c>
      <c r="G4105" s="82" t="s">
        <v>2811</v>
      </c>
      <c r="H4105" s="1" t="s">
        <v>2834</v>
      </c>
    </row>
    <row r="4106" spans="1:8">
      <c r="A4106" s="1">
        <v>2064</v>
      </c>
      <c r="B4106" s="33" t="s">
        <v>2831</v>
      </c>
      <c r="C4106" s="80">
        <v>261962</v>
      </c>
      <c r="D4106" s="81">
        <v>500784.27</v>
      </c>
      <c r="E4106" s="1" t="s">
        <v>2809</v>
      </c>
      <c r="F4106" s="1" t="s">
        <v>2810</v>
      </c>
      <c r="G4106" s="82" t="s">
        <v>2823</v>
      </c>
      <c r="H4106" s="1" t="s">
        <v>2812</v>
      </c>
    </row>
    <row r="4107" spans="1:8" ht="27.6">
      <c r="A4107" s="1">
        <v>1973</v>
      </c>
      <c r="B4107" s="33" t="s">
        <v>2830</v>
      </c>
      <c r="C4107" s="80">
        <v>198000</v>
      </c>
      <c r="D4107" s="81">
        <v>508525.01</v>
      </c>
      <c r="E4107" s="1" t="s">
        <v>2809</v>
      </c>
      <c r="F4107" s="1" t="s">
        <v>2810</v>
      </c>
      <c r="G4107" s="82" t="s">
        <v>2821</v>
      </c>
      <c r="H4107" s="1" t="s">
        <v>2812</v>
      </c>
    </row>
    <row r="4108" spans="1:8">
      <c r="A4108" s="1">
        <v>1978</v>
      </c>
      <c r="B4108" s="33" t="s">
        <v>2829</v>
      </c>
      <c r="C4108" s="80">
        <v>50000</v>
      </c>
      <c r="D4108" s="81">
        <v>513422.57</v>
      </c>
      <c r="E4108" s="1" t="s">
        <v>2809</v>
      </c>
      <c r="F4108" s="1" t="s">
        <v>2810</v>
      </c>
      <c r="G4108" s="82" t="s">
        <v>2825</v>
      </c>
      <c r="H4108" s="1" t="s">
        <v>2812</v>
      </c>
    </row>
    <row r="4109" spans="1:8">
      <c r="A4109" s="1">
        <v>1478</v>
      </c>
      <c r="B4109" s="33" t="s">
        <v>2826</v>
      </c>
      <c r="C4109" s="80">
        <v>50000</v>
      </c>
      <c r="D4109" s="81">
        <v>590807.11</v>
      </c>
      <c r="E4109" s="1" t="s">
        <v>2809</v>
      </c>
      <c r="F4109" s="1" t="s">
        <v>2810</v>
      </c>
      <c r="G4109" s="82" t="s">
        <v>2823</v>
      </c>
      <c r="H4109" s="1" t="s">
        <v>2827</v>
      </c>
    </row>
    <row r="4110" spans="1:8">
      <c r="A4110" s="1">
        <v>2013</v>
      </c>
      <c r="B4110" s="33" t="s">
        <v>2824</v>
      </c>
      <c r="C4110" s="80">
        <v>160000</v>
      </c>
      <c r="D4110" s="81">
        <v>791862</v>
      </c>
      <c r="E4110" s="1" t="s">
        <v>2809</v>
      </c>
      <c r="F4110" s="1" t="s">
        <v>2810</v>
      </c>
      <c r="G4110" s="82" t="s">
        <v>2825</v>
      </c>
      <c r="H4110" s="1" t="s">
        <v>2812</v>
      </c>
    </row>
    <row r="4111" spans="1:8">
      <c r="A4111" s="1">
        <v>1948</v>
      </c>
      <c r="B4111" s="33" t="s">
        <v>2822</v>
      </c>
      <c r="C4111" s="80">
        <v>100000</v>
      </c>
      <c r="D4111" s="81">
        <v>800211</v>
      </c>
      <c r="E4111" s="1" t="s">
        <v>2809</v>
      </c>
      <c r="F4111" s="1" t="s">
        <v>2810</v>
      </c>
      <c r="G4111" s="82" t="s">
        <v>2823</v>
      </c>
      <c r="H4111" s="1" t="s">
        <v>2812</v>
      </c>
    </row>
    <row r="4112" spans="1:8">
      <c r="A4112" s="1">
        <v>2076</v>
      </c>
      <c r="B4112" s="33" t="s">
        <v>2819</v>
      </c>
      <c r="C4112" s="80">
        <v>179000</v>
      </c>
      <c r="D4112" s="81">
        <v>972594.99</v>
      </c>
      <c r="E4112" s="1" t="s">
        <v>2809</v>
      </c>
      <c r="F4112" s="1" t="s">
        <v>2820</v>
      </c>
      <c r="G4112" s="82" t="s">
        <v>2821</v>
      </c>
      <c r="H4112" s="1" t="s">
        <v>2812</v>
      </c>
    </row>
    <row r="4113" spans="1:8">
      <c r="A4113" s="1">
        <v>1971</v>
      </c>
      <c r="B4113" s="33" t="s">
        <v>2817</v>
      </c>
      <c r="C4113" s="80">
        <v>400000</v>
      </c>
      <c r="D4113" s="81">
        <v>1052110.8700000001</v>
      </c>
      <c r="E4113" s="1" t="s">
        <v>2809</v>
      </c>
      <c r="F4113" s="1" t="s">
        <v>2810</v>
      </c>
      <c r="G4113" s="82" t="s">
        <v>2818</v>
      </c>
      <c r="H4113" s="1" t="s">
        <v>2812</v>
      </c>
    </row>
    <row r="4114" spans="1:8" ht="27.6">
      <c r="A4114" s="1">
        <v>1012</v>
      </c>
      <c r="B4114" s="33" t="s">
        <v>2813</v>
      </c>
      <c r="C4114" s="80">
        <v>5000</v>
      </c>
      <c r="D4114" s="81">
        <v>1076751.05</v>
      </c>
      <c r="E4114" s="1" t="s">
        <v>2814</v>
      </c>
      <c r="F4114" s="1" t="s">
        <v>2810</v>
      </c>
      <c r="G4114" s="82" t="s">
        <v>2815</v>
      </c>
      <c r="H4114" s="1" t="s">
        <v>2816</v>
      </c>
    </row>
    <row r="4115" spans="1:8">
      <c r="A4115" s="1">
        <v>2014</v>
      </c>
      <c r="B4115" s="33" t="s">
        <v>2808</v>
      </c>
      <c r="C4115" s="80">
        <v>30000</v>
      </c>
      <c r="D4115" s="81">
        <v>2344134.67</v>
      </c>
      <c r="E4115" s="1" t="s">
        <v>2809</v>
      </c>
      <c r="F4115" s="1" t="s">
        <v>2810</v>
      </c>
      <c r="G4115" s="82" t="s">
        <v>2811</v>
      </c>
      <c r="H4115" s="1" t="s">
        <v>2812</v>
      </c>
    </row>
  </sheetData>
  <sortState ref="A2:H4115">
    <sortCondition ref="D2:D4115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H11"/>
  <sheetViews>
    <sheetView showGridLines="0" topLeftCell="B1" workbookViewId="0">
      <selection activeCell="E20" sqref="E20"/>
    </sheetView>
  </sheetViews>
  <sheetFormatPr baseColWidth="10" defaultColWidth="8.81640625" defaultRowHeight="13.8"/>
  <cols>
    <col min="1" max="1" width="6" style="1" customWidth="1"/>
    <col min="2" max="2" width="17.81640625" style="1" customWidth="1"/>
    <col min="3" max="3" width="19" style="2" customWidth="1"/>
    <col min="4" max="4" width="12.453125" style="1" customWidth="1"/>
    <col min="5" max="5" width="18" style="1" customWidth="1"/>
    <col min="6" max="6" width="12.81640625" style="1" customWidth="1"/>
    <col min="7" max="7" width="10.1796875" style="1" customWidth="1"/>
    <col min="8" max="8" width="20.36328125" style="1" customWidth="1"/>
    <col min="9" max="9" width="15.453125" style="1" customWidth="1"/>
    <col min="10" max="16384" width="8.81640625" style="1"/>
  </cols>
  <sheetData>
    <row r="2" spans="2:8" ht="14.4" thickBot="1">
      <c r="B2" s="104" t="s">
        <v>13831</v>
      </c>
      <c r="C2" s="107">
        <f ca="1">TODAY()</f>
        <v>45719</v>
      </c>
    </row>
    <row r="3" spans="2:8" ht="14.4" thickBot="1">
      <c r="B3" s="104" t="s">
        <v>13830</v>
      </c>
      <c r="C3" s="106">
        <f ca="1">NOW()</f>
        <v>45719.09088009259</v>
      </c>
      <c r="E3" s="104" t="s">
        <v>13829</v>
      </c>
      <c r="F3" s="105">
        <v>45730</v>
      </c>
      <c r="H3" s="66"/>
    </row>
    <row r="4" spans="2:8" ht="18.75" customHeight="1">
      <c r="B4" s="104"/>
      <c r="F4" s="2"/>
    </row>
    <row r="5" spans="2:8" ht="15" thickBot="1">
      <c r="B5" s="63" t="s">
        <v>13828</v>
      </c>
      <c r="C5" s="103">
        <f ca="1">YEAR(C2)</f>
        <v>2025</v>
      </c>
      <c r="E5" s="63" t="s">
        <v>13827</v>
      </c>
      <c r="F5" s="103">
        <f ca="1">F3-C2</f>
        <v>11</v>
      </c>
    </row>
    <row r="6" spans="2:8" ht="15" thickBot="1">
      <c r="B6" s="63" t="s">
        <v>13826</v>
      </c>
      <c r="C6" s="249">
        <f ca="1">MONTH(C2)</f>
        <v>3</v>
      </c>
      <c r="D6" s="1" t="str">
        <f ca="1">TEXT(C6,"mmmm")</f>
        <v>enero</v>
      </c>
      <c r="E6" s="63" t="s">
        <v>13825</v>
      </c>
      <c r="F6" s="101">
        <f ca="1">NETWORKDAYS(C2,F3)</f>
        <v>10</v>
      </c>
    </row>
    <row r="7" spans="2:8" ht="15" thickBot="1">
      <c r="B7" s="63" t="s">
        <v>13824</v>
      </c>
      <c r="C7" s="249">
        <f ca="1">DAY(C2)</f>
        <v>3</v>
      </c>
      <c r="D7" s="1" t="str">
        <f ca="1">TEXT(C7,"dddd")</f>
        <v>martes</v>
      </c>
      <c r="E7" s="63" t="s">
        <v>13823</v>
      </c>
      <c r="F7" s="102">
        <f>WEEKDAY(F3)</f>
        <v>6</v>
      </c>
      <c r="H7" s="63"/>
    </row>
    <row r="8" spans="2:8" ht="15" thickBot="1">
      <c r="B8" s="63" t="s">
        <v>13822</v>
      </c>
      <c r="C8" s="101">
        <f ca="1">HOUR(C3)</f>
        <v>2</v>
      </c>
    </row>
    <row r="9" spans="2:8" ht="15" thickBot="1">
      <c r="B9" s="63" t="s">
        <v>13821</v>
      </c>
      <c r="C9" s="250">
        <f ca="1">MINUTE(C3)</f>
        <v>10</v>
      </c>
      <c r="E9" s="63"/>
      <c r="F9" s="123"/>
    </row>
    <row r="10" spans="2:8" ht="14.4">
      <c r="B10" s="63" t="s">
        <v>13820</v>
      </c>
      <c r="C10" s="100">
        <f ca="1">SECOND(C3)</f>
        <v>52</v>
      </c>
      <c r="E10" s="63"/>
      <c r="F10" s="2"/>
    </row>
    <row r="11" spans="2:8" ht="14.4">
      <c r="B11" s="99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500"/>
  <sheetViews>
    <sheetView workbookViewId="0">
      <pane ySplit="1" topLeftCell="A2" activePane="bottomLeft" state="frozen"/>
      <selection pane="bottomLeft" activeCell="L3" sqref="L3"/>
    </sheetView>
  </sheetViews>
  <sheetFormatPr baseColWidth="10" defaultColWidth="8.81640625" defaultRowHeight="15"/>
  <cols>
    <col min="1" max="1" width="15.36328125" style="1" customWidth="1"/>
    <col min="2" max="2" width="18.453125" style="1" bestFit="1" customWidth="1"/>
    <col min="3" max="3" width="14.453125" style="1" customWidth="1"/>
    <col min="4" max="4" width="19.36328125" style="1" bestFit="1" customWidth="1"/>
    <col min="5" max="5" width="23.1796875" style="1" customWidth="1"/>
    <col min="6" max="6" width="25.453125" style="1" customWidth="1"/>
    <col min="7" max="7" width="15.453125" style="1" customWidth="1"/>
    <col min="8" max="8" width="8.81640625" style="1"/>
    <col min="9" max="9" width="14" style="1" bestFit="1" customWidth="1"/>
    <col min="10" max="10" width="40.453125" style="1" customWidth="1"/>
    <col min="11" max="14" width="15.6328125" style="1" customWidth="1"/>
    <col min="15" max="15" width="35.81640625" style="1" customWidth="1"/>
    <col min="16" max="16" width="27.453125" style="1" customWidth="1"/>
    <col min="21" max="16384" width="8.81640625" style="1"/>
  </cols>
  <sheetData>
    <row r="1" spans="1:16">
      <c r="A1" s="67" t="s">
        <v>198</v>
      </c>
      <c r="B1" s="67" t="s">
        <v>13857</v>
      </c>
      <c r="C1" s="67" t="s">
        <v>243</v>
      </c>
      <c r="D1" s="67" t="s">
        <v>13858</v>
      </c>
      <c r="E1" s="67" t="s">
        <v>244</v>
      </c>
      <c r="F1" s="67" t="s">
        <v>245</v>
      </c>
      <c r="G1" s="67" t="s">
        <v>246</v>
      </c>
      <c r="H1" s="67" t="s">
        <v>144</v>
      </c>
      <c r="I1" s="67" t="s">
        <v>247</v>
      </c>
      <c r="J1" s="67" t="s">
        <v>248</v>
      </c>
      <c r="K1" s="67" t="s">
        <v>199</v>
      </c>
      <c r="L1" s="67" t="s">
        <v>251</v>
      </c>
      <c r="M1" s="67" t="s">
        <v>252</v>
      </c>
      <c r="N1" s="67" t="s">
        <v>253</v>
      </c>
      <c r="O1" s="67" t="s">
        <v>249</v>
      </c>
      <c r="P1" s="67" t="s">
        <v>250</v>
      </c>
    </row>
    <row r="2" spans="1:16">
      <c r="A2" s="1" t="s">
        <v>254</v>
      </c>
      <c r="B2" s="95" t="str">
        <f>TRIM(PROPER(A2))</f>
        <v>Jennifer</v>
      </c>
      <c r="C2" s="1" t="s">
        <v>255</v>
      </c>
      <c r="D2" s="95" t="str">
        <f>TRIM(PROPER(C2))</f>
        <v>Mcgrath</v>
      </c>
      <c r="E2" s="95" t="str">
        <f>CONCATENATE(B2," ",D2)</f>
        <v>Jennifer Mcgrath</v>
      </c>
      <c r="F2" s="1" t="s">
        <v>256</v>
      </c>
      <c r="G2" s="1" t="s">
        <v>257</v>
      </c>
      <c r="H2" s="1" t="s">
        <v>105</v>
      </c>
      <c r="I2" s="1">
        <v>62031</v>
      </c>
      <c r="J2" s="95" t="str">
        <f>F2&amp;" "&amp;G2&amp;" "&amp;H2&amp;" "&amp;I2</f>
        <v>985 Eagle Street Fieldon IL 62031</v>
      </c>
      <c r="K2" s="1" t="s">
        <v>200</v>
      </c>
      <c r="L2" s="95" t="str">
        <f>LEFT(K2,3)</f>
        <v>618</v>
      </c>
      <c r="M2" s="95" t="str">
        <f>MID(K2,5,3)</f>
        <v>376</v>
      </c>
      <c r="N2" s="95" t="str">
        <f>RIGHT(K2,4)</f>
        <v>3064</v>
      </c>
      <c r="O2" s="1" t="s">
        <v>258</v>
      </c>
      <c r="P2" s="95" t="str">
        <f>LEFT(O2,SEARCH("@",O2)-1)</f>
        <v>JenniferJMcGrath</v>
      </c>
    </row>
    <row r="3" spans="1:16">
      <c r="A3" s="1" t="s">
        <v>259</v>
      </c>
      <c r="B3" s="95" t="str">
        <f t="shared" ref="B3:B66" si="0">TRIM(PROPER(A3))</f>
        <v>Chad</v>
      </c>
      <c r="C3" s="1" t="s">
        <v>260</v>
      </c>
      <c r="D3" s="95" t="str">
        <f t="shared" ref="D3:D66" si="1">TRIM(PROPER(C3))</f>
        <v>Lewis</v>
      </c>
      <c r="E3" s="95" t="str">
        <f t="shared" ref="E3:E66" si="2">CONCATENATE(B3," ",D3)</f>
        <v>Chad Lewis</v>
      </c>
      <c r="F3" s="1" t="s">
        <v>261</v>
      </c>
      <c r="G3" s="1" t="s">
        <v>262</v>
      </c>
      <c r="H3" s="1" t="s">
        <v>96</v>
      </c>
      <c r="I3" s="1">
        <v>95936</v>
      </c>
      <c r="J3" s="95" t="str">
        <f t="shared" ref="J3:J66" si="3">F3&amp;" "&amp;G3&amp;" "&amp;H3&amp;" "&amp;I3</f>
        <v>267 Francis Mine Downieville CA 95936</v>
      </c>
      <c r="K3" s="1" t="s">
        <v>201</v>
      </c>
      <c r="L3" s="95" t="str">
        <f t="shared" ref="L3:L66" si="4">LEFT(K3,3)</f>
        <v>530</v>
      </c>
      <c r="M3" s="95" t="str">
        <f t="shared" ref="M3:M66" si="5">MID(K3,5,3)</f>
        <v>289</v>
      </c>
      <c r="N3" s="95" t="str">
        <f t="shared" ref="N3:N66" si="6">RIGHT(K3,4)</f>
        <v>3807</v>
      </c>
      <c r="O3" s="1" t="s">
        <v>263</v>
      </c>
      <c r="P3" s="95" t="str">
        <f t="shared" ref="P3:P66" si="7">LEFT(O3,SEARCH("@",O3)-1)</f>
        <v>ChadSLewis</v>
      </c>
    </row>
    <row r="4" spans="1:16">
      <c r="A4" s="1" t="s">
        <v>264</v>
      </c>
      <c r="B4" s="95" t="str">
        <f t="shared" si="0"/>
        <v>Susan</v>
      </c>
      <c r="C4" s="1" t="s">
        <v>265</v>
      </c>
      <c r="D4" s="95" t="str">
        <f t="shared" si="1"/>
        <v>Rodriguez</v>
      </c>
      <c r="E4" s="95" t="str">
        <f t="shared" si="2"/>
        <v>Susan Rodriguez</v>
      </c>
      <c r="F4" s="1" t="s">
        <v>266</v>
      </c>
      <c r="G4" s="1" t="s">
        <v>267</v>
      </c>
      <c r="H4" s="1" t="s">
        <v>122</v>
      </c>
      <c r="I4" s="1">
        <v>7040</v>
      </c>
      <c r="J4" s="95" t="str">
        <f t="shared" si="3"/>
        <v>4620 Williams Mine Road Maplewood NJ 7040</v>
      </c>
      <c r="K4" s="1" t="s">
        <v>202</v>
      </c>
      <c r="L4" s="95" t="str">
        <f t="shared" si="4"/>
        <v>908</v>
      </c>
      <c r="M4" s="95" t="str">
        <f t="shared" si="5"/>
        <v>264</v>
      </c>
      <c r="N4" s="95" t="str">
        <f t="shared" si="6"/>
        <v>1670</v>
      </c>
      <c r="O4" s="1" t="s">
        <v>268</v>
      </c>
      <c r="P4" s="95" t="str">
        <f t="shared" si="7"/>
        <v>SusanSRodriguez</v>
      </c>
    </row>
    <row r="5" spans="1:16">
      <c r="A5" s="1" t="s">
        <v>269</v>
      </c>
      <c r="B5" s="95" t="str">
        <f t="shared" si="0"/>
        <v>Wayne</v>
      </c>
      <c r="C5" s="1" t="s">
        <v>270</v>
      </c>
      <c r="D5" s="95" t="str">
        <f t="shared" si="1"/>
        <v>Nielson</v>
      </c>
      <c r="E5" s="95" t="str">
        <f t="shared" si="2"/>
        <v>Wayne Nielson</v>
      </c>
      <c r="F5" s="1" t="s">
        <v>271</v>
      </c>
      <c r="G5" s="1" t="s">
        <v>272</v>
      </c>
      <c r="H5" s="1" t="s">
        <v>138</v>
      </c>
      <c r="I5" s="1">
        <v>22448</v>
      </c>
      <c r="J5" s="95" t="str">
        <f t="shared" si="3"/>
        <v>1829 White Pine Lane Dahlgren VA 22448</v>
      </c>
      <c r="K5" s="1" t="s">
        <v>203</v>
      </c>
      <c r="L5" s="95" t="str">
        <f t="shared" si="4"/>
        <v>540</v>
      </c>
      <c r="M5" s="95" t="str">
        <f t="shared" si="5"/>
        <v>644</v>
      </c>
      <c r="N5" s="95" t="str">
        <f t="shared" si="6"/>
        <v>7658</v>
      </c>
      <c r="O5" s="1" t="s">
        <v>273</v>
      </c>
      <c r="P5" s="95" t="str">
        <f t="shared" si="7"/>
        <v>WayneMNielson</v>
      </c>
    </row>
    <row r="6" spans="1:16">
      <c r="A6" s="1" t="s">
        <v>274</v>
      </c>
      <c r="B6" s="95" t="str">
        <f t="shared" si="0"/>
        <v>John</v>
      </c>
      <c r="C6" s="1" t="s">
        <v>275</v>
      </c>
      <c r="D6" s="95" t="str">
        <f t="shared" si="1"/>
        <v>Depaul</v>
      </c>
      <c r="E6" s="95" t="str">
        <f t="shared" si="2"/>
        <v>John Depaul</v>
      </c>
      <c r="F6" s="1" t="s">
        <v>276</v>
      </c>
      <c r="G6" s="1" t="s">
        <v>277</v>
      </c>
      <c r="H6" s="1" t="s">
        <v>110</v>
      </c>
      <c r="I6" s="1">
        <v>70815</v>
      </c>
      <c r="J6" s="95" t="str">
        <f t="shared" si="3"/>
        <v>1165 Victoria Street Baton Rouge LA 70815</v>
      </c>
      <c r="K6" s="1" t="s">
        <v>204</v>
      </c>
      <c r="L6" s="95" t="str">
        <f t="shared" si="4"/>
        <v>225</v>
      </c>
      <c r="M6" s="95" t="str">
        <f t="shared" si="5"/>
        <v>274</v>
      </c>
      <c r="N6" s="95" t="str">
        <f t="shared" si="6"/>
        <v>4802</v>
      </c>
      <c r="O6" s="1" t="s">
        <v>278</v>
      </c>
      <c r="P6" s="95" t="str">
        <f t="shared" si="7"/>
        <v>JohnDDepaul</v>
      </c>
    </row>
    <row r="7" spans="1:16">
      <c r="A7" s="1" t="s">
        <v>279</v>
      </c>
      <c r="B7" s="95" t="str">
        <f t="shared" si="0"/>
        <v>Joseph</v>
      </c>
      <c r="C7" s="1" t="s">
        <v>280</v>
      </c>
      <c r="D7" s="95" t="str">
        <f t="shared" si="1"/>
        <v>Martinez</v>
      </c>
      <c r="E7" s="95" t="str">
        <f t="shared" si="2"/>
        <v>Joseph Martinez</v>
      </c>
      <c r="F7" s="1" t="s">
        <v>281</v>
      </c>
      <c r="G7" s="1" t="s">
        <v>282</v>
      </c>
      <c r="H7" s="1" t="s">
        <v>129</v>
      </c>
      <c r="I7" s="1">
        <v>97205</v>
      </c>
      <c r="J7" s="95" t="str">
        <f t="shared" si="3"/>
        <v>3866 Mattson Street Portland OR 97205</v>
      </c>
      <c r="K7" s="1" t="s">
        <v>205</v>
      </c>
      <c r="L7" s="95" t="str">
        <f t="shared" si="4"/>
        <v>503</v>
      </c>
      <c r="M7" s="95" t="str">
        <f t="shared" si="5"/>
        <v>402</v>
      </c>
      <c r="N7" s="95" t="str">
        <f t="shared" si="6"/>
        <v>2075</v>
      </c>
      <c r="O7" s="1" t="s">
        <v>283</v>
      </c>
      <c r="P7" s="95" t="str">
        <f t="shared" si="7"/>
        <v>JosephJMartinez</v>
      </c>
    </row>
    <row r="8" spans="1:16">
      <c r="A8" s="1" t="s">
        <v>284</v>
      </c>
      <c r="B8" s="95" t="str">
        <f t="shared" si="0"/>
        <v>Diane</v>
      </c>
      <c r="C8" s="1" t="s">
        <v>285</v>
      </c>
      <c r="D8" s="95" t="str">
        <f t="shared" si="1"/>
        <v>Henry</v>
      </c>
      <c r="E8" s="95" t="str">
        <f t="shared" si="2"/>
        <v>Diane Henry</v>
      </c>
      <c r="F8" s="1" t="s">
        <v>286</v>
      </c>
      <c r="G8" s="1" t="s">
        <v>287</v>
      </c>
      <c r="H8" s="1" t="s">
        <v>135</v>
      </c>
      <c r="I8" s="1">
        <v>78749</v>
      </c>
      <c r="J8" s="95" t="str">
        <f t="shared" si="3"/>
        <v>3902 Valley Lane Austin TX 78749</v>
      </c>
      <c r="K8" s="1" t="s">
        <v>206</v>
      </c>
      <c r="L8" s="95" t="str">
        <f t="shared" si="4"/>
        <v>512</v>
      </c>
      <c r="M8" s="95" t="str">
        <f t="shared" si="5"/>
        <v>633</v>
      </c>
      <c r="N8" s="95" t="str">
        <f t="shared" si="6"/>
        <v>7667</v>
      </c>
      <c r="O8" s="1" t="s">
        <v>288</v>
      </c>
      <c r="P8" s="95" t="str">
        <f t="shared" si="7"/>
        <v>DianeKHenry</v>
      </c>
    </row>
    <row r="9" spans="1:16">
      <c r="A9" s="1" t="s">
        <v>289</v>
      </c>
      <c r="B9" s="95" t="str">
        <f t="shared" si="0"/>
        <v>Veronica</v>
      </c>
      <c r="C9" s="1" t="s">
        <v>290</v>
      </c>
      <c r="D9" s="95" t="str">
        <f t="shared" si="1"/>
        <v>Comerford</v>
      </c>
      <c r="E9" s="95" t="str">
        <f t="shared" si="2"/>
        <v>Veronica Comerford</v>
      </c>
      <c r="F9" s="1" t="s">
        <v>291</v>
      </c>
      <c r="G9" s="1" t="s">
        <v>292</v>
      </c>
      <c r="H9" s="1" t="s">
        <v>92</v>
      </c>
      <c r="I9" s="1">
        <v>36083</v>
      </c>
      <c r="J9" s="95" t="str">
        <f t="shared" si="3"/>
        <v>3932 Franklin Street Tuskegee AL 36083</v>
      </c>
      <c r="K9" s="1" t="s">
        <v>207</v>
      </c>
      <c r="L9" s="95" t="str">
        <f t="shared" si="4"/>
        <v>334</v>
      </c>
      <c r="M9" s="95" t="str">
        <f t="shared" si="5"/>
        <v>725</v>
      </c>
      <c r="N9" s="95" t="str">
        <f t="shared" si="6"/>
        <v>7343</v>
      </c>
      <c r="O9" s="1" t="s">
        <v>293</v>
      </c>
      <c r="P9" s="95" t="str">
        <f t="shared" si="7"/>
        <v>VeronicaMComerford</v>
      </c>
    </row>
    <row r="10" spans="1:16">
      <c r="A10" s="1" t="s">
        <v>294</v>
      </c>
      <c r="B10" s="95" t="str">
        <f t="shared" si="0"/>
        <v>Beverly</v>
      </c>
      <c r="C10" s="1" t="s">
        <v>295</v>
      </c>
      <c r="D10" s="95" t="str">
        <f t="shared" si="1"/>
        <v>Nixon</v>
      </c>
      <c r="E10" s="95" t="str">
        <f t="shared" si="2"/>
        <v>Beverly Nixon</v>
      </c>
      <c r="F10" s="1" t="s">
        <v>296</v>
      </c>
      <c r="G10" s="1" t="s">
        <v>297</v>
      </c>
      <c r="H10" s="1" t="s">
        <v>124</v>
      </c>
      <c r="I10" s="1">
        <v>11101</v>
      </c>
      <c r="J10" s="95" t="str">
        <f t="shared" si="3"/>
        <v>3480 Dancing Dove Lane Long Island City NY 11101</v>
      </c>
      <c r="K10" s="1" t="s">
        <v>208</v>
      </c>
      <c r="L10" s="95" t="str">
        <f t="shared" si="4"/>
        <v>347</v>
      </c>
      <c r="M10" s="95" t="str">
        <f t="shared" si="5"/>
        <v>626</v>
      </c>
      <c r="N10" s="95" t="str">
        <f t="shared" si="6"/>
        <v>0700</v>
      </c>
      <c r="O10" s="1" t="s">
        <v>298</v>
      </c>
      <c r="P10" s="95" t="str">
        <f t="shared" si="7"/>
        <v>BeverlyDNixon</v>
      </c>
    </row>
    <row r="11" spans="1:16">
      <c r="A11" s="1" t="s">
        <v>299</v>
      </c>
      <c r="B11" s="95" t="str">
        <f t="shared" si="0"/>
        <v>Ivan</v>
      </c>
      <c r="C11" s="1" t="s">
        <v>300</v>
      </c>
      <c r="D11" s="95" t="str">
        <f t="shared" si="1"/>
        <v>Layton</v>
      </c>
      <c r="E11" s="95" t="str">
        <f t="shared" si="2"/>
        <v>Ivan Layton</v>
      </c>
      <c r="F11" s="1" t="s">
        <v>301</v>
      </c>
      <c r="G11" s="1" t="s">
        <v>302</v>
      </c>
      <c r="H11" s="1" t="s">
        <v>124</v>
      </c>
      <c r="I11" s="1">
        <v>12207</v>
      </c>
      <c r="J11" s="95" t="str">
        <f t="shared" si="3"/>
        <v>211 Hardesty Street Albany NY 12207</v>
      </c>
      <c r="K11" s="1" t="s">
        <v>209</v>
      </c>
      <c r="L11" s="95" t="str">
        <f t="shared" si="4"/>
        <v>518</v>
      </c>
      <c r="M11" s="95" t="str">
        <f t="shared" si="5"/>
        <v>431</v>
      </c>
      <c r="N11" s="95" t="str">
        <f t="shared" si="6"/>
        <v>7602</v>
      </c>
      <c r="O11" s="1" t="s">
        <v>303</v>
      </c>
      <c r="P11" s="95" t="str">
        <f t="shared" si="7"/>
        <v>IvanSLayton</v>
      </c>
    </row>
    <row r="12" spans="1:16">
      <c r="A12" s="1" t="s">
        <v>304</v>
      </c>
      <c r="B12" s="95" t="str">
        <f t="shared" si="0"/>
        <v>Shannon</v>
      </c>
      <c r="C12" s="1" t="s">
        <v>305</v>
      </c>
      <c r="D12" s="95" t="str">
        <f t="shared" si="1"/>
        <v>Ford</v>
      </c>
      <c r="E12" s="95" t="str">
        <f t="shared" si="2"/>
        <v>Shannon Ford</v>
      </c>
      <c r="F12" s="1" t="s">
        <v>306</v>
      </c>
      <c r="G12" s="1" t="s">
        <v>307</v>
      </c>
      <c r="H12" s="1" t="s">
        <v>135</v>
      </c>
      <c r="I12" s="1">
        <v>77803</v>
      </c>
      <c r="J12" s="95" t="str">
        <f t="shared" si="3"/>
        <v>4430 Colonial Drive Bryan TX 77803</v>
      </c>
      <c r="K12" s="1" t="s">
        <v>210</v>
      </c>
      <c r="L12" s="95" t="str">
        <f t="shared" si="4"/>
        <v>979</v>
      </c>
      <c r="M12" s="95" t="str">
        <f t="shared" si="5"/>
        <v>814</v>
      </c>
      <c r="N12" s="95" t="str">
        <f t="shared" si="6"/>
        <v>1664</v>
      </c>
      <c r="O12" s="1" t="s">
        <v>308</v>
      </c>
      <c r="P12" s="95" t="str">
        <f t="shared" si="7"/>
        <v>ShannonHFord</v>
      </c>
    </row>
    <row r="13" spans="1:16">
      <c r="A13" s="1" t="s">
        <v>309</v>
      </c>
      <c r="B13" s="95" t="str">
        <f t="shared" si="0"/>
        <v>Debra</v>
      </c>
      <c r="C13" s="1" t="s">
        <v>310</v>
      </c>
      <c r="D13" s="95" t="str">
        <f t="shared" si="1"/>
        <v>Ponce</v>
      </c>
      <c r="E13" s="95" t="str">
        <f t="shared" si="2"/>
        <v>Debra Ponce</v>
      </c>
      <c r="F13" s="1" t="s">
        <v>311</v>
      </c>
      <c r="G13" s="1" t="s">
        <v>312</v>
      </c>
      <c r="H13" s="1" t="s">
        <v>135</v>
      </c>
      <c r="I13" s="1">
        <v>75247</v>
      </c>
      <c r="J13" s="95" t="str">
        <f t="shared" si="3"/>
        <v>4418 Sussex Court Dallas TX 75247</v>
      </c>
      <c r="K13" s="1" t="s">
        <v>211</v>
      </c>
      <c r="L13" s="95" t="str">
        <f t="shared" si="4"/>
        <v>254</v>
      </c>
      <c r="M13" s="95" t="str">
        <f t="shared" si="5"/>
        <v>488</v>
      </c>
      <c r="N13" s="95" t="str">
        <f t="shared" si="6"/>
        <v>3212</v>
      </c>
      <c r="O13" s="1" t="s">
        <v>313</v>
      </c>
      <c r="P13" s="95" t="str">
        <f t="shared" si="7"/>
        <v>DebraFPonce</v>
      </c>
    </row>
    <row r="14" spans="1:16">
      <c r="A14" s="1" t="s">
        <v>314</v>
      </c>
      <c r="B14" s="95" t="str">
        <f t="shared" si="0"/>
        <v>Margaret</v>
      </c>
      <c r="C14" s="1" t="s">
        <v>315</v>
      </c>
      <c r="D14" s="95" t="str">
        <f t="shared" si="1"/>
        <v>Bryner</v>
      </c>
      <c r="E14" s="95" t="str">
        <f t="shared" si="2"/>
        <v>Margaret Bryner</v>
      </c>
      <c r="F14" s="1" t="s">
        <v>316</v>
      </c>
      <c r="G14" s="1" t="s">
        <v>317</v>
      </c>
      <c r="H14" s="1" t="s">
        <v>131</v>
      </c>
      <c r="I14" s="1">
        <v>2905</v>
      </c>
      <c r="J14" s="95" t="str">
        <f t="shared" si="3"/>
        <v>738 Melm Street Providence RI 2905</v>
      </c>
      <c r="K14" s="1" t="s">
        <v>212</v>
      </c>
      <c r="L14" s="95" t="str">
        <f t="shared" si="4"/>
        <v>401</v>
      </c>
      <c r="M14" s="95" t="str">
        <f t="shared" si="5"/>
        <v>222</v>
      </c>
      <c r="N14" s="95" t="str">
        <f t="shared" si="6"/>
        <v>2097</v>
      </c>
      <c r="O14" s="1" t="s">
        <v>318</v>
      </c>
      <c r="P14" s="95" t="str">
        <f t="shared" si="7"/>
        <v>MargaretRBryner</v>
      </c>
    </row>
    <row r="15" spans="1:16">
      <c r="A15" s="1" t="s">
        <v>319</v>
      </c>
      <c r="B15" s="95" t="str">
        <f t="shared" si="0"/>
        <v>Barbara</v>
      </c>
      <c r="C15" s="1" t="s">
        <v>320</v>
      </c>
      <c r="D15" s="95" t="str">
        <f t="shared" si="1"/>
        <v>Smith</v>
      </c>
      <c r="E15" s="95" t="str">
        <f t="shared" si="2"/>
        <v>Barbara Smith</v>
      </c>
      <c r="F15" s="1" t="s">
        <v>321</v>
      </c>
      <c r="G15" s="1" t="s">
        <v>322</v>
      </c>
      <c r="H15" s="1" t="s">
        <v>122</v>
      </c>
      <c r="I15" s="1">
        <v>8232</v>
      </c>
      <c r="J15" s="95" t="str">
        <f t="shared" si="3"/>
        <v>352 Lake Road Egg Harbor NJ 8232</v>
      </c>
      <c r="K15" s="1" t="s">
        <v>213</v>
      </c>
      <c r="L15" s="95" t="str">
        <f t="shared" si="4"/>
        <v>609</v>
      </c>
      <c r="M15" s="95" t="str">
        <f t="shared" si="5"/>
        <v>412</v>
      </c>
      <c r="N15" s="95" t="str">
        <f t="shared" si="6"/>
        <v>4268</v>
      </c>
      <c r="O15" s="1" t="s">
        <v>323</v>
      </c>
      <c r="P15" s="95" t="str">
        <f t="shared" si="7"/>
        <v>BarbaraESmith</v>
      </c>
    </row>
    <row r="16" spans="1:16">
      <c r="A16" s="1" t="s">
        <v>324</v>
      </c>
      <c r="B16" s="95" t="str">
        <f t="shared" si="0"/>
        <v>Mark</v>
      </c>
      <c r="C16" s="1" t="s">
        <v>325</v>
      </c>
      <c r="D16" s="95" t="str">
        <f t="shared" si="1"/>
        <v>Flores</v>
      </c>
      <c r="E16" s="95" t="str">
        <f t="shared" si="2"/>
        <v>Mark Flores</v>
      </c>
      <c r="F16" s="1" t="s">
        <v>326</v>
      </c>
      <c r="G16" s="1" t="s">
        <v>327</v>
      </c>
      <c r="H16" s="1" t="s">
        <v>114</v>
      </c>
      <c r="I16" s="1">
        <v>48607</v>
      </c>
      <c r="J16" s="95" t="str">
        <f t="shared" si="3"/>
        <v>42 Mount Street Saginaw MI 48607</v>
      </c>
      <c r="K16" s="1" t="s">
        <v>329</v>
      </c>
      <c r="L16" s="95" t="str">
        <f t="shared" si="4"/>
        <v>989</v>
      </c>
      <c r="M16" s="95" t="str">
        <f t="shared" si="5"/>
        <v>669</v>
      </c>
      <c r="N16" s="95" t="str">
        <f t="shared" si="6"/>
        <v>4705</v>
      </c>
      <c r="O16" s="1" t="s">
        <v>328</v>
      </c>
      <c r="P16" s="95" t="str">
        <f t="shared" si="7"/>
        <v>MarkSFlores</v>
      </c>
    </row>
    <row r="17" spans="1:16">
      <c r="A17" s="1" t="s">
        <v>330</v>
      </c>
      <c r="B17" s="95" t="str">
        <f t="shared" si="0"/>
        <v>Julie</v>
      </c>
      <c r="C17" s="1" t="s">
        <v>331</v>
      </c>
      <c r="D17" s="95" t="str">
        <f t="shared" si="1"/>
        <v>Purington</v>
      </c>
      <c r="E17" s="95" t="str">
        <f t="shared" si="2"/>
        <v>Julie Purington</v>
      </c>
      <c r="F17" s="1" t="s">
        <v>332</v>
      </c>
      <c r="G17" s="1" t="s">
        <v>333</v>
      </c>
      <c r="H17" s="1" t="s">
        <v>122</v>
      </c>
      <c r="I17" s="1">
        <v>8854</v>
      </c>
      <c r="J17" s="95" t="str">
        <f t="shared" si="3"/>
        <v>4953 Mahlon Street Piscataway NJ 8854</v>
      </c>
      <c r="K17" s="1" t="s">
        <v>335</v>
      </c>
      <c r="L17" s="95" t="str">
        <f t="shared" si="4"/>
        <v>732</v>
      </c>
      <c r="M17" s="95" t="str">
        <f t="shared" si="5"/>
        <v>981</v>
      </c>
      <c r="N17" s="95" t="str">
        <f t="shared" si="6"/>
        <v>4756</v>
      </c>
      <c r="O17" s="1" t="s">
        <v>334</v>
      </c>
      <c r="P17" s="95" t="str">
        <f t="shared" si="7"/>
        <v>JulieBPurington</v>
      </c>
    </row>
    <row r="18" spans="1:16">
      <c r="A18" s="1" t="s">
        <v>336</v>
      </c>
      <c r="B18" s="95" t="str">
        <f t="shared" si="0"/>
        <v>Debbie</v>
      </c>
      <c r="C18" s="1" t="s">
        <v>337</v>
      </c>
      <c r="D18" s="95" t="str">
        <f t="shared" si="1"/>
        <v>Schuler</v>
      </c>
      <c r="E18" s="95" t="str">
        <f t="shared" si="2"/>
        <v>Debbie Schuler</v>
      </c>
      <c r="F18" s="1" t="s">
        <v>338</v>
      </c>
      <c r="G18" s="1" t="s">
        <v>339</v>
      </c>
      <c r="H18" s="1" t="s">
        <v>134</v>
      </c>
      <c r="I18" s="1">
        <v>38008</v>
      </c>
      <c r="J18" s="95" t="str">
        <f t="shared" si="3"/>
        <v>673 Mapleview Drive Bolivar TN 38008</v>
      </c>
      <c r="K18" s="1" t="s">
        <v>341</v>
      </c>
      <c r="L18" s="95" t="str">
        <f t="shared" si="4"/>
        <v>731</v>
      </c>
      <c r="M18" s="95" t="str">
        <f t="shared" si="5"/>
        <v>228</v>
      </c>
      <c r="N18" s="95" t="str">
        <f t="shared" si="6"/>
        <v>0270</v>
      </c>
      <c r="O18" s="1" t="s">
        <v>340</v>
      </c>
      <c r="P18" s="95" t="str">
        <f t="shared" si="7"/>
        <v>DebbieJSchuler</v>
      </c>
    </row>
    <row r="19" spans="1:16">
      <c r="A19" s="1" t="s">
        <v>342</v>
      </c>
      <c r="B19" s="95" t="str">
        <f t="shared" si="0"/>
        <v>Grace</v>
      </c>
      <c r="C19" s="1" t="s">
        <v>343</v>
      </c>
      <c r="D19" s="95" t="str">
        <f t="shared" si="1"/>
        <v>Renninger</v>
      </c>
      <c r="E19" s="95" t="str">
        <f t="shared" si="2"/>
        <v>Grace Renninger</v>
      </c>
      <c r="F19" s="1" t="s">
        <v>344</v>
      </c>
      <c r="G19" s="1" t="s">
        <v>195</v>
      </c>
      <c r="H19" s="1" t="s">
        <v>105</v>
      </c>
      <c r="I19" s="1">
        <v>60661</v>
      </c>
      <c r="J19" s="95" t="str">
        <f t="shared" si="3"/>
        <v>2363 Oakmound Road Chicago IL 60661</v>
      </c>
      <c r="K19" s="1" t="s">
        <v>346</v>
      </c>
      <c r="L19" s="95" t="str">
        <f t="shared" si="4"/>
        <v>773</v>
      </c>
      <c r="M19" s="95" t="str">
        <f t="shared" si="5"/>
        <v>250</v>
      </c>
      <c r="N19" s="95" t="str">
        <f t="shared" si="6"/>
        <v>4788</v>
      </c>
      <c r="O19" s="1" t="s">
        <v>345</v>
      </c>
      <c r="P19" s="95" t="str">
        <f t="shared" si="7"/>
        <v>GraceCRenninger</v>
      </c>
    </row>
    <row r="20" spans="1:16">
      <c r="A20" s="1" t="s">
        <v>347</v>
      </c>
      <c r="B20" s="95" t="str">
        <f t="shared" si="0"/>
        <v>James</v>
      </c>
      <c r="C20" s="1" t="s">
        <v>348</v>
      </c>
      <c r="D20" s="95" t="str">
        <f t="shared" si="1"/>
        <v>Weiss</v>
      </c>
      <c r="E20" s="95" t="str">
        <f t="shared" si="2"/>
        <v>James Weiss</v>
      </c>
      <c r="F20" s="1" t="s">
        <v>349</v>
      </c>
      <c r="G20" s="1" t="s">
        <v>350</v>
      </c>
      <c r="H20" s="1" t="s">
        <v>135</v>
      </c>
      <c r="I20" s="1">
        <v>77060</v>
      </c>
      <c r="J20" s="95" t="str">
        <f t="shared" si="3"/>
        <v>1278 Cemetery Street Houston TX 77060</v>
      </c>
      <c r="K20" s="1" t="s">
        <v>352</v>
      </c>
      <c r="L20" s="95" t="str">
        <f t="shared" si="4"/>
        <v>832</v>
      </c>
      <c r="M20" s="95" t="str">
        <f t="shared" si="5"/>
        <v>232</v>
      </c>
      <c r="N20" s="95" t="str">
        <f t="shared" si="6"/>
        <v>4190</v>
      </c>
      <c r="O20" s="1" t="s">
        <v>351</v>
      </c>
      <c r="P20" s="95" t="str">
        <f t="shared" si="7"/>
        <v>JamesCWeiss</v>
      </c>
    </row>
    <row r="21" spans="1:16">
      <c r="A21" s="1" t="s">
        <v>353</v>
      </c>
      <c r="B21" s="95" t="str">
        <f t="shared" si="0"/>
        <v>Addie</v>
      </c>
      <c r="C21" s="1" t="s">
        <v>354</v>
      </c>
      <c r="D21" s="95" t="str">
        <f t="shared" si="1"/>
        <v>Stevenson</v>
      </c>
      <c r="E21" s="95" t="str">
        <f t="shared" si="2"/>
        <v>Addie Stevenson</v>
      </c>
      <c r="F21" s="1" t="s">
        <v>355</v>
      </c>
      <c r="G21" s="1" t="s">
        <v>356</v>
      </c>
      <c r="H21" s="1" t="s">
        <v>101</v>
      </c>
      <c r="I21" s="1">
        <v>32256</v>
      </c>
      <c r="J21" s="95" t="str">
        <f t="shared" si="3"/>
        <v>336 Alpha Avenue Jacksonville FL 32256</v>
      </c>
      <c r="K21" s="1" t="s">
        <v>358</v>
      </c>
      <c r="L21" s="95" t="str">
        <f t="shared" si="4"/>
        <v>904</v>
      </c>
      <c r="M21" s="95" t="str">
        <f t="shared" si="5"/>
        <v>248</v>
      </c>
      <c r="N21" s="95" t="str">
        <f t="shared" si="6"/>
        <v>2500</v>
      </c>
      <c r="O21" s="1" t="s">
        <v>357</v>
      </c>
      <c r="P21" s="95" t="str">
        <f t="shared" si="7"/>
        <v>AddieJStevenson</v>
      </c>
    </row>
    <row r="22" spans="1:16">
      <c r="A22" s="1" t="s">
        <v>359</v>
      </c>
      <c r="B22" s="95" t="str">
        <f t="shared" si="0"/>
        <v>Patrick</v>
      </c>
      <c r="C22" s="1" t="s">
        <v>360</v>
      </c>
      <c r="D22" s="95" t="str">
        <f t="shared" si="1"/>
        <v>Mccurdy</v>
      </c>
      <c r="E22" s="95" t="str">
        <f t="shared" si="2"/>
        <v>Patrick Mccurdy</v>
      </c>
      <c r="F22" s="1" t="s">
        <v>361</v>
      </c>
      <c r="G22" s="1" t="s">
        <v>362</v>
      </c>
      <c r="H22" s="1" t="s">
        <v>119</v>
      </c>
      <c r="I22" s="1">
        <v>68956</v>
      </c>
      <c r="J22" s="95" t="str">
        <f t="shared" si="3"/>
        <v>2166 North Avenue Kenesaw NE 68956</v>
      </c>
      <c r="K22" s="1" t="s">
        <v>364</v>
      </c>
      <c r="L22" s="95" t="str">
        <f t="shared" si="4"/>
        <v>402</v>
      </c>
      <c r="M22" s="95" t="str">
        <f t="shared" si="5"/>
        <v>752</v>
      </c>
      <c r="N22" s="95" t="str">
        <f t="shared" si="6"/>
        <v>6280</v>
      </c>
      <c r="O22" s="1" t="s">
        <v>363</v>
      </c>
      <c r="P22" s="95" t="str">
        <f t="shared" si="7"/>
        <v>PatrickRMcCurdy</v>
      </c>
    </row>
    <row r="23" spans="1:16">
      <c r="A23" s="1" t="s">
        <v>365</v>
      </c>
      <c r="B23" s="95" t="str">
        <f t="shared" si="0"/>
        <v>Laura</v>
      </c>
      <c r="C23" s="1" t="s">
        <v>366</v>
      </c>
      <c r="D23" s="95" t="str">
        <f t="shared" si="1"/>
        <v>Hailey</v>
      </c>
      <c r="E23" s="95" t="str">
        <f t="shared" si="2"/>
        <v>Laura Hailey</v>
      </c>
      <c r="F23" s="1" t="s">
        <v>367</v>
      </c>
      <c r="G23" s="1" t="s">
        <v>368</v>
      </c>
      <c r="H23" s="1" t="s">
        <v>136</v>
      </c>
      <c r="I23" s="1">
        <v>84627</v>
      </c>
      <c r="J23" s="95" t="str">
        <f t="shared" si="3"/>
        <v>3684 North Street Ephraim UT 84627</v>
      </c>
      <c r="K23" s="1" t="s">
        <v>370</v>
      </c>
      <c r="L23" s="95" t="str">
        <f t="shared" si="4"/>
        <v>435</v>
      </c>
      <c r="M23" s="95" t="str">
        <f t="shared" si="5"/>
        <v>283</v>
      </c>
      <c r="N23" s="95" t="str">
        <f t="shared" si="6"/>
        <v>1109</v>
      </c>
      <c r="O23" s="1" t="s">
        <v>369</v>
      </c>
      <c r="P23" s="95" t="str">
        <f t="shared" si="7"/>
        <v>LauraAHailey</v>
      </c>
    </row>
    <row r="24" spans="1:16">
      <c r="A24" s="1" t="s">
        <v>371</v>
      </c>
      <c r="B24" s="95" t="str">
        <f t="shared" si="0"/>
        <v>Daniel</v>
      </c>
      <c r="C24" s="1" t="s">
        <v>372</v>
      </c>
      <c r="D24" s="95" t="str">
        <f t="shared" si="1"/>
        <v>Girard</v>
      </c>
      <c r="E24" s="95" t="str">
        <f t="shared" si="2"/>
        <v>Daniel Girard</v>
      </c>
      <c r="F24" s="1" t="s">
        <v>373</v>
      </c>
      <c r="G24" s="1" t="s">
        <v>374</v>
      </c>
      <c r="H24" s="1" t="s">
        <v>140</v>
      </c>
      <c r="I24" s="1">
        <v>25443</v>
      </c>
      <c r="J24" s="95" t="str">
        <f t="shared" si="3"/>
        <v>1678 Kelly Drive Shepherdstown WV 25443</v>
      </c>
      <c r="K24" s="1" t="s">
        <v>376</v>
      </c>
      <c r="L24" s="95" t="str">
        <f t="shared" si="4"/>
        <v>304</v>
      </c>
      <c r="M24" s="95" t="str">
        <f t="shared" si="5"/>
        <v>870</v>
      </c>
      <c r="N24" s="95" t="str">
        <f t="shared" si="6"/>
        <v>4512</v>
      </c>
      <c r="O24" s="1" t="s">
        <v>375</v>
      </c>
      <c r="P24" s="95" t="str">
        <f t="shared" si="7"/>
        <v>DanielMGirard</v>
      </c>
    </row>
    <row r="25" spans="1:16">
      <c r="A25" s="1" t="s">
        <v>377</v>
      </c>
      <c r="B25" s="95" t="str">
        <f t="shared" si="0"/>
        <v>Queen</v>
      </c>
      <c r="C25" s="1" t="s">
        <v>378</v>
      </c>
      <c r="D25" s="95" t="str">
        <f t="shared" si="1"/>
        <v>Watson</v>
      </c>
      <c r="E25" s="95" t="str">
        <f t="shared" si="2"/>
        <v>Queen Watson</v>
      </c>
      <c r="F25" s="1" t="s">
        <v>379</v>
      </c>
      <c r="G25" s="1" t="s">
        <v>380</v>
      </c>
      <c r="H25" s="1" t="s">
        <v>96</v>
      </c>
      <c r="I25" s="1">
        <v>90017</v>
      </c>
      <c r="J25" s="95" t="str">
        <f t="shared" si="3"/>
        <v>1697 Fincham Road Los Angeles CA 90017</v>
      </c>
      <c r="K25" s="1" t="s">
        <v>382</v>
      </c>
      <c r="L25" s="95" t="str">
        <f t="shared" si="4"/>
        <v>760</v>
      </c>
      <c r="M25" s="95" t="str">
        <f t="shared" si="5"/>
        <v>488</v>
      </c>
      <c r="N25" s="95" t="str">
        <f t="shared" si="6"/>
        <v>9781</v>
      </c>
      <c r="O25" s="1" t="s">
        <v>381</v>
      </c>
      <c r="P25" s="95" t="str">
        <f t="shared" si="7"/>
        <v>QueenRWatson</v>
      </c>
    </row>
    <row r="26" spans="1:16">
      <c r="A26" s="1" t="s">
        <v>383</v>
      </c>
      <c r="B26" s="95" t="str">
        <f t="shared" si="0"/>
        <v>Lisa</v>
      </c>
      <c r="C26" s="1" t="s">
        <v>384</v>
      </c>
      <c r="D26" s="95" t="str">
        <f t="shared" si="1"/>
        <v>Taylor</v>
      </c>
      <c r="E26" s="95" t="str">
        <f t="shared" si="2"/>
        <v>Lisa Taylor</v>
      </c>
      <c r="F26" s="1" t="s">
        <v>385</v>
      </c>
      <c r="G26" s="1" t="s">
        <v>386</v>
      </c>
      <c r="H26" s="1" t="s">
        <v>124</v>
      </c>
      <c r="I26" s="1">
        <v>10601</v>
      </c>
      <c r="J26" s="95" t="str">
        <f t="shared" si="3"/>
        <v>3132 Deans Lane White Plains NY 10601</v>
      </c>
      <c r="K26" s="1" t="s">
        <v>388</v>
      </c>
      <c r="L26" s="95" t="str">
        <f t="shared" si="4"/>
        <v>914</v>
      </c>
      <c r="M26" s="95" t="str">
        <f t="shared" si="5"/>
        <v>890</v>
      </c>
      <c r="N26" s="95" t="str">
        <f t="shared" si="6"/>
        <v>1038</v>
      </c>
      <c r="O26" s="1" t="s">
        <v>387</v>
      </c>
      <c r="P26" s="95" t="str">
        <f t="shared" si="7"/>
        <v>LisaMTaylor</v>
      </c>
    </row>
    <row r="27" spans="1:16">
      <c r="A27" s="1" t="s">
        <v>389</v>
      </c>
      <c r="B27" s="95" t="str">
        <f t="shared" si="0"/>
        <v>Efrain</v>
      </c>
      <c r="C27" s="1" t="s">
        <v>390</v>
      </c>
      <c r="D27" s="95" t="str">
        <f t="shared" si="1"/>
        <v>Barrick</v>
      </c>
      <c r="E27" s="95" t="str">
        <f t="shared" si="2"/>
        <v>Efrain Barrick</v>
      </c>
      <c r="F27" s="1" t="s">
        <v>391</v>
      </c>
      <c r="G27" s="1" t="s">
        <v>392</v>
      </c>
      <c r="H27" s="1" t="s">
        <v>102</v>
      </c>
      <c r="I27" s="1">
        <v>30338</v>
      </c>
      <c r="J27" s="95" t="str">
        <f t="shared" si="3"/>
        <v>3277 Elk Creek Road Dunwoody GA 30338</v>
      </c>
      <c r="K27" s="1" t="s">
        <v>394</v>
      </c>
      <c r="L27" s="95" t="str">
        <f t="shared" si="4"/>
        <v>770</v>
      </c>
      <c r="M27" s="95" t="str">
        <f t="shared" si="5"/>
        <v>522</v>
      </c>
      <c r="N27" s="95" t="str">
        <f t="shared" si="6"/>
        <v>8310</v>
      </c>
      <c r="O27" s="1" t="s">
        <v>393</v>
      </c>
      <c r="P27" s="95" t="str">
        <f t="shared" si="7"/>
        <v>EfrainDBarrick</v>
      </c>
    </row>
    <row r="28" spans="1:16">
      <c r="A28" s="1" t="s">
        <v>395</v>
      </c>
      <c r="B28" s="95" t="str">
        <f t="shared" si="0"/>
        <v>Robert</v>
      </c>
      <c r="C28" s="1" t="s">
        <v>396</v>
      </c>
      <c r="D28" s="95" t="str">
        <f t="shared" si="1"/>
        <v>Saladin</v>
      </c>
      <c r="E28" s="95" t="str">
        <f t="shared" si="2"/>
        <v>Robert Saladin</v>
      </c>
      <c r="F28" s="1" t="s">
        <v>397</v>
      </c>
      <c r="G28" s="1" t="s">
        <v>398</v>
      </c>
      <c r="H28" s="1" t="s">
        <v>125</v>
      </c>
      <c r="I28" s="1">
        <v>27893</v>
      </c>
      <c r="J28" s="95" t="str">
        <f t="shared" si="3"/>
        <v>2840 Yorkshire Circle Wilson NC 27893</v>
      </c>
      <c r="K28" s="1" t="s">
        <v>400</v>
      </c>
      <c r="L28" s="95" t="str">
        <f t="shared" si="4"/>
        <v>252</v>
      </c>
      <c r="M28" s="95" t="str">
        <f t="shared" si="5"/>
        <v>296</v>
      </c>
      <c r="N28" s="95" t="str">
        <f t="shared" si="6"/>
        <v>0325</v>
      </c>
      <c r="O28" s="1" t="s">
        <v>399</v>
      </c>
      <c r="P28" s="95" t="str">
        <f t="shared" si="7"/>
        <v>RobertZSaladin</v>
      </c>
    </row>
    <row r="29" spans="1:16">
      <c r="A29" s="1" t="s">
        <v>401</v>
      </c>
      <c r="B29" s="95" t="str">
        <f t="shared" si="0"/>
        <v>Cynthia</v>
      </c>
      <c r="C29" s="1" t="s">
        <v>402</v>
      </c>
      <c r="D29" s="95" t="str">
        <f t="shared" si="1"/>
        <v>Reyes</v>
      </c>
      <c r="E29" s="95" t="str">
        <f t="shared" si="2"/>
        <v>Cynthia Reyes</v>
      </c>
      <c r="F29" s="1" t="s">
        <v>403</v>
      </c>
      <c r="G29" s="1" t="s">
        <v>404</v>
      </c>
      <c r="H29" s="1" t="s">
        <v>113</v>
      </c>
      <c r="I29" s="1">
        <v>2334</v>
      </c>
      <c r="J29" s="95" t="str">
        <f t="shared" si="3"/>
        <v>4409 Kovar Road Easton MA 2334</v>
      </c>
      <c r="K29" s="1" t="s">
        <v>406</v>
      </c>
      <c r="L29" s="95" t="str">
        <f t="shared" si="4"/>
        <v>508</v>
      </c>
      <c r="M29" s="95" t="str">
        <f t="shared" si="5"/>
        <v>565</v>
      </c>
      <c r="N29" s="95" t="str">
        <f t="shared" si="6"/>
        <v>7448</v>
      </c>
      <c r="O29" s="1" t="s">
        <v>405</v>
      </c>
      <c r="P29" s="95" t="str">
        <f t="shared" si="7"/>
        <v>CynthiaWReyes</v>
      </c>
    </row>
    <row r="30" spans="1:16">
      <c r="A30" s="1" t="s">
        <v>407</v>
      </c>
      <c r="B30" s="95" t="str">
        <f t="shared" si="0"/>
        <v>Patricia</v>
      </c>
      <c r="C30" s="1" t="s">
        <v>408</v>
      </c>
      <c r="D30" s="95" t="str">
        <f t="shared" si="1"/>
        <v>Alderete</v>
      </c>
      <c r="E30" s="95" t="str">
        <f t="shared" si="2"/>
        <v>Patricia Alderete</v>
      </c>
      <c r="F30" s="1" t="s">
        <v>409</v>
      </c>
      <c r="G30" s="1" t="s">
        <v>410</v>
      </c>
      <c r="H30" s="1" t="s">
        <v>125</v>
      </c>
      <c r="I30" s="1">
        <v>28202</v>
      </c>
      <c r="J30" s="95" t="str">
        <f t="shared" si="3"/>
        <v>3503 Hannah Street Charlotte NC 28202</v>
      </c>
      <c r="K30" s="1" t="s">
        <v>412</v>
      </c>
      <c r="L30" s="95" t="str">
        <f t="shared" si="4"/>
        <v>828</v>
      </c>
      <c r="M30" s="95" t="str">
        <f t="shared" si="5"/>
        <v>426</v>
      </c>
      <c r="N30" s="95" t="str">
        <f t="shared" si="6"/>
        <v>4327</v>
      </c>
      <c r="O30" s="1" t="s">
        <v>411</v>
      </c>
      <c r="P30" s="95" t="str">
        <f t="shared" si="7"/>
        <v>PatriciaVAlderete</v>
      </c>
    </row>
    <row r="31" spans="1:16">
      <c r="A31" s="1" t="s">
        <v>413</v>
      </c>
      <c r="B31" s="95" t="str">
        <f t="shared" si="0"/>
        <v>Cyrstal</v>
      </c>
      <c r="C31" s="1" t="s">
        <v>414</v>
      </c>
      <c r="D31" s="95" t="str">
        <f t="shared" si="1"/>
        <v>Reid</v>
      </c>
      <c r="E31" s="95" t="str">
        <f t="shared" si="2"/>
        <v>Cyrstal Reid</v>
      </c>
      <c r="F31" s="1" t="s">
        <v>415</v>
      </c>
      <c r="G31" s="1" t="s">
        <v>410</v>
      </c>
      <c r="H31" s="1" t="s">
        <v>125</v>
      </c>
      <c r="I31" s="1">
        <v>28202</v>
      </c>
      <c r="J31" s="95" t="str">
        <f t="shared" si="3"/>
        <v>205 Red Dog Road Charlotte NC 28202</v>
      </c>
      <c r="K31" s="1" t="s">
        <v>417</v>
      </c>
      <c r="L31" s="95" t="str">
        <f t="shared" si="4"/>
        <v>704</v>
      </c>
      <c r="M31" s="95" t="str">
        <f t="shared" si="5"/>
        <v>330</v>
      </c>
      <c r="N31" s="95" t="str">
        <f t="shared" si="6"/>
        <v>8800</v>
      </c>
      <c r="O31" s="1" t="s">
        <v>416</v>
      </c>
      <c r="P31" s="95" t="str">
        <f t="shared" si="7"/>
        <v>CyrstalRReid</v>
      </c>
    </row>
    <row r="32" spans="1:16">
      <c r="A32" s="1" t="s">
        <v>418</v>
      </c>
      <c r="B32" s="95" t="str">
        <f t="shared" si="0"/>
        <v>Jonathan</v>
      </c>
      <c r="C32" s="1" t="s">
        <v>419</v>
      </c>
      <c r="D32" s="95" t="str">
        <f t="shared" si="1"/>
        <v>Tubbs</v>
      </c>
      <c r="E32" s="95" t="str">
        <f t="shared" si="2"/>
        <v>Jonathan Tubbs</v>
      </c>
      <c r="F32" s="1" t="s">
        <v>420</v>
      </c>
      <c r="G32" s="1" t="s">
        <v>312</v>
      </c>
      <c r="H32" s="1" t="s">
        <v>135</v>
      </c>
      <c r="I32" s="1">
        <v>75207</v>
      </c>
      <c r="J32" s="95" t="str">
        <f t="shared" si="3"/>
        <v>4339 Oakridge Lane Dallas TX 75207</v>
      </c>
      <c r="K32" s="1" t="s">
        <v>422</v>
      </c>
      <c r="L32" s="95" t="str">
        <f t="shared" si="4"/>
        <v>469</v>
      </c>
      <c r="M32" s="95" t="str">
        <f t="shared" si="5"/>
        <v>916</v>
      </c>
      <c r="N32" s="95" t="str">
        <f t="shared" si="6"/>
        <v>2924</v>
      </c>
      <c r="O32" s="1" t="s">
        <v>421</v>
      </c>
      <c r="P32" s="95" t="str">
        <f t="shared" si="7"/>
        <v>JonathanCTubbs</v>
      </c>
    </row>
    <row r="33" spans="1:16">
      <c r="A33" s="1" t="s">
        <v>423</v>
      </c>
      <c r="B33" s="95" t="str">
        <f t="shared" si="0"/>
        <v>Vonda</v>
      </c>
      <c r="C33" s="1" t="s">
        <v>424</v>
      </c>
      <c r="D33" s="95" t="str">
        <f t="shared" si="1"/>
        <v>Orbison</v>
      </c>
      <c r="E33" s="95" t="str">
        <f t="shared" si="2"/>
        <v>Vonda Orbison</v>
      </c>
      <c r="F33" s="1" t="s">
        <v>425</v>
      </c>
      <c r="G33" s="1" t="s">
        <v>191</v>
      </c>
      <c r="H33" s="1" t="s">
        <v>113</v>
      </c>
      <c r="I33" s="1">
        <v>2110</v>
      </c>
      <c r="J33" s="95" t="str">
        <f t="shared" si="3"/>
        <v>791 Levy Court Boston MA 2110</v>
      </c>
      <c r="K33" s="1" t="s">
        <v>427</v>
      </c>
      <c r="L33" s="95" t="str">
        <f t="shared" si="4"/>
        <v>978</v>
      </c>
      <c r="M33" s="95" t="str">
        <f t="shared" si="5"/>
        <v>709</v>
      </c>
      <c r="N33" s="95" t="str">
        <f t="shared" si="6"/>
        <v>5147</v>
      </c>
      <c r="O33" s="1" t="s">
        <v>426</v>
      </c>
      <c r="P33" s="95" t="str">
        <f t="shared" si="7"/>
        <v>VondaCOrbison</v>
      </c>
    </row>
    <row r="34" spans="1:16">
      <c r="A34" s="1" t="s">
        <v>428</v>
      </c>
      <c r="B34" s="95" t="str">
        <f t="shared" si="0"/>
        <v>Paula</v>
      </c>
      <c r="C34" s="1" t="s">
        <v>429</v>
      </c>
      <c r="D34" s="95" t="str">
        <f t="shared" si="1"/>
        <v>Osborn</v>
      </c>
      <c r="E34" s="95" t="str">
        <f t="shared" si="2"/>
        <v>Paula Osborn</v>
      </c>
      <c r="F34" s="1" t="s">
        <v>430</v>
      </c>
      <c r="G34" s="1" t="s">
        <v>431</v>
      </c>
      <c r="H34" s="1" t="s">
        <v>127</v>
      </c>
      <c r="I34" s="1">
        <v>43215</v>
      </c>
      <c r="J34" s="95" t="str">
        <f t="shared" si="3"/>
        <v>3544 Old House Drive Columbus OH 43215</v>
      </c>
      <c r="K34" s="1" t="s">
        <v>433</v>
      </c>
      <c r="L34" s="95" t="str">
        <f t="shared" si="4"/>
        <v>740</v>
      </c>
      <c r="M34" s="95" t="str">
        <f t="shared" si="5"/>
        <v>879</v>
      </c>
      <c r="N34" s="95" t="str">
        <f t="shared" si="6"/>
        <v>2454</v>
      </c>
      <c r="O34" s="1" t="s">
        <v>432</v>
      </c>
      <c r="P34" s="95" t="str">
        <f t="shared" si="7"/>
        <v>PaulaTOsborn</v>
      </c>
    </row>
    <row r="35" spans="1:16">
      <c r="A35" s="1" t="s">
        <v>434</v>
      </c>
      <c r="B35" s="95" t="str">
        <f t="shared" si="0"/>
        <v>Lillie</v>
      </c>
      <c r="C35" s="1" t="s">
        <v>435</v>
      </c>
      <c r="D35" s="95" t="str">
        <f t="shared" si="1"/>
        <v>Bohanon</v>
      </c>
      <c r="E35" s="95" t="str">
        <f t="shared" si="2"/>
        <v>Lillie Bohanon</v>
      </c>
      <c r="F35" s="1" t="s">
        <v>436</v>
      </c>
      <c r="G35" s="1" t="s">
        <v>437</v>
      </c>
      <c r="H35" s="1" t="s">
        <v>122</v>
      </c>
      <c r="I35" s="1">
        <v>7102</v>
      </c>
      <c r="J35" s="95" t="str">
        <f t="shared" si="3"/>
        <v>1899 Stonepot Road Newark NJ 7102</v>
      </c>
      <c r="K35" s="1" t="s">
        <v>439</v>
      </c>
      <c r="L35" s="95" t="str">
        <f t="shared" si="4"/>
        <v>908</v>
      </c>
      <c r="M35" s="95" t="str">
        <f t="shared" si="5"/>
        <v>458</v>
      </c>
      <c r="N35" s="95" t="str">
        <f t="shared" si="6"/>
        <v>6834</v>
      </c>
      <c r="O35" s="1" t="s">
        <v>438</v>
      </c>
      <c r="P35" s="95" t="str">
        <f t="shared" si="7"/>
        <v>LillieRBohanon</v>
      </c>
    </row>
    <row r="36" spans="1:16">
      <c r="A36" s="1" t="s">
        <v>440</v>
      </c>
      <c r="B36" s="95" t="str">
        <f t="shared" si="0"/>
        <v>Jane</v>
      </c>
      <c r="C36" s="1" t="s">
        <v>441</v>
      </c>
      <c r="D36" s="95" t="str">
        <f t="shared" si="1"/>
        <v>Tapia</v>
      </c>
      <c r="E36" s="95" t="str">
        <f t="shared" si="2"/>
        <v>Jane Tapia</v>
      </c>
      <c r="F36" s="1" t="s">
        <v>442</v>
      </c>
      <c r="G36" s="1" t="s">
        <v>443</v>
      </c>
      <c r="H36" s="1" t="s">
        <v>101</v>
      </c>
      <c r="I36" s="1">
        <v>33901</v>
      </c>
      <c r="J36" s="95" t="str">
        <f t="shared" si="3"/>
        <v>3257 Lunetta Street Fort Myers FL 33901</v>
      </c>
      <c r="K36" s="1" t="s">
        <v>445</v>
      </c>
      <c r="L36" s="95" t="str">
        <f t="shared" si="4"/>
        <v>941</v>
      </c>
      <c r="M36" s="95" t="str">
        <f t="shared" si="5"/>
        <v>326</v>
      </c>
      <c r="N36" s="95" t="str">
        <f t="shared" si="6"/>
        <v>9242</v>
      </c>
      <c r="O36" s="1" t="s">
        <v>444</v>
      </c>
      <c r="P36" s="95" t="str">
        <f t="shared" si="7"/>
        <v>JaneJTapia</v>
      </c>
    </row>
    <row r="37" spans="1:16">
      <c r="A37" s="1" t="s">
        <v>446</v>
      </c>
      <c r="B37" s="95" t="str">
        <f t="shared" si="0"/>
        <v>Gene</v>
      </c>
      <c r="C37" s="1" t="s">
        <v>447</v>
      </c>
      <c r="D37" s="95" t="str">
        <f t="shared" si="1"/>
        <v>Vaughn</v>
      </c>
      <c r="E37" s="95" t="str">
        <f t="shared" si="2"/>
        <v>Gene Vaughn</v>
      </c>
      <c r="F37" s="1" t="s">
        <v>448</v>
      </c>
      <c r="G37" s="1" t="s">
        <v>87</v>
      </c>
      <c r="H37" s="1" t="s">
        <v>115</v>
      </c>
      <c r="I37" s="1">
        <v>55792</v>
      </c>
      <c r="J37" s="95" t="str">
        <f t="shared" si="3"/>
        <v>3811 Eagle Lane Virginia MN 55792</v>
      </c>
      <c r="K37" s="1" t="s">
        <v>450</v>
      </c>
      <c r="L37" s="95" t="str">
        <f t="shared" si="4"/>
        <v>218</v>
      </c>
      <c r="M37" s="95" t="str">
        <f t="shared" si="5"/>
        <v>741</v>
      </c>
      <c r="N37" s="95" t="str">
        <f t="shared" si="6"/>
        <v>8941</v>
      </c>
      <c r="O37" s="1" t="s">
        <v>449</v>
      </c>
      <c r="P37" s="95" t="str">
        <f t="shared" si="7"/>
        <v>GeneEVaughn</v>
      </c>
    </row>
    <row r="38" spans="1:16">
      <c r="A38" s="1" t="s">
        <v>451</v>
      </c>
      <c r="B38" s="95" t="str">
        <f t="shared" si="0"/>
        <v>Michele</v>
      </c>
      <c r="C38" s="1" t="s">
        <v>452</v>
      </c>
      <c r="D38" s="95" t="str">
        <f t="shared" si="1"/>
        <v>Richard</v>
      </c>
      <c r="E38" s="95" t="str">
        <f t="shared" si="2"/>
        <v>Michele Richard</v>
      </c>
      <c r="F38" s="1" t="s">
        <v>453</v>
      </c>
      <c r="G38" s="1" t="s">
        <v>454</v>
      </c>
      <c r="H38" s="1" t="s">
        <v>104</v>
      </c>
      <c r="I38" s="1">
        <v>99202</v>
      </c>
      <c r="J38" s="95" t="str">
        <f t="shared" si="3"/>
        <v>4227 Poplar Chase Lane Spokane ID 99202</v>
      </c>
      <c r="K38" s="1" t="s">
        <v>456</v>
      </c>
      <c r="L38" s="95" t="str">
        <f t="shared" si="4"/>
        <v>208</v>
      </c>
      <c r="M38" s="95" t="str">
        <f t="shared" si="5"/>
        <v>305</v>
      </c>
      <c r="N38" s="95" t="str">
        <f t="shared" si="6"/>
        <v>3790</v>
      </c>
      <c r="O38" s="1" t="s">
        <v>455</v>
      </c>
      <c r="P38" s="95" t="str">
        <f t="shared" si="7"/>
        <v>MicheleARichard</v>
      </c>
    </row>
    <row r="39" spans="1:16">
      <c r="A39" s="1" t="s">
        <v>457</v>
      </c>
      <c r="B39" s="95" t="str">
        <f t="shared" si="0"/>
        <v>Anthony</v>
      </c>
      <c r="C39" s="1" t="s">
        <v>458</v>
      </c>
      <c r="D39" s="95" t="str">
        <f t="shared" si="1"/>
        <v>Richmond</v>
      </c>
      <c r="E39" s="95" t="str">
        <f t="shared" si="2"/>
        <v>Anthony Richmond</v>
      </c>
      <c r="F39" s="1" t="s">
        <v>459</v>
      </c>
      <c r="G39" s="1" t="s">
        <v>460</v>
      </c>
      <c r="H39" s="1" t="s">
        <v>96</v>
      </c>
      <c r="I39" s="1">
        <v>94030</v>
      </c>
      <c r="J39" s="95" t="str">
        <f t="shared" si="3"/>
        <v>4845 Rardin Drive Millbrae CA 94030</v>
      </c>
      <c r="K39" s="1" t="s">
        <v>462</v>
      </c>
      <c r="L39" s="95" t="str">
        <f t="shared" si="4"/>
        <v>650</v>
      </c>
      <c r="M39" s="95" t="str">
        <f t="shared" si="5"/>
        <v>652</v>
      </c>
      <c r="N39" s="95" t="str">
        <f t="shared" si="6"/>
        <v>2518</v>
      </c>
      <c r="O39" s="1" t="s">
        <v>461</v>
      </c>
      <c r="P39" s="95" t="str">
        <f t="shared" si="7"/>
        <v>AnthonyDRichmond</v>
      </c>
    </row>
    <row r="40" spans="1:16">
      <c r="A40" s="1" t="s">
        <v>463</v>
      </c>
      <c r="B40" s="95" t="str">
        <f t="shared" si="0"/>
        <v>George</v>
      </c>
      <c r="C40" s="1" t="s">
        <v>464</v>
      </c>
      <c r="D40" s="95" t="str">
        <f t="shared" si="1"/>
        <v>Barnes</v>
      </c>
      <c r="E40" s="95" t="str">
        <f t="shared" si="2"/>
        <v>George Barnes</v>
      </c>
      <c r="F40" s="1" t="s">
        <v>465</v>
      </c>
      <c r="G40" s="1" t="s">
        <v>466</v>
      </c>
      <c r="H40" s="1" t="s">
        <v>117</v>
      </c>
      <c r="I40" s="1">
        <v>63101</v>
      </c>
      <c r="J40" s="95" t="str">
        <f t="shared" si="3"/>
        <v>3428 Irving Place Saint Louis MO 63101</v>
      </c>
      <c r="K40" s="1" t="s">
        <v>468</v>
      </c>
      <c r="L40" s="95" t="str">
        <f t="shared" si="4"/>
        <v>636</v>
      </c>
      <c r="M40" s="95" t="str">
        <f t="shared" si="5"/>
        <v>243</v>
      </c>
      <c r="N40" s="95" t="str">
        <f t="shared" si="6"/>
        <v>3984</v>
      </c>
      <c r="O40" s="1" t="s">
        <v>467</v>
      </c>
      <c r="P40" s="95" t="str">
        <f t="shared" si="7"/>
        <v>GeorgeLBarnes</v>
      </c>
    </row>
    <row r="41" spans="1:16">
      <c r="A41" s="1" t="s">
        <v>469</v>
      </c>
      <c r="B41" s="95" t="str">
        <f t="shared" si="0"/>
        <v>Craig</v>
      </c>
      <c r="C41" s="1" t="s">
        <v>470</v>
      </c>
      <c r="D41" s="95" t="str">
        <f t="shared" si="1"/>
        <v>Lowe</v>
      </c>
      <c r="E41" s="95" t="str">
        <f t="shared" si="2"/>
        <v>Craig Lowe</v>
      </c>
      <c r="F41" s="1" t="s">
        <v>471</v>
      </c>
      <c r="G41" s="1" t="s">
        <v>472</v>
      </c>
      <c r="H41" s="1" t="s">
        <v>125</v>
      </c>
      <c r="I41" s="1">
        <v>27834</v>
      </c>
      <c r="J41" s="95" t="str">
        <f t="shared" si="3"/>
        <v>726 Fort Street Greenville NC 27834</v>
      </c>
      <c r="K41" s="1" t="s">
        <v>474</v>
      </c>
      <c r="L41" s="95" t="str">
        <f t="shared" si="4"/>
        <v>252</v>
      </c>
      <c r="M41" s="95" t="str">
        <f t="shared" si="5"/>
        <v>902</v>
      </c>
      <c r="N41" s="95" t="str">
        <f t="shared" si="6"/>
        <v>3809</v>
      </c>
      <c r="O41" s="1" t="s">
        <v>473</v>
      </c>
      <c r="P41" s="95" t="str">
        <f t="shared" si="7"/>
        <v>CraigLLowe</v>
      </c>
    </row>
    <row r="42" spans="1:16">
      <c r="A42" s="1" t="s">
        <v>475</v>
      </c>
      <c r="B42" s="95" t="str">
        <f t="shared" si="0"/>
        <v>Jennifer</v>
      </c>
      <c r="C42" s="1" t="s">
        <v>476</v>
      </c>
      <c r="D42" s="95" t="str">
        <f t="shared" si="1"/>
        <v>Nguyen</v>
      </c>
      <c r="E42" s="95" t="str">
        <f t="shared" si="2"/>
        <v>Jennifer Nguyen</v>
      </c>
      <c r="F42" s="1" t="s">
        <v>477</v>
      </c>
      <c r="G42" s="1" t="s">
        <v>380</v>
      </c>
      <c r="H42" s="1" t="s">
        <v>96</v>
      </c>
      <c r="I42" s="1">
        <v>90017</v>
      </c>
      <c r="J42" s="95" t="str">
        <f t="shared" si="3"/>
        <v>4709 Brannon Street Los Angeles CA 90017</v>
      </c>
      <c r="K42" s="1" t="s">
        <v>479</v>
      </c>
      <c r="L42" s="95" t="str">
        <f t="shared" si="4"/>
        <v>213</v>
      </c>
      <c r="M42" s="95" t="str">
        <f t="shared" si="5"/>
        <v>303</v>
      </c>
      <c r="N42" s="95" t="str">
        <f t="shared" si="6"/>
        <v>6605</v>
      </c>
      <c r="O42" s="1" t="s">
        <v>478</v>
      </c>
      <c r="P42" s="95" t="str">
        <f t="shared" si="7"/>
        <v>JenniferJNguyen</v>
      </c>
    </row>
    <row r="43" spans="1:16">
      <c r="A43" s="1" t="s">
        <v>480</v>
      </c>
      <c r="B43" s="95" t="str">
        <f t="shared" si="0"/>
        <v>Keith</v>
      </c>
      <c r="C43" s="1" t="s">
        <v>481</v>
      </c>
      <c r="D43" s="95" t="str">
        <f t="shared" si="1"/>
        <v>Kizer</v>
      </c>
      <c r="E43" s="95" t="str">
        <f t="shared" si="2"/>
        <v>Keith Kizer</v>
      </c>
      <c r="F43" s="1" t="s">
        <v>482</v>
      </c>
      <c r="G43" s="1" t="s">
        <v>483</v>
      </c>
      <c r="H43" s="1" t="s">
        <v>94</v>
      </c>
      <c r="I43" s="1">
        <v>85205</v>
      </c>
      <c r="J43" s="95" t="str">
        <f t="shared" si="3"/>
        <v>977 East Avenue Mesa AZ 85205</v>
      </c>
      <c r="K43" s="1" t="s">
        <v>485</v>
      </c>
      <c r="L43" s="95" t="str">
        <f t="shared" si="4"/>
        <v>480</v>
      </c>
      <c r="M43" s="95" t="str">
        <f t="shared" si="5"/>
        <v>325</v>
      </c>
      <c r="N43" s="95" t="str">
        <f t="shared" si="6"/>
        <v>0082</v>
      </c>
      <c r="O43" s="1" t="s">
        <v>484</v>
      </c>
      <c r="P43" s="95" t="str">
        <f t="shared" si="7"/>
        <v>KeithGKizer</v>
      </c>
    </row>
    <row r="44" spans="1:16">
      <c r="A44" s="1" t="s">
        <v>279</v>
      </c>
      <c r="B44" s="95" t="str">
        <f t="shared" si="0"/>
        <v>Joseph</v>
      </c>
      <c r="C44" s="1" t="s">
        <v>486</v>
      </c>
      <c r="D44" s="95" t="str">
        <f t="shared" si="1"/>
        <v>Apodaca</v>
      </c>
      <c r="E44" s="95" t="str">
        <f t="shared" si="2"/>
        <v>Joseph Apodaca</v>
      </c>
      <c r="F44" s="1" t="s">
        <v>487</v>
      </c>
      <c r="G44" s="1" t="s">
        <v>488</v>
      </c>
      <c r="H44" s="1" t="s">
        <v>138</v>
      </c>
      <c r="I44" s="1">
        <v>22963</v>
      </c>
      <c r="J44" s="95" t="str">
        <f t="shared" si="3"/>
        <v>1792 Queens Lane Palmyra VA 22963</v>
      </c>
      <c r="K44" s="1" t="s">
        <v>490</v>
      </c>
      <c r="L44" s="95" t="str">
        <f t="shared" si="4"/>
        <v>434</v>
      </c>
      <c r="M44" s="95" t="str">
        <f t="shared" si="5"/>
        <v>591</v>
      </c>
      <c r="N44" s="95" t="str">
        <f t="shared" si="6"/>
        <v>6520</v>
      </c>
      <c r="O44" s="1" t="s">
        <v>489</v>
      </c>
      <c r="P44" s="95" t="str">
        <f t="shared" si="7"/>
        <v>JosephFApodaca</v>
      </c>
    </row>
    <row r="45" spans="1:16">
      <c r="A45" s="1" t="s">
        <v>491</v>
      </c>
      <c r="B45" s="95" t="str">
        <f t="shared" si="0"/>
        <v>Melissa</v>
      </c>
      <c r="C45" s="1" t="s">
        <v>265</v>
      </c>
      <c r="D45" s="95" t="str">
        <f t="shared" si="1"/>
        <v>Rodriguez</v>
      </c>
      <c r="E45" s="95" t="str">
        <f t="shared" si="2"/>
        <v>Melissa Rodriguez</v>
      </c>
      <c r="F45" s="1" t="s">
        <v>492</v>
      </c>
      <c r="G45" s="1" t="s">
        <v>380</v>
      </c>
      <c r="H45" s="1" t="s">
        <v>96</v>
      </c>
      <c r="I45" s="1">
        <v>90017</v>
      </c>
      <c r="J45" s="95" t="str">
        <f t="shared" si="3"/>
        <v>4416 Woodstock Drive Los Angeles CA 90017</v>
      </c>
      <c r="K45" s="1" t="s">
        <v>494</v>
      </c>
      <c r="L45" s="95" t="str">
        <f t="shared" si="4"/>
        <v>626</v>
      </c>
      <c r="M45" s="95" t="str">
        <f t="shared" si="5"/>
        <v>549</v>
      </c>
      <c r="N45" s="95" t="str">
        <f t="shared" si="6"/>
        <v>9751</v>
      </c>
      <c r="O45" s="1" t="s">
        <v>493</v>
      </c>
      <c r="P45" s="95" t="str">
        <f t="shared" si="7"/>
        <v>MelissaJRodriguez</v>
      </c>
    </row>
    <row r="46" spans="1:16">
      <c r="A46" s="1" t="s">
        <v>407</v>
      </c>
      <c r="B46" s="95" t="str">
        <f t="shared" si="0"/>
        <v>Patricia</v>
      </c>
      <c r="C46" s="1" t="s">
        <v>495</v>
      </c>
      <c r="D46" s="95" t="str">
        <f t="shared" si="1"/>
        <v>Dent</v>
      </c>
      <c r="E46" s="95" t="str">
        <f t="shared" si="2"/>
        <v>Patricia Dent</v>
      </c>
      <c r="F46" s="1" t="s">
        <v>496</v>
      </c>
      <c r="G46" s="1" t="s">
        <v>497</v>
      </c>
      <c r="H46" s="1" t="s">
        <v>101</v>
      </c>
      <c r="I46" s="1">
        <v>33881</v>
      </c>
      <c r="J46" s="95" t="str">
        <f t="shared" si="3"/>
        <v>3500 Tetrick Road Winter Haven FL 33881</v>
      </c>
      <c r="K46" s="1" t="s">
        <v>499</v>
      </c>
      <c r="L46" s="95" t="str">
        <f t="shared" si="4"/>
        <v>863</v>
      </c>
      <c r="M46" s="95" t="str">
        <f t="shared" si="5"/>
        <v>401</v>
      </c>
      <c r="N46" s="95" t="str">
        <f t="shared" si="6"/>
        <v>8012</v>
      </c>
      <c r="O46" s="1" t="s">
        <v>498</v>
      </c>
      <c r="P46" s="95" t="str">
        <f t="shared" si="7"/>
        <v>PatriciaCDent</v>
      </c>
    </row>
    <row r="47" spans="1:16">
      <c r="A47" s="1" t="s">
        <v>500</v>
      </c>
      <c r="B47" s="95" t="str">
        <f t="shared" si="0"/>
        <v>Goldie</v>
      </c>
      <c r="C47" s="1" t="s">
        <v>501</v>
      </c>
      <c r="D47" s="95" t="str">
        <f t="shared" si="1"/>
        <v>Castaneda</v>
      </c>
      <c r="E47" s="95" t="str">
        <f t="shared" si="2"/>
        <v>Goldie Castaneda</v>
      </c>
      <c r="F47" s="1" t="s">
        <v>502</v>
      </c>
      <c r="G47" s="1" t="s">
        <v>380</v>
      </c>
      <c r="H47" s="1" t="s">
        <v>96</v>
      </c>
      <c r="I47" s="1">
        <v>90017</v>
      </c>
      <c r="J47" s="95" t="str">
        <f t="shared" si="3"/>
        <v>3520 Aviation Way Los Angeles CA 90017</v>
      </c>
      <c r="K47" s="1" t="s">
        <v>504</v>
      </c>
      <c r="L47" s="95" t="str">
        <f t="shared" si="4"/>
        <v>213</v>
      </c>
      <c r="M47" s="95" t="str">
        <f t="shared" si="5"/>
        <v>968</v>
      </c>
      <c r="N47" s="95" t="str">
        <f t="shared" si="6"/>
        <v>0522</v>
      </c>
      <c r="O47" s="1" t="s">
        <v>503</v>
      </c>
      <c r="P47" s="95" t="str">
        <f t="shared" si="7"/>
        <v>GoldieDCastaneda</v>
      </c>
    </row>
    <row r="48" spans="1:16">
      <c r="A48" s="1" t="s">
        <v>505</v>
      </c>
      <c r="B48" s="95" t="str">
        <f t="shared" si="0"/>
        <v>Kera</v>
      </c>
      <c r="C48" s="1" t="s">
        <v>506</v>
      </c>
      <c r="D48" s="95" t="str">
        <f t="shared" si="1"/>
        <v>Davidson</v>
      </c>
      <c r="E48" s="95" t="str">
        <f t="shared" si="2"/>
        <v>Kera Davidson</v>
      </c>
      <c r="F48" s="1" t="s">
        <v>507</v>
      </c>
      <c r="G48" s="1" t="s">
        <v>508</v>
      </c>
      <c r="H48" s="1" t="s">
        <v>113</v>
      </c>
      <c r="I48" s="1">
        <v>2138</v>
      </c>
      <c r="J48" s="95" t="str">
        <f t="shared" si="3"/>
        <v>4601 Hillcrest Avenue Cambridge MA 2138</v>
      </c>
      <c r="K48" s="1" t="s">
        <v>510</v>
      </c>
      <c r="L48" s="95" t="str">
        <f t="shared" si="4"/>
        <v>781</v>
      </c>
      <c r="M48" s="95" t="str">
        <f t="shared" si="5"/>
        <v>905</v>
      </c>
      <c r="N48" s="95" t="str">
        <f t="shared" si="6"/>
        <v>8246</v>
      </c>
      <c r="O48" s="1" t="s">
        <v>509</v>
      </c>
      <c r="P48" s="95" t="str">
        <f t="shared" si="7"/>
        <v>KeraMDavidson</v>
      </c>
    </row>
    <row r="49" spans="1:16">
      <c r="A49" s="1" t="s">
        <v>511</v>
      </c>
      <c r="B49" s="95" t="str">
        <f t="shared" si="0"/>
        <v>Donna</v>
      </c>
      <c r="C49" s="1" t="s">
        <v>512</v>
      </c>
      <c r="D49" s="95" t="str">
        <f t="shared" si="1"/>
        <v>Barnette</v>
      </c>
      <c r="E49" s="95" t="str">
        <f t="shared" si="2"/>
        <v>Donna Barnette</v>
      </c>
      <c r="F49" s="1" t="s">
        <v>513</v>
      </c>
      <c r="G49" s="1" t="s">
        <v>312</v>
      </c>
      <c r="H49" s="1" t="s">
        <v>135</v>
      </c>
      <c r="I49" s="1">
        <v>75247</v>
      </c>
      <c r="J49" s="95" t="str">
        <f t="shared" si="3"/>
        <v>2498 Ersel Street Dallas TX 75247</v>
      </c>
      <c r="K49" s="1" t="s">
        <v>515</v>
      </c>
      <c r="L49" s="95" t="str">
        <f t="shared" si="4"/>
        <v>214</v>
      </c>
      <c r="M49" s="95" t="str">
        <f t="shared" si="5"/>
        <v>336</v>
      </c>
      <c r="N49" s="95" t="str">
        <f t="shared" si="6"/>
        <v>5063</v>
      </c>
      <c r="O49" s="1" t="s">
        <v>514</v>
      </c>
      <c r="P49" s="95" t="str">
        <f t="shared" si="7"/>
        <v>DonnaBBarnette</v>
      </c>
    </row>
    <row r="50" spans="1:16">
      <c r="A50" s="1" t="s">
        <v>516</v>
      </c>
      <c r="B50" s="95" t="str">
        <f t="shared" si="0"/>
        <v>Kellie</v>
      </c>
      <c r="C50" s="1" t="s">
        <v>517</v>
      </c>
      <c r="D50" s="95" t="str">
        <f t="shared" si="1"/>
        <v>Brown</v>
      </c>
      <c r="E50" s="95" t="str">
        <f t="shared" si="2"/>
        <v>Kellie Brown</v>
      </c>
      <c r="F50" s="1" t="s">
        <v>518</v>
      </c>
      <c r="G50" s="1" t="s">
        <v>519</v>
      </c>
      <c r="H50" s="1" t="s">
        <v>112</v>
      </c>
      <c r="I50" s="1">
        <v>20191</v>
      </c>
      <c r="J50" s="95" t="str">
        <f t="shared" si="3"/>
        <v>2988 Pine Tree Lane Reston MD 20191</v>
      </c>
      <c r="K50" s="1" t="s">
        <v>521</v>
      </c>
      <c r="L50" s="95" t="str">
        <f t="shared" si="4"/>
        <v>240</v>
      </c>
      <c r="M50" s="95" t="str">
        <f t="shared" si="5"/>
        <v>363</v>
      </c>
      <c r="N50" s="95" t="str">
        <f t="shared" si="6"/>
        <v>9620</v>
      </c>
      <c r="O50" s="1" t="s">
        <v>520</v>
      </c>
      <c r="P50" s="95" t="str">
        <f t="shared" si="7"/>
        <v>KellieABrown</v>
      </c>
    </row>
    <row r="51" spans="1:16">
      <c r="A51" s="1" t="s">
        <v>522</v>
      </c>
      <c r="B51" s="95" t="str">
        <f t="shared" si="0"/>
        <v>Vena</v>
      </c>
      <c r="C51" s="1" t="s">
        <v>523</v>
      </c>
      <c r="D51" s="95" t="str">
        <f t="shared" si="1"/>
        <v>Hamilton</v>
      </c>
      <c r="E51" s="95" t="str">
        <f t="shared" si="2"/>
        <v>Vena Hamilton</v>
      </c>
      <c r="F51" s="1" t="s">
        <v>524</v>
      </c>
      <c r="G51" s="1" t="s">
        <v>525</v>
      </c>
      <c r="H51" s="1" t="s">
        <v>135</v>
      </c>
      <c r="I51" s="1">
        <v>77701</v>
      </c>
      <c r="J51" s="95" t="str">
        <f t="shared" si="3"/>
        <v>922 Brookview Drive Beaumont TX 77701</v>
      </c>
      <c r="K51" s="1" t="s">
        <v>527</v>
      </c>
      <c r="L51" s="95" t="str">
        <f t="shared" si="4"/>
        <v>409</v>
      </c>
      <c r="M51" s="95" t="str">
        <f t="shared" si="5"/>
        <v>232</v>
      </c>
      <c r="N51" s="95" t="str">
        <f t="shared" si="6"/>
        <v>1330</v>
      </c>
      <c r="O51" s="1" t="s">
        <v>526</v>
      </c>
      <c r="P51" s="95" t="str">
        <f t="shared" si="7"/>
        <v>VenaJHamilton</v>
      </c>
    </row>
    <row r="52" spans="1:16">
      <c r="A52" s="1" t="s">
        <v>330</v>
      </c>
      <c r="B52" s="95" t="str">
        <f t="shared" si="0"/>
        <v>Julie</v>
      </c>
      <c r="C52" s="1" t="s">
        <v>528</v>
      </c>
      <c r="D52" s="95" t="str">
        <f t="shared" si="1"/>
        <v>Prall</v>
      </c>
      <c r="E52" s="95" t="str">
        <f t="shared" si="2"/>
        <v>Julie Prall</v>
      </c>
      <c r="F52" s="1" t="s">
        <v>529</v>
      </c>
      <c r="G52" s="1" t="s">
        <v>530</v>
      </c>
      <c r="H52" s="1" t="s">
        <v>134</v>
      </c>
      <c r="I52" s="1">
        <v>38261</v>
      </c>
      <c r="J52" s="95" t="str">
        <f t="shared" si="3"/>
        <v>2147 Lords Way Union City TN 38261</v>
      </c>
      <c r="K52" s="1" t="s">
        <v>532</v>
      </c>
      <c r="L52" s="95" t="str">
        <f t="shared" si="4"/>
        <v>731</v>
      </c>
      <c r="M52" s="95" t="str">
        <f t="shared" si="5"/>
        <v>884</v>
      </c>
      <c r="N52" s="95" t="str">
        <f t="shared" si="6"/>
        <v>2771</v>
      </c>
      <c r="O52" s="1" t="s">
        <v>531</v>
      </c>
      <c r="P52" s="95" t="str">
        <f t="shared" si="7"/>
        <v>JulieFPrall</v>
      </c>
    </row>
    <row r="53" spans="1:16">
      <c r="A53" s="1" t="s">
        <v>533</v>
      </c>
      <c r="B53" s="95" t="str">
        <f t="shared" si="0"/>
        <v>Victor</v>
      </c>
      <c r="C53" s="1" t="s">
        <v>534</v>
      </c>
      <c r="D53" s="95" t="str">
        <f t="shared" si="1"/>
        <v>Williams</v>
      </c>
      <c r="E53" s="95" t="str">
        <f t="shared" si="2"/>
        <v>Victor Williams</v>
      </c>
      <c r="F53" s="1" t="s">
        <v>535</v>
      </c>
      <c r="G53" s="1" t="s">
        <v>536</v>
      </c>
      <c r="H53" s="1" t="s">
        <v>134</v>
      </c>
      <c r="I53" s="1">
        <v>37211</v>
      </c>
      <c r="J53" s="95" t="str">
        <f t="shared" si="3"/>
        <v>816 Glory Road Nashville TN 37211</v>
      </c>
      <c r="K53" s="1" t="s">
        <v>538</v>
      </c>
      <c r="L53" s="95" t="str">
        <f t="shared" si="4"/>
        <v>931</v>
      </c>
      <c r="M53" s="95" t="str">
        <f t="shared" si="5"/>
        <v>735</v>
      </c>
      <c r="N53" s="95" t="str">
        <f t="shared" si="6"/>
        <v>0448</v>
      </c>
      <c r="O53" s="1" t="s">
        <v>537</v>
      </c>
      <c r="P53" s="95" t="str">
        <f t="shared" si="7"/>
        <v>VictorBWilliams</v>
      </c>
    </row>
    <row r="54" spans="1:16">
      <c r="A54" s="1" t="s">
        <v>539</v>
      </c>
      <c r="B54" s="95" t="str">
        <f t="shared" si="0"/>
        <v>Gracie</v>
      </c>
      <c r="C54" s="1" t="s">
        <v>540</v>
      </c>
      <c r="D54" s="95" t="str">
        <f t="shared" si="1"/>
        <v>Gonzalez</v>
      </c>
      <c r="E54" s="95" t="str">
        <f t="shared" si="2"/>
        <v>Gracie Gonzalez</v>
      </c>
      <c r="F54" s="1" t="s">
        <v>541</v>
      </c>
      <c r="G54" s="1" t="s">
        <v>542</v>
      </c>
      <c r="H54" s="1" t="s">
        <v>97</v>
      </c>
      <c r="I54" s="1">
        <v>80202</v>
      </c>
      <c r="J54" s="95" t="str">
        <f t="shared" si="3"/>
        <v>292 Sweetwood Drive Denver CO 80202</v>
      </c>
      <c r="K54" s="1" t="s">
        <v>544</v>
      </c>
      <c r="L54" s="95" t="str">
        <f t="shared" si="4"/>
        <v>303</v>
      </c>
      <c r="M54" s="95" t="str">
        <f t="shared" si="5"/>
        <v>376</v>
      </c>
      <c r="N54" s="95" t="str">
        <f t="shared" si="6"/>
        <v>7959</v>
      </c>
      <c r="O54" s="1" t="s">
        <v>543</v>
      </c>
      <c r="P54" s="95" t="str">
        <f t="shared" si="7"/>
        <v>GracieRGonzalez</v>
      </c>
    </row>
    <row r="55" spans="1:16">
      <c r="A55" s="1" t="s">
        <v>545</v>
      </c>
      <c r="B55" s="95" t="str">
        <f t="shared" si="0"/>
        <v>Leonila</v>
      </c>
      <c r="C55" s="1" t="s">
        <v>546</v>
      </c>
      <c r="D55" s="95" t="str">
        <f t="shared" si="1"/>
        <v>Bombard</v>
      </c>
      <c r="E55" s="95" t="str">
        <f t="shared" si="2"/>
        <v>Leonila Bombard</v>
      </c>
      <c r="F55" s="1" t="s">
        <v>547</v>
      </c>
      <c r="G55" s="1" t="s">
        <v>548</v>
      </c>
      <c r="H55" s="1" t="s">
        <v>101</v>
      </c>
      <c r="I55" s="1">
        <v>32019</v>
      </c>
      <c r="J55" s="95" t="str">
        <f t="shared" si="3"/>
        <v>1997 Willis Avenue Port Orange FL 32019</v>
      </c>
      <c r="K55" s="1" t="s">
        <v>550</v>
      </c>
      <c r="L55" s="95" t="str">
        <f t="shared" si="4"/>
        <v>386</v>
      </c>
      <c r="M55" s="95" t="str">
        <f t="shared" si="5"/>
        <v>562</v>
      </c>
      <c r="N55" s="95" t="str">
        <f t="shared" si="6"/>
        <v>8256</v>
      </c>
      <c r="O55" s="1" t="s">
        <v>549</v>
      </c>
      <c r="P55" s="95" t="str">
        <f t="shared" si="7"/>
        <v>LeonilaSBombard</v>
      </c>
    </row>
    <row r="56" spans="1:16">
      <c r="A56" s="1" t="s">
        <v>551</v>
      </c>
      <c r="B56" s="95" t="str">
        <f t="shared" si="0"/>
        <v>Christina</v>
      </c>
      <c r="C56" s="1" t="s">
        <v>552</v>
      </c>
      <c r="D56" s="95" t="str">
        <f t="shared" si="1"/>
        <v>Richter</v>
      </c>
      <c r="E56" s="95" t="str">
        <f t="shared" si="2"/>
        <v>Christina Richter</v>
      </c>
      <c r="F56" s="1" t="s">
        <v>553</v>
      </c>
      <c r="G56" s="1" t="s">
        <v>443</v>
      </c>
      <c r="H56" s="1" t="s">
        <v>101</v>
      </c>
      <c r="I56" s="1">
        <v>33901</v>
      </c>
      <c r="J56" s="95" t="str">
        <f t="shared" si="3"/>
        <v>3169 Wilkinson Court Fort Myers FL 33901</v>
      </c>
      <c r="K56" s="1" t="s">
        <v>555</v>
      </c>
      <c r="L56" s="95" t="str">
        <f t="shared" si="4"/>
        <v>239</v>
      </c>
      <c r="M56" s="95" t="str">
        <f t="shared" si="5"/>
        <v>633</v>
      </c>
      <c r="N56" s="95" t="str">
        <f t="shared" si="6"/>
        <v>4155</v>
      </c>
      <c r="O56" s="1" t="s">
        <v>554</v>
      </c>
      <c r="P56" s="95" t="str">
        <f t="shared" si="7"/>
        <v>ChristinaMRichter</v>
      </c>
    </row>
    <row r="57" spans="1:16">
      <c r="A57" s="1" t="s">
        <v>556</v>
      </c>
      <c r="B57" s="95" t="str">
        <f t="shared" si="0"/>
        <v>Brenda</v>
      </c>
      <c r="C57" s="1" t="s">
        <v>557</v>
      </c>
      <c r="D57" s="95" t="str">
        <f t="shared" si="1"/>
        <v>Hodges</v>
      </c>
      <c r="E57" s="95" t="str">
        <f t="shared" si="2"/>
        <v>Brenda Hodges</v>
      </c>
      <c r="F57" s="1" t="s">
        <v>558</v>
      </c>
      <c r="G57" s="1" t="s">
        <v>195</v>
      </c>
      <c r="H57" s="1" t="s">
        <v>105</v>
      </c>
      <c r="I57" s="1">
        <v>60605</v>
      </c>
      <c r="J57" s="95" t="str">
        <f t="shared" si="3"/>
        <v>1795 Fraggle Drive Chicago IL 60605</v>
      </c>
      <c r="K57" s="1" t="s">
        <v>560</v>
      </c>
      <c r="L57" s="95" t="str">
        <f t="shared" si="4"/>
        <v>630</v>
      </c>
      <c r="M57" s="95" t="str">
        <f t="shared" si="5"/>
        <v>354</v>
      </c>
      <c r="N57" s="95" t="str">
        <f t="shared" si="6"/>
        <v>1426</v>
      </c>
      <c r="O57" s="1" t="s">
        <v>559</v>
      </c>
      <c r="P57" s="95" t="str">
        <f t="shared" si="7"/>
        <v>BrendaKHodges</v>
      </c>
    </row>
    <row r="58" spans="1:16">
      <c r="A58" s="1" t="s">
        <v>561</v>
      </c>
      <c r="B58" s="95" t="str">
        <f t="shared" si="0"/>
        <v>Carmelo</v>
      </c>
      <c r="C58" s="1" t="s">
        <v>562</v>
      </c>
      <c r="D58" s="95" t="str">
        <f t="shared" si="1"/>
        <v>Preuss</v>
      </c>
      <c r="E58" s="95" t="str">
        <f t="shared" si="2"/>
        <v>Carmelo Preuss</v>
      </c>
      <c r="F58" s="1" t="s">
        <v>563</v>
      </c>
      <c r="G58" s="1" t="s">
        <v>564</v>
      </c>
      <c r="H58" s="1" t="s">
        <v>136</v>
      </c>
      <c r="I58" s="1">
        <v>84734</v>
      </c>
      <c r="J58" s="95" t="str">
        <f t="shared" si="3"/>
        <v>2545 Lang Avenue Ticaboo UT 84734</v>
      </c>
      <c r="K58" s="1" t="s">
        <v>566</v>
      </c>
      <c r="L58" s="95" t="str">
        <f t="shared" si="4"/>
        <v>435</v>
      </c>
      <c r="M58" s="95" t="str">
        <f t="shared" si="5"/>
        <v>788</v>
      </c>
      <c r="N58" s="95" t="str">
        <f t="shared" si="6"/>
        <v>1677</v>
      </c>
      <c r="O58" s="1" t="s">
        <v>565</v>
      </c>
      <c r="P58" s="95" t="str">
        <f t="shared" si="7"/>
        <v>CarmeloAPreuss</v>
      </c>
    </row>
    <row r="59" spans="1:16">
      <c r="A59" s="1" t="s">
        <v>567</v>
      </c>
      <c r="B59" s="95" t="str">
        <f t="shared" si="0"/>
        <v>David</v>
      </c>
      <c r="C59" s="1" t="s">
        <v>568</v>
      </c>
      <c r="D59" s="95" t="str">
        <f t="shared" si="1"/>
        <v>Sisco</v>
      </c>
      <c r="E59" s="95" t="str">
        <f t="shared" si="2"/>
        <v>David Sisco</v>
      </c>
      <c r="F59" s="1" t="s">
        <v>569</v>
      </c>
      <c r="G59" s="1" t="s">
        <v>570</v>
      </c>
      <c r="H59" s="1" t="s">
        <v>124</v>
      </c>
      <c r="I59" s="1">
        <v>13202</v>
      </c>
      <c r="J59" s="95" t="str">
        <f t="shared" si="3"/>
        <v>3552 Buckhannan Avenue Syracuse NY 13202</v>
      </c>
      <c r="K59" s="1" t="s">
        <v>572</v>
      </c>
      <c r="L59" s="95" t="str">
        <f t="shared" si="4"/>
        <v>315</v>
      </c>
      <c r="M59" s="95" t="str">
        <f t="shared" si="5"/>
        <v>479</v>
      </c>
      <c r="N59" s="95" t="str">
        <f t="shared" si="6"/>
        <v>9958</v>
      </c>
      <c r="O59" s="1" t="s">
        <v>571</v>
      </c>
      <c r="P59" s="95" t="str">
        <f t="shared" si="7"/>
        <v>DavidCSisco</v>
      </c>
    </row>
    <row r="60" spans="1:16">
      <c r="A60" s="1" t="s">
        <v>573</v>
      </c>
      <c r="B60" s="95" t="str">
        <f t="shared" si="0"/>
        <v>Terry</v>
      </c>
      <c r="C60" s="1" t="s">
        <v>574</v>
      </c>
      <c r="D60" s="95" t="str">
        <f t="shared" si="1"/>
        <v>Gilbert</v>
      </c>
      <c r="E60" s="95" t="str">
        <f t="shared" si="2"/>
        <v>Terry Gilbert</v>
      </c>
      <c r="F60" s="1" t="s">
        <v>575</v>
      </c>
      <c r="G60" s="1" t="s">
        <v>576</v>
      </c>
      <c r="H60" s="1" t="s">
        <v>128</v>
      </c>
      <c r="I60" s="1">
        <v>74034</v>
      </c>
      <c r="J60" s="95" t="str">
        <f t="shared" si="3"/>
        <v>1787 Hornor Avenue Hallett OK 74034</v>
      </c>
      <c r="K60" s="1" t="s">
        <v>578</v>
      </c>
      <c r="L60" s="95" t="str">
        <f t="shared" si="4"/>
        <v>918</v>
      </c>
      <c r="M60" s="95" t="str">
        <f t="shared" si="5"/>
        <v>356</v>
      </c>
      <c r="N60" s="95" t="str">
        <f t="shared" si="6"/>
        <v>3119</v>
      </c>
      <c r="O60" s="1" t="s">
        <v>577</v>
      </c>
      <c r="P60" s="95" t="str">
        <f t="shared" si="7"/>
        <v>TerryJGilbert</v>
      </c>
    </row>
    <row r="61" spans="1:16">
      <c r="A61" s="1" t="s">
        <v>579</v>
      </c>
      <c r="B61" s="95" t="str">
        <f t="shared" si="0"/>
        <v>Homer</v>
      </c>
      <c r="C61" s="1" t="s">
        <v>580</v>
      </c>
      <c r="D61" s="95" t="str">
        <f t="shared" si="1"/>
        <v>Latham</v>
      </c>
      <c r="E61" s="95" t="str">
        <f t="shared" si="2"/>
        <v>Homer Latham</v>
      </c>
      <c r="F61" s="1" t="s">
        <v>581</v>
      </c>
      <c r="G61" s="1" t="s">
        <v>582</v>
      </c>
      <c r="H61" s="1" t="s">
        <v>133</v>
      </c>
      <c r="I61" s="1">
        <v>57238</v>
      </c>
      <c r="J61" s="95" t="str">
        <f t="shared" si="3"/>
        <v>2930 Hartway Street Goodwin SD 57238</v>
      </c>
      <c r="K61" s="1" t="s">
        <v>584</v>
      </c>
      <c r="L61" s="95" t="str">
        <f t="shared" si="4"/>
        <v>605</v>
      </c>
      <c r="M61" s="95" t="str">
        <f t="shared" si="5"/>
        <v>795</v>
      </c>
      <c r="N61" s="95" t="str">
        <f t="shared" si="6"/>
        <v>1731</v>
      </c>
      <c r="O61" s="1" t="s">
        <v>583</v>
      </c>
      <c r="P61" s="95" t="str">
        <f t="shared" si="7"/>
        <v>HomerRLatham</v>
      </c>
    </row>
    <row r="62" spans="1:16">
      <c r="A62" s="1" t="s">
        <v>585</v>
      </c>
      <c r="B62" s="95" t="str">
        <f t="shared" si="0"/>
        <v>Argentina</v>
      </c>
      <c r="C62" s="1" t="s">
        <v>586</v>
      </c>
      <c r="D62" s="95" t="str">
        <f t="shared" si="1"/>
        <v>Clark</v>
      </c>
      <c r="E62" s="95" t="str">
        <f t="shared" si="2"/>
        <v>Argentina Clark</v>
      </c>
      <c r="F62" s="1" t="s">
        <v>587</v>
      </c>
      <c r="G62" s="1" t="s">
        <v>588</v>
      </c>
      <c r="H62" s="1" t="s">
        <v>124</v>
      </c>
      <c r="I62" s="1">
        <v>14227</v>
      </c>
      <c r="J62" s="95" t="str">
        <f t="shared" si="3"/>
        <v>4249 Orphan Road Cheektowaga NY 14227</v>
      </c>
      <c r="K62" s="1" t="s">
        <v>590</v>
      </c>
      <c r="L62" s="95" t="str">
        <f t="shared" si="4"/>
        <v>716</v>
      </c>
      <c r="M62" s="95" t="str">
        <f t="shared" si="5"/>
        <v>228</v>
      </c>
      <c r="N62" s="95" t="str">
        <f t="shared" si="6"/>
        <v>4814</v>
      </c>
      <c r="O62" s="1" t="s">
        <v>589</v>
      </c>
      <c r="P62" s="95" t="str">
        <f t="shared" si="7"/>
        <v>ArgentinaLClark</v>
      </c>
    </row>
    <row r="63" spans="1:16">
      <c r="A63" s="1" t="s">
        <v>591</v>
      </c>
      <c r="B63" s="95" t="str">
        <f t="shared" si="0"/>
        <v>Raymond</v>
      </c>
      <c r="C63" s="1" t="s">
        <v>384</v>
      </c>
      <c r="D63" s="95" t="str">
        <f t="shared" si="1"/>
        <v>Taylor</v>
      </c>
      <c r="E63" s="95" t="str">
        <f t="shared" si="2"/>
        <v>Raymond Taylor</v>
      </c>
      <c r="F63" s="1" t="s">
        <v>592</v>
      </c>
      <c r="G63" s="1" t="s">
        <v>593</v>
      </c>
      <c r="H63" s="1" t="s">
        <v>101</v>
      </c>
      <c r="I63" s="1">
        <v>33311</v>
      </c>
      <c r="J63" s="95" t="str">
        <f t="shared" si="3"/>
        <v>377 Warner Street Ft Lauderdale FL 33311</v>
      </c>
      <c r="K63" s="1" t="s">
        <v>595</v>
      </c>
      <c r="L63" s="95" t="str">
        <f t="shared" si="4"/>
        <v>305</v>
      </c>
      <c r="M63" s="95" t="str">
        <f t="shared" si="5"/>
        <v>965</v>
      </c>
      <c r="N63" s="95" t="str">
        <f t="shared" si="6"/>
        <v>4543</v>
      </c>
      <c r="O63" s="1" t="s">
        <v>594</v>
      </c>
      <c r="P63" s="95" t="str">
        <f t="shared" si="7"/>
        <v>RaymondMTaylor</v>
      </c>
    </row>
    <row r="64" spans="1:16">
      <c r="A64" s="1" t="s">
        <v>407</v>
      </c>
      <c r="B64" s="95" t="str">
        <f t="shared" si="0"/>
        <v>Patricia</v>
      </c>
      <c r="C64" s="1" t="s">
        <v>596</v>
      </c>
      <c r="D64" s="95" t="str">
        <f t="shared" si="1"/>
        <v>Harrison</v>
      </c>
      <c r="E64" s="95" t="str">
        <f t="shared" si="2"/>
        <v>Patricia Harrison</v>
      </c>
      <c r="F64" s="1" t="s">
        <v>597</v>
      </c>
      <c r="G64" s="1" t="s">
        <v>598</v>
      </c>
      <c r="H64" s="1" t="s">
        <v>135</v>
      </c>
      <c r="I64" s="1">
        <v>79106</v>
      </c>
      <c r="J64" s="95" t="str">
        <f t="shared" si="3"/>
        <v>4023 Smithfield Avenue Amarillo TX 79106</v>
      </c>
      <c r="K64" s="1" t="s">
        <v>600</v>
      </c>
      <c r="L64" s="95" t="str">
        <f t="shared" si="4"/>
        <v>806</v>
      </c>
      <c r="M64" s="95" t="str">
        <f t="shared" si="5"/>
        <v>664</v>
      </c>
      <c r="N64" s="95" t="str">
        <f t="shared" si="6"/>
        <v>5258</v>
      </c>
      <c r="O64" s="1" t="s">
        <v>599</v>
      </c>
      <c r="P64" s="95" t="str">
        <f t="shared" si="7"/>
        <v>PatriciaCHarrison</v>
      </c>
    </row>
    <row r="65" spans="1:16">
      <c r="A65" s="1" t="s">
        <v>395</v>
      </c>
      <c r="B65" s="95" t="str">
        <f t="shared" si="0"/>
        <v>Robert</v>
      </c>
      <c r="C65" s="1" t="s">
        <v>601</v>
      </c>
      <c r="D65" s="95" t="str">
        <f t="shared" si="1"/>
        <v>King</v>
      </c>
      <c r="E65" s="95" t="str">
        <f t="shared" si="2"/>
        <v>Robert King</v>
      </c>
      <c r="F65" s="1" t="s">
        <v>602</v>
      </c>
      <c r="G65" s="1" t="s">
        <v>603</v>
      </c>
      <c r="H65" s="1" t="s">
        <v>106</v>
      </c>
      <c r="I65" s="1">
        <v>47591</v>
      </c>
      <c r="J65" s="95" t="str">
        <f t="shared" si="3"/>
        <v>3737 Stratford Park Vincennes IN 47591</v>
      </c>
      <c r="K65" s="1" t="s">
        <v>605</v>
      </c>
      <c r="L65" s="95" t="str">
        <f t="shared" si="4"/>
        <v>812</v>
      </c>
      <c r="M65" s="95" t="str">
        <f t="shared" si="5"/>
        <v>881</v>
      </c>
      <c r="N65" s="95" t="str">
        <f t="shared" si="6"/>
        <v>5928</v>
      </c>
      <c r="O65" s="1" t="s">
        <v>604</v>
      </c>
      <c r="P65" s="95" t="str">
        <f t="shared" si="7"/>
        <v>RobertKKing</v>
      </c>
    </row>
    <row r="66" spans="1:16">
      <c r="A66" s="1" t="s">
        <v>606</v>
      </c>
      <c r="B66" s="95" t="str">
        <f t="shared" si="0"/>
        <v>Pedro</v>
      </c>
      <c r="C66" s="1" t="s">
        <v>607</v>
      </c>
      <c r="D66" s="95" t="str">
        <f t="shared" si="1"/>
        <v>Padgett</v>
      </c>
      <c r="E66" s="95" t="str">
        <f t="shared" si="2"/>
        <v>Pedro Padgett</v>
      </c>
      <c r="F66" s="1" t="s">
        <v>608</v>
      </c>
      <c r="G66" s="1" t="s">
        <v>609</v>
      </c>
      <c r="H66" s="1" t="s">
        <v>122</v>
      </c>
      <c r="I66" s="1">
        <v>8104</v>
      </c>
      <c r="J66" s="95" t="str">
        <f t="shared" si="3"/>
        <v>1636 Lake Road Camden NJ 8104</v>
      </c>
      <c r="K66" s="1" t="s">
        <v>611</v>
      </c>
      <c r="L66" s="95" t="str">
        <f t="shared" si="4"/>
        <v>609</v>
      </c>
      <c r="M66" s="95" t="str">
        <f t="shared" si="5"/>
        <v>326</v>
      </c>
      <c r="N66" s="95" t="str">
        <f t="shared" si="6"/>
        <v>3881</v>
      </c>
      <c r="O66" s="1" t="s">
        <v>610</v>
      </c>
      <c r="P66" s="95" t="str">
        <f t="shared" si="7"/>
        <v>PedroMPadgett</v>
      </c>
    </row>
    <row r="67" spans="1:16">
      <c r="A67" s="1" t="s">
        <v>274</v>
      </c>
      <c r="B67" s="95" t="str">
        <f t="shared" ref="B67:B130" si="8">TRIM(PROPER(A67))</f>
        <v>John</v>
      </c>
      <c r="C67" s="1" t="s">
        <v>612</v>
      </c>
      <c r="D67" s="95" t="str">
        <f t="shared" ref="D67:D130" si="9">TRIM(PROPER(C67))</f>
        <v>Mclaughlin</v>
      </c>
      <c r="E67" s="95" t="str">
        <f t="shared" ref="E67:E130" si="10">CONCATENATE(B67," ",D67)</f>
        <v>John Mclaughlin</v>
      </c>
      <c r="F67" s="1" t="s">
        <v>613</v>
      </c>
      <c r="G67" s="1" t="s">
        <v>614</v>
      </c>
      <c r="H67" s="1" t="s">
        <v>116</v>
      </c>
      <c r="I67" s="1">
        <v>39322</v>
      </c>
      <c r="J67" s="95" t="str">
        <f t="shared" ref="J67:J130" si="11">F67&amp;" "&amp;G67&amp;" "&amp;H67&amp;" "&amp;I67</f>
        <v>2751 Walnut Street Buckatunna MS 39322</v>
      </c>
      <c r="K67" s="1" t="s">
        <v>616</v>
      </c>
      <c r="L67" s="95" t="str">
        <f t="shared" ref="L67:L130" si="12">LEFT(K67,3)</f>
        <v>601</v>
      </c>
      <c r="M67" s="95" t="str">
        <f t="shared" ref="M67:M130" si="13">MID(K67,5,3)</f>
        <v>648</v>
      </c>
      <c r="N67" s="95" t="str">
        <f t="shared" ref="N67:N130" si="14">RIGHT(K67,4)</f>
        <v>9349</v>
      </c>
      <c r="O67" s="1" t="s">
        <v>615</v>
      </c>
      <c r="P67" s="95" t="str">
        <f t="shared" ref="P67:P130" si="15">LEFT(O67,SEARCH("@",O67)-1)</f>
        <v>JohnRMcLaughlin</v>
      </c>
    </row>
    <row r="68" spans="1:16">
      <c r="A68" s="1" t="s">
        <v>617</v>
      </c>
      <c r="B68" s="95" t="str">
        <f t="shared" si="8"/>
        <v>Lakesha</v>
      </c>
      <c r="C68" s="1" t="s">
        <v>618</v>
      </c>
      <c r="D68" s="95" t="str">
        <f t="shared" si="9"/>
        <v>Johnson</v>
      </c>
      <c r="E68" s="95" t="str">
        <f t="shared" si="10"/>
        <v>Lakesha Johnson</v>
      </c>
      <c r="F68" s="1" t="s">
        <v>619</v>
      </c>
      <c r="G68" s="1" t="s">
        <v>620</v>
      </c>
      <c r="H68" s="1" t="s">
        <v>130</v>
      </c>
      <c r="I68" s="1">
        <v>16668</v>
      </c>
      <c r="J68" s="95" t="str">
        <f t="shared" si="11"/>
        <v>4832 Harley Brook Lane Patton PA 16668</v>
      </c>
      <c r="K68" s="1" t="s">
        <v>622</v>
      </c>
      <c r="L68" s="95" t="str">
        <f t="shared" si="12"/>
        <v>814</v>
      </c>
      <c r="M68" s="95" t="str">
        <f t="shared" si="13"/>
        <v>674</v>
      </c>
      <c r="N68" s="95" t="str">
        <f t="shared" si="14"/>
        <v>1968</v>
      </c>
      <c r="O68" s="1" t="s">
        <v>621</v>
      </c>
      <c r="P68" s="95" t="str">
        <f t="shared" si="15"/>
        <v>LakeshaTJohnson</v>
      </c>
    </row>
    <row r="69" spans="1:16">
      <c r="A69" s="1" t="s">
        <v>623</v>
      </c>
      <c r="B69" s="95" t="str">
        <f t="shared" si="8"/>
        <v>Lucinda</v>
      </c>
      <c r="C69" s="1" t="s">
        <v>624</v>
      </c>
      <c r="D69" s="95" t="str">
        <f t="shared" si="9"/>
        <v>Gribble</v>
      </c>
      <c r="E69" s="95" t="str">
        <f t="shared" si="10"/>
        <v>Lucinda Gribble</v>
      </c>
      <c r="F69" s="1" t="s">
        <v>625</v>
      </c>
      <c r="G69" s="1" t="s">
        <v>350</v>
      </c>
      <c r="H69" s="1" t="s">
        <v>135</v>
      </c>
      <c r="I69" s="1">
        <v>77002</v>
      </c>
      <c r="J69" s="95" t="str">
        <f t="shared" si="11"/>
        <v>2075 Gore Street Houston TX 77002</v>
      </c>
      <c r="K69" s="1" t="s">
        <v>627</v>
      </c>
      <c r="L69" s="95" t="str">
        <f t="shared" si="12"/>
        <v>713</v>
      </c>
      <c r="M69" s="95" t="str">
        <f t="shared" si="13"/>
        <v>609</v>
      </c>
      <c r="N69" s="95" t="str">
        <f t="shared" si="14"/>
        <v>8148</v>
      </c>
      <c r="O69" s="1" t="s">
        <v>626</v>
      </c>
      <c r="P69" s="95" t="str">
        <f t="shared" si="15"/>
        <v>LucindaRGribble</v>
      </c>
    </row>
    <row r="70" spans="1:16">
      <c r="A70" s="1" t="s">
        <v>628</v>
      </c>
      <c r="B70" s="95" t="str">
        <f t="shared" si="8"/>
        <v>Mildred</v>
      </c>
      <c r="C70" s="1" t="s">
        <v>629</v>
      </c>
      <c r="D70" s="95" t="str">
        <f t="shared" si="9"/>
        <v>Greene</v>
      </c>
      <c r="E70" s="95" t="str">
        <f t="shared" si="10"/>
        <v>Mildred Greene</v>
      </c>
      <c r="F70" s="1" t="s">
        <v>630</v>
      </c>
      <c r="G70" s="1" t="s">
        <v>631</v>
      </c>
      <c r="H70" s="1" t="s">
        <v>135</v>
      </c>
      <c r="I70" s="1">
        <v>79703</v>
      </c>
      <c r="J70" s="95" t="str">
        <f t="shared" si="11"/>
        <v>2538 Laurel Lane Terminal TX 79703</v>
      </c>
      <c r="K70" s="1" t="s">
        <v>633</v>
      </c>
      <c r="L70" s="95" t="str">
        <f t="shared" si="12"/>
        <v>432</v>
      </c>
      <c r="M70" s="95" t="str">
        <f t="shared" si="13"/>
        <v>495</v>
      </c>
      <c r="N70" s="95" t="str">
        <f t="shared" si="14"/>
        <v>7060</v>
      </c>
      <c r="O70" s="1" t="s">
        <v>632</v>
      </c>
      <c r="P70" s="95" t="str">
        <f t="shared" si="15"/>
        <v>MildredDGreene</v>
      </c>
    </row>
    <row r="71" spans="1:16">
      <c r="A71" s="1" t="s">
        <v>634</v>
      </c>
      <c r="B71" s="95" t="str">
        <f t="shared" si="8"/>
        <v>Sally</v>
      </c>
      <c r="C71" s="1" t="s">
        <v>635</v>
      </c>
      <c r="D71" s="95" t="str">
        <f t="shared" si="9"/>
        <v>Hayes</v>
      </c>
      <c r="E71" s="95" t="str">
        <f t="shared" si="10"/>
        <v>Sally Hayes</v>
      </c>
      <c r="F71" s="1" t="s">
        <v>636</v>
      </c>
      <c r="G71" s="1" t="s">
        <v>637</v>
      </c>
      <c r="H71" s="1" t="s">
        <v>107</v>
      </c>
      <c r="I71" s="1">
        <v>50401</v>
      </c>
      <c r="J71" s="95" t="str">
        <f t="shared" si="11"/>
        <v>3782 Southern Avenue Mason City IA 50401</v>
      </c>
      <c r="K71" s="1" t="s">
        <v>639</v>
      </c>
      <c r="L71" s="95" t="str">
        <f t="shared" si="12"/>
        <v>641</v>
      </c>
      <c r="M71" s="95" t="str">
        <f t="shared" si="13"/>
        <v>422</v>
      </c>
      <c r="N71" s="95" t="str">
        <f t="shared" si="14"/>
        <v>1921</v>
      </c>
      <c r="O71" s="1" t="s">
        <v>638</v>
      </c>
      <c r="P71" s="95" t="str">
        <f t="shared" si="15"/>
        <v>SallyDHayes</v>
      </c>
    </row>
    <row r="72" spans="1:16">
      <c r="A72" s="1" t="s">
        <v>640</v>
      </c>
      <c r="B72" s="95" t="str">
        <f t="shared" si="8"/>
        <v>Augustine</v>
      </c>
      <c r="C72" s="1" t="s">
        <v>384</v>
      </c>
      <c r="D72" s="95" t="str">
        <f t="shared" si="9"/>
        <v>Taylor</v>
      </c>
      <c r="E72" s="95" t="str">
        <f t="shared" si="10"/>
        <v>Augustine Taylor</v>
      </c>
      <c r="F72" s="1" t="s">
        <v>641</v>
      </c>
      <c r="G72" s="1" t="s">
        <v>642</v>
      </c>
      <c r="H72" s="1" t="s">
        <v>96</v>
      </c>
      <c r="I72" s="1">
        <v>94010</v>
      </c>
      <c r="J72" s="95" t="str">
        <f t="shared" si="11"/>
        <v>1956 Thunder Road Burlingame CA 94010</v>
      </c>
      <c r="K72" s="1" t="s">
        <v>644</v>
      </c>
      <c r="L72" s="95" t="str">
        <f t="shared" si="12"/>
        <v>650</v>
      </c>
      <c r="M72" s="95" t="str">
        <f t="shared" si="13"/>
        <v>548</v>
      </c>
      <c r="N72" s="95" t="str">
        <f t="shared" si="14"/>
        <v>4339</v>
      </c>
      <c r="O72" s="1" t="s">
        <v>643</v>
      </c>
      <c r="P72" s="95" t="str">
        <f t="shared" si="15"/>
        <v>AugustineKTaylor</v>
      </c>
    </row>
    <row r="73" spans="1:16">
      <c r="A73" s="1" t="s">
        <v>645</v>
      </c>
      <c r="B73" s="95" t="str">
        <f t="shared" si="8"/>
        <v>Edward</v>
      </c>
      <c r="C73" s="1" t="s">
        <v>646</v>
      </c>
      <c r="D73" s="95" t="str">
        <f t="shared" si="9"/>
        <v>Kelley</v>
      </c>
      <c r="E73" s="95" t="str">
        <f t="shared" si="10"/>
        <v>Edward Kelley</v>
      </c>
      <c r="F73" s="1" t="s">
        <v>647</v>
      </c>
      <c r="G73" s="1" t="s">
        <v>648</v>
      </c>
      <c r="H73" s="1" t="s">
        <v>134</v>
      </c>
      <c r="I73" s="1">
        <v>37929</v>
      </c>
      <c r="J73" s="95" t="str">
        <f t="shared" si="11"/>
        <v>4711 Wiseman Street Knoxville TN 37929</v>
      </c>
      <c r="K73" s="1" t="s">
        <v>650</v>
      </c>
      <c r="L73" s="95" t="str">
        <f t="shared" si="12"/>
        <v>865</v>
      </c>
      <c r="M73" s="95" t="str">
        <f t="shared" si="13"/>
        <v>377</v>
      </c>
      <c r="N73" s="95" t="str">
        <f t="shared" si="14"/>
        <v>0614</v>
      </c>
      <c r="O73" s="1" t="s">
        <v>649</v>
      </c>
      <c r="P73" s="95" t="str">
        <f t="shared" si="15"/>
        <v>EdwardJKelley</v>
      </c>
    </row>
    <row r="74" spans="1:16">
      <c r="A74" s="1" t="s">
        <v>651</v>
      </c>
      <c r="B74" s="95" t="str">
        <f t="shared" si="8"/>
        <v>Mei</v>
      </c>
      <c r="C74" s="1" t="s">
        <v>652</v>
      </c>
      <c r="D74" s="95" t="str">
        <f t="shared" si="9"/>
        <v>Lopez</v>
      </c>
      <c r="E74" s="95" t="str">
        <f t="shared" si="10"/>
        <v>Mei Lopez</v>
      </c>
      <c r="F74" s="1" t="s">
        <v>653</v>
      </c>
      <c r="G74" s="1" t="s">
        <v>654</v>
      </c>
      <c r="H74" s="1" t="s">
        <v>130</v>
      </c>
      <c r="I74" s="1">
        <v>15205</v>
      </c>
      <c r="J74" s="95" t="str">
        <f t="shared" si="11"/>
        <v>2992 Frank Avenue Pittsburgh PA 15205</v>
      </c>
      <c r="K74" s="1" t="s">
        <v>656</v>
      </c>
      <c r="L74" s="95" t="str">
        <f t="shared" si="12"/>
        <v>412</v>
      </c>
      <c r="M74" s="95" t="str">
        <f t="shared" si="13"/>
        <v>978</v>
      </c>
      <c r="N74" s="95" t="str">
        <f t="shared" si="14"/>
        <v>6619</v>
      </c>
      <c r="O74" s="1" t="s">
        <v>655</v>
      </c>
      <c r="P74" s="95" t="str">
        <f t="shared" si="15"/>
        <v>MeiRLopez</v>
      </c>
    </row>
    <row r="75" spans="1:16">
      <c r="A75" s="1" t="s">
        <v>657</v>
      </c>
      <c r="B75" s="95" t="str">
        <f t="shared" si="8"/>
        <v>Katherine</v>
      </c>
      <c r="C75" s="1" t="s">
        <v>658</v>
      </c>
      <c r="D75" s="95" t="str">
        <f t="shared" si="9"/>
        <v>Kennedy</v>
      </c>
      <c r="E75" s="95" t="str">
        <f t="shared" si="10"/>
        <v>Katherine Kennedy</v>
      </c>
      <c r="F75" s="1" t="s">
        <v>659</v>
      </c>
      <c r="G75" s="1" t="s">
        <v>431</v>
      </c>
      <c r="H75" s="1" t="s">
        <v>127</v>
      </c>
      <c r="I75" s="1">
        <v>43215</v>
      </c>
      <c r="J75" s="95" t="str">
        <f t="shared" si="11"/>
        <v>89 Bates Brothers Road Columbus OH 43215</v>
      </c>
      <c r="K75" s="1" t="s">
        <v>661</v>
      </c>
      <c r="L75" s="95" t="str">
        <f t="shared" si="12"/>
        <v>614</v>
      </c>
      <c r="M75" s="95" t="str">
        <f t="shared" si="13"/>
        <v>245</v>
      </c>
      <c r="N75" s="95" t="str">
        <f t="shared" si="14"/>
        <v>0377</v>
      </c>
      <c r="O75" s="1" t="s">
        <v>660</v>
      </c>
      <c r="P75" s="95" t="str">
        <f t="shared" si="15"/>
        <v>KatherineCKennedy</v>
      </c>
    </row>
    <row r="76" spans="1:16">
      <c r="A76" s="1" t="s">
        <v>475</v>
      </c>
      <c r="B76" s="95" t="str">
        <f t="shared" si="8"/>
        <v>Jennifer</v>
      </c>
      <c r="C76" s="1" t="s">
        <v>662</v>
      </c>
      <c r="D76" s="95" t="str">
        <f t="shared" si="9"/>
        <v>Trevino</v>
      </c>
      <c r="E76" s="95" t="str">
        <f t="shared" si="10"/>
        <v>Jennifer Trevino</v>
      </c>
      <c r="F76" s="1" t="s">
        <v>663</v>
      </c>
      <c r="G76" s="1" t="s">
        <v>664</v>
      </c>
      <c r="H76" s="1" t="s">
        <v>96</v>
      </c>
      <c r="I76" s="1">
        <v>95667</v>
      </c>
      <c r="J76" s="95" t="str">
        <f t="shared" si="11"/>
        <v>1950 Eagles Nest Drive Placerville CA 95667</v>
      </c>
      <c r="K76" s="1" t="s">
        <v>666</v>
      </c>
      <c r="L76" s="95" t="str">
        <f t="shared" si="12"/>
        <v>530</v>
      </c>
      <c r="M76" s="95" t="str">
        <f t="shared" si="13"/>
        <v>621</v>
      </c>
      <c r="N76" s="95" t="str">
        <f t="shared" si="14"/>
        <v>7352</v>
      </c>
      <c r="O76" s="1" t="s">
        <v>665</v>
      </c>
      <c r="P76" s="95" t="str">
        <f t="shared" si="15"/>
        <v>JenniferLTrevino</v>
      </c>
    </row>
    <row r="77" spans="1:16">
      <c r="A77" s="1" t="s">
        <v>347</v>
      </c>
      <c r="B77" s="95" t="str">
        <f t="shared" si="8"/>
        <v>James</v>
      </c>
      <c r="C77" s="1" t="s">
        <v>667</v>
      </c>
      <c r="D77" s="95" t="str">
        <f t="shared" si="9"/>
        <v>Moore</v>
      </c>
      <c r="E77" s="95" t="str">
        <f t="shared" si="10"/>
        <v>James Moore</v>
      </c>
      <c r="F77" s="1" t="s">
        <v>668</v>
      </c>
      <c r="G77" s="1" t="s">
        <v>669</v>
      </c>
      <c r="H77" s="1" t="s">
        <v>122</v>
      </c>
      <c r="I77" s="1">
        <v>8901</v>
      </c>
      <c r="J77" s="95" t="str">
        <f t="shared" si="11"/>
        <v>3751 Webster Street New Brunswick NJ 8901</v>
      </c>
      <c r="K77" s="1" t="s">
        <v>671</v>
      </c>
      <c r="L77" s="95" t="str">
        <f t="shared" si="12"/>
        <v>732</v>
      </c>
      <c r="M77" s="95" t="str">
        <f t="shared" si="13"/>
        <v>628</v>
      </c>
      <c r="N77" s="95" t="str">
        <f t="shared" si="14"/>
        <v>4048</v>
      </c>
      <c r="O77" s="1" t="s">
        <v>670</v>
      </c>
      <c r="P77" s="95" t="str">
        <f t="shared" si="15"/>
        <v>JamesMMoore</v>
      </c>
    </row>
    <row r="78" spans="1:16">
      <c r="A78" s="1" t="s">
        <v>371</v>
      </c>
      <c r="B78" s="95" t="str">
        <f t="shared" si="8"/>
        <v>Daniel</v>
      </c>
      <c r="C78" s="1" t="s">
        <v>672</v>
      </c>
      <c r="D78" s="95" t="str">
        <f t="shared" si="9"/>
        <v>Weatherly</v>
      </c>
      <c r="E78" s="95" t="str">
        <f t="shared" si="10"/>
        <v>Daniel Weatherly</v>
      </c>
      <c r="F78" s="1" t="s">
        <v>673</v>
      </c>
      <c r="G78" s="1" t="s">
        <v>674</v>
      </c>
      <c r="H78" s="1" t="s">
        <v>109</v>
      </c>
      <c r="I78" s="1">
        <v>41039</v>
      </c>
      <c r="J78" s="95" t="str">
        <f t="shared" si="11"/>
        <v>4034 May Street Ewing KY 41039</v>
      </c>
      <c r="K78" s="1" t="s">
        <v>676</v>
      </c>
      <c r="L78" s="95" t="str">
        <f t="shared" si="12"/>
        <v>606</v>
      </c>
      <c r="M78" s="95" t="str">
        <f t="shared" si="13"/>
        <v>267</v>
      </c>
      <c r="N78" s="95" t="str">
        <f t="shared" si="14"/>
        <v>0391</v>
      </c>
      <c r="O78" s="1" t="s">
        <v>675</v>
      </c>
      <c r="P78" s="95" t="str">
        <f t="shared" si="15"/>
        <v>DanielMWeatherly</v>
      </c>
    </row>
    <row r="79" spans="1:16">
      <c r="A79" s="1" t="s">
        <v>677</v>
      </c>
      <c r="B79" s="95" t="str">
        <f t="shared" si="8"/>
        <v>Christine</v>
      </c>
      <c r="C79" s="1" t="s">
        <v>678</v>
      </c>
      <c r="D79" s="95" t="str">
        <f t="shared" si="9"/>
        <v>Staff</v>
      </c>
      <c r="E79" s="95" t="str">
        <f t="shared" si="10"/>
        <v>Christine Staff</v>
      </c>
      <c r="F79" s="1" t="s">
        <v>679</v>
      </c>
      <c r="G79" s="1" t="s">
        <v>680</v>
      </c>
      <c r="H79" s="1" t="s">
        <v>125</v>
      </c>
      <c r="I79" s="1">
        <v>28405</v>
      </c>
      <c r="J79" s="95" t="str">
        <f t="shared" si="11"/>
        <v>2560 Happy Hollow Road Wilmington NC 28405</v>
      </c>
      <c r="K79" s="1" t="s">
        <v>682</v>
      </c>
      <c r="L79" s="95" t="str">
        <f t="shared" si="12"/>
        <v>910</v>
      </c>
      <c r="M79" s="95" t="str">
        <f t="shared" si="13"/>
        <v>617</v>
      </c>
      <c r="N79" s="95" t="str">
        <f t="shared" si="14"/>
        <v>0285</v>
      </c>
      <c r="O79" s="1" t="s">
        <v>681</v>
      </c>
      <c r="P79" s="95" t="str">
        <f t="shared" si="15"/>
        <v>ChristineWStaff</v>
      </c>
    </row>
    <row r="80" spans="1:16">
      <c r="A80" s="1" t="s">
        <v>683</v>
      </c>
      <c r="B80" s="95" t="str">
        <f t="shared" si="8"/>
        <v>Mary</v>
      </c>
      <c r="C80" s="1" t="s">
        <v>684</v>
      </c>
      <c r="D80" s="95" t="str">
        <f t="shared" si="9"/>
        <v>Castle</v>
      </c>
      <c r="E80" s="95" t="str">
        <f t="shared" si="10"/>
        <v>Mary Castle</v>
      </c>
      <c r="F80" s="1" t="s">
        <v>685</v>
      </c>
      <c r="G80" s="1" t="s">
        <v>686</v>
      </c>
      <c r="H80" s="1" t="s">
        <v>101</v>
      </c>
      <c r="I80" s="1">
        <v>33166</v>
      </c>
      <c r="J80" s="95" t="str">
        <f t="shared" si="11"/>
        <v>4337 Arbutus Drive Miami Springs FL 33166</v>
      </c>
      <c r="K80" s="1" t="s">
        <v>688</v>
      </c>
      <c r="L80" s="95" t="str">
        <f t="shared" si="12"/>
        <v>305</v>
      </c>
      <c r="M80" s="95" t="str">
        <f t="shared" si="13"/>
        <v>886</v>
      </c>
      <c r="N80" s="95" t="str">
        <f t="shared" si="14"/>
        <v>6290</v>
      </c>
      <c r="O80" s="1" t="s">
        <v>687</v>
      </c>
      <c r="P80" s="95" t="str">
        <f t="shared" si="15"/>
        <v>MarySCastle</v>
      </c>
    </row>
    <row r="81" spans="1:16">
      <c r="A81" s="1" t="s">
        <v>689</v>
      </c>
      <c r="B81" s="95" t="str">
        <f t="shared" si="8"/>
        <v>Antonio</v>
      </c>
      <c r="C81" s="1" t="s">
        <v>690</v>
      </c>
      <c r="D81" s="95" t="str">
        <f t="shared" si="9"/>
        <v>Eder</v>
      </c>
      <c r="E81" s="95" t="str">
        <f t="shared" si="10"/>
        <v>Antonio Eder</v>
      </c>
      <c r="F81" s="1" t="s">
        <v>691</v>
      </c>
      <c r="G81" s="1" t="s">
        <v>692</v>
      </c>
      <c r="H81" s="1" t="s">
        <v>105</v>
      </c>
      <c r="I81" s="1">
        <v>62094</v>
      </c>
      <c r="J81" s="95" t="str">
        <f t="shared" si="11"/>
        <v>4113 University Hill Road Witt IL 62094</v>
      </c>
      <c r="K81" s="1" t="s">
        <v>694</v>
      </c>
      <c r="L81" s="95" t="str">
        <f t="shared" si="12"/>
        <v>217</v>
      </c>
      <c r="M81" s="95" t="str">
        <f t="shared" si="13"/>
        <v>594</v>
      </c>
      <c r="N81" s="95" t="str">
        <f t="shared" si="14"/>
        <v>5606</v>
      </c>
      <c r="O81" s="1" t="s">
        <v>693</v>
      </c>
      <c r="P81" s="95" t="str">
        <f t="shared" si="15"/>
        <v>AntonioKEder</v>
      </c>
    </row>
    <row r="82" spans="1:16">
      <c r="A82" s="1" t="s">
        <v>395</v>
      </c>
      <c r="B82" s="95" t="str">
        <f t="shared" si="8"/>
        <v>Robert</v>
      </c>
      <c r="C82" s="1" t="s">
        <v>695</v>
      </c>
      <c r="D82" s="95" t="str">
        <f t="shared" si="9"/>
        <v>Eldredge</v>
      </c>
      <c r="E82" s="95" t="str">
        <f t="shared" si="10"/>
        <v>Robert Eldredge</v>
      </c>
      <c r="F82" s="1" t="s">
        <v>696</v>
      </c>
      <c r="G82" s="1" t="s">
        <v>697</v>
      </c>
      <c r="H82" s="1" t="s">
        <v>117</v>
      </c>
      <c r="I82" s="1">
        <v>65207</v>
      </c>
      <c r="J82" s="95" t="str">
        <f t="shared" si="11"/>
        <v>2384 Penn Street Columbia MO 65207</v>
      </c>
      <c r="K82" s="1" t="s">
        <v>699</v>
      </c>
      <c r="L82" s="95" t="str">
        <f t="shared" si="12"/>
        <v>573</v>
      </c>
      <c r="M82" s="95" t="str">
        <f t="shared" si="13"/>
        <v>304</v>
      </c>
      <c r="N82" s="95" t="str">
        <f t="shared" si="14"/>
        <v>9439</v>
      </c>
      <c r="O82" s="1" t="s">
        <v>698</v>
      </c>
      <c r="P82" s="95" t="str">
        <f t="shared" si="15"/>
        <v>RobertCEldredge</v>
      </c>
    </row>
    <row r="83" spans="1:16">
      <c r="A83" s="1" t="s">
        <v>573</v>
      </c>
      <c r="B83" s="95" t="str">
        <f t="shared" si="8"/>
        <v>Terry</v>
      </c>
      <c r="C83" s="1" t="s">
        <v>700</v>
      </c>
      <c r="D83" s="95" t="str">
        <f t="shared" si="9"/>
        <v>Abernathy</v>
      </c>
      <c r="E83" s="95" t="str">
        <f t="shared" si="10"/>
        <v>Terry Abernathy</v>
      </c>
      <c r="F83" s="1" t="s">
        <v>701</v>
      </c>
      <c r="G83" s="1" t="s">
        <v>702</v>
      </c>
      <c r="H83" s="1" t="s">
        <v>114</v>
      </c>
      <c r="I83" s="1">
        <v>48637</v>
      </c>
      <c r="J83" s="95" t="str">
        <f t="shared" si="11"/>
        <v>2731 Mount Street Merrill MI 48637</v>
      </c>
      <c r="K83" s="1" t="s">
        <v>704</v>
      </c>
      <c r="L83" s="95" t="str">
        <f t="shared" si="12"/>
        <v>989</v>
      </c>
      <c r="M83" s="95" t="str">
        <f t="shared" si="13"/>
        <v>643</v>
      </c>
      <c r="N83" s="95" t="str">
        <f t="shared" si="14"/>
        <v>6862</v>
      </c>
      <c r="O83" s="1" t="s">
        <v>703</v>
      </c>
      <c r="P83" s="95" t="str">
        <f t="shared" si="15"/>
        <v>TerryAAbernathy</v>
      </c>
    </row>
    <row r="84" spans="1:16">
      <c r="A84" s="1" t="s">
        <v>683</v>
      </c>
      <c r="B84" s="95" t="str">
        <f t="shared" si="8"/>
        <v>Mary</v>
      </c>
      <c r="C84" s="1" t="s">
        <v>705</v>
      </c>
      <c r="D84" s="95" t="str">
        <f t="shared" si="9"/>
        <v>Oliver</v>
      </c>
      <c r="E84" s="95" t="str">
        <f t="shared" si="10"/>
        <v>Mary Oliver</v>
      </c>
      <c r="F84" s="1" t="s">
        <v>706</v>
      </c>
      <c r="G84" s="1" t="s">
        <v>707</v>
      </c>
      <c r="H84" s="1" t="s">
        <v>92</v>
      </c>
      <c r="I84" s="1">
        <v>35222</v>
      </c>
      <c r="J84" s="95" t="str">
        <f t="shared" si="11"/>
        <v>345 Turnpike Drive Birmingham AL 35222</v>
      </c>
      <c r="K84" s="1" t="s">
        <v>709</v>
      </c>
      <c r="L84" s="95" t="str">
        <f t="shared" si="12"/>
        <v>256</v>
      </c>
      <c r="M84" s="95" t="str">
        <f t="shared" si="13"/>
        <v>375</v>
      </c>
      <c r="N84" s="95" t="str">
        <f t="shared" si="14"/>
        <v>9210</v>
      </c>
      <c r="O84" s="1" t="s">
        <v>708</v>
      </c>
      <c r="P84" s="95" t="str">
        <f t="shared" si="15"/>
        <v>MaryLOliver</v>
      </c>
    </row>
    <row r="85" spans="1:16">
      <c r="A85" s="1" t="s">
        <v>710</v>
      </c>
      <c r="B85" s="95" t="str">
        <f t="shared" si="8"/>
        <v>Sylvia</v>
      </c>
      <c r="C85" s="1" t="s">
        <v>711</v>
      </c>
      <c r="D85" s="95" t="str">
        <f t="shared" si="9"/>
        <v>Provencher</v>
      </c>
      <c r="E85" s="95" t="str">
        <f t="shared" si="10"/>
        <v>Sylvia Provencher</v>
      </c>
      <c r="F85" s="1" t="s">
        <v>712</v>
      </c>
      <c r="G85" s="1" t="s">
        <v>713</v>
      </c>
      <c r="H85" s="1" t="s">
        <v>124</v>
      </c>
      <c r="I85" s="1">
        <v>12842</v>
      </c>
      <c r="J85" s="95" t="str">
        <f t="shared" si="11"/>
        <v>2563 Oak Drive Indian Lake NY 12842</v>
      </c>
      <c r="K85" s="1" t="s">
        <v>715</v>
      </c>
      <c r="L85" s="95" t="str">
        <f t="shared" si="12"/>
        <v>518</v>
      </c>
      <c r="M85" s="95" t="str">
        <f t="shared" si="13"/>
        <v>648</v>
      </c>
      <c r="N85" s="95" t="str">
        <f t="shared" si="14"/>
        <v>2133</v>
      </c>
      <c r="O85" s="1" t="s">
        <v>714</v>
      </c>
      <c r="P85" s="95" t="str">
        <f t="shared" si="15"/>
        <v>SylviaPProvencher</v>
      </c>
    </row>
    <row r="86" spans="1:16">
      <c r="A86" s="1" t="s">
        <v>716</v>
      </c>
      <c r="B86" s="95" t="str">
        <f t="shared" si="8"/>
        <v>Michael</v>
      </c>
      <c r="C86" s="1" t="s">
        <v>717</v>
      </c>
      <c r="D86" s="95" t="str">
        <f t="shared" si="9"/>
        <v>Butters</v>
      </c>
      <c r="E86" s="95" t="str">
        <f t="shared" si="10"/>
        <v>Michael Butters</v>
      </c>
      <c r="F86" s="1" t="s">
        <v>718</v>
      </c>
      <c r="G86" s="1" t="s">
        <v>719</v>
      </c>
      <c r="H86" s="1" t="s">
        <v>127</v>
      </c>
      <c r="I86" s="1">
        <v>44115</v>
      </c>
      <c r="J86" s="95" t="str">
        <f t="shared" si="11"/>
        <v>1700 Glenwood Avenue Cleveland OH 44115</v>
      </c>
      <c r="K86" s="1" t="s">
        <v>721</v>
      </c>
      <c r="L86" s="95" t="str">
        <f t="shared" si="12"/>
        <v>216</v>
      </c>
      <c r="M86" s="95" t="str">
        <f t="shared" si="13"/>
        <v>357</v>
      </c>
      <c r="N86" s="95" t="str">
        <f t="shared" si="14"/>
        <v>0590</v>
      </c>
      <c r="O86" s="1" t="s">
        <v>720</v>
      </c>
      <c r="P86" s="95" t="str">
        <f t="shared" si="15"/>
        <v>MichaelJButters</v>
      </c>
    </row>
    <row r="87" spans="1:16">
      <c r="A87" s="1" t="s">
        <v>722</v>
      </c>
      <c r="B87" s="95" t="str">
        <f t="shared" si="8"/>
        <v>Eduardo</v>
      </c>
      <c r="C87" s="1" t="s">
        <v>723</v>
      </c>
      <c r="D87" s="95" t="str">
        <f t="shared" si="9"/>
        <v>Harris</v>
      </c>
      <c r="E87" s="95" t="str">
        <f t="shared" si="10"/>
        <v>Eduardo Harris</v>
      </c>
      <c r="F87" s="1" t="s">
        <v>724</v>
      </c>
      <c r="G87" s="1" t="s">
        <v>725</v>
      </c>
      <c r="H87" s="1" t="s">
        <v>112</v>
      </c>
      <c r="I87" s="1">
        <v>21202</v>
      </c>
      <c r="J87" s="95" t="str">
        <f t="shared" si="11"/>
        <v>880 Columbia Boulevard Baltimore MD 21202</v>
      </c>
      <c r="K87" s="1" t="s">
        <v>727</v>
      </c>
      <c r="L87" s="95" t="str">
        <f t="shared" si="12"/>
        <v>410</v>
      </c>
      <c r="M87" s="95" t="str">
        <f t="shared" si="13"/>
        <v>403</v>
      </c>
      <c r="N87" s="95" t="str">
        <f t="shared" si="14"/>
        <v>8606</v>
      </c>
      <c r="O87" s="1" t="s">
        <v>726</v>
      </c>
      <c r="P87" s="95" t="str">
        <f t="shared" si="15"/>
        <v>EduardoMHarris</v>
      </c>
    </row>
    <row r="88" spans="1:16">
      <c r="A88" s="1" t="s">
        <v>728</v>
      </c>
      <c r="B88" s="95" t="str">
        <f t="shared" si="8"/>
        <v>Janet</v>
      </c>
      <c r="C88" s="1" t="s">
        <v>729</v>
      </c>
      <c r="D88" s="95" t="str">
        <f t="shared" si="9"/>
        <v>Godfrey</v>
      </c>
      <c r="E88" s="95" t="str">
        <f t="shared" si="10"/>
        <v>Janet Godfrey</v>
      </c>
      <c r="F88" s="1" t="s">
        <v>730</v>
      </c>
      <c r="G88" s="1" t="s">
        <v>731</v>
      </c>
      <c r="H88" s="1" t="s">
        <v>125</v>
      </c>
      <c r="I88" s="1">
        <v>27601</v>
      </c>
      <c r="J88" s="95" t="str">
        <f t="shared" si="11"/>
        <v>4249 Johnson Street Raleigh NC 27601</v>
      </c>
      <c r="K88" s="1" t="s">
        <v>733</v>
      </c>
      <c r="L88" s="95" t="str">
        <f t="shared" si="12"/>
        <v>919</v>
      </c>
      <c r="M88" s="95" t="str">
        <f t="shared" si="13"/>
        <v>860</v>
      </c>
      <c r="N88" s="95" t="str">
        <f t="shared" si="14"/>
        <v>7881</v>
      </c>
      <c r="O88" s="1" t="s">
        <v>732</v>
      </c>
      <c r="P88" s="95" t="str">
        <f t="shared" si="15"/>
        <v>JanetBGodfrey</v>
      </c>
    </row>
    <row r="89" spans="1:16">
      <c r="A89" s="1" t="s">
        <v>734</v>
      </c>
      <c r="B89" s="95" t="str">
        <f t="shared" si="8"/>
        <v>Thelma</v>
      </c>
      <c r="C89" s="1" t="s">
        <v>735</v>
      </c>
      <c r="D89" s="95" t="str">
        <f t="shared" si="9"/>
        <v>Mccarthy</v>
      </c>
      <c r="E89" s="95" t="str">
        <f t="shared" si="10"/>
        <v>Thelma Mccarthy</v>
      </c>
      <c r="F89" s="1" t="s">
        <v>736</v>
      </c>
      <c r="G89" s="1" t="s">
        <v>737</v>
      </c>
      <c r="H89" s="1" t="s">
        <v>113</v>
      </c>
      <c r="I89" s="1">
        <v>1801</v>
      </c>
      <c r="J89" s="95" t="str">
        <f t="shared" si="11"/>
        <v>1722 Romano Street Woburn MA 1801</v>
      </c>
      <c r="K89" s="1" t="s">
        <v>739</v>
      </c>
      <c r="L89" s="95" t="str">
        <f t="shared" si="12"/>
        <v>781</v>
      </c>
      <c r="M89" s="95" t="str">
        <f t="shared" si="13"/>
        <v>405</v>
      </c>
      <c r="N89" s="95" t="str">
        <f t="shared" si="14"/>
        <v>0924</v>
      </c>
      <c r="O89" s="1" t="s">
        <v>738</v>
      </c>
      <c r="P89" s="95" t="str">
        <f t="shared" si="15"/>
        <v>ThelmaRMcCarthy</v>
      </c>
    </row>
    <row r="90" spans="1:16">
      <c r="A90" s="1" t="s">
        <v>740</v>
      </c>
      <c r="B90" s="95" t="str">
        <f t="shared" si="8"/>
        <v>Fran</v>
      </c>
      <c r="C90" s="1" t="s">
        <v>741</v>
      </c>
      <c r="D90" s="95" t="str">
        <f t="shared" si="9"/>
        <v>Ritchie</v>
      </c>
      <c r="E90" s="95" t="str">
        <f t="shared" si="10"/>
        <v>Fran Ritchie</v>
      </c>
      <c r="F90" s="1" t="s">
        <v>742</v>
      </c>
      <c r="G90" s="1" t="s">
        <v>743</v>
      </c>
      <c r="H90" s="1" t="s">
        <v>124</v>
      </c>
      <c r="I90" s="1">
        <v>12547</v>
      </c>
      <c r="J90" s="95" t="str">
        <f t="shared" si="11"/>
        <v>4518 Old Dear Lane Milton NY 12547</v>
      </c>
      <c r="K90" s="1" t="s">
        <v>745</v>
      </c>
      <c r="L90" s="95" t="str">
        <f t="shared" si="12"/>
        <v>845</v>
      </c>
      <c r="M90" s="95" t="str">
        <f t="shared" si="13"/>
        <v>795</v>
      </c>
      <c r="N90" s="95" t="str">
        <f t="shared" si="14"/>
        <v>1923</v>
      </c>
      <c r="O90" s="1" t="s">
        <v>744</v>
      </c>
      <c r="P90" s="95" t="str">
        <f t="shared" si="15"/>
        <v>FranMRitchie</v>
      </c>
    </row>
    <row r="91" spans="1:16">
      <c r="A91" s="1" t="s">
        <v>383</v>
      </c>
      <c r="B91" s="95" t="str">
        <f t="shared" si="8"/>
        <v>Lisa</v>
      </c>
      <c r="C91" s="1" t="s">
        <v>746</v>
      </c>
      <c r="D91" s="95" t="str">
        <f t="shared" si="9"/>
        <v>Thompson</v>
      </c>
      <c r="E91" s="95" t="str">
        <f t="shared" si="10"/>
        <v>Lisa Thompson</v>
      </c>
      <c r="F91" s="1" t="s">
        <v>747</v>
      </c>
      <c r="G91" s="1" t="s">
        <v>748</v>
      </c>
      <c r="H91" s="1" t="s">
        <v>128</v>
      </c>
      <c r="I91" s="1">
        <v>74401</v>
      </c>
      <c r="J91" s="95" t="str">
        <f t="shared" si="11"/>
        <v>210 Heather Sees Way Muskogee OK 74401</v>
      </c>
      <c r="K91" s="1" t="s">
        <v>750</v>
      </c>
      <c r="L91" s="95" t="str">
        <f t="shared" si="12"/>
        <v>918</v>
      </c>
      <c r="M91" s="95" t="str">
        <f t="shared" si="13"/>
        <v>684</v>
      </c>
      <c r="N91" s="95" t="str">
        <f t="shared" si="14"/>
        <v>5481</v>
      </c>
      <c r="O91" s="1" t="s">
        <v>749</v>
      </c>
      <c r="P91" s="95" t="str">
        <f t="shared" si="15"/>
        <v>LisaDThompson</v>
      </c>
    </row>
    <row r="92" spans="1:16">
      <c r="A92" s="1" t="s">
        <v>463</v>
      </c>
      <c r="B92" s="95" t="str">
        <f t="shared" si="8"/>
        <v>George</v>
      </c>
      <c r="C92" s="1" t="s">
        <v>751</v>
      </c>
      <c r="D92" s="95" t="str">
        <f t="shared" si="9"/>
        <v>Greggs</v>
      </c>
      <c r="E92" s="95" t="str">
        <f t="shared" si="10"/>
        <v>George Greggs</v>
      </c>
      <c r="F92" s="1" t="s">
        <v>752</v>
      </c>
      <c r="G92" s="1" t="s">
        <v>753</v>
      </c>
      <c r="H92" s="1" t="s">
        <v>112</v>
      </c>
      <c r="I92" s="1">
        <v>20781</v>
      </c>
      <c r="J92" s="95" t="str">
        <f t="shared" si="11"/>
        <v>2906 Cost Avenue Hyattsville MD 20781</v>
      </c>
      <c r="K92" s="1" t="s">
        <v>755</v>
      </c>
      <c r="L92" s="95" t="str">
        <f t="shared" si="12"/>
        <v>301</v>
      </c>
      <c r="M92" s="95" t="str">
        <f t="shared" si="13"/>
        <v>403</v>
      </c>
      <c r="N92" s="95" t="str">
        <f t="shared" si="14"/>
        <v>7868</v>
      </c>
      <c r="O92" s="1" t="s">
        <v>754</v>
      </c>
      <c r="P92" s="95" t="str">
        <f t="shared" si="15"/>
        <v>GeorgeLGreggs</v>
      </c>
    </row>
    <row r="93" spans="1:16">
      <c r="A93" s="1" t="s">
        <v>756</v>
      </c>
      <c r="B93" s="95" t="str">
        <f t="shared" si="8"/>
        <v>Dora</v>
      </c>
      <c r="C93" s="1" t="s">
        <v>757</v>
      </c>
      <c r="D93" s="95" t="str">
        <f t="shared" si="9"/>
        <v>Burris</v>
      </c>
      <c r="E93" s="95" t="str">
        <f t="shared" si="10"/>
        <v>Dora Burris</v>
      </c>
      <c r="F93" s="1" t="s">
        <v>758</v>
      </c>
      <c r="G93" s="1" t="s">
        <v>380</v>
      </c>
      <c r="H93" s="1" t="s">
        <v>96</v>
      </c>
      <c r="I93" s="1">
        <v>90017</v>
      </c>
      <c r="J93" s="95" t="str">
        <f t="shared" si="11"/>
        <v>4692 Clarence Court Los Angeles CA 90017</v>
      </c>
      <c r="K93" s="1" t="s">
        <v>760</v>
      </c>
      <c r="L93" s="95" t="str">
        <f t="shared" si="12"/>
        <v>909</v>
      </c>
      <c r="M93" s="95" t="str">
        <f t="shared" si="13"/>
        <v>960</v>
      </c>
      <c r="N93" s="95" t="str">
        <f t="shared" si="14"/>
        <v>4178</v>
      </c>
      <c r="O93" s="1" t="s">
        <v>759</v>
      </c>
      <c r="P93" s="95" t="str">
        <f t="shared" si="15"/>
        <v>DoraSBurris</v>
      </c>
    </row>
    <row r="94" spans="1:16">
      <c r="A94" s="1" t="s">
        <v>761</v>
      </c>
      <c r="B94" s="95" t="str">
        <f t="shared" si="8"/>
        <v>Wanda</v>
      </c>
      <c r="C94" s="1" t="s">
        <v>762</v>
      </c>
      <c r="D94" s="95" t="str">
        <f t="shared" si="9"/>
        <v>Schultz</v>
      </c>
      <c r="E94" s="95" t="str">
        <f t="shared" si="10"/>
        <v>Wanda Schultz</v>
      </c>
      <c r="F94" s="1" t="s">
        <v>763</v>
      </c>
      <c r="G94" s="1" t="s">
        <v>764</v>
      </c>
      <c r="H94" s="1" t="s">
        <v>96</v>
      </c>
      <c r="I94" s="1">
        <v>94112</v>
      </c>
      <c r="J94" s="95" t="str">
        <f t="shared" si="11"/>
        <v>2161 Delaware Avenue San Francisco CA 94112</v>
      </c>
      <c r="K94" s="1" t="s">
        <v>766</v>
      </c>
      <c r="L94" s="95" t="str">
        <f t="shared" si="12"/>
        <v>415</v>
      </c>
      <c r="M94" s="95" t="str">
        <f t="shared" si="13"/>
        <v>239</v>
      </c>
      <c r="N94" s="95" t="str">
        <f t="shared" si="14"/>
        <v>2560</v>
      </c>
      <c r="O94" s="1" t="s">
        <v>765</v>
      </c>
      <c r="P94" s="95" t="str">
        <f t="shared" si="15"/>
        <v>WandaDSchultz</v>
      </c>
    </row>
    <row r="95" spans="1:16">
      <c r="A95" s="1" t="s">
        <v>767</v>
      </c>
      <c r="B95" s="95" t="str">
        <f t="shared" si="8"/>
        <v>Jason</v>
      </c>
      <c r="C95" s="1" t="s">
        <v>768</v>
      </c>
      <c r="D95" s="95" t="str">
        <f t="shared" si="9"/>
        <v>Pavon</v>
      </c>
      <c r="E95" s="95" t="str">
        <f t="shared" si="10"/>
        <v>Jason Pavon</v>
      </c>
      <c r="F95" s="1" t="s">
        <v>769</v>
      </c>
      <c r="G95" s="1" t="s">
        <v>770</v>
      </c>
      <c r="H95" s="1" t="s">
        <v>109</v>
      </c>
      <c r="I95" s="1">
        <v>40391</v>
      </c>
      <c r="J95" s="95" t="str">
        <f t="shared" si="11"/>
        <v>4012 Zappia Drive Winchester KY 40391</v>
      </c>
      <c r="K95" s="1" t="s">
        <v>772</v>
      </c>
      <c r="L95" s="95" t="str">
        <f t="shared" si="12"/>
        <v>859</v>
      </c>
      <c r="M95" s="95" t="str">
        <f t="shared" si="13"/>
        <v>319</v>
      </c>
      <c r="N95" s="95" t="str">
        <f t="shared" si="14"/>
        <v>0659</v>
      </c>
      <c r="O95" s="1" t="s">
        <v>771</v>
      </c>
      <c r="P95" s="95" t="str">
        <f t="shared" si="15"/>
        <v>JasonLPavon</v>
      </c>
    </row>
    <row r="96" spans="1:16">
      <c r="A96" s="1" t="s">
        <v>773</v>
      </c>
      <c r="B96" s="95" t="str">
        <f t="shared" si="8"/>
        <v>Jannette</v>
      </c>
      <c r="C96" s="1" t="s">
        <v>457</v>
      </c>
      <c r="D96" s="95" t="str">
        <f t="shared" si="9"/>
        <v>Anthony</v>
      </c>
      <c r="E96" s="95" t="str">
        <f t="shared" si="10"/>
        <v>Jannette Anthony</v>
      </c>
      <c r="F96" s="1" t="s">
        <v>774</v>
      </c>
      <c r="G96" s="1" t="s">
        <v>775</v>
      </c>
      <c r="H96" s="1" t="s">
        <v>96</v>
      </c>
      <c r="I96" s="1">
        <v>94704</v>
      </c>
      <c r="J96" s="95" t="str">
        <f t="shared" si="11"/>
        <v>900 Green Avenue Berkeley CA 94704</v>
      </c>
      <c r="K96" s="1" t="s">
        <v>777</v>
      </c>
      <c r="L96" s="95" t="str">
        <f t="shared" si="12"/>
        <v>510</v>
      </c>
      <c r="M96" s="95" t="str">
        <f t="shared" si="13"/>
        <v>849</v>
      </c>
      <c r="N96" s="95" t="str">
        <f t="shared" si="14"/>
        <v>5795</v>
      </c>
      <c r="O96" s="1" t="s">
        <v>776</v>
      </c>
      <c r="P96" s="95" t="str">
        <f t="shared" si="15"/>
        <v>JannetteJAnthony</v>
      </c>
    </row>
    <row r="97" spans="1:16">
      <c r="A97" s="1" t="s">
        <v>778</v>
      </c>
      <c r="B97" s="95" t="str">
        <f t="shared" si="8"/>
        <v>Katrina</v>
      </c>
      <c r="C97" s="1" t="s">
        <v>779</v>
      </c>
      <c r="D97" s="95" t="str">
        <f t="shared" si="9"/>
        <v>Stull</v>
      </c>
      <c r="E97" s="95" t="str">
        <f t="shared" si="10"/>
        <v>Katrina Stull</v>
      </c>
      <c r="F97" s="1" t="s">
        <v>780</v>
      </c>
      <c r="G97" s="1" t="s">
        <v>781</v>
      </c>
      <c r="H97" s="1" t="s">
        <v>105</v>
      </c>
      <c r="I97" s="1">
        <v>62701</v>
      </c>
      <c r="J97" s="95" t="str">
        <f t="shared" si="11"/>
        <v>4489 Isaacs Creek Road Springfield IL 62701</v>
      </c>
      <c r="K97" s="1" t="s">
        <v>783</v>
      </c>
      <c r="L97" s="95" t="str">
        <f t="shared" si="12"/>
        <v>217</v>
      </c>
      <c r="M97" s="95" t="str">
        <f t="shared" si="13"/>
        <v>470</v>
      </c>
      <c r="N97" s="95" t="str">
        <f t="shared" si="14"/>
        <v>3255</v>
      </c>
      <c r="O97" s="1" t="s">
        <v>782</v>
      </c>
      <c r="P97" s="95" t="str">
        <f t="shared" si="15"/>
        <v>KatrinaRStull</v>
      </c>
    </row>
    <row r="98" spans="1:16">
      <c r="A98" s="1" t="s">
        <v>784</v>
      </c>
      <c r="B98" s="95" t="str">
        <f t="shared" si="8"/>
        <v>Russell</v>
      </c>
      <c r="C98" s="1" t="s">
        <v>785</v>
      </c>
      <c r="D98" s="95" t="str">
        <f t="shared" si="9"/>
        <v>Lofton</v>
      </c>
      <c r="E98" s="95" t="str">
        <f t="shared" si="10"/>
        <v>Russell Lofton</v>
      </c>
      <c r="F98" s="1" t="s">
        <v>786</v>
      </c>
      <c r="G98" s="1" t="s">
        <v>350</v>
      </c>
      <c r="H98" s="1" t="s">
        <v>135</v>
      </c>
      <c r="I98" s="1">
        <v>77032</v>
      </c>
      <c r="J98" s="95" t="str">
        <f t="shared" si="11"/>
        <v>321 Wines Lane Houston TX 77032</v>
      </c>
      <c r="K98" s="1" t="s">
        <v>788</v>
      </c>
      <c r="L98" s="95" t="str">
        <f t="shared" si="12"/>
        <v>832</v>
      </c>
      <c r="M98" s="95" t="str">
        <f t="shared" si="13"/>
        <v>265</v>
      </c>
      <c r="N98" s="95" t="str">
        <f t="shared" si="14"/>
        <v>2122</v>
      </c>
      <c r="O98" s="1" t="s">
        <v>787</v>
      </c>
      <c r="P98" s="95" t="str">
        <f t="shared" si="15"/>
        <v>RussellJLofton</v>
      </c>
    </row>
    <row r="99" spans="1:16">
      <c r="A99" s="1" t="s">
        <v>274</v>
      </c>
      <c r="B99" s="95" t="str">
        <f t="shared" si="8"/>
        <v>John</v>
      </c>
      <c r="C99" s="1" t="s">
        <v>789</v>
      </c>
      <c r="D99" s="95" t="str">
        <f t="shared" si="9"/>
        <v>May</v>
      </c>
      <c r="E99" s="95" t="str">
        <f t="shared" si="10"/>
        <v>John May</v>
      </c>
      <c r="F99" s="1" t="s">
        <v>790</v>
      </c>
      <c r="G99" s="1" t="s">
        <v>195</v>
      </c>
      <c r="H99" s="1" t="s">
        <v>105</v>
      </c>
      <c r="I99" s="1">
        <v>60634</v>
      </c>
      <c r="J99" s="95" t="str">
        <f t="shared" si="11"/>
        <v>361 Tator Patch Road Chicago IL 60634</v>
      </c>
      <c r="K99" s="1" t="s">
        <v>792</v>
      </c>
      <c r="L99" s="95" t="str">
        <f t="shared" si="12"/>
        <v>312</v>
      </c>
      <c r="M99" s="95" t="str">
        <f t="shared" si="13"/>
        <v>826</v>
      </c>
      <c r="N99" s="95" t="str">
        <f t="shared" si="14"/>
        <v>8635</v>
      </c>
      <c r="O99" s="1" t="s">
        <v>791</v>
      </c>
      <c r="P99" s="95" t="str">
        <f t="shared" si="15"/>
        <v>JohnBMay</v>
      </c>
    </row>
    <row r="100" spans="1:16">
      <c r="A100" s="1" t="s">
        <v>793</v>
      </c>
      <c r="B100" s="95" t="str">
        <f t="shared" si="8"/>
        <v>Ann</v>
      </c>
      <c r="C100" s="1" t="s">
        <v>794</v>
      </c>
      <c r="D100" s="95" t="str">
        <f t="shared" si="9"/>
        <v>Tilton</v>
      </c>
      <c r="E100" s="95" t="str">
        <f t="shared" si="10"/>
        <v>Ann Tilton</v>
      </c>
      <c r="F100" s="1" t="s">
        <v>795</v>
      </c>
      <c r="G100" s="1" t="s">
        <v>796</v>
      </c>
      <c r="H100" s="1" t="s">
        <v>121</v>
      </c>
      <c r="I100" s="1">
        <v>3455</v>
      </c>
      <c r="J100" s="95" t="str">
        <f t="shared" si="11"/>
        <v>2721 Peck Street Marlboro NH 3455</v>
      </c>
      <c r="K100" s="1" t="s">
        <v>798</v>
      </c>
      <c r="L100" s="95" t="str">
        <f t="shared" si="12"/>
        <v>603</v>
      </c>
      <c r="M100" s="95" t="str">
        <f t="shared" si="13"/>
        <v>876</v>
      </c>
      <c r="N100" s="95" t="str">
        <f t="shared" si="14"/>
        <v>8330</v>
      </c>
      <c r="O100" s="1" t="s">
        <v>797</v>
      </c>
      <c r="P100" s="95" t="str">
        <f t="shared" si="15"/>
        <v>AnnCTilton</v>
      </c>
    </row>
    <row r="101" spans="1:16">
      <c r="A101" s="1" t="s">
        <v>799</v>
      </c>
      <c r="B101" s="95" t="str">
        <f t="shared" si="8"/>
        <v>Eric</v>
      </c>
      <c r="C101" s="1" t="s">
        <v>800</v>
      </c>
      <c r="D101" s="95" t="str">
        <f t="shared" si="9"/>
        <v>Young</v>
      </c>
      <c r="E101" s="95" t="str">
        <f t="shared" si="10"/>
        <v>Eric Young</v>
      </c>
      <c r="F101" s="1" t="s">
        <v>801</v>
      </c>
      <c r="G101" s="1" t="s">
        <v>802</v>
      </c>
      <c r="H101" s="1" t="s">
        <v>96</v>
      </c>
      <c r="I101" s="1">
        <v>94005</v>
      </c>
      <c r="J101" s="95" t="str">
        <f t="shared" si="11"/>
        <v>4267 Duck Creek Road Brisbane CA 94005</v>
      </c>
      <c r="K101" s="1" t="s">
        <v>804</v>
      </c>
      <c r="L101" s="95" t="str">
        <f t="shared" si="12"/>
        <v>650</v>
      </c>
      <c r="M101" s="95" t="str">
        <f t="shared" si="13"/>
        <v>776</v>
      </c>
      <c r="N101" s="95" t="str">
        <f t="shared" si="14"/>
        <v>7291</v>
      </c>
      <c r="O101" s="1" t="s">
        <v>803</v>
      </c>
      <c r="P101" s="95" t="str">
        <f t="shared" si="15"/>
        <v>EricTYoung</v>
      </c>
    </row>
    <row r="102" spans="1:16">
      <c r="A102" s="1" t="s">
        <v>347</v>
      </c>
      <c r="B102" s="95" t="str">
        <f t="shared" si="8"/>
        <v>James</v>
      </c>
      <c r="C102" s="1" t="s">
        <v>805</v>
      </c>
      <c r="D102" s="95" t="str">
        <f t="shared" si="9"/>
        <v>Friar</v>
      </c>
      <c r="E102" s="95" t="str">
        <f t="shared" si="10"/>
        <v>James Friar</v>
      </c>
      <c r="F102" s="1" t="s">
        <v>806</v>
      </c>
      <c r="G102" s="1" t="s">
        <v>807</v>
      </c>
      <c r="H102" s="1" t="s">
        <v>125</v>
      </c>
      <c r="I102" s="1">
        <v>28801</v>
      </c>
      <c r="J102" s="95" t="str">
        <f t="shared" si="11"/>
        <v>4778 Hannah Street Asheville NC 28801</v>
      </c>
      <c r="K102" s="1" t="s">
        <v>809</v>
      </c>
      <c r="L102" s="95" t="str">
        <f t="shared" si="12"/>
        <v>828</v>
      </c>
      <c r="M102" s="95" t="str">
        <f t="shared" si="13"/>
        <v>377</v>
      </c>
      <c r="N102" s="95" t="str">
        <f t="shared" si="14"/>
        <v>2478</v>
      </c>
      <c r="O102" s="1" t="s">
        <v>808</v>
      </c>
      <c r="P102" s="95" t="str">
        <f t="shared" si="15"/>
        <v>JamesFFriar</v>
      </c>
    </row>
    <row r="103" spans="1:16">
      <c r="A103" s="1" t="s">
        <v>567</v>
      </c>
      <c r="B103" s="95" t="str">
        <f t="shared" si="8"/>
        <v>David</v>
      </c>
      <c r="C103" s="1" t="s">
        <v>810</v>
      </c>
      <c r="D103" s="95" t="str">
        <f t="shared" si="9"/>
        <v>Crum</v>
      </c>
      <c r="E103" s="95" t="str">
        <f t="shared" si="10"/>
        <v>David Crum</v>
      </c>
      <c r="F103" s="1" t="s">
        <v>811</v>
      </c>
      <c r="G103" s="1" t="s">
        <v>812</v>
      </c>
      <c r="H103" s="1" t="s">
        <v>114</v>
      </c>
      <c r="I103" s="1">
        <v>48201</v>
      </c>
      <c r="J103" s="95" t="str">
        <f t="shared" si="11"/>
        <v>1604 Woodbridge Lane Detroit MI 48201</v>
      </c>
      <c r="K103" s="1" t="s">
        <v>814</v>
      </c>
      <c r="L103" s="95" t="str">
        <f t="shared" si="12"/>
        <v>313</v>
      </c>
      <c r="M103" s="95" t="str">
        <f t="shared" si="13"/>
        <v>577</v>
      </c>
      <c r="N103" s="95" t="str">
        <f t="shared" si="14"/>
        <v>3173</v>
      </c>
      <c r="O103" s="1" t="s">
        <v>813</v>
      </c>
      <c r="P103" s="95" t="str">
        <f t="shared" si="15"/>
        <v>DavidDCrum</v>
      </c>
    </row>
    <row r="104" spans="1:16">
      <c r="A104" s="1" t="s">
        <v>815</v>
      </c>
      <c r="B104" s="95" t="str">
        <f t="shared" si="8"/>
        <v>Gloria</v>
      </c>
      <c r="C104" s="1" t="s">
        <v>816</v>
      </c>
      <c r="D104" s="95" t="str">
        <f t="shared" si="9"/>
        <v>Torres</v>
      </c>
      <c r="E104" s="95" t="str">
        <f t="shared" si="10"/>
        <v>Gloria Torres</v>
      </c>
      <c r="F104" s="1" t="s">
        <v>817</v>
      </c>
      <c r="G104" s="1" t="s">
        <v>818</v>
      </c>
      <c r="H104" s="1" t="s">
        <v>93</v>
      </c>
      <c r="I104" s="1">
        <v>99503</v>
      </c>
      <c r="J104" s="95" t="str">
        <f t="shared" si="11"/>
        <v>1576 Jerry Toth Drive Anchorage AK 99503</v>
      </c>
      <c r="K104" s="1" t="s">
        <v>820</v>
      </c>
      <c r="L104" s="95" t="str">
        <f t="shared" si="12"/>
        <v>907</v>
      </c>
      <c r="M104" s="95" t="str">
        <f t="shared" si="13"/>
        <v>563</v>
      </c>
      <c r="N104" s="95" t="str">
        <f t="shared" si="14"/>
        <v>9002</v>
      </c>
      <c r="O104" s="1" t="s">
        <v>819</v>
      </c>
      <c r="P104" s="95" t="str">
        <f t="shared" si="15"/>
        <v>GloriaSTorres</v>
      </c>
    </row>
    <row r="105" spans="1:16">
      <c r="A105" s="1" t="s">
        <v>821</v>
      </c>
      <c r="B105" s="95" t="str">
        <f t="shared" si="8"/>
        <v>Derrick</v>
      </c>
      <c r="C105" s="1" t="s">
        <v>517</v>
      </c>
      <c r="D105" s="95" t="str">
        <f t="shared" si="9"/>
        <v>Brown</v>
      </c>
      <c r="E105" s="95" t="str">
        <f t="shared" si="10"/>
        <v>Derrick Brown</v>
      </c>
      <c r="F105" s="1" t="s">
        <v>822</v>
      </c>
      <c r="G105" s="1" t="s">
        <v>823</v>
      </c>
      <c r="H105" s="1" t="s">
        <v>92</v>
      </c>
      <c r="I105" s="1">
        <v>36067</v>
      </c>
      <c r="J105" s="95" t="str">
        <f t="shared" si="11"/>
        <v>2359 Turkey Pen Lane Holtville AL 36067</v>
      </c>
      <c r="K105" s="1" t="s">
        <v>825</v>
      </c>
      <c r="L105" s="95" t="str">
        <f t="shared" si="12"/>
        <v>334</v>
      </c>
      <c r="M105" s="95" t="str">
        <f t="shared" si="13"/>
        <v>569</v>
      </c>
      <c r="N105" s="95" t="str">
        <f t="shared" si="14"/>
        <v>9587</v>
      </c>
      <c r="O105" s="1" t="s">
        <v>824</v>
      </c>
      <c r="P105" s="95" t="str">
        <f t="shared" si="15"/>
        <v>DerrickNBrown</v>
      </c>
    </row>
    <row r="106" spans="1:16">
      <c r="A106" s="1" t="s">
        <v>567</v>
      </c>
      <c r="B106" s="95" t="str">
        <f t="shared" si="8"/>
        <v>David</v>
      </c>
      <c r="C106" s="1" t="s">
        <v>826</v>
      </c>
      <c r="D106" s="95" t="str">
        <f t="shared" si="9"/>
        <v>Allen</v>
      </c>
      <c r="E106" s="95" t="str">
        <f t="shared" si="10"/>
        <v>David Allen</v>
      </c>
      <c r="F106" s="1" t="s">
        <v>827</v>
      </c>
      <c r="G106" s="1" t="s">
        <v>828</v>
      </c>
      <c r="H106" s="1" t="s">
        <v>137</v>
      </c>
      <c r="I106" s="1">
        <v>5301</v>
      </c>
      <c r="J106" s="95" t="str">
        <f t="shared" si="11"/>
        <v>3143 Hardman Road Brattleboro VT 5301</v>
      </c>
      <c r="K106" s="1" t="s">
        <v>830</v>
      </c>
      <c r="L106" s="95" t="str">
        <f t="shared" si="12"/>
        <v>802</v>
      </c>
      <c r="M106" s="95" t="str">
        <f t="shared" si="13"/>
        <v>817</v>
      </c>
      <c r="N106" s="95" t="str">
        <f t="shared" si="14"/>
        <v>4962</v>
      </c>
      <c r="O106" s="1" t="s">
        <v>829</v>
      </c>
      <c r="P106" s="95" t="str">
        <f t="shared" si="15"/>
        <v>DavidCAllen</v>
      </c>
    </row>
    <row r="107" spans="1:16">
      <c r="A107" s="1" t="s">
        <v>831</v>
      </c>
      <c r="B107" s="95" t="str">
        <f t="shared" si="8"/>
        <v>Tracie</v>
      </c>
      <c r="C107" s="1" t="s">
        <v>832</v>
      </c>
      <c r="D107" s="95" t="str">
        <f t="shared" si="9"/>
        <v>Sellers</v>
      </c>
      <c r="E107" s="95" t="str">
        <f t="shared" si="10"/>
        <v>Tracie Sellers</v>
      </c>
      <c r="F107" s="1" t="s">
        <v>833</v>
      </c>
      <c r="G107" s="1" t="s">
        <v>834</v>
      </c>
      <c r="H107" s="1" t="s">
        <v>125</v>
      </c>
      <c r="I107" s="1">
        <v>28501</v>
      </c>
      <c r="J107" s="95" t="str">
        <f t="shared" si="11"/>
        <v>472 Fort Street Kinston NC 28501</v>
      </c>
      <c r="K107" s="1" t="s">
        <v>836</v>
      </c>
      <c r="L107" s="95" t="str">
        <f t="shared" si="12"/>
        <v>252</v>
      </c>
      <c r="M107" s="95" t="str">
        <f t="shared" si="13"/>
        <v>939</v>
      </c>
      <c r="N107" s="95" t="str">
        <f t="shared" si="14"/>
        <v>9519</v>
      </c>
      <c r="O107" s="1" t="s">
        <v>835</v>
      </c>
      <c r="P107" s="95" t="str">
        <f t="shared" si="15"/>
        <v>TracieBSellers</v>
      </c>
    </row>
    <row r="108" spans="1:16">
      <c r="A108" s="1" t="s">
        <v>837</v>
      </c>
      <c r="B108" s="95" t="str">
        <f t="shared" si="8"/>
        <v>Rocky</v>
      </c>
      <c r="C108" s="1" t="s">
        <v>838</v>
      </c>
      <c r="D108" s="95" t="str">
        <f t="shared" si="9"/>
        <v>Weatherspoon</v>
      </c>
      <c r="E108" s="95" t="str">
        <f t="shared" si="10"/>
        <v>Rocky Weatherspoon</v>
      </c>
      <c r="F108" s="1" t="s">
        <v>839</v>
      </c>
      <c r="G108" s="1" t="s">
        <v>840</v>
      </c>
      <c r="H108" s="1" t="s">
        <v>124</v>
      </c>
      <c r="I108" s="1">
        <v>11801</v>
      </c>
      <c r="J108" s="95" t="str">
        <f t="shared" si="11"/>
        <v>850 Stanley Avenue Hicksville NY 11801</v>
      </c>
      <c r="K108" s="1" t="s">
        <v>842</v>
      </c>
      <c r="L108" s="95" t="str">
        <f t="shared" si="12"/>
        <v>516</v>
      </c>
      <c r="M108" s="95" t="str">
        <f t="shared" si="13"/>
        <v>545</v>
      </c>
      <c r="N108" s="95" t="str">
        <f t="shared" si="14"/>
        <v>5590</v>
      </c>
      <c r="O108" s="1" t="s">
        <v>841</v>
      </c>
      <c r="P108" s="95" t="str">
        <f t="shared" si="15"/>
        <v>RockyCWeatherspoon</v>
      </c>
    </row>
    <row r="109" spans="1:16">
      <c r="A109" s="1" t="s">
        <v>843</v>
      </c>
      <c r="B109" s="95" t="str">
        <f t="shared" si="8"/>
        <v>Kevin</v>
      </c>
      <c r="C109" s="1" t="s">
        <v>844</v>
      </c>
      <c r="D109" s="95" t="str">
        <f t="shared" si="9"/>
        <v>Gibson</v>
      </c>
      <c r="E109" s="95" t="str">
        <f t="shared" si="10"/>
        <v>Kevin Gibson</v>
      </c>
      <c r="F109" s="1" t="s">
        <v>845</v>
      </c>
      <c r="G109" s="1" t="s">
        <v>380</v>
      </c>
      <c r="H109" s="1" t="s">
        <v>96</v>
      </c>
      <c r="I109" s="1">
        <v>90017</v>
      </c>
      <c r="J109" s="95" t="str">
        <f t="shared" si="11"/>
        <v>4577 Zimmerman Lane Los Angeles CA 90017</v>
      </c>
      <c r="K109" s="1" t="s">
        <v>847</v>
      </c>
      <c r="L109" s="95" t="str">
        <f t="shared" si="12"/>
        <v>213</v>
      </c>
      <c r="M109" s="95" t="str">
        <f t="shared" si="13"/>
        <v>517</v>
      </c>
      <c r="N109" s="95" t="str">
        <f t="shared" si="14"/>
        <v>4820</v>
      </c>
      <c r="O109" s="1" t="s">
        <v>846</v>
      </c>
      <c r="P109" s="95" t="str">
        <f t="shared" si="15"/>
        <v>KevinMGibson</v>
      </c>
    </row>
    <row r="110" spans="1:16">
      <c r="A110" s="1" t="s">
        <v>848</v>
      </c>
      <c r="B110" s="95" t="str">
        <f t="shared" si="8"/>
        <v>Elaine</v>
      </c>
      <c r="C110" s="1" t="s">
        <v>849</v>
      </c>
      <c r="D110" s="95" t="str">
        <f t="shared" si="9"/>
        <v>Cunningham</v>
      </c>
      <c r="E110" s="95" t="str">
        <f t="shared" si="10"/>
        <v>Elaine Cunningham</v>
      </c>
      <c r="F110" s="1" t="s">
        <v>850</v>
      </c>
      <c r="G110" s="1" t="s">
        <v>851</v>
      </c>
      <c r="H110" s="1" t="s">
        <v>127</v>
      </c>
      <c r="I110" s="1">
        <v>43085</v>
      </c>
      <c r="J110" s="95" t="str">
        <f t="shared" si="11"/>
        <v>4941 Viking Drive Worthington OH 43085</v>
      </c>
      <c r="K110" s="1" t="s">
        <v>853</v>
      </c>
      <c r="L110" s="95" t="str">
        <f t="shared" si="12"/>
        <v>740</v>
      </c>
      <c r="M110" s="95" t="str">
        <f t="shared" si="13"/>
        <v>721</v>
      </c>
      <c r="N110" s="95" t="str">
        <f t="shared" si="14"/>
        <v>7555</v>
      </c>
      <c r="O110" s="1" t="s">
        <v>852</v>
      </c>
      <c r="P110" s="95" t="str">
        <f t="shared" si="15"/>
        <v>ElaineBCunningham</v>
      </c>
    </row>
    <row r="111" spans="1:16">
      <c r="A111" s="1" t="s">
        <v>854</v>
      </c>
      <c r="B111" s="95" t="str">
        <f t="shared" si="8"/>
        <v>Charles</v>
      </c>
      <c r="C111" s="1" t="s">
        <v>855</v>
      </c>
      <c r="D111" s="95" t="str">
        <f t="shared" si="9"/>
        <v>Castro</v>
      </c>
      <c r="E111" s="95" t="str">
        <f t="shared" si="10"/>
        <v>Charles Castro</v>
      </c>
      <c r="F111" s="1" t="s">
        <v>856</v>
      </c>
      <c r="G111" s="1" t="s">
        <v>857</v>
      </c>
      <c r="H111" s="1" t="s">
        <v>130</v>
      </c>
      <c r="I111" s="1">
        <v>15672</v>
      </c>
      <c r="J111" s="95" t="str">
        <f t="shared" si="11"/>
        <v>2165 Michigan Avenue New Stanton PA 15672</v>
      </c>
      <c r="K111" s="1" t="s">
        <v>859</v>
      </c>
      <c r="L111" s="95" t="str">
        <f t="shared" si="12"/>
        <v>724</v>
      </c>
      <c r="M111" s="95" t="str">
        <f t="shared" si="13"/>
        <v>696</v>
      </c>
      <c r="N111" s="95" t="str">
        <f t="shared" si="14"/>
        <v>9820</v>
      </c>
      <c r="O111" s="1" t="s">
        <v>858</v>
      </c>
      <c r="P111" s="95" t="str">
        <f t="shared" si="15"/>
        <v>CharlesSCastro</v>
      </c>
    </row>
    <row r="112" spans="1:16">
      <c r="A112" s="1" t="s">
        <v>860</v>
      </c>
      <c r="B112" s="95" t="str">
        <f t="shared" si="8"/>
        <v>Les</v>
      </c>
      <c r="C112" s="1" t="s">
        <v>861</v>
      </c>
      <c r="D112" s="95" t="str">
        <f t="shared" si="9"/>
        <v>Lawhon</v>
      </c>
      <c r="E112" s="95" t="str">
        <f t="shared" si="10"/>
        <v>Les Lawhon</v>
      </c>
      <c r="F112" s="1" t="s">
        <v>862</v>
      </c>
      <c r="G112" s="1" t="s">
        <v>840</v>
      </c>
      <c r="H112" s="1" t="s">
        <v>124</v>
      </c>
      <c r="I112" s="1">
        <v>11612</v>
      </c>
      <c r="J112" s="95" t="str">
        <f t="shared" si="11"/>
        <v>3075 Westwood Avenue Hicksville NY 11612</v>
      </c>
      <c r="K112" s="1" t="s">
        <v>864</v>
      </c>
      <c r="L112" s="95" t="str">
        <f t="shared" si="12"/>
        <v>516</v>
      </c>
      <c r="M112" s="95" t="str">
        <f t="shared" si="13"/>
        <v>802</v>
      </c>
      <c r="N112" s="95" t="str">
        <f t="shared" si="14"/>
        <v>1216</v>
      </c>
      <c r="O112" s="1" t="s">
        <v>863</v>
      </c>
      <c r="P112" s="95" t="str">
        <f t="shared" si="15"/>
        <v>LesNLawhon</v>
      </c>
    </row>
    <row r="113" spans="1:16">
      <c r="A113" s="1" t="s">
        <v>865</v>
      </c>
      <c r="B113" s="95" t="str">
        <f t="shared" si="8"/>
        <v>Ronald</v>
      </c>
      <c r="C113" s="1" t="s">
        <v>866</v>
      </c>
      <c r="D113" s="95" t="str">
        <f t="shared" si="9"/>
        <v>Gordon</v>
      </c>
      <c r="E113" s="95" t="str">
        <f t="shared" si="10"/>
        <v>Ronald Gordon</v>
      </c>
      <c r="F113" s="1" t="s">
        <v>867</v>
      </c>
      <c r="G113" s="1" t="s">
        <v>868</v>
      </c>
      <c r="H113" s="1" t="s">
        <v>126</v>
      </c>
      <c r="I113" s="1">
        <v>55402</v>
      </c>
      <c r="J113" s="95" t="str">
        <f t="shared" si="11"/>
        <v>4048 Courtright Street Minneapolis ND 55402</v>
      </c>
      <c r="K113" s="1" t="s">
        <v>870</v>
      </c>
      <c r="L113" s="95" t="str">
        <f t="shared" si="12"/>
        <v>701</v>
      </c>
      <c r="M113" s="95" t="str">
        <f t="shared" si="13"/>
        <v>555</v>
      </c>
      <c r="N113" s="95" t="str">
        <f t="shared" si="14"/>
        <v>3444</v>
      </c>
      <c r="O113" s="1" t="s">
        <v>869</v>
      </c>
      <c r="P113" s="95" t="str">
        <f t="shared" si="15"/>
        <v>RonaldEGordon</v>
      </c>
    </row>
    <row r="114" spans="1:16">
      <c r="A114" s="1" t="s">
        <v>871</v>
      </c>
      <c r="B114" s="95" t="str">
        <f t="shared" si="8"/>
        <v>Kenneth</v>
      </c>
      <c r="C114" s="1" t="s">
        <v>723</v>
      </c>
      <c r="D114" s="95" t="str">
        <f t="shared" si="9"/>
        <v>Harris</v>
      </c>
      <c r="E114" s="95" t="str">
        <f t="shared" si="10"/>
        <v>Kenneth Harris</v>
      </c>
      <c r="F114" s="1" t="s">
        <v>872</v>
      </c>
      <c r="G114" s="1" t="s">
        <v>195</v>
      </c>
      <c r="H114" s="1" t="s">
        <v>105</v>
      </c>
      <c r="I114" s="1">
        <v>60605</v>
      </c>
      <c r="J114" s="95" t="str">
        <f t="shared" si="11"/>
        <v>1634 Patterson Fork Road Chicago IL 60605</v>
      </c>
      <c r="K114" s="1" t="s">
        <v>874</v>
      </c>
      <c r="L114" s="95" t="str">
        <f t="shared" si="12"/>
        <v>312</v>
      </c>
      <c r="M114" s="95" t="str">
        <f t="shared" si="13"/>
        <v>675</v>
      </c>
      <c r="N114" s="95" t="str">
        <f t="shared" si="14"/>
        <v>4767</v>
      </c>
      <c r="O114" s="1" t="s">
        <v>873</v>
      </c>
      <c r="P114" s="95" t="str">
        <f t="shared" si="15"/>
        <v>KennethIHarris</v>
      </c>
    </row>
    <row r="115" spans="1:16">
      <c r="A115" s="1" t="s">
        <v>875</v>
      </c>
      <c r="B115" s="95" t="str">
        <f t="shared" si="8"/>
        <v>Nicole</v>
      </c>
      <c r="C115" s="1" t="s">
        <v>876</v>
      </c>
      <c r="D115" s="95" t="str">
        <f t="shared" si="9"/>
        <v>Perez</v>
      </c>
      <c r="E115" s="95" t="str">
        <f t="shared" si="10"/>
        <v>Nicole Perez</v>
      </c>
      <c r="F115" s="1" t="s">
        <v>877</v>
      </c>
      <c r="G115" s="1" t="s">
        <v>878</v>
      </c>
      <c r="H115" s="1" t="s">
        <v>135</v>
      </c>
      <c r="I115" s="1">
        <v>78205</v>
      </c>
      <c r="J115" s="95" t="str">
        <f t="shared" si="11"/>
        <v>3673 Weekley Street San Antonio TX 78205</v>
      </c>
      <c r="K115" s="1" t="s">
        <v>880</v>
      </c>
      <c r="L115" s="95" t="str">
        <f t="shared" si="12"/>
        <v>210</v>
      </c>
      <c r="M115" s="95" t="str">
        <f t="shared" si="13"/>
        <v>332</v>
      </c>
      <c r="N115" s="95" t="str">
        <f t="shared" si="14"/>
        <v>7713</v>
      </c>
      <c r="O115" s="1" t="s">
        <v>879</v>
      </c>
      <c r="P115" s="95" t="str">
        <f t="shared" si="15"/>
        <v>NicoleBPerez</v>
      </c>
    </row>
    <row r="116" spans="1:16">
      <c r="A116" s="1" t="s">
        <v>881</v>
      </c>
      <c r="B116" s="95" t="str">
        <f t="shared" si="8"/>
        <v>Michelle</v>
      </c>
      <c r="C116" s="1" t="s">
        <v>882</v>
      </c>
      <c r="D116" s="95" t="str">
        <f t="shared" si="9"/>
        <v>Keown</v>
      </c>
      <c r="E116" s="95" t="str">
        <f t="shared" si="10"/>
        <v>Michelle Keown</v>
      </c>
      <c r="F116" s="1" t="s">
        <v>883</v>
      </c>
      <c r="G116" s="1" t="s">
        <v>884</v>
      </c>
      <c r="H116" s="1" t="s">
        <v>130</v>
      </c>
      <c r="I116" s="1">
        <v>19146</v>
      </c>
      <c r="J116" s="95" t="str">
        <f t="shared" si="11"/>
        <v>1993 Tipple Road Philadelphia PA 19146</v>
      </c>
      <c r="K116" s="1" t="s">
        <v>886</v>
      </c>
      <c r="L116" s="95" t="str">
        <f t="shared" si="12"/>
        <v>215</v>
      </c>
      <c r="M116" s="95" t="str">
        <f t="shared" si="13"/>
        <v>790</v>
      </c>
      <c r="N116" s="95" t="str">
        <f t="shared" si="14"/>
        <v>4399</v>
      </c>
      <c r="O116" s="1" t="s">
        <v>885</v>
      </c>
      <c r="P116" s="95" t="str">
        <f t="shared" si="15"/>
        <v>MichelleCKeown</v>
      </c>
    </row>
    <row r="117" spans="1:16">
      <c r="A117" s="1" t="s">
        <v>887</v>
      </c>
      <c r="B117" s="95" t="str">
        <f t="shared" si="8"/>
        <v>Sue</v>
      </c>
      <c r="C117" s="1" t="s">
        <v>888</v>
      </c>
      <c r="D117" s="95" t="str">
        <f t="shared" si="9"/>
        <v>Doucette</v>
      </c>
      <c r="E117" s="95" t="str">
        <f t="shared" si="10"/>
        <v>Sue Doucette</v>
      </c>
      <c r="F117" s="1" t="s">
        <v>889</v>
      </c>
      <c r="G117" s="1" t="s">
        <v>593</v>
      </c>
      <c r="H117" s="1" t="s">
        <v>101</v>
      </c>
      <c r="I117" s="1">
        <v>33311</v>
      </c>
      <c r="J117" s="95" t="str">
        <f t="shared" si="11"/>
        <v>3416 Tyler Avenue Ft Lauderdale FL 33311</v>
      </c>
      <c r="K117" s="1" t="s">
        <v>891</v>
      </c>
      <c r="L117" s="95" t="str">
        <f t="shared" si="12"/>
        <v>305</v>
      </c>
      <c r="M117" s="95" t="str">
        <f t="shared" si="13"/>
        <v>308</v>
      </c>
      <c r="N117" s="95" t="str">
        <f t="shared" si="14"/>
        <v>0272</v>
      </c>
      <c r="O117" s="1" t="s">
        <v>890</v>
      </c>
      <c r="P117" s="95" t="str">
        <f t="shared" si="15"/>
        <v>SueJDoucette</v>
      </c>
    </row>
    <row r="118" spans="1:16">
      <c r="A118" s="1" t="s">
        <v>892</v>
      </c>
      <c r="B118" s="95" t="str">
        <f t="shared" si="8"/>
        <v>Lillian</v>
      </c>
      <c r="C118" s="1" t="s">
        <v>893</v>
      </c>
      <c r="D118" s="95" t="str">
        <f t="shared" si="9"/>
        <v>Kline</v>
      </c>
      <c r="E118" s="95" t="str">
        <f t="shared" si="10"/>
        <v>Lillian Kline</v>
      </c>
      <c r="F118" s="1" t="s">
        <v>894</v>
      </c>
      <c r="G118" s="1" t="s">
        <v>895</v>
      </c>
      <c r="H118" s="1" t="s">
        <v>139</v>
      </c>
      <c r="I118" s="1">
        <v>98908</v>
      </c>
      <c r="J118" s="95" t="str">
        <f t="shared" si="11"/>
        <v>4188 Sun Valley Road Yakima WA 98908</v>
      </c>
      <c r="K118" s="1" t="s">
        <v>897</v>
      </c>
      <c r="L118" s="95" t="str">
        <f t="shared" si="12"/>
        <v>509</v>
      </c>
      <c r="M118" s="95" t="str">
        <f t="shared" si="13"/>
        <v>790</v>
      </c>
      <c r="N118" s="95" t="str">
        <f t="shared" si="14"/>
        <v>0804</v>
      </c>
      <c r="O118" s="1" t="s">
        <v>896</v>
      </c>
      <c r="P118" s="95" t="str">
        <f t="shared" si="15"/>
        <v>LillianJKline</v>
      </c>
    </row>
    <row r="119" spans="1:16">
      <c r="A119" s="1" t="s">
        <v>898</v>
      </c>
      <c r="B119" s="95" t="str">
        <f t="shared" si="8"/>
        <v>Linda</v>
      </c>
      <c r="C119" s="1" t="s">
        <v>899</v>
      </c>
      <c r="D119" s="95" t="str">
        <f t="shared" si="9"/>
        <v>Chasse</v>
      </c>
      <c r="E119" s="95" t="str">
        <f t="shared" si="10"/>
        <v>Linda Chasse</v>
      </c>
      <c r="F119" s="1" t="s">
        <v>900</v>
      </c>
      <c r="G119" s="1" t="s">
        <v>901</v>
      </c>
      <c r="H119" s="1" t="s">
        <v>105</v>
      </c>
      <c r="I119" s="1">
        <v>60173</v>
      </c>
      <c r="J119" s="95" t="str">
        <f t="shared" si="11"/>
        <v>4155 Kembery Drive Schaumburg IL 60173</v>
      </c>
      <c r="K119" s="1" t="s">
        <v>903</v>
      </c>
      <c r="L119" s="95" t="str">
        <f t="shared" si="12"/>
        <v>630</v>
      </c>
      <c r="M119" s="95" t="str">
        <f t="shared" si="13"/>
        <v>602</v>
      </c>
      <c r="N119" s="95" t="str">
        <f t="shared" si="14"/>
        <v>5913</v>
      </c>
      <c r="O119" s="1" t="s">
        <v>902</v>
      </c>
      <c r="P119" s="95" t="str">
        <f t="shared" si="15"/>
        <v>LindaHChasse</v>
      </c>
    </row>
    <row r="120" spans="1:16">
      <c r="A120" s="1" t="s">
        <v>904</v>
      </c>
      <c r="B120" s="95" t="str">
        <f t="shared" si="8"/>
        <v>Jean</v>
      </c>
      <c r="C120" s="1" t="s">
        <v>905</v>
      </c>
      <c r="D120" s="95" t="str">
        <f t="shared" si="9"/>
        <v>Garcia</v>
      </c>
      <c r="E120" s="95" t="str">
        <f t="shared" si="10"/>
        <v>Jean Garcia</v>
      </c>
      <c r="F120" s="1" t="s">
        <v>906</v>
      </c>
      <c r="G120" s="1" t="s">
        <v>508</v>
      </c>
      <c r="H120" s="1" t="s">
        <v>113</v>
      </c>
      <c r="I120" s="1">
        <v>2138</v>
      </c>
      <c r="J120" s="95" t="str">
        <f t="shared" si="11"/>
        <v>4646 Lynn Street Cambridge MA 2138</v>
      </c>
      <c r="K120" s="1" t="s">
        <v>908</v>
      </c>
      <c r="L120" s="95" t="str">
        <f t="shared" si="12"/>
        <v>617</v>
      </c>
      <c r="M120" s="95" t="str">
        <f t="shared" si="13"/>
        <v>226</v>
      </c>
      <c r="N120" s="95" t="str">
        <f t="shared" si="14"/>
        <v>8333</v>
      </c>
      <c r="O120" s="1" t="s">
        <v>907</v>
      </c>
      <c r="P120" s="95" t="str">
        <f t="shared" si="15"/>
        <v>JeanRGarcia</v>
      </c>
    </row>
    <row r="121" spans="1:16">
      <c r="A121" s="1" t="s">
        <v>909</v>
      </c>
      <c r="B121" s="95" t="str">
        <f t="shared" si="8"/>
        <v>Sean</v>
      </c>
      <c r="C121" s="1" t="s">
        <v>910</v>
      </c>
      <c r="D121" s="95" t="str">
        <f t="shared" si="9"/>
        <v>Baltes</v>
      </c>
      <c r="E121" s="95" t="str">
        <f t="shared" si="10"/>
        <v>Sean Baltes</v>
      </c>
      <c r="F121" s="1" t="s">
        <v>911</v>
      </c>
      <c r="G121" s="1" t="s">
        <v>725</v>
      </c>
      <c r="H121" s="1" t="s">
        <v>112</v>
      </c>
      <c r="I121" s="1">
        <v>21202</v>
      </c>
      <c r="J121" s="95" t="str">
        <f t="shared" si="11"/>
        <v>2545 Calvin Street Baltimore MD 21202</v>
      </c>
      <c r="K121" s="1" t="s">
        <v>913</v>
      </c>
      <c r="L121" s="95" t="str">
        <f t="shared" si="12"/>
        <v>443</v>
      </c>
      <c r="M121" s="95" t="str">
        <f t="shared" si="13"/>
        <v>425</v>
      </c>
      <c r="N121" s="95" t="str">
        <f t="shared" si="14"/>
        <v>0071</v>
      </c>
      <c r="O121" s="1" t="s">
        <v>912</v>
      </c>
      <c r="P121" s="95" t="str">
        <f t="shared" si="15"/>
        <v>SeanCBaltes</v>
      </c>
    </row>
    <row r="122" spans="1:16">
      <c r="A122" s="1" t="s">
        <v>914</v>
      </c>
      <c r="B122" s="95" t="str">
        <f t="shared" si="8"/>
        <v>Benjamin</v>
      </c>
      <c r="C122" s="1" t="s">
        <v>501</v>
      </c>
      <c r="D122" s="95" t="str">
        <f t="shared" si="9"/>
        <v>Castaneda</v>
      </c>
      <c r="E122" s="95" t="str">
        <f t="shared" si="10"/>
        <v>Benjamin Castaneda</v>
      </c>
      <c r="F122" s="1" t="s">
        <v>915</v>
      </c>
      <c r="G122" s="1" t="s">
        <v>916</v>
      </c>
      <c r="H122" s="1" t="s">
        <v>108</v>
      </c>
      <c r="I122" s="1">
        <v>66202</v>
      </c>
      <c r="J122" s="95" t="str">
        <f t="shared" si="11"/>
        <v>725 Poe Lane Mission KS 66202</v>
      </c>
      <c r="K122" s="1" t="s">
        <v>918</v>
      </c>
      <c r="L122" s="95" t="str">
        <f t="shared" si="12"/>
        <v>913</v>
      </c>
      <c r="M122" s="95" t="str">
        <f t="shared" si="13"/>
        <v>424</v>
      </c>
      <c r="N122" s="95" t="str">
        <f t="shared" si="14"/>
        <v>4228</v>
      </c>
      <c r="O122" s="1" t="s">
        <v>917</v>
      </c>
      <c r="P122" s="95" t="str">
        <f t="shared" si="15"/>
        <v>BenjaminRCastaneda</v>
      </c>
    </row>
    <row r="123" spans="1:16">
      <c r="A123" s="1" t="s">
        <v>919</v>
      </c>
      <c r="B123" s="95" t="str">
        <f t="shared" si="8"/>
        <v>Jerry</v>
      </c>
      <c r="C123" s="1" t="s">
        <v>920</v>
      </c>
      <c r="D123" s="95" t="str">
        <f t="shared" si="9"/>
        <v>Mills</v>
      </c>
      <c r="E123" s="95" t="str">
        <f t="shared" si="10"/>
        <v>Jerry Mills</v>
      </c>
      <c r="F123" s="1" t="s">
        <v>921</v>
      </c>
      <c r="G123" s="1" t="s">
        <v>922</v>
      </c>
      <c r="H123" s="1" t="s">
        <v>128</v>
      </c>
      <c r="I123" s="1">
        <v>73622</v>
      </c>
      <c r="J123" s="95" t="str">
        <f t="shared" si="11"/>
        <v>1083 Grove Avenue Bessie OK 73622</v>
      </c>
      <c r="K123" s="1" t="s">
        <v>924</v>
      </c>
      <c r="L123" s="95" t="str">
        <f t="shared" si="12"/>
        <v>580</v>
      </c>
      <c r="M123" s="95" t="str">
        <f t="shared" si="13"/>
        <v>373</v>
      </c>
      <c r="N123" s="95" t="str">
        <f t="shared" si="14"/>
        <v>5226</v>
      </c>
      <c r="O123" s="1" t="s">
        <v>923</v>
      </c>
      <c r="P123" s="95" t="str">
        <f t="shared" si="15"/>
        <v>JerryMMills</v>
      </c>
    </row>
    <row r="124" spans="1:16">
      <c r="A124" s="1" t="s">
        <v>925</v>
      </c>
      <c r="B124" s="95" t="str">
        <f t="shared" si="8"/>
        <v>Douglas</v>
      </c>
      <c r="C124" s="1" t="s">
        <v>926</v>
      </c>
      <c r="D124" s="95" t="str">
        <f t="shared" si="9"/>
        <v>Wright</v>
      </c>
      <c r="E124" s="95" t="str">
        <f t="shared" si="10"/>
        <v>Douglas Wright</v>
      </c>
      <c r="F124" s="1" t="s">
        <v>927</v>
      </c>
      <c r="G124" s="1" t="s">
        <v>928</v>
      </c>
      <c r="H124" s="1" t="s">
        <v>112</v>
      </c>
      <c r="I124" s="1">
        <v>20772</v>
      </c>
      <c r="J124" s="95" t="str">
        <f t="shared" si="11"/>
        <v>210 Adams Avenue Upper Marlboro MD 20772</v>
      </c>
      <c r="K124" s="1" t="s">
        <v>930</v>
      </c>
      <c r="L124" s="95" t="str">
        <f t="shared" si="12"/>
        <v>301</v>
      </c>
      <c r="M124" s="95" t="str">
        <f t="shared" si="13"/>
        <v>627</v>
      </c>
      <c r="N124" s="95" t="str">
        <f t="shared" si="14"/>
        <v>9555</v>
      </c>
      <c r="O124" s="1" t="s">
        <v>929</v>
      </c>
      <c r="P124" s="95" t="str">
        <f t="shared" si="15"/>
        <v>DouglasMWright</v>
      </c>
    </row>
    <row r="125" spans="1:16">
      <c r="A125" s="1" t="s">
        <v>931</v>
      </c>
      <c r="B125" s="95" t="str">
        <f t="shared" si="8"/>
        <v>Christopher</v>
      </c>
      <c r="C125" s="1" t="s">
        <v>932</v>
      </c>
      <c r="D125" s="95" t="str">
        <f t="shared" si="9"/>
        <v>Lane</v>
      </c>
      <c r="E125" s="95" t="str">
        <f t="shared" si="10"/>
        <v>Christopher Lane</v>
      </c>
      <c r="F125" s="1" t="s">
        <v>933</v>
      </c>
      <c r="G125" s="1" t="s">
        <v>934</v>
      </c>
      <c r="H125" s="1" t="s">
        <v>111</v>
      </c>
      <c r="I125" s="1">
        <v>4958</v>
      </c>
      <c r="J125" s="95" t="str">
        <f t="shared" si="11"/>
        <v>2191 Bloomfield Way Embden Lake ME 4958</v>
      </c>
      <c r="K125" s="1" t="s">
        <v>936</v>
      </c>
      <c r="L125" s="95" t="str">
        <f t="shared" si="12"/>
        <v>207</v>
      </c>
      <c r="M125" s="95" t="str">
        <f t="shared" si="13"/>
        <v>566</v>
      </c>
      <c r="N125" s="95" t="str">
        <f t="shared" si="14"/>
        <v>8114</v>
      </c>
      <c r="O125" s="1" t="s">
        <v>935</v>
      </c>
      <c r="P125" s="95" t="str">
        <f t="shared" si="15"/>
        <v>ChristopherBLane</v>
      </c>
    </row>
    <row r="126" spans="1:16">
      <c r="A126" s="1" t="s">
        <v>937</v>
      </c>
      <c r="B126" s="95" t="str">
        <f t="shared" si="8"/>
        <v>Monte</v>
      </c>
      <c r="C126" s="1" t="s">
        <v>938</v>
      </c>
      <c r="D126" s="95" t="str">
        <f t="shared" si="9"/>
        <v>Mellott</v>
      </c>
      <c r="E126" s="95" t="str">
        <f t="shared" si="10"/>
        <v>Monte Mellott</v>
      </c>
      <c r="F126" s="1" t="s">
        <v>939</v>
      </c>
      <c r="G126" s="1" t="s">
        <v>940</v>
      </c>
      <c r="H126" s="1" t="s">
        <v>135</v>
      </c>
      <c r="I126" s="1">
        <v>76854</v>
      </c>
      <c r="J126" s="95" t="str">
        <f t="shared" si="11"/>
        <v>1756 Seth Street London TX 76854</v>
      </c>
      <c r="K126" s="1" t="s">
        <v>942</v>
      </c>
      <c r="L126" s="95" t="str">
        <f t="shared" si="12"/>
        <v>325</v>
      </c>
      <c r="M126" s="95" t="str">
        <f t="shared" si="13"/>
        <v>475</v>
      </c>
      <c r="N126" s="95" t="str">
        <f t="shared" si="14"/>
        <v>8182</v>
      </c>
      <c r="O126" s="1" t="s">
        <v>941</v>
      </c>
      <c r="P126" s="95" t="str">
        <f t="shared" si="15"/>
        <v>MonteKMellott</v>
      </c>
    </row>
    <row r="127" spans="1:16">
      <c r="A127" s="1" t="s">
        <v>943</v>
      </c>
      <c r="B127" s="95" t="str">
        <f t="shared" si="8"/>
        <v>Leighann</v>
      </c>
      <c r="C127" s="1" t="s">
        <v>944</v>
      </c>
      <c r="D127" s="95" t="str">
        <f t="shared" si="9"/>
        <v>Mccorkle</v>
      </c>
      <c r="E127" s="95" t="str">
        <f t="shared" si="10"/>
        <v>Leighann Mccorkle</v>
      </c>
      <c r="F127" s="1" t="s">
        <v>945</v>
      </c>
      <c r="G127" s="1" t="s">
        <v>946</v>
      </c>
      <c r="H127" s="1" t="s">
        <v>96</v>
      </c>
      <c r="I127" s="1">
        <v>92705</v>
      </c>
      <c r="J127" s="95" t="str">
        <f t="shared" si="11"/>
        <v>3840 Zimmerman Lane Santa Ana CA 92705</v>
      </c>
      <c r="K127" s="1" t="s">
        <v>948</v>
      </c>
      <c r="L127" s="95" t="str">
        <f t="shared" si="12"/>
        <v>213</v>
      </c>
      <c r="M127" s="95" t="str">
        <f t="shared" si="13"/>
        <v>471</v>
      </c>
      <c r="N127" s="95" t="str">
        <f t="shared" si="14"/>
        <v>6747</v>
      </c>
      <c r="O127" s="1" t="s">
        <v>947</v>
      </c>
      <c r="P127" s="95" t="str">
        <f t="shared" si="15"/>
        <v>LeighannJMcCorkle</v>
      </c>
    </row>
    <row r="128" spans="1:16">
      <c r="A128" s="1" t="s">
        <v>949</v>
      </c>
      <c r="B128" s="95" t="str">
        <f t="shared" si="8"/>
        <v>Lester</v>
      </c>
      <c r="C128" s="1" t="s">
        <v>950</v>
      </c>
      <c r="D128" s="95" t="str">
        <f t="shared" si="9"/>
        <v>Baer</v>
      </c>
      <c r="E128" s="95" t="str">
        <f t="shared" si="10"/>
        <v>Lester Baer</v>
      </c>
      <c r="F128" s="1" t="s">
        <v>951</v>
      </c>
      <c r="G128" s="1" t="s">
        <v>952</v>
      </c>
      <c r="H128" s="1" t="s">
        <v>136</v>
      </c>
      <c r="I128" s="1">
        <v>84321</v>
      </c>
      <c r="J128" s="95" t="str">
        <f t="shared" si="11"/>
        <v>1239 Lang Avenue Logan UT 84321</v>
      </c>
      <c r="K128" s="1" t="s">
        <v>954</v>
      </c>
      <c r="L128" s="95" t="str">
        <f t="shared" si="12"/>
        <v>435</v>
      </c>
      <c r="M128" s="95" t="str">
        <f t="shared" si="13"/>
        <v>757</v>
      </c>
      <c r="N128" s="95" t="str">
        <f t="shared" si="14"/>
        <v>3720</v>
      </c>
      <c r="O128" s="1" t="s">
        <v>953</v>
      </c>
      <c r="P128" s="95" t="str">
        <f t="shared" si="15"/>
        <v>LesterJBaer</v>
      </c>
    </row>
    <row r="129" spans="1:16">
      <c r="A129" s="1" t="s">
        <v>955</v>
      </c>
      <c r="B129" s="95" t="str">
        <f t="shared" si="8"/>
        <v>Shani</v>
      </c>
      <c r="C129" s="1" t="s">
        <v>523</v>
      </c>
      <c r="D129" s="95" t="str">
        <f t="shared" si="9"/>
        <v>Hamilton</v>
      </c>
      <c r="E129" s="95" t="str">
        <f t="shared" si="10"/>
        <v>Shani Hamilton</v>
      </c>
      <c r="F129" s="1" t="s">
        <v>956</v>
      </c>
      <c r="G129" s="1" t="s">
        <v>957</v>
      </c>
      <c r="H129" s="1" t="s">
        <v>139</v>
      </c>
      <c r="I129" s="1">
        <v>98626</v>
      </c>
      <c r="J129" s="95" t="str">
        <f t="shared" si="11"/>
        <v>4856 Pinnickinick Street Kelso WA 98626</v>
      </c>
      <c r="K129" s="1" t="s">
        <v>959</v>
      </c>
      <c r="L129" s="95" t="str">
        <f t="shared" si="12"/>
        <v>360</v>
      </c>
      <c r="M129" s="95" t="str">
        <f t="shared" si="13"/>
        <v>749</v>
      </c>
      <c r="N129" s="95" t="str">
        <f t="shared" si="14"/>
        <v>8772</v>
      </c>
      <c r="O129" s="1" t="s">
        <v>958</v>
      </c>
      <c r="P129" s="95" t="str">
        <f t="shared" si="15"/>
        <v>ShaniMHamilton</v>
      </c>
    </row>
    <row r="130" spans="1:16">
      <c r="A130" s="1" t="s">
        <v>960</v>
      </c>
      <c r="B130" s="95" t="str">
        <f t="shared" si="8"/>
        <v>Leroy</v>
      </c>
      <c r="C130" s="1" t="s">
        <v>961</v>
      </c>
      <c r="D130" s="95" t="str">
        <f t="shared" si="9"/>
        <v>Carroll</v>
      </c>
      <c r="E130" s="95" t="str">
        <f t="shared" si="10"/>
        <v>Leroy Carroll</v>
      </c>
      <c r="F130" s="1" t="s">
        <v>962</v>
      </c>
      <c r="G130" s="1" t="s">
        <v>963</v>
      </c>
      <c r="H130" s="1" t="s">
        <v>127</v>
      </c>
      <c r="I130" s="1">
        <v>45202</v>
      </c>
      <c r="J130" s="95" t="str">
        <f t="shared" si="11"/>
        <v>269 Rogers Street Cincinnati OH 45202</v>
      </c>
      <c r="K130" s="1" t="s">
        <v>965</v>
      </c>
      <c r="L130" s="95" t="str">
        <f t="shared" si="12"/>
        <v>513</v>
      </c>
      <c r="M130" s="95" t="str">
        <f t="shared" si="13"/>
        <v>579</v>
      </c>
      <c r="N130" s="95" t="str">
        <f t="shared" si="14"/>
        <v>4638</v>
      </c>
      <c r="O130" s="1" t="s">
        <v>964</v>
      </c>
      <c r="P130" s="95" t="str">
        <f t="shared" si="15"/>
        <v>LeroyRCarroll</v>
      </c>
    </row>
    <row r="131" spans="1:16">
      <c r="A131" s="1" t="s">
        <v>966</v>
      </c>
      <c r="B131" s="95" t="str">
        <f t="shared" ref="B131:B194" si="16">TRIM(PROPER(A131))</f>
        <v>Teresa</v>
      </c>
      <c r="C131" s="1" t="s">
        <v>967</v>
      </c>
      <c r="D131" s="95" t="str">
        <f t="shared" ref="D131:D194" si="17">TRIM(PROPER(C131))</f>
        <v>Battin</v>
      </c>
      <c r="E131" s="95" t="str">
        <f t="shared" ref="E131:E194" si="18">CONCATENATE(B131," ",D131)</f>
        <v>Teresa Battin</v>
      </c>
      <c r="F131" s="1" t="s">
        <v>968</v>
      </c>
      <c r="G131" s="1" t="s">
        <v>404</v>
      </c>
      <c r="H131" s="1" t="s">
        <v>112</v>
      </c>
      <c r="I131" s="1">
        <v>21601</v>
      </c>
      <c r="J131" s="95" t="str">
        <f t="shared" ref="J131:J194" si="19">F131&amp;" "&amp;G131&amp;" "&amp;H131&amp;" "&amp;I131</f>
        <v>702 Woodhill Avenue Easton MD 21601</v>
      </c>
      <c r="K131" s="1" t="s">
        <v>970</v>
      </c>
      <c r="L131" s="95" t="str">
        <f t="shared" ref="L131:L194" si="20">LEFT(K131,3)</f>
        <v>410</v>
      </c>
      <c r="M131" s="95" t="str">
        <f t="shared" ref="M131:M194" si="21">MID(K131,5,3)</f>
        <v>820</v>
      </c>
      <c r="N131" s="95" t="str">
        <f t="shared" ref="N131:N194" si="22">RIGHT(K131,4)</f>
        <v>1785</v>
      </c>
      <c r="O131" s="1" t="s">
        <v>969</v>
      </c>
      <c r="P131" s="95" t="str">
        <f t="shared" ref="P131:P194" si="23">LEFT(O131,SEARCH("@",O131)-1)</f>
        <v>TeresaABattin</v>
      </c>
    </row>
    <row r="132" spans="1:16">
      <c r="A132" s="1" t="s">
        <v>971</v>
      </c>
      <c r="B132" s="95" t="str">
        <f t="shared" si="16"/>
        <v>Gregory</v>
      </c>
      <c r="C132" s="1" t="s">
        <v>667</v>
      </c>
      <c r="D132" s="95" t="str">
        <f t="shared" si="17"/>
        <v>Moore</v>
      </c>
      <c r="E132" s="95" t="str">
        <f t="shared" si="18"/>
        <v>Gregory Moore</v>
      </c>
      <c r="F132" s="1" t="s">
        <v>972</v>
      </c>
      <c r="G132" s="1" t="s">
        <v>973</v>
      </c>
      <c r="H132" s="1" t="s">
        <v>101</v>
      </c>
      <c r="I132" s="1">
        <v>33301</v>
      </c>
      <c r="J132" s="95" t="str">
        <f t="shared" si="19"/>
        <v>856 Everette Alley Fort Lauderdale FL 33301</v>
      </c>
      <c r="K132" s="1" t="s">
        <v>975</v>
      </c>
      <c r="L132" s="95" t="str">
        <f t="shared" si="20"/>
        <v>954</v>
      </c>
      <c r="M132" s="95" t="str">
        <f t="shared" si="21"/>
        <v>762</v>
      </c>
      <c r="N132" s="95" t="str">
        <f t="shared" si="22"/>
        <v>9105</v>
      </c>
      <c r="O132" s="1" t="s">
        <v>974</v>
      </c>
      <c r="P132" s="95" t="str">
        <f t="shared" si="23"/>
        <v>GregoryVMoore</v>
      </c>
    </row>
    <row r="133" spans="1:16">
      <c r="A133" s="1" t="s">
        <v>976</v>
      </c>
      <c r="B133" s="95" t="str">
        <f t="shared" si="16"/>
        <v>Faith</v>
      </c>
      <c r="C133" s="1" t="s">
        <v>977</v>
      </c>
      <c r="D133" s="95" t="str">
        <f t="shared" si="17"/>
        <v>Hagans</v>
      </c>
      <c r="E133" s="95" t="str">
        <f t="shared" si="18"/>
        <v>Faith Hagans</v>
      </c>
      <c r="F133" s="1" t="s">
        <v>978</v>
      </c>
      <c r="G133" s="1" t="s">
        <v>979</v>
      </c>
      <c r="H133" s="1" t="s">
        <v>107</v>
      </c>
      <c r="I133" s="1">
        <v>50703</v>
      </c>
      <c r="J133" s="95" t="str">
        <f t="shared" si="19"/>
        <v>1491 Tecumsah Lane Waterloo IA 50703</v>
      </c>
      <c r="K133" s="1" t="s">
        <v>981</v>
      </c>
      <c r="L133" s="95" t="str">
        <f t="shared" si="20"/>
        <v>319</v>
      </c>
      <c r="M133" s="95" t="str">
        <f t="shared" si="21"/>
        <v>236</v>
      </c>
      <c r="N133" s="95" t="str">
        <f t="shared" si="22"/>
        <v>0382</v>
      </c>
      <c r="O133" s="1" t="s">
        <v>980</v>
      </c>
      <c r="P133" s="95" t="str">
        <f t="shared" si="23"/>
        <v>FaithJHagans</v>
      </c>
    </row>
    <row r="134" spans="1:16">
      <c r="A134" s="1" t="s">
        <v>716</v>
      </c>
      <c r="B134" s="95" t="str">
        <f t="shared" si="16"/>
        <v>Michael</v>
      </c>
      <c r="C134" s="1" t="s">
        <v>982</v>
      </c>
      <c r="D134" s="95" t="str">
        <f t="shared" si="17"/>
        <v>Logsdon</v>
      </c>
      <c r="E134" s="95" t="str">
        <f t="shared" si="18"/>
        <v>Michael Logsdon</v>
      </c>
      <c r="F134" s="1" t="s">
        <v>983</v>
      </c>
      <c r="G134" s="1" t="s">
        <v>380</v>
      </c>
      <c r="H134" s="1" t="s">
        <v>96</v>
      </c>
      <c r="I134" s="1">
        <v>90066</v>
      </c>
      <c r="J134" s="95" t="str">
        <f t="shared" si="19"/>
        <v>3225 Libby Street Los Angeles CA 90066</v>
      </c>
      <c r="K134" s="1" t="s">
        <v>985</v>
      </c>
      <c r="L134" s="95" t="str">
        <f t="shared" si="20"/>
        <v>310</v>
      </c>
      <c r="M134" s="95" t="str">
        <f t="shared" si="21"/>
        <v>313</v>
      </c>
      <c r="N134" s="95" t="str">
        <f t="shared" si="22"/>
        <v>9536</v>
      </c>
      <c r="O134" s="1" t="s">
        <v>984</v>
      </c>
      <c r="P134" s="95" t="str">
        <f t="shared" si="23"/>
        <v>MichaelALogsdon</v>
      </c>
    </row>
    <row r="135" spans="1:16">
      <c r="A135" s="1" t="s">
        <v>457</v>
      </c>
      <c r="B135" s="95" t="str">
        <f t="shared" si="16"/>
        <v>Anthony</v>
      </c>
      <c r="C135" s="1" t="s">
        <v>986</v>
      </c>
      <c r="D135" s="95" t="str">
        <f t="shared" si="17"/>
        <v>Chavez</v>
      </c>
      <c r="E135" s="95" t="str">
        <f t="shared" si="18"/>
        <v>Anthony Chavez</v>
      </c>
      <c r="F135" s="1" t="s">
        <v>987</v>
      </c>
      <c r="G135" s="1" t="s">
        <v>988</v>
      </c>
      <c r="H135" s="1" t="s">
        <v>105</v>
      </c>
      <c r="I135" s="1">
        <v>60005</v>
      </c>
      <c r="J135" s="95" t="str">
        <f t="shared" si="19"/>
        <v>4494 Flinderation Road Arlington Heights IL 60005</v>
      </c>
      <c r="K135" s="1" t="s">
        <v>990</v>
      </c>
      <c r="L135" s="95" t="str">
        <f t="shared" si="20"/>
        <v>708</v>
      </c>
      <c r="M135" s="95" t="str">
        <f t="shared" si="21"/>
        <v>398</v>
      </c>
      <c r="N135" s="95" t="str">
        <f t="shared" si="22"/>
        <v>9663</v>
      </c>
      <c r="O135" s="1" t="s">
        <v>989</v>
      </c>
      <c r="P135" s="95" t="str">
        <f t="shared" si="23"/>
        <v>AnthonyDChavez</v>
      </c>
    </row>
    <row r="136" spans="1:16">
      <c r="A136" s="1" t="s">
        <v>991</v>
      </c>
      <c r="B136" s="95" t="str">
        <f t="shared" si="16"/>
        <v>Amanda</v>
      </c>
      <c r="C136" s="1" t="s">
        <v>992</v>
      </c>
      <c r="D136" s="95" t="str">
        <f t="shared" si="17"/>
        <v>Milano</v>
      </c>
      <c r="E136" s="95" t="str">
        <f t="shared" si="18"/>
        <v>Amanda Milano</v>
      </c>
      <c r="F136" s="1" t="s">
        <v>993</v>
      </c>
      <c r="G136" s="1" t="s">
        <v>287</v>
      </c>
      <c r="H136" s="1" t="s">
        <v>135</v>
      </c>
      <c r="I136" s="1">
        <v>78741</v>
      </c>
      <c r="J136" s="95" t="str">
        <f t="shared" si="19"/>
        <v>3070 Bubby Drive Austin TX 78741</v>
      </c>
      <c r="K136" s="1" t="s">
        <v>995</v>
      </c>
      <c r="L136" s="95" t="str">
        <f t="shared" si="20"/>
        <v>512</v>
      </c>
      <c r="M136" s="95" t="str">
        <f t="shared" si="21"/>
        <v>439</v>
      </c>
      <c r="N136" s="95" t="str">
        <f t="shared" si="22"/>
        <v>0332</v>
      </c>
      <c r="O136" s="1" t="s">
        <v>994</v>
      </c>
      <c r="P136" s="95" t="str">
        <f t="shared" si="23"/>
        <v>AmandaCMilano</v>
      </c>
    </row>
    <row r="137" spans="1:16">
      <c r="A137" s="1" t="s">
        <v>996</v>
      </c>
      <c r="B137" s="95" t="str">
        <f t="shared" si="16"/>
        <v>Shayna</v>
      </c>
      <c r="C137" s="1" t="s">
        <v>997</v>
      </c>
      <c r="D137" s="95" t="str">
        <f t="shared" si="17"/>
        <v>German</v>
      </c>
      <c r="E137" s="95" t="str">
        <f t="shared" si="18"/>
        <v>Shayna German</v>
      </c>
      <c r="F137" s="1" t="s">
        <v>998</v>
      </c>
      <c r="G137" s="1" t="s">
        <v>999</v>
      </c>
      <c r="H137" s="1" t="s">
        <v>141</v>
      </c>
      <c r="I137" s="1">
        <v>53703</v>
      </c>
      <c r="J137" s="95" t="str">
        <f t="shared" si="19"/>
        <v>854 Primrose Lane Madison WI 53703</v>
      </c>
      <c r="K137" s="1" t="s">
        <v>1001</v>
      </c>
      <c r="L137" s="95" t="str">
        <f t="shared" si="20"/>
        <v>608</v>
      </c>
      <c r="M137" s="95" t="str">
        <f t="shared" si="21"/>
        <v>646</v>
      </c>
      <c r="N137" s="95" t="str">
        <f t="shared" si="22"/>
        <v>8991</v>
      </c>
      <c r="O137" s="1" t="s">
        <v>1000</v>
      </c>
      <c r="P137" s="95" t="str">
        <f t="shared" si="23"/>
        <v>ShaynaBGerman</v>
      </c>
    </row>
    <row r="138" spans="1:16">
      <c r="A138" s="1" t="s">
        <v>319</v>
      </c>
      <c r="B138" s="95" t="str">
        <f t="shared" si="16"/>
        <v>Barbara</v>
      </c>
      <c r="C138" s="1" t="s">
        <v>1002</v>
      </c>
      <c r="D138" s="95" t="str">
        <f t="shared" si="17"/>
        <v>Hansen</v>
      </c>
      <c r="E138" s="95" t="str">
        <f t="shared" si="18"/>
        <v>Barbara Hansen</v>
      </c>
      <c r="F138" s="1" t="s">
        <v>1003</v>
      </c>
      <c r="G138" s="1" t="s">
        <v>443</v>
      </c>
      <c r="H138" s="1" t="s">
        <v>101</v>
      </c>
      <c r="I138" s="1">
        <v>33901</v>
      </c>
      <c r="J138" s="95" t="str">
        <f t="shared" si="19"/>
        <v>3561 Sunburst Drive Fort Myers FL 33901</v>
      </c>
      <c r="K138" s="1" t="s">
        <v>1005</v>
      </c>
      <c r="L138" s="95" t="str">
        <f t="shared" si="20"/>
        <v>239</v>
      </c>
      <c r="M138" s="95" t="str">
        <f t="shared" si="21"/>
        <v>331</v>
      </c>
      <c r="N138" s="95" t="str">
        <f t="shared" si="22"/>
        <v>9668</v>
      </c>
      <c r="O138" s="1" t="s">
        <v>1004</v>
      </c>
      <c r="P138" s="95" t="str">
        <f t="shared" si="23"/>
        <v>BarbaraRHansen</v>
      </c>
    </row>
    <row r="139" spans="1:16">
      <c r="A139" s="1" t="s">
        <v>871</v>
      </c>
      <c r="B139" s="95" t="str">
        <f t="shared" si="16"/>
        <v>Kenneth</v>
      </c>
      <c r="C139" s="1" t="s">
        <v>1006</v>
      </c>
      <c r="D139" s="95" t="str">
        <f t="shared" si="17"/>
        <v>Kirby</v>
      </c>
      <c r="E139" s="95" t="str">
        <f t="shared" si="18"/>
        <v>Kenneth Kirby</v>
      </c>
      <c r="F139" s="1" t="s">
        <v>1007</v>
      </c>
      <c r="G139" s="1" t="s">
        <v>868</v>
      </c>
      <c r="H139" s="1" t="s">
        <v>115</v>
      </c>
      <c r="I139" s="1">
        <v>55401</v>
      </c>
      <c r="J139" s="95" t="str">
        <f t="shared" si="19"/>
        <v>4459 B Street Minneapolis MN 55401</v>
      </c>
      <c r="K139" s="1" t="s">
        <v>1009</v>
      </c>
      <c r="L139" s="95" t="str">
        <f t="shared" si="20"/>
        <v>651</v>
      </c>
      <c r="M139" s="95" t="str">
        <f t="shared" si="21"/>
        <v>691</v>
      </c>
      <c r="N139" s="95" t="str">
        <f t="shared" si="22"/>
        <v>3565</v>
      </c>
      <c r="O139" s="1" t="s">
        <v>1008</v>
      </c>
      <c r="P139" s="95" t="str">
        <f t="shared" si="23"/>
        <v>KennethVKirby</v>
      </c>
    </row>
    <row r="140" spans="1:16">
      <c r="A140" s="1" t="s">
        <v>347</v>
      </c>
      <c r="B140" s="95" t="str">
        <f t="shared" si="16"/>
        <v>James</v>
      </c>
      <c r="C140" s="1" t="s">
        <v>1010</v>
      </c>
      <c r="D140" s="95" t="str">
        <f t="shared" si="17"/>
        <v>Pettigrew</v>
      </c>
      <c r="E140" s="95" t="str">
        <f t="shared" si="18"/>
        <v>James Pettigrew</v>
      </c>
      <c r="F140" s="1" t="s">
        <v>1011</v>
      </c>
      <c r="G140" s="1" t="s">
        <v>1012</v>
      </c>
      <c r="H140" s="1" t="s">
        <v>139</v>
      </c>
      <c r="I140" s="1">
        <v>98168</v>
      </c>
      <c r="J140" s="95" t="str">
        <f t="shared" si="19"/>
        <v>2694 Owagner Lane Burien WA 98168</v>
      </c>
      <c r="K140" s="1" t="s">
        <v>1014</v>
      </c>
      <c r="L140" s="95" t="str">
        <f t="shared" si="20"/>
        <v>206</v>
      </c>
      <c r="M140" s="95" t="str">
        <f t="shared" si="21"/>
        <v>244</v>
      </c>
      <c r="N140" s="95" t="str">
        <f t="shared" si="22"/>
        <v>9336</v>
      </c>
      <c r="O140" s="1" t="s">
        <v>1013</v>
      </c>
      <c r="P140" s="95" t="str">
        <f t="shared" si="23"/>
        <v>JamesLPettigrew</v>
      </c>
    </row>
    <row r="141" spans="1:16">
      <c r="A141" s="1" t="s">
        <v>1015</v>
      </c>
      <c r="B141" s="95" t="str">
        <f t="shared" si="16"/>
        <v>Roger</v>
      </c>
      <c r="C141" s="1" t="s">
        <v>1016</v>
      </c>
      <c r="D141" s="95" t="str">
        <f t="shared" si="17"/>
        <v>Green</v>
      </c>
      <c r="E141" s="95" t="str">
        <f t="shared" si="18"/>
        <v>Roger Green</v>
      </c>
      <c r="F141" s="1" t="s">
        <v>1017</v>
      </c>
      <c r="G141" s="1" t="s">
        <v>1018</v>
      </c>
      <c r="H141" s="1" t="s">
        <v>132</v>
      </c>
      <c r="I141" s="1">
        <v>29059</v>
      </c>
      <c r="J141" s="95" t="str">
        <f t="shared" si="19"/>
        <v>3689 Still Pastures Drive Holly Hill SC 29059</v>
      </c>
      <c r="K141" s="1" t="s">
        <v>1020</v>
      </c>
      <c r="L141" s="95" t="str">
        <f t="shared" si="20"/>
        <v>803</v>
      </c>
      <c r="M141" s="95" t="str">
        <f t="shared" si="21"/>
        <v>496</v>
      </c>
      <c r="N141" s="95" t="str">
        <f t="shared" si="22"/>
        <v>2792</v>
      </c>
      <c r="O141" s="1" t="s">
        <v>1019</v>
      </c>
      <c r="P141" s="95" t="str">
        <f t="shared" si="23"/>
        <v>RogerMGreen</v>
      </c>
    </row>
    <row r="142" spans="1:16">
      <c r="A142" s="1" t="s">
        <v>279</v>
      </c>
      <c r="B142" s="95" t="str">
        <f t="shared" si="16"/>
        <v>Joseph</v>
      </c>
      <c r="C142" s="1" t="s">
        <v>1021</v>
      </c>
      <c r="D142" s="95" t="str">
        <f t="shared" si="17"/>
        <v>Roberts</v>
      </c>
      <c r="E142" s="95" t="str">
        <f t="shared" si="18"/>
        <v>Joseph Roberts</v>
      </c>
      <c r="F142" s="1" t="s">
        <v>1022</v>
      </c>
      <c r="G142" s="1" t="s">
        <v>1023</v>
      </c>
      <c r="H142" s="1" t="s">
        <v>124</v>
      </c>
      <c r="I142" s="1">
        <v>14006</v>
      </c>
      <c r="J142" s="95" t="str">
        <f t="shared" si="19"/>
        <v>87 Nuzum Court Angola NY 14006</v>
      </c>
      <c r="K142" s="1" t="s">
        <v>1025</v>
      </c>
      <c r="L142" s="95" t="str">
        <f t="shared" si="20"/>
        <v>716</v>
      </c>
      <c r="M142" s="95" t="str">
        <f t="shared" si="21"/>
        <v>549</v>
      </c>
      <c r="N142" s="95" t="str">
        <f t="shared" si="22"/>
        <v>1195</v>
      </c>
      <c r="O142" s="1" t="s">
        <v>1024</v>
      </c>
      <c r="P142" s="95" t="str">
        <f t="shared" si="23"/>
        <v>JosephCRoberts</v>
      </c>
    </row>
    <row r="143" spans="1:16">
      <c r="A143" s="1" t="s">
        <v>1026</v>
      </c>
      <c r="B143" s="95" t="str">
        <f t="shared" si="16"/>
        <v>Heidi</v>
      </c>
      <c r="C143" s="1" t="s">
        <v>1027</v>
      </c>
      <c r="D143" s="95" t="str">
        <f t="shared" si="17"/>
        <v>Sinquefield</v>
      </c>
      <c r="E143" s="95" t="str">
        <f t="shared" si="18"/>
        <v>Heidi Sinquefield</v>
      </c>
      <c r="F143" s="1" t="s">
        <v>1028</v>
      </c>
      <c r="G143" s="1" t="s">
        <v>1029</v>
      </c>
      <c r="H143" s="1" t="s">
        <v>94</v>
      </c>
      <c r="I143" s="1">
        <v>85701</v>
      </c>
      <c r="J143" s="95" t="str">
        <f t="shared" si="19"/>
        <v>4929 Elk Rd Little Tucson AZ 85701</v>
      </c>
      <c r="K143" s="1" t="s">
        <v>1031</v>
      </c>
      <c r="L143" s="95" t="str">
        <f t="shared" si="20"/>
        <v>520</v>
      </c>
      <c r="M143" s="95" t="str">
        <f t="shared" si="21"/>
        <v>226</v>
      </c>
      <c r="N143" s="95" t="str">
        <f t="shared" si="22"/>
        <v>6462</v>
      </c>
      <c r="O143" s="1" t="s">
        <v>1030</v>
      </c>
      <c r="P143" s="95" t="str">
        <f t="shared" si="23"/>
        <v>HeidiGSinquefield</v>
      </c>
    </row>
    <row r="144" spans="1:16">
      <c r="A144" s="1" t="s">
        <v>1032</v>
      </c>
      <c r="B144" s="95" t="str">
        <f t="shared" si="16"/>
        <v>Sam</v>
      </c>
      <c r="C144" s="1" t="s">
        <v>1033</v>
      </c>
      <c r="D144" s="95" t="str">
        <f t="shared" si="17"/>
        <v>Hughes</v>
      </c>
      <c r="E144" s="95" t="str">
        <f t="shared" si="18"/>
        <v>Sam Hughes</v>
      </c>
      <c r="F144" s="1" t="s">
        <v>1034</v>
      </c>
      <c r="G144" s="1" t="s">
        <v>1035</v>
      </c>
      <c r="H144" s="1" t="s">
        <v>132</v>
      </c>
      <c r="I144" s="1">
        <v>29706</v>
      </c>
      <c r="J144" s="95" t="str">
        <f t="shared" si="19"/>
        <v>1097 Still Pastures Drive Chester SC 29706</v>
      </c>
      <c r="K144" s="1" t="s">
        <v>1037</v>
      </c>
      <c r="L144" s="95" t="str">
        <f t="shared" si="20"/>
        <v>803</v>
      </c>
      <c r="M144" s="95" t="str">
        <f t="shared" si="21"/>
        <v>377</v>
      </c>
      <c r="N144" s="95" t="str">
        <f t="shared" si="22"/>
        <v>7264</v>
      </c>
      <c r="O144" s="1" t="s">
        <v>1036</v>
      </c>
      <c r="P144" s="95" t="str">
        <f t="shared" si="23"/>
        <v>SamKHughes</v>
      </c>
    </row>
    <row r="145" spans="1:16">
      <c r="A145" s="1" t="s">
        <v>1038</v>
      </c>
      <c r="B145" s="95" t="str">
        <f t="shared" si="16"/>
        <v>Milton</v>
      </c>
      <c r="C145" s="1" t="s">
        <v>517</v>
      </c>
      <c r="D145" s="95" t="str">
        <f t="shared" si="17"/>
        <v>Brown</v>
      </c>
      <c r="E145" s="95" t="str">
        <f t="shared" si="18"/>
        <v>Milton Brown</v>
      </c>
      <c r="F145" s="1" t="s">
        <v>1039</v>
      </c>
      <c r="G145" s="1" t="s">
        <v>1040</v>
      </c>
      <c r="H145" s="1" t="s">
        <v>117</v>
      </c>
      <c r="I145" s="1">
        <v>62220</v>
      </c>
      <c r="J145" s="95" t="str">
        <f t="shared" si="19"/>
        <v>4245 Irving Place Belleville MO 62220</v>
      </c>
      <c r="K145" s="1" t="s">
        <v>1042</v>
      </c>
      <c r="L145" s="95" t="str">
        <f t="shared" si="20"/>
        <v>636</v>
      </c>
      <c r="M145" s="95" t="str">
        <f t="shared" si="21"/>
        <v>323</v>
      </c>
      <c r="N145" s="95" t="str">
        <f t="shared" si="22"/>
        <v>3267</v>
      </c>
      <c r="O145" s="1" t="s">
        <v>1041</v>
      </c>
      <c r="P145" s="95" t="str">
        <f t="shared" si="23"/>
        <v>MiltonTBrown</v>
      </c>
    </row>
    <row r="146" spans="1:16">
      <c r="A146" s="1" t="s">
        <v>1043</v>
      </c>
      <c r="B146" s="95" t="str">
        <f t="shared" si="16"/>
        <v>Audrey</v>
      </c>
      <c r="C146" s="1" t="s">
        <v>1038</v>
      </c>
      <c r="D146" s="95" t="str">
        <f t="shared" si="17"/>
        <v>Milton</v>
      </c>
      <c r="E146" s="95" t="str">
        <f t="shared" si="18"/>
        <v>Audrey Milton</v>
      </c>
      <c r="F146" s="1" t="s">
        <v>1044</v>
      </c>
      <c r="G146" s="1" t="s">
        <v>1045</v>
      </c>
      <c r="H146" s="1" t="s">
        <v>139</v>
      </c>
      <c r="I146" s="1">
        <v>98402</v>
      </c>
      <c r="J146" s="95" t="str">
        <f t="shared" si="19"/>
        <v>3779 Dale Avenue Tacoma WA 98402</v>
      </c>
      <c r="K146" s="1" t="s">
        <v>1047</v>
      </c>
      <c r="L146" s="95" t="str">
        <f t="shared" si="20"/>
        <v>253</v>
      </c>
      <c r="M146" s="95" t="str">
        <f t="shared" si="21"/>
        <v>732</v>
      </c>
      <c r="N146" s="95" t="str">
        <f t="shared" si="22"/>
        <v>8965</v>
      </c>
      <c r="O146" s="1" t="s">
        <v>1046</v>
      </c>
      <c r="P146" s="95" t="str">
        <f t="shared" si="23"/>
        <v>AudreyMMilton</v>
      </c>
    </row>
    <row r="147" spans="1:16">
      <c r="A147" s="1" t="s">
        <v>1048</v>
      </c>
      <c r="B147" s="95" t="str">
        <f t="shared" si="16"/>
        <v>Diana</v>
      </c>
      <c r="C147" s="1" t="s">
        <v>1049</v>
      </c>
      <c r="D147" s="95" t="str">
        <f t="shared" si="17"/>
        <v>Hancock</v>
      </c>
      <c r="E147" s="95" t="str">
        <f t="shared" si="18"/>
        <v>Diana Hancock</v>
      </c>
      <c r="F147" s="1" t="s">
        <v>1050</v>
      </c>
      <c r="G147" s="1" t="s">
        <v>1051</v>
      </c>
      <c r="H147" s="1" t="s">
        <v>134</v>
      </c>
      <c r="I147" s="1">
        <v>38259</v>
      </c>
      <c r="J147" s="95" t="str">
        <f t="shared" si="19"/>
        <v>1173 Mapleview Drive Trimble TN 38259</v>
      </c>
      <c r="K147" s="1" t="s">
        <v>1053</v>
      </c>
      <c r="L147" s="95" t="str">
        <f t="shared" si="20"/>
        <v>731</v>
      </c>
      <c r="M147" s="95" t="str">
        <f t="shared" si="21"/>
        <v>297</v>
      </c>
      <c r="N147" s="95" t="str">
        <f t="shared" si="22"/>
        <v>1255</v>
      </c>
      <c r="O147" s="1" t="s">
        <v>1052</v>
      </c>
      <c r="P147" s="95" t="str">
        <f t="shared" si="23"/>
        <v>DianaJHancock</v>
      </c>
    </row>
    <row r="148" spans="1:16">
      <c r="A148" s="1" t="s">
        <v>1054</v>
      </c>
      <c r="B148" s="95" t="str">
        <f t="shared" si="16"/>
        <v>Carmella</v>
      </c>
      <c r="C148" s="1" t="s">
        <v>1055</v>
      </c>
      <c r="D148" s="95" t="str">
        <f t="shared" si="17"/>
        <v>Mora</v>
      </c>
      <c r="E148" s="95" t="str">
        <f t="shared" si="18"/>
        <v>Carmella Mora</v>
      </c>
      <c r="F148" s="1" t="s">
        <v>1056</v>
      </c>
      <c r="G148" s="1" t="s">
        <v>1057</v>
      </c>
      <c r="H148" s="1" t="s">
        <v>135</v>
      </c>
      <c r="I148" s="1">
        <v>75040</v>
      </c>
      <c r="J148" s="95" t="str">
        <f t="shared" si="19"/>
        <v>2824 Wilson Avenue Garland TX 75040</v>
      </c>
      <c r="K148" s="1" t="s">
        <v>1059</v>
      </c>
      <c r="L148" s="95" t="str">
        <f t="shared" si="20"/>
        <v>972</v>
      </c>
      <c r="M148" s="95" t="str">
        <f t="shared" si="21"/>
        <v>485</v>
      </c>
      <c r="N148" s="95" t="str">
        <f t="shared" si="22"/>
        <v>7316</v>
      </c>
      <c r="O148" s="1" t="s">
        <v>1058</v>
      </c>
      <c r="P148" s="95" t="str">
        <f t="shared" si="23"/>
        <v>CarmellaCMora</v>
      </c>
    </row>
    <row r="149" spans="1:16">
      <c r="A149" s="1" t="s">
        <v>1060</v>
      </c>
      <c r="B149" s="95" t="str">
        <f t="shared" si="16"/>
        <v>Allison</v>
      </c>
      <c r="C149" s="1" t="s">
        <v>1061</v>
      </c>
      <c r="D149" s="95" t="str">
        <f t="shared" si="17"/>
        <v>Patton</v>
      </c>
      <c r="E149" s="95" t="str">
        <f t="shared" si="18"/>
        <v>Allison Patton</v>
      </c>
      <c r="F149" s="1" t="s">
        <v>1062</v>
      </c>
      <c r="G149" s="1" t="s">
        <v>1063</v>
      </c>
      <c r="H149" s="1" t="s">
        <v>130</v>
      </c>
      <c r="I149" s="1">
        <v>15205</v>
      </c>
      <c r="J149" s="95" t="str">
        <f t="shared" si="19"/>
        <v>1879 Pine Street Crafton PA 15205</v>
      </c>
      <c r="K149" s="1" t="s">
        <v>1065</v>
      </c>
      <c r="L149" s="95" t="str">
        <f t="shared" si="20"/>
        <v>724</v>
      </c>
      <c r="M149" s="95" t="str">
        <f t="shared" si="21"/>
        <v>263</v>
      </c>
      <c r="N149" s="95" t="str">
        <f t="shared" si="22"/>
        <v>7131</v>
      </c>
      <c r="O149" s="1" t="s">
        <v>1064</v>
      </c>
      <c r="P149" s="95" t="str">
        <f t="shared" si="23"/>
        <v>AllisonIPatton</v>
      </c>
    </row>
    <row r="150" spans="1:16">
      <c r="A150" s="1" t="s">
        <v>395</v>
      </c>
      <c r="B150" s="95" t="str">
        <f t="shared" si="16"/>
        <v>Robert</v>
      </c>
      <c r="C150" s="1" t="s">
        <v>1066</v>
      </c>
      <c r="D150" s="95" t="str">
        <f t="shared" si="17"/>
        <v>Thurman</v>
      </c>
      <c r="E150" s="95" t="str">
        <f t="shared" si="18"/>
        <v>Robert Thurman</v>
      </c>
      <c r="F150" s="1" t="s">
        <v>1067</v>
      </c>
      <c r="G150" s="1" t="s">
        <v>91</v>
      </c>
      <c r="H150" s="1" t="s">
        <v>114</v>
      </c>
      <c r="I150" s="1">
        <v>49548</v>
      </c>
      <c r="J150" s="95" t="str">
        <f t="shared" si="19"/>
        <v>2396 Howard Street Wyoming MI 49548</v>
      </c>
      <c r="K150" s="1" t="s">
        <v>1069</v>
      </c>
      <c r="L150" s="95" t="str">
        <f t="shared" si="20"/>
        <v>616</v>
      </c>
      <c r="M150" s="95" t="str">
        <f t="shared" si="21"/>
        <v>510</v>
      </c>
      <c r="N150" s="95" t="str">
        <f t="shared" si="22"/>
        <v>1257</v>
      </c>
      <c r="O150" s="1" t="s">
        <v>1068</v>
      </c>
      <c r="P150" s="95" t="str">
        <f t="shared" si="23"/>
        <v>RobertSThurman</v>
      </c>
    </row>
    <row r="151" spans="1:16">
      <c r="A151" s="1" t="s">
        <v>1070</v>
      </c>
      <c r="B151" s="95" t="str">
        <f t="shared" si="16"/>
        <v>Meredith</v>
      </c>
      <c r="C151" s="1" t="s">
        <v>1071</v>
      </c>
      <c r="D151" s="95" t="str">
        <f t="shared" si="17"/>
        <v>Bailey</v>
      </c>
      <c r="E151" s="95" t="str">
        <f t="shared" si="18"/>
        <v>Meredith Bailey</v>
      </c>
      <c r="F151" s="1" t="s">
        <v>1072</v>
      </c>
      <c r="G151" s="1" t="s">
        <v>1073</v>
      </c>
      <c r="H151" s="1" t="s">
        <v>138</v>
      </c>
      <c r="I151" s="1">
        <v>24382</v>
      </c>
      <c r="J151" s="95" t="str">
        <f t="shared" si="19"/>
        <v>4273 Douglas Dairy Road Wytheville VA 24382</v>
      </c>
      <c r="K151" s="1" t="s">
        <v>1075</v>
      </c>
      <c r="L151" s="95" t="str">
        <f t="shared" si="20"/>
        <v>276</v>
      </c>
      <c r="M151" s="95" t="str">
        <f t="shared" si="21"/>
        <v>617</v>
      </c>
      <c r="N151" s="95" t="str">
        <f t="shared" si="22"/>
        <v>4436</v>
      </c>
      <c r="O151" s="1" t="s">
        <v>1074</v>
      </c>
      <c r="P151" s="95" t="str">
        <f t="shared" si="23"/>
        <v>MeredithJBailey</v>
      </c>
    </row>
    <row r="152" spans="1:16">
      <c r="A152" s="1" t="s">
        <v>1076</v>
      </c>
      <c r="B152" s="95" t="str">
        <f t="shared" si="16"/>
        <v>Maria</v>
      </c>
      <c r="C152" s="1" t="s">
        <v>1077</v>
      </c>
      <c r="D152" s="95" t="str">
        <f t="shared" si="17"/>
        <v>Neal</v>
      </c>
      <c r="E152" s="95" t="str">
        <f t="shared" si="18"/>
        <v>Maria Neal</v>
      </c>
      <c r="F152" s="1" t="s">
        <v>1078</v>
      </c>
      <c r="G152" s="1" t="s">
        <v>1079</v>
      </c>
      <c r="H152" s="1" t="s">
        <v>101</v>
      </c>
      <c r="I152" s="1">
        <v>32750</v>
      </c>
      <c r="J152" s="95" t="str">
        <f t="shared" si="19"/>
        <v>4040 McDonald Avenue Longwood FL 32750</v>
      </c>
      <c r="K152" s="1" t="s">
        <v>1081</v>
      </c>
      <c r="L152" s="95" t="str">
        <f t="shared" si="20"/>
        <v>407</v>
      </c>
      <c r="M152" s="95" t="str">
        <f t="shared" si="21"/>
        <v>832</v>
      </c>
      <c r="N152" s="95" t="str">
        <f t="shared" si="22"/>
        <v>6664</v>
      </c>
      <c r="O152" s="1" t="s">
        <v>1080</v>
      </c>
      <c r="P152" s="95" t="str">
        <f t="shared" si="23"/>
        <v>MariaFNeal</v>
      </c>
    </row>
    <row r="153" spans="1:16">
      <c r="A153" s="1" t="s">
        <v>1082</v>
      </c>
      <c r="B153" s="95" t="str">
        <f t="shared" si="16"/>
        <v>Pablo</v>
      </c>
      <c r="C153" s="1" t="s">
        <v>1083</v>
      </c>
      <c r="D153" s="95" t="str">
        <f t="shared" si="17"/>
        <v>Breedlove</v>
      </c>
      <c r="E153" s="95" t="str">
        <f t="shared" si="18"/>
        <v>Pablo Breedlove</v>
      </c>
      <c r="F153" s="1" t="s">
        <v>1084</v>
      </c>
      <c r="G153" s="1" t="s">
        <v>1085</v>
      </c>
      <c r="H153" s="1" t="s">
        <v>133</v>
      </c>
      <c r="I153" s="1">
        <v>57201</v>
      </c>
      <c r="J153" s="95" t="str">
        <f t="shared" si="19"/>
        <v>2246 Leroy Lane Watertown SD 57201</v>
      </c>
      <c r="K153" s="1" t="s">
        <v>1087</v>
      </c>
      <c r="L153" s="95" t="str">
        <f t="shared" si="20"/>
        <v>605</v>
      </c>
      <c r="M153" s="95" t="str">
        <f t="shared" si="21"/>
        <v>882</v>
      </c>
      <c r="N153" s="95" t="str">
        <f t="shared" si="22"/>
        <v>7735</v>
      </c>
      <c r="O153" s="1" t="s">
        <v>1086</v>
      </c>
      <c r="P153" s="95" t="str">
        <f t="shared" si="23"/>
        <v>PabloJBreedlove</v>
      </c>
    </row>
    <row r="154" spans="1:16">
      <c r="A154" s="1" t="s">
        <v>491</v>
      </c>
      <c r="B154" s="95" t="str">
        <f t="shared" si="16"/>
        <v>Melissa</v>
      </c>
      <c r="C154" s="1" t="s">
        <v>325</v>
      </c>
      <c r="D154" s="95" t="str">
        <f t="shared" si="17"/>
        <v>Flores</v>
      </c>
      <c r="E154" s="95" t="str">
        <f t="shared" si="18"/>
        <v>Melissa Flores</v>
      </c>
      <c r="F154" s="1" t="s">
        <v>1088</v>
      </c>
      <c r="G154" s="1" t="s">
        <v>1089</v>
      </c>
      <c r="H154" s="1" t="s">
        <v>93</v>
      </c>
      <c r="I154" s="1">
        <v>99567</v>
      </c>
      <c r="J154" s="95" t="str">
        <f t="shared" si="19"/>
        <v>4286 Timbercrest Road Chugiak AK 99567</v>
      </c>
      <c r="K154" s="1" t="s">
        <v>1091</v>
      </c>
      <c r="L154" s="95" t="str">
        <f t="shared" si="20"/>
        <v>907</v>
      </c>
      <c r="M154" s="95" t="str">
        <f t="shared" si="21"/>
        <v>688</v>
      </c>
      <c r="N154" s="95" t="str">
        <f t="shared" si="22"/>
        <v>3323</v>
      </c>
      <c r="O154" s="1" t="s">
        <v>1090</v>
      </c>
      <c r="P154" s="95" t="str">
        <f t="shared" si="23"/>
        <v>MelissaJFlores</v>
      </c>
    </row>
    <row r="155" spans="1:16">
      <c r="A155" s="1" t="s">
        <v>395</v>
      </c>
      <c r="B155" s="95" t="str">
        <f t="shared" si="16"/>
        <v>Robert</v>
      </c>
      <c r="C155" s="1" t="s">
        <v>1092</v>
      </c>
      <c r="D155" s="95" t="str">
        <f t="shared" si="17"/>
        <v>Nelson</v>
      </c>
      <c r="E155" s="95" t="str">
        <f t="shared" si="18"/>
        <v>Robert Nelson</v>
      </c>
      <c r="F155" s="1" t="s">
        <v>1093</v>
      </c>
      <c r="G155" s="1" t="s">
        <v>1094</v>
      </c>
      <c r="H155" s="1" t="s">
        <v>105</v>
      </c>
      <c r="I155" s="1">
        <v>61938</v>
      </c>
      <c r="J155" s="95" t="str">
        <f t="shared" si="19"/>
        <v>3206 University Hill Road Mattoon IL 61938</v>
      </c>
      <c r="K155" s="1" t="s">
        <v>1096</v>
      </c>
      <c r="L155" s="95" t="str">
        <f t="shared" si="20"/>
        <v>217</v>
      </c>
      <c r="M155" s="95" t="str">
        <f t="shared" si="21"/>
        <v>603</v>
      </c>
      <c r="N155" s="95" t="str">
        <f t="shared" si="22"/>
        <v>5699</v>
      </c>
      <c r="O155" s="1" t="s">
        <v>1095</v>
      </c>
      <c r="P155" s="95" t="str">
        <f t="shared" si="23"/>
        <v>RobertBNelson</v>
      </c>
    </row>
    <row r="156" spans="1:16">
      <c r="A156" s="1" t="s">
        <v>919</v>
      </c>
      <c r="B156" s="95" t="str">
        <f t="shared" si="16"/>
        <v>Jerry</v>
      </c>
      <c r="C156" s="1" t="s">
        <v>816</v>
      </c>
      <c r="D156" s="95" t="str">
        <f t="shared" si="17"/>
        <v>Torres</v>
      </c>
      <c r="E156" s="95" t="str">
        <f t="shared" si="18"/>
        <v>Jerry Torres</v>
      </c>
      <c r="F156" s="1" t="s">
        <v>1097</v>
      </c>
      <c r="G156" s="1" t="s">
        <v>593</v>
      </c>
      <c r="H156" s="1" t="s">
        <v>101</v>
      </c>
      <c r="I156" s="1">
        <v>33311</v>
      </c>
      <c r="J156" s="95" t="str">
        <f t="shared" si="19"/>
        <v>2264 Tyler Avenue Ft Lauderdale FL 33311</v>
      </c>
      <c r="K156" s="1" t="s">
        <v>1099</v>
      </c>
      <c r="L156" s="95" t="str">
        <f t="shared" si="20"/>
        <v>305</v>
      </c>
      <c r="M156" s="95" t="str">
        <f t="shared" si="21"/>
        <v>336</v>
      </c>
      <c r="N156" s="95" t="str">
        <f t="shared" si="22"/>
        <v>9391</v>
      </c>
      <c r="O156" s="1" t="s">
        <v>1098</v>
      </c>
      <c r="P156" s="95" t="str">
        <f t="shared" si="23"/>
        <v>JerrySTorres</v>
      </c>
    </row>
    <row r="157" spans="1:16">
      <c r="A157" s="1" t="s">
        <v>1100</v>
      </c>
      <c r="B157" s="95" t="str">
        <f t="shared" si="16"/>
        <v>Theda</v>
      </c>
      <c r="C157" s="1" t="s">
        <v>1101</v>
      </c>
      <c r="D157" s="95" t="str">
        <f t="shared" si="17"/>
        <v>Mathis</v>
      </c>
      <c r="E157" s="95" t="str">
        <f t="shared" si="18"/>
        <v>Theda Mathis</v>
      </c>
      <c r="F157" s="1" t="s">
        <v>1102</v>
      </c>
      <c r="G157" s="1" t="s">
        <v>1103</v>
      </c>
      <c r="H157" s="1" t="s">
        <v>130</v>
      </c>
      <c r="I157" s="1">
        <v>19403</v>
      </c>
      <c r="J157" s="95" t="str">
        <f t="shared" si="19"/>
        <v>4689 Cityview Drive Eagleville PA 19403</v>
      </c>
      <c r="K157" s="1" t="s">
        <v>1105</v>
      </c>
      <c r="L157" s="95" t="str">
        <f t="shared" si="20"/>
        <v>610</v>
      </c>
      <c r="M157" s="95" t="str">
        <f t="shared" si="21"/>
        <v>476</v>
      </c>
      <c r="N157" s="95" t="str">
        <f t="shared" si="22"/>
        <v>5230</v>
      </c>
      <c r="O157" s="1" t="s">
        <v>1104</v>
      </c>
      <c r="P157" s="95" t="str">
        <f t="shared" si="23"/>
        <v>ThedaNMathis</v>
      </c>
    </row>
    <row r="158" spans="1:16">
      <c r="A158" s="1" t="s">
        <v>1106</v>
      </c>
      <c r="B158" s="95" t="str">
        <f t="shared" si="16"/>
        <v>Leslie</v>
      </c>
      <c r="C158" s="1" t="s">
        <v>1107</v>
      </c>
      <c r="D158" s="95" t="str">
        <f t="shared" si="17"/>
        <v>Fogle</v>
      </c>
      <c r="E158" s="95" t="str">
        <f t="shared" si="18"/>
        <v>Leslie Fogle</v>
      </c>
      <c r="F158" s="1" t="s">
        <v>1108</v>
      </c>
      <c r="G158" s="1" t="s">
        <v>1109</v>
      </c>
      <c r="H158" s="1" t="s">
        <v>103</v>
      </c>
      <c r="I158" s="1">
        <v>96813</v>
      </c>
      <c r="J158" s="95" t="str">
        <f t="shared" si="19"/>
        <v>2406 Arron Smith Drive Honolulu HI 96813</v>
      </c>
      <c r="K158" s="1" t="s">
        <v>1111</v>
      </c>
      <c r="L158" s="95" t="str">
        <f t="shared" si="20"/>
        <v>808</v>
      </c>
      <c r="M158" s="95" t="str">
        <f t="shared" si="21"/>
        <v>467</v>
      </c>
      <c r="N158" s="95" t="str">
        <f t="shared" si="22"/>
        <v>6020</v>
      </c>
      <c r="O158" s="1" t="s">
        <v>1110</v>
      </c>
      <c r="P158" s="95" t="str">
        <f t="shared" si="23"/>
        <v>LeslieJFogle</v>
      </c>
    </row>
    <row r="159" spans="1:16">
      <c r="A159" s="1" t="s">
        <v>1112</v>
      </c>
      <c r="B159" s="95" t="str">
        <f t="shared" si="16"/>
        <v>Beatrice</v>
      </c>
      <c r="C159" s="1" t="s">
        <v>1113</v>
      </c>
      <c r="D159" s="95" t="str">
        <f t="shared" si="17"/>
        <v>Sanchez</v>
      </c>
      <c r="E159" s="95" t="str">
        <f t="shared" si="18"/>
        <v>Beatrice Sanchez</v>
      </c>
      <c r="F159" s="1" t="s">
        <v>1114</v>
      </c>
      <c r="G159" s="1" t="s">
        <v>1115</v>
      </c>
      <c r="H159" s="1" t="s">
        <v>116</v>
      </c>
      <c r="I159" s="1">
        <v>38801</v>
      </c>
      <c r="J159" s="95" t="str">
        <f t="shared" si="19"/>
        <v>3708 Rafe Lane Tupelo MS 38801</v>
      </c>
      <c r="K159" s="1" t="s">
        <v>1117</v>
      </c>
      <c r="L159" s="95" t="str">
        <f t="shared" si="20"/>
        <v>662</v>
      </c>
      <c r="M159" s="95" t="str">
        <f t="shared" si="21"/>
        <v>691</v>
      </c>
      <c r="N159" s="95" t="str">
        <f t="shared" si="22"/>
        <v>0811</v>
      </c>
      <c r="O159" s="1" t="s">
        <v>1116</v>
      </c>
      <c r="P159" s="95" t="str">
        <f t="shared" si="23"/>
        <v>BeatriceKSanchez</v>
      </c>
    </row>
    <row r="160" spans="1:16">
      <c r="A160" s="1" t="s">
        <v>347</v>
      </c>
      <c r="B160" s="95" t="str">
        <f t="shared" si="16"/>
        <v>James</v>
      </c>
      <c r="C160" s="1" t="s">
        <v>1118</v>
      </c>
      <c r="D160" s="95" t="str">
        <f t="shared" si="17"/>
        <v>Hartley</v>
      </c>
      <c r="E160" s="95" t="str">
        <f t="shared" si="18"/>
        <v>James Hartley</v>
      </c>
      <c r="F160" s="1" t="s">
        <v>1119</v>
      </c>
      <c r="G160" s="1" t="s">
        <v>1120</v>
      </c>
      <c r="H160" s="1" t="s">
        <v>114</v>
      </c>
      <c r="I160" s="1">
        <v>49503</v>
      </c>
      <c r="J160" s="95" t="str">
        <f t="shared" si="19"/>
        <v>3582 Echo Lane Grand Rapids MI 49503</v>
      </c>
      <c r="K160" s="1" t="s">
        <v>1122</v>
      </c>
      <c r="L160" s="95" t="str">
        <f t="shared" si="20"/>
        <v>269</v>
      </c>
      <c r="M160" s="95" t="str">
        <f t="shared" si="21"/>
        <v>815</v>
      </c>
      <c r="N160" s="95" t="str">
        <f t="shared" si="22"/>
        <v>1770</v>
      </c>
      <c r="O160" s="1" t="s">
        <v>1121</v>
      </c>
      <c r="P160" s="95" t="str">
        <f t="shared" si="23"/>
        <v>JamesRHartley</v>
      </c>
    </row>
    <row r="161" spans="1:16">
      <c r="A161" s="1" t="s">
        <v>1123</v>
      </c>
      <c r="B161" s="95" t="str">
        <f t="shared" si="16"/>
        <v>Scott</v>
      </c>
      <c r="C161" s="1" t="s">
        <v>1124</v>
      </c>
      <c r="D161" s="95" t="str">
        <f t="shared" si="17"/>
        <v>Bull</v>
      </c>
      <c r="E161" s="95" t="str">
        <f t="shared" si="18"/>
        <v>Scott Bull</v>
      </c>
      <c r="F161" s="1" t="s">
        <v>1125</v>
      </c>
      <c r="G161" s="1" t="s">
        <v>1126</v>
      </c>
      <c r="H161" s="1" t="s">
        <v>130</v>
      </c>
      <c r="I161" s="1">
        <v>19426</v>
      </c>
      <c r="J161" s="95" t="str">
        <f t="shared" si="19"/>
        <v>666 Berkley Street Collegeville PA 19426</v>
      </c>
      <c r="K161" s="1" t="s">
        <v>1128</v>
      </c>
      <c r="L161" s="95" t="str">
        <f t="shared" si="20"/>
        <v>484</v>
      </c>
      <c r="M161" s="95" t="str">
        <f t="shared" si="21"/>
        <v>902</v>
      </c>
      <c r="N161" s="95" t="str">
        <f t="shared" si="22"/>
        <v>6607</v>
      </c>
      <c r="O161" s="1" t="s">
        <v>1127</v>
      </c>
      <c r="P161" s="95" t="str">
        <f t="shared" si="23"/>
        <v>ScottWBull</v>
      </c>
    </row>
    <row r="162" spans="1:16">
      <c r="A162" s="1" t="s">
        <v>1129</v>
      </c>
      <c r="B162" s="95" t="str">
        <f t="shared" si="16"/>
        <v>Gabriela</v>
      </c>
      <c r="C162" s="1" t="s">
        <v>1130</v>
      </c>
      <c r="D162" s="95" t="str">
        <f t="shared" si="17"/>
        <v>Jackson</v>
      </c>
      <c r="E162" s="95" t="str">
        <f t="shared" si="18"/>
        <v>Gabriela Jackson</v>
      </c>
      <c r="F162" s="1" t="s">
        <v>1131</v>
      </c>
      <c r="G162" s="1" t="s">
        <v>73</v>
      </c>
      <c r="H162" s="1" t="s">
        <v>124</v>
      </c>
      <c r="I162" s="1">
        <v>10013</v>
      </c>
      <c r="J162" s="95" t="str">
        <f t="shared" si="19"/>
        <v>4588 Pallet Street New York NY 10013</v>
      </c>
      <c r="K162" s="1" t="s">
        <v>1133</v>
      </c>
      <c r="L162" s="95" t="str">
        <f t="shared" si="20"/>
        <v>914</v>
      </c>
      <c r="M162" s="95" t="str">
        <f t="shared" si="21"/>
        <v>315</v>
      </c>
      <c r="N162" s="95" t="str">
        <f t="shared" si="22"/>
        <v>5689</v>
      </c>
      <c r="O162" s="1" t="s">
        <v>1132</v>
      </c>
      <c r="P162" s="95" t="str">
        <f t="shared" si="23"/>
        <v>GabrielaBJackson</v>
      </c>
    </row>
    <row r="163" spans="1:16">
      <c r="A163" s="1" t="s">
        <v>1134</v>
      </c>
      <c r="B163" s="95" t="str">
        <f t="shared" si="16"/>
        <v>Agnes</v>
      </c>
      <c r="C163" s="1" t="s">
        <v>1135</v>
      </c>
      <c r="D163" s="95" t="str">
        <f t="shared" si="17"/>
        <v>Schmidt</v>
      </c>
      <c r="E163" s="95" t="str">
        <f t="shared" si="18"/>
        <v>Agnes Schmidt</v>
      </c>
      <c r="F163" s="1" t="s">
        <v>1136</v>
      </c>
      <c r="G163" s="1" t="s">
        <v>542</v>
      </c>
      <c r="H163" s="1" t="s">
        <v>97</v>
      </c>
      <c r="I163" s="1">
        <v>80202</v>
      </c>
      <c r="J163" s="95" t="str">
        <f t="shared" si="19"/>
        <v>876 Logan Lane Denver CO 80202</v>
      </c>
      <c r="K163" s="1" t="s">
        <v>1138</v>
      </c>
      <c r="L163" s="95" t="str">
        <f t="shared" si="20"/>
        <v>303</v>
      </c>
      <c r="M163" s="95" t="str">
        <f t="shared" si="21"/>
        <v>285</v>
      </c>
      <c r="N163" s="95" t="str">
        <f t="shared" si="22"/>
        <v>1449</v>
      </c>
      <c r="O163" s="1" t="s">
        <v>1137</v>
      </c>
      <c r="P163" s="95" t="str">
        <f t="shared" si="23"/>
        <v>AgnesMSchmidt</v>
      </c>
    </row>
    <row r="164" spans="1:16">
      <c r="A164" s="1" t="s">
        <v>1139</v>
      </c>
      <c r="B164" s="95" t="str">
        <f t="shared" si="16"/>
        <v>Troy</v>
      </c>
      <c r="C164" s="1" t="s">
        <v>1140</v>
      </c>
      <c r="D164" s="95" t="str">
        <f t="shared" si="17"/>
        <v>Castellanos</v>
      </c>
      <c r="E164" s="95" t="str">
        <f t="shared" si="18"/>
        <v>Troy Castellanos</v>
      </c>
      <c r="F164" s="1" t="s">
        <v>1141</v>
      </c>
      <c r="G164" s="1" t="s">
        <v>1142</v>
      </c>
      <c r="H164" s="1" t="s">
        <v>96</v>
      </c>
      <c r="I164" s="1">
        <v>90802</v>
      </c>
      <c r="J164" s="95" t="str">
        <f t="shared" si="19"/>
        <v>4622 Hillhaven Drive Long Beach CA 90802</v>
      </c>
      <c r="K164" s="1" t="s">
        <v>1144</v>
      </c>
      <c r="L164" s="95" t="str">
        <f t="shared" si="20"/>
        <v>323</v>
      </c>
      <c r="M164" s="95" t="str">
        <f t="shared" si="21"/>
        <v>904</v>
      </c>
      <c r="N164" s="95" t="str">
        <f t="shared" si="22"/>
        <v>6802</v>
      </c>
      <c r="O164" s="1" t="s">
        <v>1143</v>
      </c>
      <c r="P164" s="95" t="str">
        <f t="shared" si="23"/>
        <v>TroyJCastellanos</v>
      </c>
    </row>
    <row r="165" spans="1:16">
      <c r="A165" s="1" t="s">
        <v>1145</v>
      </c>
      <c r="B165" s="95" t="str">
        <f t="shared" si="16"/>
        <v>Concetta</v>
      </c>
      <c r="C165" s="1" t="s">
        <v>1146</v>
      </c>
      <c r="D165" s="95" t="str">
        <f t="shared" si="17"/>
        <v>Woodruff</v>
      </c>
      <c r="E165" s="95" t="str">
        <f t="shared" si="18"/>
        <v>Concetta Woodruff</v>
      </c>
      <c r="F165" s="1" t="s">
        <v>1147</v>
      </c>
      <c r="G165" s="1" t="s">
        <v>1148</v>
      </c>
      <c r="H165" s="1" t="s">
        <v>117</v>
      </c>
      <c r="I165" s="1">
        <v>64067</v>
      </c>
      <c r="J165" s="95" t="str">
        <f t="shared" si="19"/>
        <v>4968 Fairmont Avenue Lexington MO 64067</v>
      </c>
      <c r="K165" s="1" t="s">
        <v>1150</v>
      </c>
      <c r="L165" s="95" t="str">
        <f t="shared" si="20"/>
        <v>660</v>
      </c>
      <c r="M165" s="95" t="str">
        <f t="shared" si="21"/>
        <v>259</v>
      </c>
      <c r="N165" s="95" t="str">
        <f t="shared" si="22"/>
        <v>4549</v>
      </c>
      <c r="O165" s="1" t="s">
        <v>1149</v>
      </c>
      <c r="P165" s="95" t="str">
        <f t="shared" si="23"/>
        <v>ConcettaBWoodruff</v>
      </c>
    </row>
    <row r="166" spans="1:16">
      <c r="A166" s="1" t="s">
        <v>1151</v>
      </c>
      <c r="B166" s="95" t="str">
        <f t="shared" si="16"/>
        <v>Tracy</v>
      </c>
      <c r="C166" s="1" t="s">
        <v>1152</v>
      </c>
      <c r="D166" s="95" t="str">
        <f t="shared" si="17"/>
        <v>Berry</v>
      </c>
      <c r="E166" s="95" t="str">
        <f t="shared" si="18"/>
        <v>Tracy Berry</v>
      </c>
      <c r="F166" s="1" t="s">
        <v>1153</v>
      </c>
      <c r="G166" s="1" t="s">
        <v>884</v>
      </c>
      <c r="H166" s="1" t="s">
        <v>130</v>
      </c>
      <c r="I166" s="1">
        <v>19108</v>
      </c>
      <c r="J166" s="95" t="str">
        <f t="shared" si="19"/>
        <v>1078 Spring Avenue Philadelphia PA 19108</v>
      </c>
      <c r="K166" s="1" t="s">
        <v>1155</v>
      </c>
      <c r="L166" s="95" t="str">
        <f t="shared" si="20"/>
        <v>267</v>
      </c>
      <c r="M166" s="95" t="str">
        <f t="shared" si="21"/>
        <v>715</v>
      </c>
      <c r="N166" s="95" t="str">
        <f t="shared" si="22"/>
        <v>9830</v>
      </c>
      <c r="O166" s="1" t="s">
        <v>1154</v>
      </c>
      <c r="P166" s="95" t="str">
        <f t="shared" si="23"/>
        <v>TracyRBerry</v>
      </c>
    </row>
    <row r="167" spans="1:16">
      <c r="A167" s="1" t="s">
        <v>567</v>
      </c>
      <c r="B167" s="95" t="str">
        <f t="shared" si="16"/>
        <v>David</v>
      </c>
      <c r="C167" s="1" t="s">
        <v>1156</v>
      </c>
      <c r="D167" s="95" t="str">
        <f t="shared" si="17"/>
        <v>Taber</v>
      </c>
      <c r="E167" s="95" t="str">
        <f t="shared" si="18"/>
        <v>David Taber</v>
      </c>
      <c r="F167" s="1" t="s">
        <v>1157</v>
      </c>
      <c r="G167" s="1" t="s">
        <v>1158</v>
      </c>
      <c r="H167" s="1" t="s">
        <v>107</v>
      </c>
      <c r="I167" s="1">
        <v>52052</v>
      </c>
      <c r="J167" s="95" t="str">
        <f t="shared" si="19"/>
        <v>3787 Pin Oak Drive Guttenberg IA 52052</v>
      </c>
      <c r="K167" s="1" t="s">
        <v>1160</v>
      </c>
      <c r="L167" s="95" t="str">
        <f t="shared" si="20"/>
        <v>563</v>
      </c>
      <c r="M167" s="95" t="str">
        <f t="shared" si="21"/>
        <v>252</v>
      </c>
      <c r="N167" s="95" t="str">
        <f t="shared" si="22"/>
        <v>9377</v>
      </c>
      <c r="O167" s="1" t="s">
        <v>1159</v>
      </c>
      <c r="P167" s="95" t="str">
        <f t="shared" si="23"/>
        <v>DavidHTaber</v>
      </c>
    </row>
    <row r="168" spans="1:16">
      <c r="A168" s="1" t="s">
        <v>1161</v>
      </c>
      <c r="B168" s="95" t="str">
        <f t="shared" si="16"/>
        <v>Anita</v>
      </c>
      <c r="C168" s="1" t="s">
        <v>1162</v>
      </c>
      <c r="D168" s="95" t="str">
        <f t="shared" si="17"/>
        <v>Sachs</v>
      </c>
      <c r="E168" s="95" t="str">
        <f t="shared" si="18"/>
        <v>Anita Sachs</v>
      </c>
      <c r="F168" s="1" t="s">
        <v>1163</v>
      </c>
      <c r="G168" s="1" t="s">
        <v>1164</v>
      </c>
      <c r="H168" s="1" t="s">
        <v>115</v>
      </c>
      <c r="I168" s="1">
        <v>55350</v>
      </c>
      <c r="J168" s="95" t="str">
        <f t="shared" si="19"/>
        <v>677 Brighton Circle Road Hutchinson MN 55350</v>
      </c>
      <c r="K168" s="1" t="s">
        <v>1166</v>
      </c>
      <c r="L168" s="95" t="str">
        <f t="shared" si="20"/>
        <v>320</v>
      </c>
      <c r="M168" s="95" t="str">
        <f t="shared" si="21"/>
        <v>552</v>
      </c>
      <c r="N168" s="95" t="str">
        <f t="shared" si="22"/>
        <v>4063</v>
      </c>
      <c r="O168" s="1" t="s">
        <v>1165</v>
      </c>
      <c r="P168" s="95" t="str">
        <f t="shared" si="23"/>
        <v>AnitaJSachs</v>
      </c>
    </row>
    <row r="169" spans="1:16">
      <c r="A169" s="1" t="s">
        <v>1167</v>
      </c>
      <c r="B169" s="95" t="str">
        <f t="shared" si="16"/>
        <v>Xavier</v>
      </c>
      <c r="C169" s="1" t="s">
        <v>517</v>
      </c>
      <c r="D169" s="95" t="str">
        <f t="shared" si="17"/>
        <v>Brown</v>
      </c>
      <c r="E169" s="95" t="str">
        <f t="shared" si="18"/>
        <v>Xavier Brown</v>
      </c>
      <c r="F169" s="1" t="s">
        <v>1168</v>
      </c>
      <c r="G169" s="1" t="s">
        <v>1169</v>
      </c>
      <c r="H169" s="1" t="s">
        <v>106</v>
      </c>
      <c r="I169" s="1">
        <v>47223</v>
      </c>
      <c r="J169" s="95" t="str">
        <f t="shared" si="19"/>
        <v>1993 Lucy Lane Butlerville IN 47223</v>
      </c>
      <c r="K169" s="1" t="s">
        <v>1171</v>
      </c>
      <c r="L169" s="95" t="str">
        <f t="shared" si="20"/>
        <v>812</v>
      </c>
      <c r="M169" s="95" t="str">
        <f t="shared" si="21"/>
        <v>458</v>
      </c>
      <c r="N169" s="95" t="str">
        <f t="shared" si="22"/>
        <v>6289</v>
      </c>
      <c r="O169" s="1" t="s">
        <v>1170</v>
      </c>
      <c r="P169" s="95" t="str">
        <f t="shared" si="23"/>
        <v>XavierMBrown</v>
      </c>
    </row>
    <row r="170" spans="1:16">
      <c r="A170" s="1" t="s">
        <v>1172</v>
      </c>
      <c r="B170" s="95" t="str">
        <f t="shared" si="16"/>
        <v>Kathy</v>
      </c>
      <c r="C170" s="1" t="s">
        <v>1173</v>
      </c>
      <c r="D170" s="95" t="str">
        <f t="shared" si="17"/>
        <v>Hutto</v>
      </c>
      <c r="E170" s="95" t="str">
        <f t="shared" si="18"/>
        <v>Kathy Hutto</v>
      </c>
      <c r="F170" s="1" t="s">
        <v>1174</v>
      </c>
      <c r="G170" s="1" t="s">
        <v>1175</v>
      </c>
      <c r="H170" s="1" t="s">
        <v>101</v>
      </c>
      <c r="I170" s="1">
        <v>33169</v>
      </c>
      <c r="J170" s="95" t="str">
        <f t="shared" si="19"/>
        <v>4029 Everette Alley Miami FL 33169</v>
      </c>
      <c r="K170" s="1" t="s">
        <v>1177</v>
      </c>
      <c r="L170" s="95" t="str">
        <f t="shared" si="20"/>
        <v>954</v>
      </c>
      <c r="M170" s="95" t="str">
        <f t="shared" si="21"/>
        <v>738</v>
      </c>
      <c r="N170" s="95" t="str">
        <f t="shared" si="22"/>
        <v>6457</v>
      </c>
      <c r="O170" s="1" t="s">
        <v>1176</v>
      </c>
      <c r="P170" s="95" t="str">
        <f t="shared" si="23"/>
        <v>KathyRHutto</v>
      </c>
    </row>
    <row r="171" spans="1:16">
      <c r="A171" s="1" t="s">
        <v>1178</v>
      </c>
      <c r="B171" s="95" t="str">
        <f t="shared" si="16"/>
        <v>Evelyne</v>
      </c>
      <c r="C171" s="1" t="s">
        <v>534</v>
      </c>
      <c r="D171" s="95" t="str">
        <f t="shared" si="17"/>
        <v>Williams</v>
      </c>
      <c r="E171" s="95" t="str">
        <f t="shared" si="18"/>
        <v>Evelyne Williams</v>
      </c>
      <c r="F171" s="1" t="s">
        <v>1179</v>
      </c>
      <c r="G171" s="1" t="s">
        <v>542</v>
      </c>
      <c r="H171" s="1" t="s">
        <v>97</v>
      </c>
      <c r="I171" s="1">
        <v>80209</v>
      </c>
      <c r="J171" s="95" t="str">
        <f t="shared" si="19"/>
        <v>4459 McKinley Avenue Denver CO 80209</v>
      </c>
      <c r="K171" s="1" t="s">
        <v>1181</v>
      </c>
      <c r="L171" s="95" t="str">
        <f t="shared" si="20"/>
        <v>303</v>
      </c>
      <c r="M171" s="95" t="str">
        <f t="shared" si="21"/>
        <v>765</v>
      </c>
      <c r="N171" s="95" t="str">
        <f t="shared" si="22"/>
        <v>8535</v>
      </c>
      <c r="O171" s="1" t="s">
        <v>1180</v>
      </c>
      <c r="P171" s="95" t="str">
        <f t="shared" si="23"/>
        <v>EvelyneEWilliams</v>
      </c>
    </row>
    <row r="172" spans="1:16">
      <c r="A172" s="1" t="s">
        <v>567</v>
      </c>
      <c r="B172" s="95" t="str">
        <f t="shared" si="16"/>
        <v>David</v>
      </c>
      <c r="C172" s="1" t="s">
        <v>1182</v>
      </c>
      <c r="D172" s="95" t="str">
        <f t="shared" si="17"/>
        <v>Walters</v>
      </c>
      <c r="E172" s="95" t="str">
        <f t="shared" si="18"/>
        <v>David Walters</v>
      </c>
      <c r="F172" s="1" t="s">
        <v>1183</v>
      </c>
      <c r="G172" s="1" t="s">
        <v>1184</v>
      </c>
      <c r="H172" s="1" t="s">
        <v>141</v>
      </c>
      <c r="I172" s="1">
        <v>54484</v>
      </c>
      <c r="J172" s="95" t="str">
        <f t="shared" si="19"/>
        <v>3762 Abner Road Stratford WI 54484</v>
      </c>
      <c r="K172" s="1" t="s">
        <v>1186</v>
      </c>
      <c r="L172" s="95" t="str">
        <f t="shared" si="20"/>
        <v>715</v>
      </c>
      <c r="M172" s="95" t="str">
        <f t="shared" si="21"/>
        <v>391</v>
      </c>
      <c r="N172" s="95" t="str">
        <f t="shared" si="22"/>
        <v>1204</v>
      </c>
      <c r="O172" s="1" t="s">
        <v>1185</v>
      </c>
      <c r="P172" s="95" t="str">
        <f t="shared" si="23"/>
        <v>DavidMWalters</v>
      </c>
    </row>
    <row r="173" spans="1:16">
      <c r="A173" s="1" t="s">
        <v>1187</v>
      </c>
      <c r="B173" s="95" t="str">
        <f t="shared" si="16"/>
        <v>Rosemary</v>
      </c>
      <c r="C173" s="1" t="s">
        <v>1188</v>
      </c>
      <c r="D173" s="95" t="str">
        <f t="shared" si="17"/>
        <v>Quinn</v>
      </c>
      <c r="E173" s="95" t="str">
        <f t="shared" si="18"/>
        <v>Rosemary Quinn</v>
      </c>
      <c r="F173" s="1" t="s">
        <v>1189</v>
      </c>
      <c r="G173" s="1" t="s">
        <v>1190</v>
      </c>
      <c r="H173" s="1" t="s">
        <v>96</v>
      </c>
      <c r="I173" s="1">
        <v>90670</v>
      </c>
      <c r="J173" s="95" t="str">
        <f t="shared" si="19"/>
        <v>4743 Felosa Drive Santa Fe Springs CA 90670</v>
      </c>
      <c r="K173" s="1" t="s">
        <v>1192</v>
      </c>
      <c r="L173" s="95" t="str">
        <f t="shared" si="20"/>
        <v>323</v>
      </c>
      <c r="M173" s="95" t="str">
        <f t="shared" si="21"/>
        <v>972</v>
      </c>
      <c r="N173" s="95" t="str">
        <f t="shared" si="22"/>
        <v>5350</v>
      </c>
      <c r="O173" s="1" t="s">
        <v>1191</v>
      </c>
      <c r="P173" s="95" t="str">
        <f t="shared" si="23"/>
        <v>RosemaryJQuinn</v>
      </c>
    </row>
    <row r="174" spans="1:16">
      <c r="A174" s="1" t="s">
        <v>1193</v>
      </c>
      <c r="B174" s="95" t="str">
        <f t="shared" si="16"/>
        <v>Lupe</v>
      </c>
      <c r="C174" s="1" t="s">
        <v>1194</v>
      </c>
      <c r="D174" s="95" t="str">
        <f t="shared" si="17"/>
        <v>Heath</v>
      </c>
      <c r="E174" s="95" t="str">
        <f t="shared" si="18"/>
        <v>Lupe Heath</v>
      </c>
      <c r="F174" s="1" t="s">
        <v>1195</v>
      </c>
      <c r="G174" s="1" t="s">
        <v>1196</v>
      </c>
      <c r="H174" s="1" t="s">
        <v>114</v>
      </c>
      <c r="I174" s="1">
        <v>48185</v>
      </c>
      <c r="J174" s="95" t="str">
        <f t="shared" si="19"/>
        <v>4758 Cunningham Court Westland MI 48185</v>
      </c>
      <c r="K174" s="1" t="s">
        <v>1198</v>
      </c>
      <c r="L174" s="95" t="str">
        <f t="shared" si="20"/>
        <v>248</v>
      </c>
      <c r="M174" s="95" t="str">
        <f t="shared" si="21"/>
        <v>670</v>
      </c>
      <c r="N174" s="95" t="str">
        <f t="shared" si="22"/>
        <v>1284</v>
      </c>
      <c r="O174" s="1" t="s">
        <v>1197</v>
      </c>
      <c r="P174" s="95" t="str">
        <f t="shared" si="23"/>
        <v>LupeKHeath</v>
      </c>
    </row>
    <row r="175" spans="1:16">
      <c r="A175" s="1" t="s">
        <v>1199</v>
      </c>
      <c r="B175" s="95" t="str">
        <f t="shared" si="16"/>
        <v>Danielle</v>
      </c>
      <c r="C175" s="1" t="s">
        <v>1200</v>
      </c>
      <c r="D175" s="95" t="str">
        <f t="shared" si="17"/>
        <v>Palmer</v>
      </c>
      <c r="E175" s="95" t="str">
        <f t="shared" si="18"/>
        <v>Danielle Palmer</v>
      </c>
      <c r="F175" s="1" t="s">
        <v>1201</v>
      </c>
      <c r="G175" s="1" t="s">
        <v>1202</v>
      </c>
      <c r="H175" s="1" t="s">
        <v>130</v>
      </c>
      <c r="I175" s="1">
        <v>19462</v>
      </c>
      <c r="J175" s="95" t="str">
        <f t="shared" si="19"/>
        <v>398 Valley Drive Plymouth Meeting PA 19462</v>
      </c>
      <c r="K175" s="1" t="s">
        <v>1204</v>
      </c>
      <c r="L175" s="95" t="str">
        <f t="shared" si="20"/>
        <v>267</v>
      </c>
      <c r="M175" s="95" t="str">
        <f t="shared" si="21"/>
        <v>374</v>
      </c>
      <c r="N175" s="95" t="str">
        <f t="shared" si="22"/>
        <v>3082</v>
      </c>
      <c r="O175" s="1" t="s">
        <v>1203</v>
      </c>
      <c r="P175" s="95" t="str">
        <f t="shared" si="23"/>
        <v>DanielleTPalmer</v>
      </c>
    </row>
    <row r="176" spans="1:16">
      <c r="A176" s="1" t="s">
        <v>1106</v>
      </c>
      <c r="B176" s="95" t="str">
        <f t="shared" si="16"/>
        <v>Leslie</v>
      </c>
      <c r="C176" s="1" t="s">
        <v>1205</v>
      </c>
      <c r="D176" s="95" t="str">
        <f t="shared" si="17"/>
        <v>Whitaker</v>
      </c>
      <c r="E176" s="95" t="str">
        <f t="shared" si="18"/>
        <v>Leslie Whitaker</v>
      </c>
      <c r="F176" s="1" t="s">
        <v>1206</v>
      </c>
      <c r="G176" s="1" t="s">
        <v>1207</v>
      </c>
      <c r="H176" s="1" t="s">
        <v>140</v>
      </c>
      <c r="I176" s="1">
        <v>25921</v>
      </c>
      <c r="J176" s="95" t="str">
        <f t="shared" si="19"/>
        <v>673 Hall Valley Drive Sophia WV 25921</v>
      </c>
      <c r="K176" s="1" t="s">
        <v>1209</v>
      </c>
      <c r="L176" s="95" t="str">
        <f t="shared" si="20"/>
        <v>304</v>
      </c>
      <c r="M176" s="95" t="str">
        <f t="shared" si="21"/>
        <v>683</v>
      </c>
      <c r="N176" s="95" t="str">
        <f t="shared" si="22"/>
        <v>1108</v>
      </c>
      <c r="O176" s="1" t="s">
        <v>1208</v>
      </c>
      <c r="P176" s="95" t="str">
        <f t="shared" si="23"/>
        <v>LesliePWhitaker</v>
      </c>
    </row>
    <row r="177" spans="1:16">
      <c r="A177" s="1" t="s">
        <v>1210</v>
      </c>
      <c r="B177" s="95" t="str">
        <f t="shared" si="16"/>
        <v>Terrance</v>
      </c>
      <c r="C177" s="1" t="s">
        <v>618</v>
      </c>
      <c r="D177" s="95" t="str">
        <f t="shared" si="17"/>
        <v>Johnson</v>
      </c>
      <c r="E177" s="95" t="str">
        <f t="shared" si="18"/>
        <v>Terrance Johnson</v>
      </c>
      <c r="F177" s="1" t="s">
        <v>1211</v>
      </c>
      <c r="G177" s="1" t="s">
        <v>1212</v>
      </c>
      <c r="H177" s="1" t="s">
        <v>105</v>
      </c>
      <c r="I177" s="1">
        <v>60090</v>
      </c>
      <c r="J177" s="95" t="str">
        <f t="shared" si="19"/>
        <v>1346 Pinewood Drive Wheeling IL 60090</v>
      </c>
      <c r="K177" s="1" t="s">
        <v>1214</v>
      </c>
      <c r="L177" s="95" t="str">
        <f t="shared" si="20"/>
        <v>847</v>
      </c>
      <c r="M177" s="95" t="str">
        <f t="shared" si="21"/>
        <v>861</v>
      </c>
      <c r="N177" s="95" t="str">
        <f t="shared" si="22"/>
        <v>0967</v>
      </c>
      <c r="O177" s="1" t="s">
        <v>1213</v>
      </c>
      <c r="P177" s="95" t="str">
        <f t="shared" si="23"/>
        <v>TerranceVJohnson</v>
      </c>
    </row>
    <row r="178" spans="1:16">
      <c r="A178" s="1" t="s">
        <v>1215</v>
      </c>
      <c r="B178" s="95" t="str">
        <f t="shared" si="16"/>
        <v>Jesse</v>
      </c>
      <c r="C178" s="1" t="s">
        <v>1216</v>
      </c>
      <c r="D178" s="95" t="str">
        <f t="shared" si="17"/>
        <v>Catlin</v>
      </c>
      <c r="E178" s="95" t="str">
        <f t="shared" si="18"/>
        <v>Jesse Catlin</v>
      </c>
      <c r="F178" s="1" t="s">
        <v>1217</v>
      </c>
      <c r="G178" s="1" t="s">
        <v>282</v>
      </c>
      <c r="H178" s="1" t="s">
        <v>130</v>
      </c>
      <c r="I178" s="1">
        <v>97205</v>
      </c>
      <c r="J178" s="95" t="str">
        <f t="shared" si="19"/>
        <v>1291 Pheasant Ridge Road Portland PA 97205</v>
      </c>
      <c r="K178" s="1" t="s">
        <v>1219</v>
      </c>
      <c r="L178" s="95" t="str">
        <f t="shared" si="20"/>
        <v>215</v>
      </c>
      <c r="M178" s="95" t="str">
        <f t="shared" si="21"/>
        <v>525</v>
      </c>
      <c r="N178" s="95" t="str">
        <f t="shared" si="22"/>
        <v>3830</v>
      </c>
      <c r="O178" s="1" t="s">
        <v>1218</v>
      </c>
      <c r="P178" s="95" t="str">
        <f t="shared" si="23"/>
        <v>JesseJCatlin</v>
      </c>
    </row>
    <row r="179" spans="1:16">
      <c r="A179" s="1" t="s">
        <v>1076</v>
      </c>
      <c r="B179" s="95" t="str">
        <f t="shared" si="16"/>
        <v>Maria</v>
      </c>
      <c r="C179" s="1" t="s">
        <v>1220</v>
      </c>
      <c r="D179" s="95" t="str">
        <f t="shared" si="17"/>
        <v>Kinsley</v>
      </c>
      <c r="E179" s="95" t="str">
        <f t="shared" si="18"/>
        <v>Maria Kinsley</v>
      </c>
      <c r="F179" s="1" t="s">
        <v>1221</v>
      </c>
      <c r="G179" s="1" t="s">
        <v>1222</v>
      </c>
      <c r="H179" s="1" t="s">
        <v>135</v>
      </c>
      <c r="I179" s="1">
        <v>76357</v>
      </c>
      <c r="J179" s="95" t="str">
        <f t="shared" si="19"/>
        <v>4699 Alexander Drive Byers TX 76357</v>
      </c>
      <c r="K179" s="1" t="s">
        <v>1224</v>
      </c>
      <c r="L179" s="95" t="str">
        <f t="shared" si="20"/>
        <v>940</v>
      </c>
      <c r="M179" s="95" t="str">
        <f t="shared" si="21"/>
        <v>529</v>
      </c>
      <c r="N179" s="95" t="str">
        <f t="shared" si="22"/>
        <v>0323</v>
      </c>
      <c r="O179" s="1" t="s">
        <v>1223</v>
      </c>
      <c r="P179" s="95" t="str">
        <f t="shared" si="23"/>
        <v>MariaAKinsley</v>
      </c>
    </row>
    <row r="180" spans="1:16">
      <c r="A180" s="1" t="s">
        <v>1225</v>
      </c>
      <c r="B180" s="95" t="str">
        <f t="shared" si="16"/>
        <v>William</v>
      </c>
      <c r="C180" s="1" t="s">
        <v>1226</v>
      </c>
      <c r="D180" s="95" t="str">
        <f t="shared" si="17"/>
        <v>Potts</v>
      </c>
      <c r="E180" s="95" t="str">
        <f t="shared" si="18"/>
        <v>William Potts</v>
      </c>
      <c r="F180" s="1" t="s">
        <v>1227</v>
      </c>
      <c r="G180" s="1" t="s">
        <v>1228</v>
      </c>
      <c r="H180" s="1" t="s">
        <v>138</v>
      </c>
      <c r="I180" s="1">
        <v>23222</v>
      </c>
      <c r="J180" s="95" t="str">
        <f t="shared" si="19"/>
        <v>511 Fleming Way Richmond VA 23222</v>
      </c>
      <c r="K180" s="1" t="s">
        <v>1230</v>
      </c>
      <c r="L180" s="95" t="str">
        <f t="shared" si="20"/>
        <v>804</v>
      </c>
      <c r="M180" s="95" t="str">
        <f t="shared" si="21"/>
        <v>724</v>
      </c>
      <c r="N180" s="95" t="str">
        <f t="shared" si="22"/>
        <v>5205</v>
      </c>
      <c r="O180" s="1" t="s">
        <v>1229</v>
      </c>
      <c r="P180" s="95" t="str">
        <f t="shared" si="23"/>
        <v>WilliamBPotts</v>
      </c>
    </row>
    <row r="181" spans="1:16">
      <c r="A181" s="1" t="s">
        <v>1199</v>
      </c>
      <c r="B181" s="95" t="str">
        <f t="shared" si="16"/>
        <v>Danielle</v>
      </c>
      <c r="C181" s="1" t="s">
        <v>1231</v>
      </c>
      <c r="D181" s="95" t="str">
        <f t="shared" si="17"/>
        <v>Magnusson</v>
      </c>
      <c r="E181" s="95" t="str">
        <f t="shared" si="18"/>
        <v>Danielle Magnusson</v>
      </c>
      <c r="F181" s="1" t="s">
        <v>1232</v>
      </c>
      <c r="G181" s="1" t="s">
        <v>1233</v>
      </c>
      <c r="H181" s="1" t="s">
        <v>96</v>
      </c>
      <c r="I181" s="1">
        <v>93440</v>
      </c>
      <c r="J181" s="95" t="str">
        <f t="shared" si="19"/>
        <v>1592 Euclid Avenue Los Alamos CA 93440</v>
      </c>
      <c r="K181" s="1" t="s">
        <v>1235</v>
      </c>
      <c r="L181" s="95" t="str">
        <f t="shared" si="20"/>
        <v>805</v>
      </c>
      <c r="M181" s="95" t="str">
        <f t="shared" si="21"/>
        <v>344</v>
      </c>
      <c r="N181" s="95" t="str">
        <f t="shared" si="22"/>
        <v>2705</v>
      </c>
      <c r="O181" s="1" t="s">
        <v>1234</v>
      </c>
      <c r="P181" s="95" t="str">
        <f t="shared" si="23"/>
        <v>DanielleHMagnusson</v>
      </c>
    </row>
    <row r="182" spans="1:16">
      <c r="A182" s="1" t="s">
        <v>1026</v>
      </c>
      <c r="B182" s="95" t="str">
        <f t="shared" si="16"/>
        <v>Heidi</v>
      </c>
      <c r="C182" s="1" t="s">
        <v>1236</v>
      </c>
      <c r="D182" s="95" t="str">
        <f t="shared" si="17"/>
        <v>Woody</v>
      </c>
      <c r="E182" s="95" t="str">
        <f t="shared" si="18"/>
        <v>Heidi Woody</v>
      </c>
      <c r="F182" s="1" t="s">
        <v>1237</v>
      </c>
      <c r="G182" s="1" t="s">
        <v>1238</v>
      </c>
      <c r="H182" s="1" t="s">
        <v>130</v>
      </c>
      <c r="I182" s="1">
        <v>17019</v>
      </c>
      <c r="J182" s="95" t="str">
        <f t="shared" si="19"/>
        <v>2927 Saint James Drive Dillsburg PA 17019</v>
      </c>
      <c r="K182" s="1" t="s">
        <v>1240</v>
      </c>
      <c r="L182" s="95" t="str">
        <f t="shared" si="20"/>
        <v>717</v>
      </c>
      <c r="M182" s="95" t="str">
        <f t="shared" si="21"/>
        <v>502</v>
      </c>
      <c r="N182" s="95" t="str">
        <f t="shared" si="22"/>
        <v>2596</v>
      </c>
      <c r="O182" s="1" t="s">
        <v>1239</v>
      </c>
      <c r="P182" s="95" t="str">
        <f t="shared" si="23"/>
        <v>HeidiRWoody</v>
      </c>
    </row>
    <row r="183" spans="1:16">
      <c r="A183" s="1" t="s">
        <v>463</v>
      </c>
      <c r="B183" s="95" t="str">
        <f t="shared" si="16"/>
        <v>George</v>
      </c>
      <c r="C183" s="1" t="s">
        <v>1241</v>
      </c>
      <c r="D183" s="95" t="str">
        <f t="shared" si="17"/>
        <v>Reynolds</v>
      </c>
      <c r="E183" s="95" t="str">
        <f t="shared" si="18"/>
        <v>George Reynolds</v>
      </c>
      <c r="F183" s="1" t="s">
        <v>1242</v>
      </c>
      <c r="G183" s="1" t="s">
        <v>1243</v>
      </c>
      <c r="H183" s="1" t="s">
        <v>96</v>
      </c>
      <c r="I183" s="1">
        <v>93721</v>
      </c>
      <c r="J183" s="95" t="str">
        <f t="shared" si="19"/>
        <v>342 Heritage Road Fresno CA 93721</v>
      </c>
      <c r="K183" s="1" t="s">
        <v>1245</v>
      </c>
      <c r="L183" s="95" t="str">
        <f t="shared" si="20"/>
        <v>559</v>
      </c>
      <c r="M183" s="95" t="str">
        <f t="shared" si="21"/>
        <v>750</v>
      </c>
      <c r="N183" s="95" t="str">
        <f t="shared" si="22"/>
        <v>6863</v>
      </c>
      <c r="O183" s="1" t="s">
        <v>1244</v>
      </c>
      <c r="P183" s="95" t="str">
        <f t="shared" si="23"/>
        <v>GeorgeAReynolds</v>
      </c>
    </row>
    <row r="184" spans="1:16">
      <c r="A184" s="1" t="s">
        <v>1246</v>
      </c>
      <c r="B184" s="95" t="str">
        <f t="shared" si="16"/>
        <v>Marlin</v>
      </c>
      <c r="C184" s="1" t="s">
        <v>1247</v>
      </c>
      <c r="D184" s="95" t="str">
        <f t="shared" si="17"/>
        <v>Cambridge</v>
      </c>
      <c r="E184" s="95" t="str">
        <f t="shared" si="18"/>
        <v>Marlin Cambridge</v>
      </c>
      <c r="F184" s="1" t="s">
        <v>1248</v>
      </c>
      <c r="G184" s="1" t="s">
        <v>78</v>
      </c>
      <c r="H184" s="1" t="s">
        <v>127</v>
      </c>
      <c r="I184" s="1">
        <v>43616</v>
      </c>
      <c r="J184" s="95" t="str">
        <f t="shared" si="19"/>
        <v>4128 Still Street Oregon OH 43616</v>
      </c>
      <c r="K184" s="1" t="s">
        <v>1250</v>
      </c>
      <c r="L184" s="95" t="str">
        <f t="shared" si="20"/>
        <v>419</v>
      </c>
      <c r="M184" s="95" t="str">
        <f t="shared" si="21"/>
        <v>696</v>
      </c>
      <c r="N184" s="95" t="str">
        <f t="shared" si="22"/>
        <v>7169</v>
      </c>
      <c r="O184" s="1" t="s">
        <v>1249</v>
      </c>
      <c r="P184" s="95" t="str">
        <f t="shared" si="23"/>
        <v>MarlinFCambridge</v>
      </c>
    </row>
    <row r="185" spans="1:16">
      <c r="A185" s="1" t="s">
        <v>1251</v>
      </c>
      <c r="B185" s="95" t="str">
        <f t="shared" si="16"/>
        <v>Lucy</v>
      </c>
      <c r="C185" s="1" t="s">
        <v>1252</v>
      </c>
      <c r="D185" s="95" t="str">
        <f t="shared" si="17"/>
        <v>Murray</v>
      </c>
      <c r="E185" s="95" t="str">
        <f t="shared" si="18"/>
        <v>Lucy Murray</v>
      </c>
      <c r="F185" s="1" t="s">
        <v>1253</v>
      </c>
      <c r="G185" s="1" t="s">
        <v>542</v>
      </c>
      <c r="H185" s="1" t="s">
        <v>97</v>
      </c>
      <c r="I185" s="1">
        <v>80202</v>
      </c>
      <c r="J185" s="95" t="str">
        <f t="shared" si="19"/>
        <v>4983 Clay Lick Road Denver CO 80202</v>
      </c>
      <c r="K185" s="1" t="s">
        <v>1255</v>
      </c>
      <c r="L185" s="95" t="str">
        <f t="shared" si="20"/>
        <v>720</v>
      </c>
      <c r="M185" s="95" t="str">
        <f t="shared" si="21"/>
        <v>530</v>
      </c>
      <c r="N185" s="95" t="str">
        <f t="shared" si="22"/>
        <v>1785</v>
      </c>
      <c r="O185" s="1" t="s">
        <v>1254</v>
      </c>
      <c r="P185" s="95" t="str">
        <f t="shared" si="23"/>
        <v>LucyWMurray</v>
      </c>
    </row>
    <row r="186" spans="1:16">
      <c r="A186" s="1" t="s">
        <v>324</v>
      </c>
      <c r="B186" s="95" t="str">
        <f t="shared" si="16"/>
        <v>Mark</v>
      </c>
      <c r="C186" s="1" t="s">
        <v>1256</v>
      </c>
      <c r="D186" s="95" t="str">
        <f t="shared" si="17"/>
        <v>Numbers</v>
      </c>
      <c r="E186" s="95" t="str">
        <f t="shared" si="18"/>
        <v>Mark Numbers</v>
      </c>
      <c r="F186" s="1" t="s">
        <v>1257</v>
      </c>
      <c r="G186" s="1" t="s">
        <v>1258</v>
      </c>
      <c r="H186" s="1" t="s">
        <v>101</v>
      </c>
      <c r="I186" s="1">
        <v>33614</v>
      </c>
      <c r="J186" s="95" t="str">
        <f t="shared" si="19"/>
        <v>1046 Saints Alley Tampa FL 33614</v>
      </c>
      <c r="K186" s="1" t="s">
        <v>1260</v>
      </c>
      <c r="L186" s="95" t="str">
        <f t="shared" si="20"/>
        <v>813</v>
      </c>
      <c r="M186" s="95" t="str">
        <f t="shared" si="21"/>
        <v>774</v>
      </c>
      <c r="N186" s="95" t="str">
        <f t="shared" si="22"/>
        <v>9998</v>
      </c>
      <c r="O186" s="1" t="s">
        <v>1259</v>
      </c>
      <c r="P186" s="95" t="str">
        <f t="shared" si="23"/>
        <v>MarkMNumbers</v>
      </c>
    </row>
    <row r="187" spans="1:16">
      <c r="A187" s="1" t="s">
        <v>1261</v>
      </c>
      <c r="B187" s="95" t="str">
        <f t="shared" si="16"/>
        <v>Grover</v>
      </c>
      <c r="C187" s="1" t="s">
        <v>1262</v>
      </c>
      <c r="D187" s="95" t="str">
        <f t="shared" si="17"/>
        <v>Manning</v>
      </c>
      <c r="E187" s="95" t="str">
        <f t="shared" si="18"/>
        <v>Grover Manning</v>
      </c>
      <c r="F187" s="1" t="s">
        <v>1263</v>
      </c>
      <c r="G187" s="1" t="s">
        <v>725</v>
      </c>
      <c r="H187" s="1" t="s">
        <v>112</v>
      </c>
      <c r="I187" s="1">
        <v>21201</v>
      </c>
      <c r="J187" s="95" t="str">
        <f t="shared" si="19"/>
        <v>2958 Harron Drive Baltimore MD 21201</v>
      </c>
      <c r="K187" s="1" t="s">
        <v>1265</v>
      </c>
      <c r="L187" s="95" t="str">
        <f t="shared" si="20"/>
        <v>443</v>
      </c>
      <c r="M187" s="95" t="str">
        <f t="shared" si="21"/>
        <v>441</v>
      </c>
      <c r="N187" s="95" t="str">
        <f t="shared" si="22"/>
        <v>3108</v>
      </c>
      <c r="O187" s="1" t="s">
        <v>1264</v>
      </c>
      <c r="P187" s="95" t="str">
        <f t="shared" si="23"/>
        <v>GroverLManning</v>
      </c>
    </row>
    <row r="188" spans="1:16">
      <c r="A188" s="1" t="s">
        <v>407</v>
      </c>
      <c r="B188" s="95" t="str">
        <f t="shared" si="16"/>
        <v>Patricia</v>
      </c>
      <c r="C188" s="1" t="s">
        <v>1266</v>
      </c>
      <c r="D188" s="95" t="str">
        <f t="shared" si="17"/>
        <v>Simmons</v>
      </c>
      <c r="E188" s="95" t="str">
        <f t="shared" si="18"/>
        <v>Patricia Simmons</v>
      </c>
      <c r="F188" s="1" t="s">
        <v>1267</v>
      </c>
      <c r="G188" s="1" t="s">
        <v>1268</v>
      </c>
      <c r="H188" s="1" t="s">
        <v>96</v>
      </c>
      <c r="I188" s="1">
        <v>91302</v>
      </c>
      <c r="J188" s="95" t="str">
        <f t="shared" si="19"/>
        <v>1074 Quiet Valley Lane Calabasas CA 91302</v>
      </c>
      <c r="K188" s="1" t="s">
        <v>1270</v>
      </c>
      <c r="L188" s="95" t="str">
        <f t="shared" si="20"/>
        <v>818</v>
      </c>
      <c r="M188" s="95" t="str">
        <f t="shared" si="21"/>
        <v>871</v>
      </c>
      <c r="N188" s="95" t="str">
        <f t="shared" si="22"/>
        <v>5647</v>
      </c>
      <c r="O188" s="1" t="s">
        <v>1269</v>
      </c>
      <c r="P188" s="95" t="str">
        <f t="shared" si="23"/>
        <v>PatriciaASimmons</v>
      </c>
    </row>
    <row r="189" spans="1:16">
      <c r="A189" s="1" t="s">
        <v>1271</v>
      </c>
      <c r="B189" s="95" t="str">
        <f t="shared" si="16"/>
        <v>Vivian</v>
      </c>
      <c r="C189" s="1" t="s">
        <v>1272</v>
      </c>
      <c r="D189" s="95" t="str">
        <f t="shared" si="17"/>
        <v>Rosario</v>
      </c>
      <c r="E189" s="95" t="str">
        <f t="shared" si="18"/>
        <v>Vivian Rosario</v>
      </c>
      <c r="F189" s="1" t="s">
        <v>1273</v>
      </c>
      <c r="G189" s="1" t="s">
        <v>1274</v>
      </c>
      <c r="H189" s="1" t="s">
        <v>101</v>
      </c>
      <c r="I189" s="1">
        <v>33952</v>
      </c>
      <c r="J189" s="95" t="str">
        <f t="shared" si="19"/>
        <v>3892 Lunetta Street Port Charlotte FL 33952</v>
      </c>
      <c r="K189" s="1" t="s">
        <v>1276</v>
      </c>
      <c r="L189" s="95" t="str">
        <f t="shared" si="20"/>
        <v>941</v>
      </c>
      <c r="M189" s="95" t="str">
        <f t="shared" si="21"/>
        <v>235</v>
      </c>
      <c r="N189" s="95" t="str">
        <f t="shared" si="22"/>
        <v>5999</v>
      </c>
      <c r="O189" s="1" t="s">
        <v>1275</v>
      </c>
      <c r="P189" s="95" t="str">
        <f t="shared" si="23"/>
        <v>VivianJRosario</v>
      </c>
    </row>
    <row r="190" spans="1:16">
      <c r="A190" s="1" t="s">
        <v>683</v>
      </c>
      <c r="B190" s="95" t="str">
        <f t="shared" si="16"/>
        <v>Mary</v>
      </c>
      <c r="C190" s="1" t="s">
        <v>1277</v>
      </c>
      <c r="D190" s="95" t="str">
        <f t="shared" si="17"/>
        <v>Foltz</v>
      </c>
      <c r="E190" s="95" t="str">
        <f t="shared" si="18"/>
        <v>Mary Foltz</v>
      </c>
      <c r="F190" s="1" t="s">
        <v>1278</v>
      </c>
      <c r="G190" s="1" t="s">
        <v>317</v>
      </c>
      <c r="H190" s="1" t="s">
        <v>131</v>
      </c>
      <c r="I190" s="1">
        <v>2905</v>
      </c>
      <c r="J190" s="95" t="str">
        <f t="shared" si="19"/>
        <v>4096 Diamond Cove Providence RI 2905</v>
      </c>
      <c r="K190" s="1" t="s">
        <v>1280</v>
      </c>
      <c r="L190" s="95" t="str">
        <f t="shared" si="20"/>
        <v>401</v>
      </c>
      <c r="M190" s="95" t="str">
        <f t="shared" si="21"/>
        <v>350</v>
      </c>
      <c r="N190" s="95" t="str">
        <f t="shared" si="22"/>
        <v>1932</v>
      </c>
      <c r="O190" s="1" t="s">
        <v>1279</v>
      </c>
      <c r="P190" s="95" t="str">
        <f t="shared" si="23"/>
        <v>MaryMFoltz</v>
      </c>
    </row>
    <row r="191" spans="1:16">
      <c r="A191" s="1" t="s">
        <v>1281</v>
      </c>
      <c r="B191" s="95" t="str">
        <f t="shared" si="16"/>
        <v>Martin</v>
      </c>
      <c r="C191" s="1" t="s">
        <v>1282</v>
      </c>
      <c r="D191" s="95" t="str">
        <f t="shared" si="17"/>
        <v>Schaal</v>
      </c>
      <c r="E191" s="95" t="str">
        <f t="shared" si="18"/>
        <v>Martin Schaal</v>
      </c>
      <c r="F191" s="1" t="s">
        <v>1283</v>
      </c>
      <c r="G191" s="1" t="s">
        <v>1284</v>
      </c>
      <c r="H191" s="1" t="s">
        <v>96</v>
      </c>
      <c r="I191" s="1">
        <v>90405</v>
      </c>
      <c r="J191" s="95" t="str">
        <f t="shared" si="19"/>
        <v>2501 Libby Street Santa Monica CA 90405</v>
      </c>
      <c r="K191" s="1" t="s">
        <v>1286</v>
      </c>
      <c r="L191" s="95" t="str">
        <f t="shared" si="20"/>
        <v>310</v>
      </c>
      <c r="M191" s="95" t="str">
        <f t="shared" si="21"/>
        <v>267</v>
      </c>
      <c r="N191" s="95" t="str">
        <f t="shared" si="22"/>
        <v>5199</v>
      </c>
      <c r="O191" s="1" t="s">
        <v>1285</v>
      </c>
      <c r="P191" s="95" t="str">
        <f t="shared" si="23"/>
        <v>MartinTSchaal</v>
      </c>
    </row>
    <row r="192" spans="1:16">
      <c r="A192" s="1" t="s">
        <v>274</v>
      </c>
      <c r="B192" s="95" t="str">
        <f t="shared" si="16"/>
        <v>John</v>
      </c>
      <c r="C192" s="1" t="s">
        <v>1287</v>
      </c>
      <c r="D192" s="95" t="str">
        <f t="shared" si="17"/>
        <v>Kile</v>
      </c>
      <c r="E192" s="95" t="str">
        <f t="shared" si="18"/>
        <v>John Kile</v>
      </c>
      <c r="F192" s="1" t="s">
        <v>1288</v>
      </c>
      <c r="G192" s="1" t="s">
        <v>1289</v>
      </c>
      <c r="H192" s="1" t="s">
        <v>137</v>
      </c>
      <c r="I192" s="1">
        <v>5448</v>
      </c>
      <c r="J192" s="95" t="str">
        <f t="shared" si="19"/>
        <v>3832 Selah Way East Fairfield VT 5448</v>
      </c>
      <c r="K192" s="1" t="s">
        <v>1291</v>
      </c>
      <c r="L192" s="95" t="str">
        <f t="shared" si="20"/>
        <v>802</v>
      </c>
      <c r="M192" s="95" t="str">
        <f t="shared" si="21"/>
        <v>664</v>
      </c>
      <c r="N192" s="95" t="str">
        <f t="shared" si="22"/>
        <v>2037</v>
      </c>
      <c r="O192" s="1" t="s">
        <v>1290</v>
      </c>
      <c r="P192" s="95" t="str">
        <f t="shared" si="23"/>
        <v>JohnCKile</v>
      </c>
    </row>
    <row r="193" spans="1:16">
      <c r="A193" s="1" t="s">
        <v>1292</v>
      </c>
      <c r="B193" s="95" t="str">
        <f t="shared" si="16"/>
        <v>Joan</v>
      </c>
      <c r="C193" s="1" t="s">
        <v>1293</v>
      </c>
      <c r="D193" s="95" t="str">
        <f t="shared" si="17"/>
        <v>Willingham</v>
      </c>
      <c r="E193" s="95" t="str">
        <f t="shared" si="18"/>
        <v>Joan Willingham</v>
      </c>
      <c r="F193" s="1" t="s">
        <v>1294</v>
      </c>
      <c r="G193" s="1" t="s">
        <v>1295</v>
      </c>
      <c r="H193" s="1" t="s">
        <v>118</v>
      </c>
      <c r="I193" s="1">
        <v>59901</v>
      </c>
      <c r="J193" s="95" t="str">
        <f t="shared" si="19"/>
        <v>4558 Richison Drive Kalispell MT 59901</v>
      </c>
      <c r="K193" s="1" t="s">
        <v>1297</v>
      </c>
      <c r="L193" s="95" t="str">
        <f t="shared" si="20"/>
        <v>406</v>
      </c>
      <c r="M193" s="95" t="str">
        <f t="shared" si="21"/>
        <v>257</v>
      </c>
      <c r="N193" s="95" t="str">
        <f t="shared" si="22"/>
        <v>3839</v>
      </c>
      <c r="O193" s="1" t="s">
        <v>1296</v>
      </c>
      <c r="P193" s="95" t="str">
        <f t="shared" si="23"/>
        <v>JoanJWillingham</v>
      </c>
    </row>
    <row r="194" spans="1:16">
      <c r="A194" s="1" t="s">
        <v>319</v>
      </c>
      <c r="B194" s="95" t="str">
        <f t="shared" si="16"/>
        <v>Barbara</v>
      </c>
      <c r="C194" s="1" t="s">
        <v>233</v>
      </c>
      <c r="D194" s="95" t="str">
        <f t="shared" si="17"/>
        <v>Long</v>
      </c>
      <c r="E194" s="95" t="str">
        <f t="shared" si="18"/>
        <v>Barbara Long</v>
      </c>
      <c r="F194" s="1" t="s">
        <v>1298</v>
      </c>
      <c r="G194" s="1" t="s">
        <v>1299</v>
      </c>
      <c r="H194" s="1" t="s">
        <v>139</v>
      </c>
      <c r="I194" s="1">
        <v>98932</v>
      </c>
      <c r="J194" s="95" t="str">
        <f t="shared" si="19"/>
        <v>2975 Sun Valley Road Granger WA 98932</v>
      </c>
      <c r="K194" s="1" t="s">
        <v>1301</v>
      </c>
      <c r="L194" s="95" t="str">
        <f t="shared" si="20"/>
        <v>509</v>
      </c>
      <c r="M194" s="95" t="str">
        <f t="shared" si="21"/>
        <v>854</v>
      </c>
      <c r="N194" s="95" t="str">
        <f t="shared" si="22"/>
        <v>4493</v>
      </c>
      <c r="O194" s="1" t="s">
        <v>1300</v>
      </c>
      <c r="P194" s="95" t="str">
        <f t="shared" si="23"/>
        <v>BarbaraLLong</v>
      </c>
    </row>
    <row r="195" spans="1:16">
      <c r="A195" s="1" t="s">
        <v>567</v>
      </c>
      <c r="B195" s="95" t="str">
        <f t="shared" ref="B195:B258" si="24">TRIM(PROPER(A195))</f>
        <v>David</v>
      </c>
      <c r="C195" s="1" t="s">
        <v>1302</v>
      </c>
      <c r="D195" s="95" t="str">
        <f t="shared" ref="D195:D258" si="25">TRIM(PROPER(C195))</f>
        <v>Stuart</v>
      </c>
      <c r="E195" s="95" t="str">
        <f t="shared" ref="E195:E258" si="26">CONCATENATE(B195," ",D195)</f>
        <v>David Stuart</v>
      </c>
      <c r="F195" s="1" t="s">
        <v>1303</v>
      </c>
      <c r="G195" s="1" t="s">
        <v>901</v>
      </c>
      <c r="H195" s="1" t="s">
        <v>105</v>
      </c>
      <c r="I195" s="1">
        <v>60173</v>
      </c>
      <c r="J195" s="95" t="str">
        <f t="shared" ref="J195:J258" si="27">F195&amp;" "&amp;G195&amp;" "&amp;H195&amp;" "&amp;I195</f>
        <v>485 Hog Camp Road Schaumburg IL 60173</v>
      </c>
      <c r="K195" s="1" t="s">
        <v>1305</v>
      </c>
      <c r="L195" s="95" t="str">
        <f t="shared" ref="L195:L258" si="28">LEFT(K195,3)</f>
        <v>708</v>
      </c>
      <c r="M195" s="95" t="str">
        <f t="shared" ref="M195:M258" si="29">MID(K195,5,3)</f>
        <v>525</v>
      </c>
      <c r="N195" s="95" t="str">
        <f t="shared" ref="N195:N258" si="30">RIGHT(K195,4)</f>
        <v>4749</v>
      </c>
      <c r="O195" s="1" t="s">
        <v>1304</v>
      </c>
      <c r="P195" s="95" t="str">
        <f t="shared" ref="P195:P258" si="31">LEFT(O195,SEARCH("@",O195)-1)</f>
        <v>DavidNStuart</v>
      </c>
    </row>
    <row r="196" spans="1:16">
      <c r="A196" s="1" t="s">
        <v>865</v>
      </c>
      <c r="B196" s="95" t="str">
        <f t="shared" si="24"/>
        <v>Ronald</v>
      </c>
      <c r="C196" s="1" t="s">
        <v>1306</v>
      </c>
      <c r="D196" s="95" t="str">
        <f t="shared" si="25"/>
        <v>Easley</v>
      </c>
      <c r="E196" s="95" t="str">
        <f t="shared" si="26"/>
        <v>Ronald Easley</v>
      </c>
      <c r="F196" s="1" t="s">
        <v>1307</v>
      </c>
      <c r="G196" s="1" t="s">
        <v>1308</v>
      </c>
      <c r="H196" s="1" t="s">
        <v>96</v>
      </c>
      <c r="I196" s="1">
        <v>91362</v>
      </c>
      <c r="J196" s="95" t="str">
        <f t="shared" si="27"/>
        <v>2669 Diane Street Thousand Oaks CA 91362</v>
      </c>
      <c r="K196" s="1" t="s">
        <v>1310</v>
      </c>
      <c r="L196" s="95" t="str">
        <f t="shared" si="28"/>
        <v>805</v>
      </c>
      <c r="M196" s="95" t="str">
        <f t="shared" si="29"/>
        <v>373</v>
      </c>
      <c r="N196" s="95" t="str">
        <f t="shared" si="30"/>
        <v>3889</v>
      </c>
      <c r="O196" s="1" t="s">
        <v>1309</v>
      </c>
      <c r="P196" s="95" t="str">
        <f t="shared" si="31"/>
        <v>RonaldAEasley</v>
      </c>
    </row>
    <row r="197" spans="1:16">
      <c r="A197" s="1" t="s">
        <v>1311</v>
      </c>
      <c r="B197" s="95" t="str">
        <f t="shared" si="24"/>
        <v>Sharon</v>
      </c>
      <c r="C197" s="1" t="s">
        <v>1312</v>
      </c>
      <c r="D197" s="95" t="str">
        <f t="shared" si="25"/>
        <v>Graham</v>
      </c>
      <c r="E197" s="95" t="str">
        <f t="shared" si="26"/>
        <v>Sharon Graham</v>
      </c>
      <c r="F197" s="1" t="s">
        <v>1313</v>
      </c>
      <c r="G197" s="1" t="s">
        <v>73</v>
      </c>
      <c r="H197" s="1" t="s">
        <v>124</v>
      </c>
      <c r="I197" s="1">
        <v>10013</v>
      </c>
      <c r="J197" s="95" t="str">
        <f t="shared" si="27"/>
        <v>1017 Redbud Drive New York NY 10013</v>
      </c>
      <c r="K197" s="1" t="s">
        <v>1315</v>
      </c>
      <c r="L197" s="95" t="str">
        <f t="shared" si="28"/>
        <v>347</v>
      </c>
      <c r="M197" s="95" t="str">
        <f t="shared" si="29"/>
        <v>697</v>
      </c>
      <c r="N197" s="95" t="str">
        <f t="shared" si="30"/>
        <v>5792</v>
      </c>
      <c r="O197" s="1" t="s">
        <v>1314</v>
      </c>
      <c r="P197" s="95" t="str">
        <f t="shared" si="31"/>
        <v>SharonRGraham</v>
      </c>
    </row>
    <row r="198" spans="1:16">
      <c r="A198" s="1" t="s">
        <v>1316</v>
      </c>
      <c r="B198" s="95" t="str">
        <f t="shared" si="24"/>
        <v>Darryl</v>
      </c>
      <c r="C198" s="1" t="s">
        <v>1317</v>
      </c>
      <c r="D198" s="95" t="str">
        <f t="shared" si="25"/>
        <v>Ramirez</v>
      </c>
      <c r="E198" s="95" t="str">
        <f t="shared" si="26"/>
        <v>Darryl Ramirez</v>
      </c>
      <c r="F198" s="1" t="s">
        <v>1318</v>
      </c>
      <c r="G198" s="1" t="s">
        <v>1319</v>
      </c>
      <c r="H198" s="1" t="s">
        <v>95</v>
      </c>
      <c r="I198" s="1">
        <v>72908</v>
      </c>
      <c r="J198" s="95" t="str">
        <f t="shared" si="27"/>
        <v>2860 Midway Road Fort Smith AR 72908</v>
      </c>
      <c r="K198" s="1" t="s">
        <v>1321</v>
      </c>
      <c r="L198" s="95" t="str">
        <f t="shared" si="28"/>
        <v>479</v>
      </c>
      <c r="M198" s="95" t="str">
        <f t="shared" si="29"/>
        <v>466</v>
      </c>
      <c r="N198" s="95" t="str">
        <f t="shared" si="30"/>
        <v>7147</v>
      </c>
      <c r="O198" s="1" t="s">
        <v>1320</v>
      </c>
      <c r="P198" s="95" t="str">
        <f t="shared" si="31"/>
        <v>DarrylERamirez</v>
      </c>
    </row>
    <row r="199" spans="1:16">
      <c r="A199" s="1" t="s">
        <v>1322</v>
      </c>
      <c r="B199" s="95" t="str">
        <f t="shared" si="24"/>
        <v>Anne</v>
      </c>
      <c r="C199" s="1" t="s">
        <v>1323</v>
      </c>
      <c r="D199" s="95" t="str">
        <f t="shared" si="25"/>
        <v>Zamora</v>
      </c>
      <c r="E199" s="95" t="str">
        <f t="shared" si="26"/>
        <v>Anne Zamora</v>
      </c>
      <c r="F199" s="1" t="s">
        <v>1324</v>
      </c>
      <c r="G199" s="1" t="s">
        <v>868</v>
      </c>
      <c r="H199" s="1" t="s">
        <v>115</v>
      </c>
      <c r="I199" s="1">
        <v>55415</v>
      </c>
      <c r="J199" s="95" t="str">
        <f t="shared" si="27"/>
        <v>2415 Willison Street Minneapolis MN 55415</v>
      </c>
      <c r="K199" s="1" t="s">
        <v>1326</v>
      </c>
      <c r="L199" s="95" t="str">
        <f t="shared" si="28"/>
        <v>763</v>
      </c>
      <c r="M199" s="95" t="str">
        <f t="shared" si="29"/>
        <v>232</v>
      </c>
      <c r="N199" s="95" t="str">
        <f t="shared" si="30"/>
        <v>7639</v>
      </c>
      <c r="O199" s="1" t="s">
        <v>1325</v>
      </c>
      <c r="P199" s="95" t="str">
        <f t="shared" si="31"/>
        <v>AnneDZamora</v>
      </c>
    </row>
    <row r="200" spans="1:16">
      <c r="A200" s="1" t="s">
        <v>1327</v>
      </c>
      <c r="B200" s="95" t="str">
        <f t="shared" si="24"/>
        <v>Isaiah</v>
      </c>
      <c r="C200" s="1" t="s">
        <v>1328</v>
      </c>
      <c r="D200" s="95" t="str">
        <f t="shared" si="25"/>
        <v>Buckner</v>
      </c>
      <c r="E200" s="95" t="str">
        <f t="shared" si="26"/>
        <v>Isaiah Buckner</v>
      </c>
      <c r="F200" s="1" t="s">
        <v>1329</v>
      </c>
      <c r="G200" s="1" t="s">
        <v>1284</v>
      </c>
      <c r="H200" s="1" t="s">
        <v>96</v>
      </c>
      <c r="I200" s="1">
        <v>90401</v>
      </c>
      <c r="J200" s="95" t="str">
        <f t="shared" si="27"/>
        <v>1812 Armbrester Drive Santa Monica CA 90401</v>
      </c>
      <c r="K200" s="1" t="s">
        <v>1331</v>
      </c>
      <c r="L200" s="95" t="str">
        <f t="shared" si="28"/>
        <v>310</v>
      </c>
      <c r="M200" s="95" t="str">
        <f t="shared" si="29"/>
        <v>458</v>
      </c>
      <c r="N200" s="95" t="str">
        <f t="shared" si="30"/>
        <v>2929</v>
      </c>
      <c r="O200" s="1" t="s">
        <v>1330</v>
      </c>
      <c r="P200" s="95" t="str">
        <f t="shared" si="31"/>
        <v>IsaiahLBuckner</v>
      </c>
    </row>
    <row r="201" spans="1:16">
      <c r="A201" s="1" t="s">
        <v>1332</v>
      </c>
      <c r="B201" s="95" t="str">
        <f t="shared" si="24"/>
        <v>Angie</v>
      </c>
      <c r="C201" s="1" t="s">
        <v>1333</v>
      </c>
      <c r="D201" s="95" t="str">
        <f t="shared" si="25"/>
        <v>Glassman</v>
      </c>
      <c r="E201" s="95" t="str">
        <f t="shared" si="26"/>
        <v>Angie Glassman</v>
      </c>
      <c r="F201" s="1" t="s">
        <v>1334</v>
      </c>
      <c r="G201" s="1" t="s">
        <v>1335</v>
      </c>
      <c r="H201" s="1" t="s">
        <v>125</v>
      </c>
      <c r="I201" s="1">
        <v>28560</v>
      </c>
      <c r="J201" s="95" t="str">
        <f t="shared" si="27"/>
        <v>4886 Edwards Street New Bern NC 28560</v>
      </c>
      <c r="K201" s="1" t="s">
        <v>1337</v>
      </c>
      <c r="L201" s="95" t="str">
        <f t="shared" si="28"/>
        <v>252</v>
      </c>
      <c r="M201" s="95" t="str">
        <f t="shared" si="29"/>
        <v>636</v>
      </c>
      <c r="N201" s="95" t="str">
        <f t="shared" si="30"/>
        <v>3151</v>
      </c>
      <c r="O201" s="1" t="s">
        <v>1336</v>
      </c>
      <c r="P201" s="95" t="str">
        <f t="shared" si="31"/>
        <v>AngieCGlassman</v>
      </c>
    </row>
    <row r="202" spans="1:16">
      <c r="A202" s="1" t="s">
        <v>1338</v>
      </c>
      <c r="B202" s="95" t="str">
        <f t="shared" si="24"/>
        <v>Stephen</v>
      </c>
      <c r="C202" s="1" t="s">
        <v>1339</v>
      </c>
      <c r="D202" s="95" t="str">
        <f t="shared" si="25"/>
        <v>Bernier</v>
      </c>
      <c r="E202" s="95" t="str">
        <f t="shared" si="26"/>
        <v>Stephen Bernier</v>
      </c>
      <c r="F202" s="1" t="s">
        <v>1340</v>
      </c>
      <c r="G202" s="1" t="s">
        <v>1341</v>
      </c>
      <c r="H202" s="1" t="s">
        <v>101</v>
      </c>
      <c r="I202" s="1">
        <v>33566</v>
      </c>
      <c r="J202" s="95" t="str">
        <f t="shared" si="27"/>
        <v>547 Saints Alley Plant City FL 33566</v>
      </c>
      <c r="K202" s="1" t="s">
        <v>1343</v>
      </c>
      <c r="L202" s="95" t="str">
        <f t="shared" si="28"/>
        <v>813</v>
      </c>
      <c r="M202" s="95" t="str">
        <f t="shared" si="29"/>
        <v>545</v>
      </c>
      <c r="N202" s="95" t="str">
        <f t="shared" si="30"/>
        <v>6399</v>
      </c>
      <c r="O202" s="1" t="s">
        <v>1342</v>
      </c>
      <c r="P202" s="95" t="str">
        <f t="shared" si="31"/>
        <v>StephenDBernier</v>
      </c>
    </row>
    <row r="203" spans="1:16">
      <c r="A203" s="1" t="s">
        <v>1344</v>
      </c>
      <c r="B203" s="95" t="str">
        <f t="shared" si="24"/>
        <v>Dorothy</v>
      </c>
      <c r="C203" s="1" t="s">
        <v>1345</v>
      </c>
      <c r="D203" s="95" t="str">
        <f t="shared" si="25"/>
        <v>Ransom</v>
      </c>
      <c r="E203" s="95" t="str">
        <f t="shared" si="26"/>
        <v>Dorothy Ransom</v>
      </c>
      <c r="F203" s="1" t="s">
        <v>1346</v>
      </c>
      <c r="G203" s="1" t="s">
        <v>1347</v>
      </c>
      <c r="H203" s="1" t="s">
        <v>100</v>
      </c>
      <c r="I203" s="1">
        <v>19720</v>
      </c>
      <c r="J203" s="95" t="str">
        <f t="shared" si="27"/>
        <v>2933 Argonne Street New Castle DE 19720</v>
      </c>
      <c r="K203" s="1" t="s">
        <v>1349</v>
      </c>
      <c r="L203" s="95" t="str">
        <f t="shared" si="28"/>
        <v>302</v>
      </c>
      <c r="M203" s="95" t="str">
        <f t="shared" si="29"/>
        <v>328</v>
      </c>
      <c r="N203" s="95" t="str">
        <f t="shared" si="30"/>
        <v>5806</v>
      </c>
      <c r="O203" s="1" t="s">
        <v>1348</v>
      </c>
      <c r="P203" s="95" t="str">
        <f t="shared" si="31"/>
        <v>DorothyGRansom</v>
      </c>
    </row>
    <row r="204" spans="1:16">
      <c r="A204" s="1" t="s">
        <v>1350</v>
      </c>
      <c r="B204" s="95" t="str">
        <f t="shared" si="24"/>
        <v>Genevieve</v>
      </c>
      <c r="C204" s="1" t="s">
        <v>1351</v>
      </c>
      <c r="D204" s="95" t="str">
        <f t="shared" si="25"/>
        <v>Taranto</v>
      </c>
      <c r="E204" s="95" t="str">
        <f t="shared" si="26"/>
        <v>Genevieve Taranto</v>
      </c>
      <c r="F204" s="1" t="s">
        <v>1352</v>
      </c>
      <c r="G204" s="1" t="s">
        <v>1353</v>
      </c>
      <c r="H204" s="1" t="s">
        <v>112</v>
      </c>
      <c r="I204" s="1">
        <v>21811</v>
      </c>
      <c r="J204" s="95" t="str">
        <f t="shared" si="27"/>
        <v>4477 Marshall Street Berlin MD 21811</v>
      </c>
      <c r="K204" s="1" t="s">
        <v>1355</v>
      </c>
      <c r="L204" s="95" t="str">
        <f t="shared" si="28"/>
        <v>410</v>
      </c>
      <c r="M204" s="95" t="str">
        <f t="shared" si="29"/>
        <v>629</v>
      </c>
      <c r="N204" s="95" t="str">
        <f t="shared" si="30"/>
        <v>0583</v>
      </c>
      <c r="O204" s="1" t="s">
        <v>1354</v>
      </c>
      <c r="P204" s="95" t="str">
        <f t="shared" si="31"/>
        <v>GenevieveWTaranto</v>
      </c>
    </row>
    <row r="205" spans="1:16">
      <c r="A205" s="1" t="s">
        <v>645</v>
      </c>
      <c r="B205" s="95" t="str">
        <f t="shared" si="24"/>
        <v>Edward</v>
      </c>
      <c r="C205" s="1" t="s">
        <v>1356</v>
      </c>
      <c r="D205" s="95" t="str">
        <f t="shared" si="25"/>
        <v>Kinner</v>
      </c>
      <c r="E205" s="95" t="str">
        <f t="shared" si="26"/>
        <v>Edward Kinner</v>
      </c>
      <c r="F205" s="1" t="s">
        <v>1357</v>
      </c>
      <c r="G205" s="1" t="s">
        <v>1319</v>
      </c>
      <c r="H205" s="1" t="s">
        <v>95</v>
      </c>
      <c r="I205" s="1">
        <v>72908</v>
      </c>
      <c r="J205" s="95" t="str">
        <f t="shared" si="27"/>
        <v>518 Midway Road Fort Smith AR 72908</v>
      </c>
      <c r="K205" s="1" t="s">
        <v>1359</v>
      </c>
      <c r="L205" s="95" t="str">
        <f t="shared" si="28"/>
        <v>479</v>
      </c>
      <c r="M205" s="95" t="str">
        <f t="shared" si="29"/>
        <v>461</v>
      </c>
      <c r="N205" s="95" t="str">
        <f t="shared" si="30"/>
        <v>1718</v>
      </c>
      <c r="O205" s="1" t="s">
        <v>1358</v>
      </c>
      <c r="P205" s="95" t="str">
        <f t="shared" si="31"/>
        <v>EdwardEKinner</v>
      </c>
    </row>
    <row r="206" spans="1:16">
      <c r="A206" s="1" t="s">
        <v>284</v>
      </c>
      <c r="B206" s="95" t="str">
        <f t="shared" si="24"/>
        <v>Diane</v>
      </c>
      <c r="C206" s="1" t="s">
        <v>1360</v>
      </c>
      <c r="D206" s="95" t="str">
        <f t="shared" si="25"/>
        <v>Figueroa</v>
      </c>
      <c r="E206" s="95" t="str">
        <f t="shared" si="26"/>
        <v>Diane Figueroa</v>
      </c>
      <c r="F206" s="1" t="s">
        <v>1361</v>
      </c>
      <c r="G206" s="1" t="s">
        <v>1362</v>
      </c>
      <c r="H206" s="1" t="s">
        <v>138</v>
      </c>
      <c r="I206" s="1">
        <v>22101</v>
      </c>
      <c r="J206" s="95" t="str">
        <f t="shared" si="27"/>
        <v>4050 Perine Street Mclean VA 22101</v>
      </c>
      <c r="K206" s="1" t="s">
        <v>1364</v>
      </c>
      <c r="L206" s="95" t="str">
        <f t="shared" si="28"/>
        <v>703</v>
      </c>
      <c r="M206" s="95" t="str">
        <f t="shared" si="29"/>
        <v>762</v>
      </c>
      <c r="N206" s="95" t="str">
        <f t="shared" si="30"/>
        <v>0541</v>
      </c>
      <c r="O206" s="1" t="s">
        <v>1363</v>
      </c>
      <c r="P206" s="95" t="str">
        <f t="shared" si="31"/>
        <v>DianeJFigueroa</v>
      </c>
    </row>
    <row r="207" spans="1:16">
      <c r="A207" s="1" t="s">
        <v>1365</v>
      </c>
      <c r="B207" s="95" t="str">
        <f t="shared" si="24"/>
        <v>Phyllis</v>
      </c>
      <c r="C207" s="1" t="s">
        <v>517</v>
      </c>
      <c r="D207" s="95" t="str">
        <f t="shared" si="25"/>
        <v>Brown</v>
      </c>
      <c r="E207" s="95" t="str">
        <f t="shared" si="26"/>
        <v>Phyllis Brown</v>
      </c>
      <c r="F207" s="1" t="s">
        <v>1366</v>
      </c>
      <c r="G207" s="1" t="s">
        <v>88</v>
      </c>
      <c r="H207" s="1" t="s">
        <v>99</v>
      </c>
      <c r="I207" s="1">
        <v>20016</v>
      </c>
      <c r="J207" s="95" t="str">
        <f t="shared" si="27"/>
        <v>2236 Massachusetts Avenue Washington DC 20016</v>
      </c>
      <c r="K207" s="1" t="s">
        <v>1368</v>
      </c>
      <c r="L207" s="95" t="str">
        <f t="shared" si="28"/>
        <v>202</v>
      </c>
      <c r="M207" s="95" t="str">
        <f t="shared" si="29"/>
        <v>686</v>
      </c>
      <c r="N207" s="95" t="str">
        <f t="shared" si="30"/>
        <v>6356</v>
      </c>
      <c r="O207" s="1" t="s">
        <v>1367</v>
      </c>
      <c r="P207" s="95" t="str">
        <f t="shared" si="31"/>
        <v>PhyllisCBrown</v>
      </c>
    </row>
    <row r="208" spans="1:16">
      <c r="A208" s="1" t="s">
        <v>1369</v>
      </c>
      <c r="B208" s="95" t="str">
        <f t="shared" si="24"/>
        <v>Todd</v>
      </c>
      <c r="C208" s="1" t="s">
        <v>1370</v>
      </c>
      <c r="D208" s="95" t="str">
        <f t="shared" si="25"/>
        <v>Hooker</v>
      </c>
      <c r="E208" s="95" t="str">
        <f t="shared" si="26"/>
        <v>Todd Hooker</v>
      </c>
      <c r="F208" s="1" t="s">
        <v>1371</v>
      </c>
      <c r="G208" s="1" t="s">
        <v>431</v>
      </c>
      <c r="H208" s="1" t="s">
        <v>127</v>
      </c>
      <c r="I208" s="1">
        <v>43215</v>
      </c>
      <c r="J208" s="95" t="str">
        <f t="shared" si="27"/>
        <v>3164 Collins Avenue Columbus OH 43215</v>
      </c>
      <c r="K208" s="1" t="s">
        <v>1373</v>
      </c>
      <c r="L208" s="95" t="str">
        <f t="shared" si="28"/>
        <v>614</v>
      </c>
      <c r="M208" s="95" t="str">
        <f t="shared" si="29"/>
        <v>782</v>
      </c>
      <c r="N208" s="95" t="str">
        <f t="shared" si="30"/>
        <v>6925</v>
      </c>
      <c r="O208" s="1" t="s">
        <v>1372</v>
      </c>
      <c r="P208" s="95" t="str">
        <f t="shared" si="31"/>
        <v>ToddLHooker</v>
      </c>
    </row>
    <row r="209" spans="1:16">
      <c r="A209" s="1" t="s">
        <v>1374</v>
      </c>
      <c r="B209" s="95" t="str">
        <f t="shared" si="24"/>
        <v>Rhea</v>
      </c>
      <c r="C209" s="1" t="s">
        <v>1375</v>
      </c>
      <c r="D209" s="95" t="str">
        <f t="shared" si="25"/>
        <v>Dick</v>
      </c>
      <c r="E209" s="95" t="str">
        <f t="shared" si="26"/>
        <v>Rhea Dick</v>
      </c>
      <c r="F209" s="1" t="s">
        <v>1376</v>
      </c>
      <c r="G209" s="1" t="s">
        <v>1377</v>
      </c>
      <c r="H209" s="1" t="s">
        <v>114</v>
      </c>
      <c r="I209" s="1">
        <v>48075</v>
      </c>
      <c r="J209" s="95" t="str">
        <f t="shared" si="27"/>
        <v>3813 Prudence Street Southfield MI 48075</v>
      </c>
      <c r="K209" s="1" t="s">
        <v>1379</v>
      </c>
      <c r="L209" s="95" t="str">
        <f t="shared" si="28"/>
        <v>313</v>
      </c>
      <c r="M209" s="95" t="str">
        <f t="shared" si="29"/>
        <v>321</v>
      </c>
      <c r="N209" s="95" t="str">
        <f t="shared" si="30"/>
        <v>8117</v>
      </c>
      <c r="O209" s="1" t="s">
        <v>1378</v>
      </c>
      <c r="P209" s="95" t="str">
        <f t="shared" si="31"/>
        <v>RheaTDick</v>
      </c>
    </row>
    <row r="210" spans="1:16">
      <c r="A210" s="1" t="s">
        <v>966</v>
      </c>
      <c r="B210" s="95" t="str">
        <f t="shared" si="24"/>
        <v>Teresa</v>
      </c>
      <c r="C210" s="1" t="s">
        <v>1380</v>
      </c>
      <c r="D210" s="95" t="str">
        <f t="shared" si="25"/>
        <v>Payne</v>
      </c>
      <c r="E210" s="95" t="str">
        <f t="shared" si="26"/>
        <v>Teresa Payne</v>
      </c>
      <c r="F210" s="1" t="s">
        <v>1381</v>
      </c>
      <c r="G210" s="1" t="s">
        <v>1382</v>
      </c>
      <c r="H210" s="1" t="s">
        <v>138</v>
      </c>
      <c r="I210" s="1">
        <v>23060</v>
      </c>
      <c r="J210" s="95" t="str">
        <f t="shared" si="27"/>
        <v>3200 Melody Lane Glen Allen VA 23060</v>
      </c>
      <c r="K210" s="1" t="s">
        <v>1384</v>
      </c>
      <c r="L210" s="95" t="str">
        <f t="shared" si="28"/>
        <v>804</v>
      </c>
      <c r="M210" s="95" t="str">
        <f t="shared" si="29"/>
        <v>349</v>
      </c>
      <c r="N210" s="95" t="str">
        <f t="shared" si="30"/>
        <v>2459</v>
      </c>
      <c r="O210" s="1" t="s">
        <v>1383</v>
      </c>
      <c r="P210" s="95" t="str">
        <f t="shared" si="31"/>
        <v>TeresaTPayne</v>
      </c>
    </row>
    <row r="211" spans="1:16">
      <c r="A211" s="1" t="s">
        <v>1385</v>
      </c>
      <c r="B211" s="95" t="str">
        <f t="shared" si="24"/>
        <v>Shawn</v>
      </c>
      <c r="C211" s="1" t="s">
        <v>1386</v>
      </c>
      <c r="D211" s="95" t="str">
        <f t="shared" si="25"/>
        <v>Solomon</v>
      </c>
      <c r="E211" s="95" t="str">
        <f t="shared" si="26"/>
        <v>Shawn Solomon</v>
      </c>
      <c r="F211" s="1" t="s">
        <v>1387</v>
      </c>
      <c r="G211" s="1" t="s">
        <v>1388</v>
      </c>
      <c r="H211" s="1" t="s">
        <v>124</v>
      </c>
      <c r="I211" s="1">
        <v>13122</v>
      </c>
      <c r="J211" s="95" t="str">
        <f t="shared" si="27"/>
        <v>258 Confederate Drive New Woodstock NY 13122</v>
      </c>
      <c r="K211" s="1" t="s">
        <v>1390</v>
      </c>
      <c r="L211" s="95" t="str">
        <f t="shared" si="28"/>
        <v>315</v>
      </c>
      <c r="M211" s="95" t="str">
        <f t="shared" si="29"/>
        <v>662</v>
      </c>
      <c r="N211" s="95" t="str">
        <f t="shared" si="30"/>
        <v>5924</v>
      </c>
      <c r="O211" s="1" t="s">
        <v>1389</v>
      </c>
      <c r="P211" s="95" t="str">
        <f t="shared" si="31"/>
        <v>ShawnMSolomon</v>
      </c>
    </row>
    <row r="212" spans="1:16">
      <c r="A212" s="1" t="s">
        <v>1391</v>
      </c>
      <c r="B212" s="95" t="str">
        <f t="shared" si="24"/>
        <v>Leonard</v>
      </c>
      <c r="C212" s="1" t="s">
        <v>1392</v>
      </c>
      <c r="D212" s="95" t="str">
        <f t="shared" si="25"/>
        <v>Connolly</v>
      </c>
      <c r="E212" s="95" t="str">
        <f t="shared" si="26"/>
        <v>Leonard Connolly</v>
      </c>
      <c r="F212" s="1" t="s">
        <v>1393</v>
      </c>
      <c r="G212" s="1" t="s">
        <v>1394</v>
      </c>
      <c r="H212" s="1" t="s">
        <v>130</v>
      </c>
      <c r="I212" s="1">
        <v>18974</v>
      </c>
      <c r="J212" s="95" t="str">
        <f t="shared" si="27"/>
        <v>1601 Quincy Street Warminster PA 18974</v>
      </c>
      <c r="K212" s="1" t="s">
        <v>1396</v>
      </c>
      <c r="L212" s="95" t="str">
        <f t="shared" si="28"/>
        <v>267</v>
      </c>
      <c r="M212" s="95" t="str">
        <f t="shared" si="29"/>
        <v>497</v>
      </c>
      <c r="N212" s="95" t="str">
        <f t="shared" si="30"/>
        <v>5517</v>
      </c>
      <c r="O212" s="1" t="s">
        <v>1395</v>
      </c>
      <c r="P212" s="95" t="str">
        <f t="shared" si="31"/>
        <v>LeonardVConnolly</v>
      </c>
    </row>
    <row r="213" spans="1:16">
      <c r="A213" s="1" t="s">
        <v>1397</v>
      </c>
      <c r="B213" s="95" t="str">
        <f t="shared" si="24"/>
        <v>Beulah</v>
      </c>
      <c r="C213" s="1" t="s">
        <v>1398</v>
      </c>
      <c r="D213" s="95" t="str">
        <f t="shared" si="25"/>
        <v>Garnett</v>
      </c>
      <c r="E213" s="95" t="str">
        <f t="shared" si="26"/>
        <v>Beulah Garnett</v>
      </c>
      <c r="F213" s="1" t="s">
        <v>1399</v>
      </c>
      <c r="G213" s="1" t="s">
        <v>1400</v>
      </c>
      <c r="H213" s="1" t="s">
        <v>128</v>
      </c>
      <c r="I213" s="1">
        <v>73102</v>
      </c>
      <c r="J213" s="95" t="str">
        <f t="shared" si="27"/>
        <v>3843 Musgrave Street Oklahoma City OK 73102</v>
      </c>
      <c r="K213" s="1" t="s">
        <v>1402</v>
      </c>
      <c r="L213" s="95" t="str">
        <f t="shared" si="28"/>
        <v>405</v>
      </c>
      <c r="M213" s="95" t="str">
        <f t="shared" si="29"/>
        <v>232</v>
      </c>
      <c r="N213" s="95" t="str">
        <f t="shared" si="30"/>
        <v>5203</v>
      </c>
      <c r="O213" s="1" t="s">
        <v>1401</v>
      </c>
      <c r="P213" s="95" t="str">
        <f t="shared" si="31"/>
        <v>BeulahMGarnett</v>
      </c>
    </row>
    <row r="214" spans="1:16">
      <c r="A214" s="1" t="s">
        <v>446</v>
      </c>
      <c r="B214" s="95" t="str">
        <f t="shared" si="24"/>
        <v>Gene</v>
      </c>
      <c r="C214" s="1" t="s">
        <v>1403</v>
      </c>
      <c r="D214" s="95" t="str">
        <f t="shared" si="25"/>
        <v>Yelle</v>
      </c>
      <c r="E214" s="95" t="str">
        <f t="shared" si="26"/>
        <v>Gene Yelle</v>
      </c>
      <c r="F214" s="1" t="s">
        <v>1404</v>
      </c>
      <c r="G214" s="1" t="s">
        <v>1405</v>
      </c>
      <c r="H214" s="1" t="s">
        <v>134</v>
      </c>
      <c r="I214" s="1">
        <v>38115</v>
      </c>
      <c r="J214" s="95" t="str">
        <f t="shared" si="27"/>
        <v>3303 Woodridge Lane Memphis TN 38115</v>
      </c>
      <c r="K214" s="1" t="s">
        <v>1407</v>
      </c>
      <c r="L214" s="95" t="str">
        <f t="shared" si="28"/>
        <v>901</v>
      </c>
      <c r="M214" s="95" t="str">
        <f t="shared" si="29"/>
        <v>312</v>
      </c>
      <c r="N214" s="95" t="str">
        <f t="shared" si="30"/>
        <v>4432</v>
      </c>
      <c r="O214" s="1" t="s">
        <v>1406</v>
      </c>
      <c r="P214" s="95" t="str">
        <f t="shared" si="31"/>
        <v>GeneTYelle</v>
      </c>
    </row>
    <row r="215" spans="1:16">
      <c r="A215" s="1" t="s">
        <v>304</v>
      </c>
      <c r="B215" s="95" t="str">
        <f t="shared" si="24"/>
        <v>Shannon</v>
      </c>
      <c r="C215" s="1" t="s">
        <v>1408</v>
      </c>
      <c r="D215" s="95" t="str">
        <f t="shared" si="25"/>
        <v>Akers</v>
      </c>
      <c r="E215" s="95" t="str">
        <f t="shared" si="26"/>
        <v>Shannon Akers</v>
      </c>
      <c r="F215" s="1" t="s">
        <v>1409</v>
      </c>
      <c r="G215" s="1" t="s">
        <v>1410</v>
      </c>
      <c r="H215" s="1" t="s">
        <v>128</v>
      </c>
      <c r="I215" s="1">
        <v>73942</v>
      </c>
      <c r="J215" s="95" t="str">
        <f t="shared" si="27"/>
        <v>4823 Simpson Square Guymon OK 73942</v>
      </c>
      <c r="K215" s="1" t="s">
        <v>1412</v>
      </c>
      <c r="L215" s="95" t="str">
        <f t="shared" si="28"/>
        <v>580</v>
      </c>
      <c r="M215" s="95" t="str">
        <f t="shared" si="29"/>
        <v>643</v>
      </c>
      <c r="N215" s="95" t="str">
        <f t="shared" si="30"/>
        <v>5025</v>
      </c>
      <c r="O215" s="1" t="s">
        <v>1411</v>
      </c>
      <c r="P215" s="95" t="str">
        <f t="shared" si="31"/>
        <v>ShannonGAkers</v>
      </c>
    </row>
    <row r="216" spans="1:16">
      <c r="A216" s="1" t="s">
        <v>347</v>
      </c>
      <c r="B216" s="95" t="str">
        <f t="shared" si="24"/>
        <v>James</v>
      </c>
      <c r="C216" s="1" t="s">
        <v>1413</v>
      </c>
      <c r="D216" s="95" t="str">
        <f t="shared" si="25"/>
        <v>Mccue</v>
      </c>
      <c r="E216" s="95" t="str">
        <f t="shared" si="26"/>
        <v>James Mccue</v>
      </c>
      <c r="F216" s="1" t="s">
        <v>1414</v>
      </c>
      <c r="G216" s="1" t="s">
        <v>1347</v>
      </c>
      <c r="H216" s="1" t="s">
        <v>100</v>
      </c>
      <c r="I216" s="1">
        <v>19720</v>
      </c>
      <c r="J216" s="95" t="str">
        <f t="shared" si="27"/>
        <v>844 Argonne Street New Castle DE 19720</v>
      </c>
      <c r="K216" s="1" t="s">
        <v>1416</v>
      </c>
      <c r="L216" s="95" t="str">
        <f t="shared" si="28"/>
        <v>302</v>
      </c>
      <c r="M216" s="95" t="str">
        <f t="shared" si="29"/>
        <v>323</v>
      </c>
      <c r="N216" s="95" t="str">
        <f t="shared" si="30"/>
        <v>7123</v>
      </c>
      <c r="O216" s="1" t="s">
        <v>1415</v>
      </c>
      <c r="P216" s="95" t="str">
        <f t="shared" si="31"/>
        <v>JamesDMcCue</v>
      </c>
    </row>
    <row r="217" spans="1:16">
      <c r="A217" s="1" t="s">
        <v>1417</v>
      </c>
      <c r="B217" s="95" t="str">
        <f t="shared" si="24"/>
        <v>Fernando</v>
      </c>
      <c r="C217" s="1" t="s">
        <v>1418</v>
      </c>
      <c r="D217" s="95" t="str">
        <f t="shared" si="25"/>
        <v>West</v>
      </c>
      <c r="E217" s="95" t="str">
        <f t="shared" si="26"/>
        <v>Fernando West</v>
      </c>
      <c r="F217" s="1" t="s">
        <v>1419</v>
      </c>
      <c r="G217" s="1" t="s">
        <v>1420</v>
      </c>
      <c r="H217" s="1" t="s">
        <v>96</v>
      </c>
      <c r="I217" s="1">
        <v>94612</v>
      </c>
      <c r="J217" s="95" t="str">
        <f t="shared" si="27"/>
        <v>3195 Davis Avenue Oakland CA 94612</v>
      </c>
      <c r="K217" s="1" t="s">
        <v>1422</v>
      </c>
      <c r="L217" s="95" t="str">
        <f t="shared" si="28"/>
        <v>707</v>
      </c>
      <c r="M217" s="95" t="str">
        <f t="shared" si="29"/>
        <v>710</v>
      </c>
      <c r="N217" s="95" t="str">
        <f t="shared" si="30"/>
        <v>1679</v>
      </c>
      <c r="O217" s="1" t="s">
        <v>1421</v>
      </c>
      <c r="P217" s="95" t="str">
        <f t="shared" si="31"/>
        <v>FernandoJWest</v>
      </c>
    </row>
    <row r="218" spans="1:16">
      <c r="A218" s="1" t="s">
        <v>1423</v>
      </c>
      <c r="B218" s="95" t="str">
        <f t="shared" si="24"/>
        <v>Della</v>
      </c>
      <c r="C218" s="1" t="s">
        <v>1424</v>
      </c>
      <c r="D218" s="95" t="str">
        <f t="shared" si="25"/>
        <v>Quillen</v>
      </c>
      <c r="E218" s="95" t="str">
        <f t="shared" si="26"/>
        <v>Della Quillen</v>
      </c>
      <c r="F218" s="1" t="s">
        <v>1425</v>
      </c>
      <c r="G218" s="1" t="s">
        <v>1426</v>
      </c>
      <c r="H218" s="1" t="s">
        <v>127</v>
      </c>
      <c r="I218" s="1">
        <v>45402</v>
      </c>
      <c r="J218" s="95" t="str">
        <f t="shared" si="27"/>
        <v>10 Pursglove Court Dayton OH 45402</v>
      </c>
      <c r="K218" s="1" t="s">
        <v>1428</v>
      </c>
      <c r="L218" s="95" t="str">
        <f t="shared" si="28"/>
        <v>937</v>
      </c>
      <c r="M218" s="95" t="str">
        <f t="shared" si="29"/>
        <v>334</v>
      </c>
      <c r="N218" s="95" t="str">
        <f t="shared" si="30"/>
        <v>4086</v>
      </c>
      <c r="O218" s="1" t="s">
        <v>1427</v>
      </c>
      <c r="P218" s="95" t="str">
        <f t="shared" si="31"/>
        <v>DellaJQuillen</v>
      </c>
    </row>
    <row r="219" spans="1:16">
      <c r="A219" s="1" t="s">
        <v>1429</v>
      </c>
      <c r="B219" s="95" t="str">
        <f t="shared" si="24"/>
        <v>Dillon</v>
      </c>
      <c r="C219" s="1" t="s">
        <v>534</v>
      </c>
      <c r="D219" s="95" t="str">
        <f t="shared" si="25"/>
        <v>Williams</v>
      </c>
      <c r="E219" s="95" t="str">
        <f t="shared" si="26"/>
        <v>Dillon Williams</v>
      </c>
      <c r="F219" s="1" t="s">
        <v>1430</v>
      </c>
      <c r="G219" s="1" t="s">
        <v>88</v>
      </c>
      <c r="H219" s="1" t="s">
        <v>99</v>
      </c>
      <c r="I219" s="1">
        <v>20005</v>
      </c>
      <c r="J219" s="95" t="str">
        <f t="shared" si="27"/>
        <v>2622 Rhode Island Avenue Washington DC 20005</v>
      </c>
      <c r="K219" s="1" t="s">
        <v>1432</v>
      </c>
      <c r="L219" s="95" t="str">
        <f t="shared" si="28"/>
        <v>202</v>
      </c>
      <c r="M219" s="95" t="str">
        <f t="shared" si="29"/>
        <v>383</v>
      </c>
      <c r="N219" s="95" t="str">
        <f t="shared" si="30"/>
        <v>0909</v>
      </c>
      <c r="O219" s="1" t="s">
        <v>1431</v>
      </c>
      <c r="P219" s="95" t="str">
        <f t="shared" si="31"/>
        <v>DillonPWilliams</v>
      </c>
    </row>
    <row r="220" spans="1:16">
      <c r="A220" s="1" t="s">
        <v>1433</v>
      </c>
      <c r="B220" s="95" t="str">
        <f t="shared" si="24"/>
        <v>Paul</v>
      </c>
      <c r="C220" s="1" t="s">
        <v>618</v>
      </c>
      <c r="D220" s="95" t="str">
        <f t="shared" si="25"/>
        <v>Johnson</v>
      </c>
      <c r="E220" s="95" t="str">
        <f t="shared" si="26"/>
        <v>Paul Johnson</v>
      </c>
      <c r="F220" s="1" t="s">
        <v>1434</v>
      </c>
      <c r="G220" s="1" t="s">
        <v>1435</v>
      </c>
      <c r="H220" s="1" t="s">
        <v>130</v>
      </c>
      <c r="I220" s="1">
        <v>15323</v>
      </c>
      <c r="J220" s="95" t="str">
        <f t="shared" si="27"/>
        <v>4339 Michigan Avenue Claysville PA 15323</v>
      </c>
      <c r="K220" s="1" t="s">
        <v>1437</v>
      </c>
      <c r="L220" s="95" t="str">
        <f t="shared" si="28"/>
        <v>724</v>
      </c>
      <c r="M220" s="95" t="str">
        <f t="shared" si="29"/>
        <v>663</v>
      </c>
      <c r="N220" s="95" t="str">
        <f t="shared" si="30"/>
        <v>1197</v>
      </c>
      <c r="O220" s="1" t="s">
        <v>1436</v>
      </c>
      <c r="P220" s="95" t="str">
        <f t="shared" si="31"/>
        <v>PaulSJohnson</v>
      </c>
    </row>
    <row r="221" spans="1:16">
      <c r="A221" s="1" t="s">
        <v>1438</v>
      </c>
      <c r="B221" s="95" t="str">
        <f t="shared" si="24"/>
        <v>Nicholas</v>
      </c>
      <c r="C221" s="1" t="s">
        <v>1439</v>
      </c>
      <c r="D221" s="95" t="str">
        <f t="shared" si="25"/>
        <v>Stice</v>
      </c>
      <c r="E221" s="95" t="str">
        <f t="shared" si="26"/>
        <v>Nicholas Stice</v>
      </c>
      <c r="F221" s="1" t="s">
        <v>1440</v>
      </c>
      <c r="G221" s="1" t="s">
        <v>1441</v>
      </c>
      <c r="H221" s="1" t="s">
        <v>101</v>
      </c>
      <c r="I221" s="1">
        <v>33411</v>
      </c>
      <c r="J221" s="95" t="str">
        <f t="shared" si="27"/>
        <v>2973 Mulberry Lane West Palm Beach FL 33411</v>
      </c>
      <c r="K221" s="1" t="s">
        <v>1443</v>
      </c>
      <c r="L221" s="95" t="str">
        <f t="shared" si="28"/>
        <v>561</v>
      </c>
      <c r="M221" s="95" t="str">
        <f t="shared" si="29"/>
        <v>751</v>
      </c>
      <c r="N221" s="95" t="str">
        <f t="shared" si="30"/>
        <v>6293</v>
      </c>
      <c r="O221" s="1" t="s">
        <v>1442</v>
      </c>
      <c r="P221" s="95" t="str">
        <f t="shared" si="31"/>
        <v>NicholasJStice</v>
      </c>
    </row>
    <row r="222" spans="1:16">
      <c r="A222" s="1" t="s">
        <v>1444</v>
      </c>
      <c r="B222" s="95" t="str">
        <f t="shared" si="24"/>
        <v>Danny</v>
      </c>
      <c r="C222" s="1" t="s">
        <v>1445</v>
      </c>
      <c r="D222" s="95" t="str">
        <f t="shared" si="25"/>
        <v>Quesada</v>
      </c>
      <c r="E222" s="95" t="str">
        <f t="shared" si="26"/>
        <v>Danny Quesada</v>
      </c>
      <c r="F222" s="1" t="s">
        <v>1446</v>
      </c>
      <c r="G222" s="1" t="s">
        <v>1447</v>
      </c>
      <c r="H222" s="1" t="s">
        <v>139</v>
      </c>
      <c r="I222" s="1">
        <v>98105</v>
      </c>
      <c r="J222" s="95" t="str">
        <f t="shared" si="27"/>
        <v>2249 Elliot Avenue Seattle WA 98105</v>
      </c>
      <c r="K222" s="1" t="s">
        <v>1449</v>
      </c>
      <c r="L222" s="95" t="str">
        <f t="shared" si="28"/>
        <v>206</v>
      </c>
      <c r="M222" s="95" t="str">
        <f t="shared" si="29"/>
        <v>632</v>
      </c>
      <c r="N222" s="95" t="str">
        <f t="shared" si="30"/>
        <v>7520</v>
      </c>
      <c r="O222" s="1" t="s">
        <v>1448</v>
      </c>
      <c r="P222" s="95" t="str">
        <f t="shared" si="31"/>
        <v>DannyMQuesada</v>
      </c>
    </row>
    <row r="223" spans="1:16">
      <c r="A223" s="1" t="s">
        <v>359</v>
      </c>
      <c r="B223" s="95" t="str">
        <f t="shared" si="24"/>
        <v>Patrick</v>
      </c>
      <c r="C223" s="1" t="s">
        <v>618</v>
      </c>
      <c r="D223" s="95" t="str">
        <f t="shared" si="25"/>
        <v>Johnson</v>
      </c>
      <c r="E223" s="95" t="str">
        <f t="shared" si="26"/>
        <v>Patrick Johnson</v>
      </c>
      <c r="F223" s="1" t="s">
        <v>1450</v>
      </c>
      <c r="G223" s="1" t="s">
        <v>1451</v>
      </c>
      <c r="H223" s="1" t="s">
        <v>120</v>
      </c>
      <c r="I223" s="1">
        <v>89106</v>
      </c>
      <c r="J223" s="95" t="str">
        <f t="shared" si="27"/>
        <v>3033 Hickory Ridge Drive Las Vegas NV 89106</v>
      </c>
      <c r="K223" s="1" t="s">
        <v>1453</v>
      </c>
      <c r="L223" s="95" t="str">
        <f t="shared" si="28"/>
        <v>702</v>
      </c>
      <c r="M223" s="95" t="str">
        <f t="shared" si="29"/>
        <v>646</v>
      </c>
      <c r="N223" s="95" t="str">
        <f t="shared" si="30"/>
        <v>7948</v>
      </c>
      <c r="O223" s="1" t="s">
        <v>1452</v>
      </c>
      <c r="P223" s="95" t="str">
        <f t="shared" si="31"/>
        <v>PatrickCJohnson</v>
      </c>
    </row>
    <row r="224" spans="1:16">
      <c r="A224" s="1" t="s">
        <v>931</v>
      </c>
      <c r="B224" s="95" t="str">
        <f t="shared" si="24"/>
        <v>Christopher</v>
      </c>
      <c r="C224" s="1" t="s">
        <v>1454</v>
      </c>
      <c r="D224" s="95" t="str">
        <f t="shared" si="25"/>
        <v>White</v>
      </c>
      <c r="E224" s="95" t="str">
        <f t="shared" si="26"/>
        <v>Christopher White</v>
      </c>
      <c r="F224" s="1" t="s">
        <v>1455</v>
      </c>
      <c r="G224" s="1" t="s">
        <v>1456</v>
      </c>
      <c r="H224" s="1" t="s">
        <v>96</v>
      </c>
      <c r="I224" s="1">
        <v>92801</v>
      </c>
      <c r="J224" s="95" t="str">
        <f t="shared" si="27"/>
        <v>4305 Parkview Drive Anaheim CA 92801</v>
      </c>
      <c r="K224" s="1" t="s">
        <v>1458</v>
      </c>
      <c r="L224" s="95" t="str">
        <f t="shared" si="28"/>
        <v>714</v>
      </c>
      <c r="M224" s="95" t="str">
        <f t="shared" si="29"/>
        <v>227</v>
      </c>
      <c r="N224" s="95" t="str">
        <f t="shared" si="30"/>
        <v>7227</v>
      </c>
      <c r="O224" s="1" t="s">
        <v>1457</v>
      </c>
      <c r="P224" s="95" t="str">
        <f t="shared" si="31"/>
        <v>ChristopherJWhite</v>
      </c>
    </row>
    <row r="225" spans="1:16">
      <c r="A225" s="1" t="s">
        <v>347</v>
      </c>
      <c r="B225" s="95" t="str">
        <f t="shared" si="24"/>
        <v>James</v>
      </c>
      <c r="C225" s="1" t="s">
        <v>1459</v>
      </c>
      <c r="D225" s="95" t="str">
        <f t="shared" si="25"/>
        <v>Washington</v>
      </c>
      <c r="E225" s="95" t="str">
        <f t="shared" si="26"/>
        <v>James Washington</v>
      </c>
      <c r="F225" s="1" t="s">
        <v>1460</v>
      </c>
      <c r="G225" s="1" t="s">
        <v>1461</v>
      </c>
      <c r="H225" s="1" t="s">
        <v>139</v>
      </c>
      <c r="I225" s="1">
        <v>98926</v>
      </c>
      <c r="J225" s="95" t="str">
        <f t="shared" si="27"/>
        <v>1523 Melrose Street Ellensburg WA 98926</v>
      </c>
      <c r="K225" s="1" t="s">
        <v>1463</v>
      </c>
      <c r="L225" s="95" t="str">
        <f t="shared" si="28"/>
        <v>509</v>
      </c>
      <c r="M225" s="95" t="str">
        <f t="shared" si="29"/>
        <v>929</v>
      </c>
      <c r="N225" s="95" t="str">
        <f t="shared" si="30"/>
        <v>2283</v>
      </c>
      <c r="O225" s="1" t="s">
        <v>1462</v>
      </c>
      <c r="P225" s="95" t="str">
        <f t="shared" si="31"/>
        <v>JamesKWashington</v>
      </c>
    </row>
    <row r="226" spans="1:16">
      <c r="A226" s="1" t="s">
        <v>677</v>
      </c>
      <c r="B226" s="95" t="str">
        <f t="shared" si="24"/>
        <v>Christine</v>
      </c>
      <c r="C226" s="1" t="s">
        <v>1464</v>
      </c>
      <c r="D226" s="95" t="str">
        <f t="shared" si="25"/>
        <v>Pierce</v>
      </c>
      <c r="E226" s="95" t="str">
        <f t="shared" si="26"/>
        <v>Christine Pierce</v>
      </c>
      <c r="F226" s="1" t="s">
        <v>1465</v>
      </c>
      <c r="G226" s="1" t="s">
        <v>1466</v>
      </c>
      <c r="H226" s="1" t="s">
        <v>105</v>
      </c>
      <c r="I226" s="1">
        <v>61759</v>
      </c>
      <c r="J226" s="95" t="str">
        <f t="shared" si="27"/>
        <v>509 Coburn Hollow Road Minier IL 61759</v>
      </c>
      <c r="K226" s="1" t="s">
        <v>1468</v>
      </c>
      <c r="L226" s="95" t="str">
        <f t="shared" si="28"/>
        <v>309</v>
      </c>
      <c r="M226" s="95" t="str">
        <f t="shared" si="29"/>
        <v>392</v>
      </c>
      <c r="N226" s="95" t="str">
        <f t="shared" si="30"/>
        <v>0556</v>
      </c>
      <c r="O226" s="1" t="s">
        <v>1467</v>
      </c>
      <c r="P226" s="95" t="str">
        <f t="shared" si="31"/>
        <v>ChristineTPierce</v>
      </c>
    </row>
    <row r="227" spans="1:16">
      <c r="A227" s="1" t="s">
        <v>1469</v>
      </c>
      <c r="B227" s="95" t="str">
        <f t="shared" si="24"/>
        <v>Marie</v>
      </c>
      <c r="C227" s="1" t="s">
        <v>534</v>
      </c>
      <c r="D227" s="95" t="str">
        <f t="shared" si="25"/>
        <v>Williams</v>
      </c>
      <c r="E227" s="95" t="str">
        <f t="shared" si="26"/>
        <v>Marie Williams</v>
      </c>
      <c r="F227" s="1" t="s">
        <v>1470</v>
      </c>
      <c r="G227" s="1" t="s">
        <v>1471</v>
      </c>
      <c r="H227" s="1" t="s">
        <v>102</v>
      </c>
      <c r="I227" s="1">
        <v>31792</v>
      </c>
      <c r="J227" s="95" t="str">
        <f t="shared" si="27"/>
        <v>240 Locust Street Thomasville GA 31792</v>
      </c>
      <c r="K227" s="1" t="s">
        <v>1473</v>
      </c>
      <c r="L227" s="95" t="str">
        <f t="shared" si="28"/>
        <v>229</v>
      </c>
      <c r="M227" s="95" t="str">
        <f t="shared" si="29"/>
        <v>672</v>
      </c>
      <c r="N227" s="95" t="str">
        <f t="shared" si="30"/>
        <v>6963</v>
      </c>
      <c r="O227" s="1" t="s">
        <v>1472</v>
      </c>
      <c r="P227" s="95" t="str">
        <f t="shared" si="31"/>
        <v>MarieDWilliams</v>
      </c>
    </row>
    <row r="228" spans="1:16">
      <c r="A228" s="1" t="s">
        <v>1311</v>
      </c>
      <c r="B228" s="95" t="str">
        <f t="shared" si="24"/>
        <v>Sharon</v>
      </c>
      <c r="C228" s="1" t="s">
        <v>523</v>
      </c>
      <c r="D228" s="95" t="str">
        <f t="shared" si="25"/>
        <v>Hamilton</v>
      </c>
      <c r="E228" s="95" t="str">
        <f t="shared" si="26"/>
        <v>Sharon Hamilton</v>
      </c>
      <c r="F228" s="1" t="s">
        <v>1474</v>
      </c>
      <c r="G228" s="1" t="s">
        <v>1475</v>
      </c>
      <c r="H228" s="1" t="s">
        <v>138</v>
      </c>
      <c r="I228" s="1">
        <v>24011</v>
      </c>
      <c r="J228" s="95" t="str">
        <f t="shared" si="27"/>
        <v>4591 Hurry Street Roanoke VA 24011</v>
      </c>
      <c r="K228" s="1" t="s">
        <v>1477</v>
      </c>
      <c r="L228" s="95" t="str">
        <f t="shared" si="28"/>
        <v>540</v>
      </c>
      <c r="M228" s="95" t="str">
        <f t="shared" si="29"/>
        <v>344</v>
      </c>
      <c r="N228" s="95" t="str">
        <f t="shared" si="30"/>
        <v>8487</v>
      </c>
      <c r="O228" s="1" t="s">
        <v>1476</v>
      </c>
      <c r="P228" s="95" t="str">
        <f t="shared" si="31"/>
        <v>SharonAHamilton</v>
      </c>
    </row>
    <row r="229" spans="1:16">
      <c r="A229" s="1" t="s">
        <v>1478</v>
      </c>
      <c r="B229" s="95" t="str">
        <f t="shared" si="24"/>
        <v>Landon</v>
      </c>
      <c r="C229" s="1" t="s">
        <v>1479</v>
      </c>
      <c r="D229" s="95" t="str">
        <f t="shared" si="25"/>
        <v>Bryan</v>
      </c>
      <c r="E229" s="95" t="str">
        <f t="shared" si="26"/>
        <v>Landon Bryan</v>
      </c>
      <c r="F229" s="1" t="s">
        <v>1480</v>
      </c>
      <c r="G229" s="1" t="s">
        <v>1481</v>
      </c>
      <c r="H229" s="1" t="s">
        <v>124</v>
      </c>
      <c r="I229" s="1">
        <v>11590</v>
      </c>
      <c r="J229" s="95" t="str">
        <f t="shared" si="27"/>
        <v>1069 Mount Tabor Westbury NY 11590</v>
      </c>
      <c r="K229" s="1" t="s">
        <v>1483</v>
      </c>
      <c r="L229" s="95" t="str">
        <f t="shared" si="28"/>
        <v>914</v>
      </c>
      <c r="M229" s="95" t="str">
        <f t="shared" si="29"/>
        <v>573</v>
      </c>
      <c r="N229" s="95" t="str">
        <f t="shared" si="30"/>
        <v>4676</v>
      </c>
      <c r="O229" s="1" t="s">
        <v>1482</v>
      </c>
      <c r="P229" s="95" t="str">
        <f t="shared" si="31"/>
        <v>LandonSBryan</v>
      </c>
    </row>
    <row r="230" spans="1:16">
      <c r="A230" s="1" t="s">
        <v>324</v>
      </c>
      <c r="B230" s="95" t="str">
        <f t="shared" si="24"/>
        <v>Mark</v>
      </c>
      <c r="C230" s="1" t="s">
        <v>1484</v>
      </c>
      <c r="D230" s="95" t="str">
        <f t="shared" si="25"/>
        <v>Garrison</v>
      </c>
      <c r="E230" s="95" t="str">
        <f t="shared" si="26"/>
        <v>Mark Garrison</v>
      </c>
      <c r="F230" s="1" t="s">
        <v>1485</v>
      </c>
      <c r="G230" s="1" t="s">
        <v>1486</v>
      </c>
      <c r="H230" s="1" t="s">
        <v>106</v>
      </c>
      <c r="I230" s="1">
        <v>47408</v>
      </c>
      <c r="J230" s="95" t="str">
        <f t="shared" si="27"/>
        <v>4372 Neville Street Bloomington IN 47408</v>
      </c>
      <c r="K230" s="1" t="s">
        <v>1488</v>
      </c>
      <c r="L230" s="95" t="str">
        <f t="shared" si="28"/>
        <v>812</v>
      </c>
      <c r="M230" s="95" t="str">
        <f t="shared" si="29"/>
        <v>581</v>
      </c>
      <c r="N230" s="95" t="str">
        <f t="shared" si="30"/>
        <v>1981</v>
      </c>
      <c r="O230" s="1" t="s">
        <v>1487</v>
      </c>
      <c r="P230" s="95" t="str">
        <f t="shared" si="31"/>
        <v>MarkPGarrison</v>
      </c>
    </row>
    <row r="231" spans="1:16">
      <c r="A231" s="1" t="s">
        <v>1489</v>
      </c>
      <c r="B231" s="95" t="str">
        <f t="shared" si="24"/>
        <v>Jeremy</v>
      </c>
      <c r="C231" s="1" t="s">
        <v>1205</v>
      </c>
      <c r="D231" s="95" t="str">
        <f t="shared" si="25"/>
        <v>Whitaker</v>
      </c>
      <c r="E231" s="95" t="str">
        <f t="shared" si="26"/>
        <v>Jeremy Whitaker</v>
      </c>
      <c r="F231" s="1" t="s">
        <v>1490</v>
      </c>
      <c r="G231" s="1" t="s">
        <v>1491</v>
      </c>
      <c r="H231" s="1" t="s">
        <v>96</v>
      </c>
      <c r="I231" s="1">
        <v>93401</v>
      </c>
      <c r="J231" s="95" t="str">
        <f t="shared" si="27"/>
        <v>3597 Creekside Lane San Luis Obispo CA 93401</v>
      </c>
      <c r="K231" s="1" t="s">
        <v>1493</v>
      </c>
      <c r="L231" s="95" t="str">
        <f t="shared" si="28"/>
        <v>805</v>
      </c>
      <c r="M231" s="95" t="str">
        <f t="shared" si="29"/>
        <v>710</v>
      </c>
      <c r="N231" s="95" t="str">
        <f t="shared" si="30"/>
        <v>2361</v>
      </c>
      <c r="O231" s="1" t="s">
        <v>1492</v>
      </c>
      <c r="P231" s="95" t="str">
        <f t="shared" si="31"/>
        <v>JeremyAWhitaker</v>
      </c>
    </row>
    <row r="232" spans="1:16">
      <c r="A232" s="1" t="s">
        <v>1494</v>
      </c>
      <c r="B232" s="95" t="str">
        <f t="shared" si="24"/>
        <v>Matthew</v>
      </c>
      <c r="C232" s="1" t="s">
        <v>1495</v>
      </c>
      <c r="D232" s="95" t="str">
        <f t="shared" si="25"/>
        <v>Dupre</v>
      </c>
      <c r="E232" s="95" t="str">
        <f t="shared" si="26"/>
        <v>Matthew Dupre</v>
      </c>
      <c r="F232" s="1" t="s">
        <v>1496</v>
      </c>
      <c r="G232" s="1" t="s">
        <v>1497</v>
      </c>
      <c r="H232" s="1" t="s">
        <v>130</v>
      </c>
      <c r="I232" s="1">
        <v>15017</v>
      </c>
      <c r="J232" s="95" t="str">
        <f t="shared" si="27"/>
        <v>2943 Stiles Street Bridgeville PA 15017</v>
      </c>
      <c r="K232" s="1" t="s">
        <v>1499</v>
      </c>
      <c r="L232" s="95" t="str">
        <f t="shared" si="28"/>
        <v>412</v>
      </c>
      <c r="M232" s="95" t="str">
        <f t="shared" si="29"/>
        <v>585</v>
      </c>
      <c r="N232" s="95" t="str">
        <f t="shared" si="30"/>
        <v>3743</v>
      </c>
      <c r="O232" s="1" t="s">
        <v>1498</v>
      </c>
      <c r="P232" s="95" t="str">
        <f t="shared" si="31"/>
        <v>MatthewMDupre</v>
      </c>
    </row>
    <row r="233" spans="1:16">
      <c r="A233" s="1" t="s">
        <v>1338</v>
      </c>
      <c r="B233" s="95" t="str">
        <f t="shared" si="24"/>
        <v>Stephen</v>
      </c>
      <c r="C233" s="1" t="s">
        <v>1500</v>
      </c>
      <c r="D233" s="95" t="str">
        <f t="shared" si="25"/>
        <v>Carlson</v>
      </c>
      <c r="E233" s="95" t="str">
        <f t="shared" si="26"/>
        <v>Stephen Carlson</v>
      </c>
      <c r="F233" s="1" t="s">
        <v>1501</v>
      </c>
      <c r="G233" s="1" t="s">
        <v>1502</v>
      </c>
      <c r="H233" s="1" t="s">
        <v>114</v>
      </c>
      <c r="I233" s="1">
        <v>49855</v>
      </c>
      <c r="J233" s="95" t="str">
        <f t="shared" si="27"/>
        <v>4434 Pinewood Avenue Marquette MI 49855</v>
      </c>
      <c r="K233" s="1" t="s">
        <v>1504</v>
      </c>
      <c r="L233" s="95" t="str">
        <f t="shared" si="28"/>
        <v>906</v>
      </c>
      <c r="M233" s="95" t="str">
        <f t="shared" si="29"/>
        <v>731</v>
      </c>
      <c r="N233" s="95" t="str">
        <f t="shared" si="30"/>
        <v>6381</v>
      </c>
      <c r="O233" s="1" t="s">
        <v>1503</v>
      </c>
      <c r="P233" s="95" t="str">
        <f t="shared" si="31"/>
        <v>StephenLCarlson</v>
      </c>
    </row>
    <row r="234" spans="1:16">
      <c r="A234" s="1" t="s">
        <v>452</v>
      </c>
      <c r="B234" s="95" t="str">
        <f t="shared" si="24"/>
        <v>Richard</v>
      </c>
      <c r="C234" s="1" t="s">
        <v>1505</v>
      </c>
      <c r="D234" s="95" t="str">
        <f t="shared" si="25"/>
        <v>Bivona</v>
      </c>
      <c r="E234" s="95" t="str">
        <f t="shared" si="26"/>
        <v>Richard Bivona</v>
      </c>
      <c r="F234" s="1" t="s">
        <v>1506</v>
      </c>
      <c r="G234" s="1" t="s">
        <v>1507</v>
      </c>
      <c r="H234" s="1" t="s">
        <v>130</v>
      </c>
      <c r="I234" s="1">
        <v>16353</v>
      </c>
      <c r="J234" s="95" t="str">
        <f t="shared" si="27"/>
        <v>198 Spadafore Drive Tionesta PA 16353</v>
      </c>
      <c r="K234" s="1" t="s">
        <v>1509</v>
      </c>
      <c r="L234" s="95" t="str">
        <f t="shared" si="28"/>
        <v>814</v>
      </c>
      <c r="M234" s="95" t="str">
        <f t="shared" si="29"/>
        <v>755</v>
      </c>
      <c r="N234" s="95" t="str">
        <f t="shared" si="30"/>
        <v>0549</v>
      </c>
      <c r="O234" s="1" t="s">
        <v>1508</v>
      </c>
      <c r="P234" s="95" t="str">
        <f t="shared" si="31"/>
        <v>RichardNBivona</v>
      </c>
    </row>
    <row r="235" spans="1:16">
      <c r="A235" s="1" t="s">
        <v>1510</v>
      </c>
      <c r="B235" s="95" t="str">
        <f t="shared" si="24"/>
        <v>Theresa</v>
      </c>
      <c r="C235" s="1" t="s">
        <v>1511</v>
      </c>
      <c r="D235" s="95" t="str">
        <f t="shared" si="25"/>
        <v>Wynn</v>
      </c>
      <c r="E235" s="95" t="str">
        <f t="shared" si="26"/>
        <v>Theresa Wynn</v>
      </c>
      <c r="F235" s="1" t="s">
        <v>1512</v>
      </c>
      <c r="G235" s="1" t="s">
        <v>648</v>
      </c>
      <c r="H235" s="1" t="s">
        <v>134</v>
      </c>
      <c r="I235" s="1">
        <v>37917</v>
      </c>
      <c r="J235" s="95" t="str">
        <f t="shared" si="27"/>
        <v>227 Brown Avenue Knoxville TN 37917</v>
      </c>
      <c r="K235" s="1" t="s">
        <v>1514</v>
      </c>
      <c r="L235" s="95" t="str">
        <f t="shared" si="28"/>
        <v>865</v>
      </c>
      <c r="M235" s="95" t="str">
        <f t="shared" si="29"/>
        <v>245</v>
      </c>
      <c r="N235" s="95" t="str">
        <f t="shared" si="30"/>
        <v>1971</v>
      </c>
      <c r="O235" s="1" t="s">
        <v>1513</v>
      </c>
      <c r="P235" s="95" t="str">
        <f t="shared" si="31"/>
        <v>TheresaGWynn</v>
      </c>
    </row>
    <row r="236" spans="1:16">
      <c r="A236" s="1" t="s">
        <v>463</v>
      </c>
      <c r="B236" s="95" t="str">
        <f t="shared" si="24"/>
        <v>George</v>
      </c>
      <c r="C236" s="1" t="s">
        <v>1515</v>
      </c>
      <c r="D236" s="95" t="str">
        <f t="shared" si="25"/>
        <v>Schell</v>
      </c>
      <c r="E236" s="95" t="str">
        <f t="shared" si="26"/>
        <v>George Schell</v>
      </c>
      <c r="F236" s="1" t="s">
        <v>1516</v>
      </c>
      <c r="G236" s="1" t="s">
        <v>1517</v>
      </c>
      <c r="H236" s="1" t="s">
        <v>110</v>
      </c>
      <c r="I236" s="1">
        <v>70605</v>
      </c>
      <c r="J236" s="95" t="str">
        <f t="shared" si="27"/>
        <v>3950 Sarah Drive Lake Charles LA 70605</v>
      </c>
      <c r="K236" s="1" t="s">
        <v>1519</v>
      </c>
      <c r="L236" s="95" t="str">
        <f t="shared" si="28"/>
        <v>337</v>
      </c>
      <c r="M236" s="95" t="str">
        <f t="shared" si="29"/>
        <v>474</v>
      </c>
      <c r="N236" s="95" t="str">
        <f t="shared" si="30"/>
        <v>8383</v>
      </c>
      <c r="O236" s="1" t="s">
        <v>1518</v>
      </c>
      <c r="P236" s="95" t="str">
        <f t="shared" si="31"/>
        <v>GeorgeWSchell</v>
      </c>
    </row>
    <row r="237" spans="1:16">
      <c r="A237" s="1" t="s">
        <v>1520</v>
      </c>
      <c r="B237" s="95" t="str">
        <f t="shared" si="24"/>
        <v>Denise</v>
      </c>
      <c r="C237" s="1" t="s">
        <v>517</v>
      </c>
      <c r="D237" s="95" t="str">
        <f t="shared" si="25"/>
        <v>Brown</v>
      </c>
      <c r="E237" s="95" t="str">
        <f t="shared" si="26"/>
        <v>Denise Brown</v>
      </c>
      <c r="F237" s="1" t="s">
        <v>1521</v>
      </c>
      <c r="G237" s="1" t="s">
        <v>1522</v>
      </c>
      <c r="H237" s="1" t="s">
        <v>98</v>
      </c>
      <c r="I237" s="1">
        <v>6995</v>
      </c>
      <c r="J237" s="95" t="str">
        <f t="shared" si="27"/>
        <v>3938 Maxwell Street Stamford CT 6995</v>
      </c>
      <c r="K237" s="1" t="s">
        <v>1524</v>
      </c>
      <c r="L237" s="95" t="str">
        <f t="shared" si="28"/>
        <v>860</v>
      </c>
      <c r="M237" s="95" t="str">
        <f t="shared" si="29"/>
        <v>760</v>
      </c>
      <c r="N237" s="95" t="str">
        <f t="shared" si="30"/>
        <v>6015</v>
      </c>
      <c r="O237" s="1" t="s">
        <v>1523</v>
      </c>
      <c r="P237" s="95" t="str">
        <f t="shared" si="31"/>
        <v>DeniseDBrown</v>
      </c>
    </row>
    <row r="238" spans="1:16">
      <c r="A238" s="1" t="s">
        <v>1525</v>
      </c>
      <c r="B238" s="95" t="str">
        <f t="shared" si="24"/>
        <v>Philip</v>
      </c>
      <c r="C238" s="1" t="s">
        <v>1526</v>
      </c>
      <c r="D238" s="95" t="str">
        <f t="shared" si="25"/>
        <v>Phillips</v>
      </c>
      <c r="E238" s="95" t="str">
        <f t="shared" si="26"/>
        <v>Philip Phillips</v>
      </c>
      <c r="F238" s="1" t="s">
        <v>1527</v>
      </c>
      <c r="G238" s="1" t="s">
        <v>1528</v>
      </c>
      <c r="H238" s="1" t="s">
        <v>102</v>
      </c>
      <c r="I238" s="1">
        <v>30071</v>
      </c>
      <c r="J238" s="95" t="str">
        <f t="shared" si="27"/>
        <v>3414 Fowler Avenue Norcross GA 30071</v>
      </c>
      <c r="K238" s="1" t="s">
        <v>1530</v>
      </c>
      <c r="L238" s="95" t="str">
        <f t="shared" si="28"/>
        <v>770</v>
      </c>
      <c r="M238" s="95" t="str">
        <f t="shared" si="29"/>
        <v>245</v>
      </c>
      <c r="N238" s="95" t="str">
        <f t="shared" si="30"/>
        <v>3087</v>
      </c>
      <c r="O238" s="1" t="s">
        <v>1529</v>
      </c>
      <c r="P238" s="95" t="str">
        <f t="shared" si="31"/>
        <v>PhilipGPhillips</v>
      </c>
    </row>
    <row r="239" spans="1:16">
      <c r="A239" s="1" t="s">
        <v>567</v>
      </c>
      <c r="B239" s="95" t="str">
        <f t="shared" si="24"/>
        <v>David</v>
      </c>
      <c r="C239" s="1" t="s">
        <v>1531</v>
      </c>
      <c r="D239" s="95" t="str">
        <f t="shared" si="25"/>
        <v>Pendleton</v>
      </c>
      <c r="E239" s="95" t="str">
        <f t="shared" si="26"/>
        <v>David Pendleton</v>
      </c>
      <c r="F239" s="1" t="s">
        <v>1532</v>
      </c>
      <c r="G239" s="1" t="s">
        <v>707</v>
      </c>
      <c r="H239" s="1" t="s">
        <v>92</v>
      </c>
      <c r="I239" s="1">
        <v>35209</v>
      </c>
      <c r="J239" s="95" t="str">
        <f t="shared" si="27"/>
        <v>2126 Petunia Way Birmingham AL 35209</v>
      </c>
      <c r="K239" s="1" t="s">
        <v>1534</v>
      </c>
      <c r="L239" s="95" t="str">
        <f t="shared" si="28"/>
        <v>205</v>
      </c>
      <c r="M239" s="95" t="str">
        <f t="shared" si="29"/>
        <v>889</v>
      </c>
      <c r="N239" s="95" t="str">
        <f t="shared" si="30"/>
        <v>7735</v>
      </c>
      <c r="O239" s="1" t="s">
        <v>1533</v>
      </c>
      <c r="P239" s="95" t="str">
        <f t="shared" si="31"/>
        <v>DavidDPendleton</v>
      </c>
    </row>
    <row r="240" spans="1:16">
      <c r="A240" s="1" t="s">
        <v>304</v>
      </c>
      <c r="B240" s="95" t="str">
        <f t="shared" si="24"/>
        <v>Shannon</v>
      </c>
      <c r="C240" s="1" t="s">
        <v>1016</v>
      </c>
      <c r="D240" s="95" t="str">
        <f t="shared" si="25"/>
        <v>Green</v>
      </c>
      <c r="E240" s="95" t="str">
        <f t="shared" si="26"/>
        <v>Shannon Green</v>
      </c>
      <c r="F240" s="1" t="s">
        <v>1535</v>
      </c>
      <c r="G240" s="1" t="s">
        <v>1536</v>
      </c>
      <c r="H240" s="1" t="s">
        <v>101</v>
      </c>
      <c r="I240" s="1">
        <v>33012</v>
      </c>
      <c r="J240" s="95" t="str">
        <f t="shared" si="27"/>
        <v>1178 Elkview Drive Hialeah FL 33012</v>
      </c>
      <c r="K240" s="1" t="s">
        <v>1538</v>
      </c>
      <c r="L240" s="95" t="str">
        <f t="shared" si="28"/>
        <v>772</v>
      </c>
      <c r="M240" s="95" t="str">
        <f t="shared" si="29"/>
        <v>268</v>
      </c>
      <c r="N240" s="95" t="str">
        <f t="shared" si="30"/>
        <v>6487</v>
      </c>
      <c r="O240" s="1" t="s">
        <v>1537</v>
      </c>
      <c r="P240" s="95" t="str">
        <f t="shared" si="31"/>
        <v>ShannonJGreen</v>
      </c>
    </row>
    <row r="241" spans="1:16">
      <c r="A241" s="1" t="s">
        <v>1539</v>
      </c>
      <c r="B241" s="95" t="str">
        <f t="shared" si="24"/>
        <v>Dave</v>
      </c>
      <c r="C241" s="1" t="s">
        <v>1540</v>
      </c>
      <c r="D241" s="95" t="str">
        <f t="shared" si="25"/>
        <v>Spears</v>
      </c>
      <c r="E241" s="95" t="str">
        <f t="shared" si="26"/>
        <v>Dave Spears</v>
      </c>
      <c r="F241" s="1" t="s">
        <v>1541</v>
      </c>
      <c r="G241" s="1" t="s">
        <v>1284</v>
      </c>
      <c r="H241" s="1" t="s">
        <v>96</v>
      </c>
      <c r="I241" s="1">
        <v>90404</v>
      </c>
      <c r="J241" s="95" t="str">
        <f t="shared" si="27"/>
        <v>2832 Doctors Drive Santa Monica CA 90404</v>
      </c>
      <c r="K241" s="1" t="s">
        <v>1543</v>
      </c>
      <c r="L241" s="95" t="str">
        <f t="shared" si="28"/>
        <v>310</v>
      </c>
      <c r="M241" s="95" t="str">
        <f t="shared" si="29"/>
        <v>401</v>
      </c>
      <c r="N241" s="95" t="str">
        <f t="shared" si="30"/>
        <v>9353</v>
      </c>
      <c r="O241" s="1" t="s">
        <v>1542</v>
      </c>
      <c r="P241" s="95" t="str">
        <f t="shared" si="31"/>
        <v>DaveBSpears</v>
      </c>
    </row>
    <row r="242" spans="1:16">
      <c r="A242" s="1" t="s">
        <v>567</v>
      </c>
      <c r="B242" s="95" t="str">
        <f t="shared" si="24"/>
        <v>David</v>
      </c>
      <c r="C242" s="1" t="s">
        <v>1544</v>
      </c>
      <c r="D242" s="95" t="str">
        <f t="shared" si="25"/>
        <v>Turner</v>
      </c>
      <c r="E242" s="95" t="str">
        <f t="shared" si="26"/>
        <v>David Turner</v>
      </c>
      <c r="F242" s="1" t="s">
        <v>1545</v>
      </c>
      <c r="G242" s="1" t="s">
        <v>1546</v>
      </c>
      <c r="H242" s="1" t="s">
        <v>141</v>
      </c>
      <c r="I242" s="1">
        <v>53202</v>
      </c>
      <c r="J242" s="95" t="str">
        <f t="shared" si="27"/>
        <v>2504 Grant View Drive Milwaukee WI 53202</v>
      </c>
      <c r="K242" s="1" t="s">
        <v>1548</v>
      </c>
      <c r="L242" s="95" t="str">
        <f t="shared" si="28"/>
        <v>414</v>
      </c>
      <c r="M242" s="95" t="str">
        <f t="shared" si="29"/>
        <v>377</v>
      </c>
      <c r="N242" s="95" t="str">
        <f t="shared" si="30"/>
        <v>6047</v>
      </c>
      <c r="O242" s="1" t="s">
        <v>1547</v>
      </c>
      <c r="P242" s="95" t="str">
        <f t="shared" si="31"/>
        <v>DavidJTurner</v>
      </c>
    </row>
    <row r="243" spans="1:16">
      <c r="A243" s="1" t="s">
        <v>371</v>
      </c>
      <c r="B243" s="95" t="str">
        <f t="shared" si="24"/>
        <v>Daniel</v>
      </c>
      <c r="C243" s="1" t="s">
        <v>1549</v>
      </c>
      <c r="D243" s="95" t="str">
        <f t="shared" si="25"/>
        <v>Dwyer</v>
      </c>
      <c r="E243" s="95" t="str">
        <f t="shared" si="26"/>
        <v>Daniel Dwyer</v>
      </c>
      <c r="F243" s="1" t="s">
        <v>1550</v>
      </c>
      <c r="G243" s="1" t="s">
        <v>680</v>
      </c>
      <c r="H243" s="1" t="s">
        <v>125</v>
      </c>
      <c r="I243" s="1">
        <v>28412</v>
      </c>
      <c r="J243" s="95" t="str">
        <f t="shared" si="27"/>
        <v>1562 Twin Willow Lane Wilmington NC 28412</v>
      </c>
      <c r="K243" s="1" t="s">
        <v>1552</v>
      </c>
      <c r="L243" s="95" t="str">
        <f t="shared" si="28"/>
        <v>910</v>
      </c>
      <c r="M243" s="95" t="str">
        <f t="shared" si="29"/>
        <v>412</v>
      </c>
      <c r="N243" s="95" t="str">
        <f t="shared" si="30"/>
        <v>9036</v>
      </c>
      <c r="O243" s="1" t="s">
        <v>1551</v>
      </c>
      <c r="P243" s="95" t="str">
        <f t="shared" si="31"/>
        <v>DanielHDwyer</v>
      </c>
    </row>
    <row r="244" spans="1:16">
      <c r="A244" s="1" t="s">
        <v>1553</v>
      </c>
      <c r="B244" s="95" t="str">
        <f t="shared" si="24"/>
        <v>Darlene</v>
      </c>
      <c r="C244" s="1" t="s">
        <v>1554</v>
      </c>
      <c r="D244" s="95" t="str">
        <f t="shared" si="25"/>
        <v>Ward</v>
      </c>
      <c r="E244" s="95" t="str">
        <f t="shared" si="26"/>
        <v>Darlene Ward</v>
      </c>
      <c r="F244" s="1" t="s">
        <v>1555</v>
      </c>
      <c r="G244" s="1" t="s">
        <v>642</v>
      </c>
      <c r="H244" s="1" t="s">
        <v>96</v>
      </c>
      <c r="I244" s="1">
        <v>94010</v>
      </c>
      <c r="J244" s="95" t="str">
        <f t="shared" si="27"/>
        <v>4525 Rardin Drive Burlingame CA 94010</v>
      </c>
      <c r="K244" s="1" t="s">
        <v>1557</v>
      </c>
      <c r="L244" s="95" t="str">
        <f t="shared" si="28"/>
        <v>650</v>
      </c>
      <c r="M244" s="95" t="str">
        <f t="shared" si="29"/>
        <v>696</v>
      </c>
      <c r="N244" s="95" t="str">
        <f t="shared" si="30"/>
        <v>0121</v>
      </c>
      <c r="O244" s="1" t="s">
        <v>1556</v>
      </c>
      <c r="P244" s="95" t="str">
        <f t="shared" si="31"/>
        <v>DarleneDWard</v>
      </c>
    </row>
    <row r="245" spans="1:16">
      <c r="A245" s="1" t="s">
        <v>1558</v>
      </c>
      <c r="B245" s="95" t="str">
        <f t="shared" si="24"/>
        <v>Walter</v>
      </c>
      <c r="C245" s="1" t="s">
        <v>1559</v>
      </c>
      <c r="D245" s="95" t="str">
        <f t="shared" si="25"/>
        <v>Gavin</v>
      </c>
      <c r="E245" s="95" t="str">
        <f t="shared" si="26"/>
        <v>Walter Gavin</v>
      </c>
      <c r="F245" s="1" t="s">
        <v>1560</v>
      </c>
      <c r="G245" s="1" t="s">
        <v>1120</v>
      </c>
      <c r="H245" s="1" t="s">
        <v>114</v>
      </c>
      <c r="I245" s="1">
        <v>49503</v>
      </c>
      <c r="J245" s="95" t="str">
        <f t="shared" si="27"/>
        <v>4463 Garrett Street Grand Rapids MI 49503</v>
      </c>
      <c r="K245" s="1" t="s">
        <v>1562</v>
      </c>
      <c r="L245" s="95" t="str">
        <f t="shared" si="28"/>
        <v>269</v>
      </c>
      <c r="M245" s="95" t="str">
        <f t="shared" si="29"/>
        <v>268</v>
      </c>
      <c r="N245" s="95" t="str">
        <f t="shared" si="30"/>
        <v>1166</v>
      </c>
      <c r="O245" s="1" t="s">
        <v>1561</v>
      </c>
      <c r="P245" s="95" t="str">
        <f t="shared" si="31"/>
        <v>WalterRGavin</v>
      </c>
    </row>
    <row r="246" spans="1:16">
      <c r="A246" s="1" t="s">
        <v>683</v>
      </c>
      <c r="B246" s="95" t="str">
        <f t="shared" si="24"/>
        <v>Mary</v>
      </c>
      <c r="C246" s="1" t="s">
        <v>1563</v>
      </c>
      <c r="D246" s="95" t="str">
        <f t="shared" si="25"/>
        <v>Glaspie</v>
      </c>
      <c r="E246" s="95" t="str">
        <f t="shared" si="26"/>
        <v>Mary Glaspie</v>
      </c>
      <c r="F246" s="1" t="s">
        <v>1564</v>
      </c>
      <c r="G246" s="1" t="s">
        <v>317</v>
      </c>
      <c r="H246" s="1" t="s">
        <v>131</v>
      </c>
      <c r="I246" s="1">
        <v>2908</v>
      </c>
      <c r="J246" s="95" t="str">
        <f t="shared" si="27"/>
        <v>3123 Diamond Cove Providence RI 2908</v>
      </c>
      <c r="K246" s="1" t="s">
        <v>1566</v>
      </c>
      <c r="L246" s="95" t="str">
        <f t="shared" si="28"/>
        <v>401</v>
      </c>
      <c r="M246" s="95" t="str">
        <f t="shared" si="29"/>
        <v>313</v>
      </c>
      <c r="N246" s="95" t="str">
        <f t="shared" si="30"/>
        <v>0452</v>
      </c>
      <c r="O246" s="1" t="s">
        <v>1565</v>
      </c>
      <c r="P246" s="95" t="str">
        <f t="shared" si="31"/>
        <v>MaryDGlaspie</v>
      </c>
    </row>
    <row r="247" spans="1:16">
      <c r="A247" s="1" t="s">
        <v>1567</v>
      </c>
      <c r="B247" s="95" t="str">
        <f t="shared" si="24"/>
        <v>Frank</v>
      </c>
      <c r="C247" s="1" t="s">
        <v>1568</v>
      </c>
      <c r="D247" s="95" t="str">
        <f t="shared" si="25"/>
        <v>Santos</v>
      </c>
      <c r="E247" s="95" t="str">
        <f t="shared" si="26"/>
        <v>Frank Santos</v>
      </c>
      <c r="F247" s="1" t="s">
        <v>1569</v>
      </c>
      <c r="G247" s="1" t="s">
        <v>1570</v>
      </c>
      <c r="H247" s="1" t="s">
        <v>119</v>
      </c>
      <c r="I247" s="1">
        <v>68309</v>
      </c>
      <c r="J247" s="95" t="str">
        <f t="shared" si="27"/>
        <v>3255 Snowbird Lane Barneston NE 68309</v>
      </c>
      <c r="K247" s="1" t="s">
        <v>1572</v>
      </c>
      <c r="L247" s="95" t="str">
        <f t="shared" si="28"/>
        <v>402</v>
      </c>
      <c r="M247" s="95" t="str">
        <f t="shared" si="29"/>
        <v>674</v>
      </c>
      <c r="N247" s="95" t="str">
        <f t="shared" si="30"/>
        <v>6125</v>
      </c>
      <c r="O247" s="1" t="s">
        <v>1571</v>
      </c>
      <c r="P247" s="95" t="str">
        <f t="shared" si="31"/>
        <v>FrankJSantos</v>
      </c>
    </row>
    <row r="248" spans="1:16">
      <c r="A248" s="1" t="s">
        <v>843</v>
      </c>
      <c r="B248" s="95" t="str">
        <f t="shared" si="24"/>
        <v>Kevin</v>
      </c>
      <c r="C248" s="1" t="s">
        <v>1573</v>
      </c>
      <c r="D248" s="95" t="str">
        <f t="shared" si="25"/>
        <v>Arias</v>
      </c>
      <c r="E248" s="95" t="str">
        <f t="shared" si="26"/>
        <v>Kevin Arias</v>
      </c>
      <c r="F248" s="1" t="s">
        <v>1574</v>
      </c>
      <c r="G248" s="1" t="s">
        <v>1575</v>
      </c>
      <c r="H248" s="1" t="s">
        <v>92</v>
      </c>
      <c r="I248" s="1">
        <v>36538</v>
      </c>
      <c r="J248" s="95" t="str">
        <f t="shared" si="27"/>
        <v>3502 Joyce Street Frankville AL 36538</v>
      </c>
      <c r="K248" s="1" t="s">
        <v>1577</v>
      </c>
      <c r="L248" s="95" t="str">
        <f t="shared" si="28"/>
        <v>251</v>
      </c>
      <c r="M248" s="95" t="str">
        <f t="shared" si="29"/>
        <v>754</v>
      </c>
      <c r="N248" s="95" t="str">
        <f t="shared" si="30"/>
        <v>8822</v>
      </c>
      <c r="O248" s="1" t="s">
        <v>1576</v>
      </c>
      <c r="P248" s="95" t="str">
        <f t="shared" si="31"/>
        <v>KevinSArias</v>
      </c>
    </row>
    <row r="249" spans="1:16">
      <c r="A249" s="1" t="s">
        <v>347</v>
      </c>
      <c r="B249" s="95" t="str">
        <f t="shared" si="24"/>
        <v>James</v>
      </c>
      <c r="C249" s="1" t="s">
        <v>1578</v>
      </c>
      <c r="D249" s="95" t="str">
        <f t="shared" si="25"/>
        <v>Foster</v>
      </c>
      <c r="E249" s="95" t="str">
        <f t="shared" si="26"/>
        <v>James Foster</v>
      </c>
      <c r="F249" s="1" t="s">
        <v>1579</v>
      </c>
      <c r="G249" s="1" t="s">
        <v>88</v>
      </c>
      <c r="H249" s="1" t="s">
        <v>99</v>
      </c>
      <c r="I249" s="1">
        <v>20020</v>
      </c>
      <c r="J249" s="95" t="str">
        <f t="shared" si="27"/>
        <v>2429 School Street Washington DC 20020</v>
      </c>
      <c r="K249" s="1" t="s">
        <v>1581</v>
      </c>
      <c r="L249" s="95" t="str">
        <f t="shared" si="28"/>
        <v>202</v>
      </c>
      <c r="M249" s="95" t="str">
        <f t="shared" si="29"/>
        <v>889</v>
      </c>
      <c r="N249" s="95" t="str">
        <f t="shared" si="30"/>
        <v>1944</v>
      </c>
      <c r="O249" s="1" t="s">
        <v>1580</v>
      </c>
      <c r="P249" s="95" t="str">
        <f t="shared" si="31"/>
        <v>JamesKFoster</v>
      </c>
    </row>
    <row r="250" spans="1:16">
      <c r="A250" s="1" t="s">
        <v>1582</v>
      </c>
      <c r="B250" s="95" t="str">
        <f t="shared" si="24"/>
        <v>Randy</v>
      </c>
      <c r="C250" s="1" t="s">
        <v>596</v>
      </c>
      <c r="D250" s="95" t="str">
        <f t="shared" si="25"/>
        <v>Harrison</v>
      </c>
      <c r="E250" s="95" t="str">
        <f t="shared" si="26"/>
        <v>Randy Harrison</v>
      </c>
      <c r="F250" s="1" t="s">
        <v>1583</v>
      </c>
      <c r="G250" s="1" t="s">
        <v>1584</v>
      </c>
      <c r="H250" s="1" t="s">
        <v>135</v>
      </c>
      <c r="I250" s="1">
        <v>76301</v>
      </c>
      <c r="J250" s="95" t="str">
        <f t="shared" si="27"/>
        <v>1252 Boggess Street Wichita Falls TX 76301</v>
      </c>
      <c r="K250" s="1" t="s">
        <v>1586</v>
      </c>
      <c r="L250" s="95" t="str">
        <f t="shared" si="28"/>
        <v>940</v>
      </c>
      <c r="M250" s="95" t="str">
        <f t="shared" si="29"/>
        <v>228</v>
      </c>
      <c r="N250" s="95" t="str">
        <f t="shared" si="30"/>
        <v>9302</v>
      </c>
      <c r="O250" s="1" t="s">
        <v>1585</v>
      </c>
      <c r="P250" s="95" t="str">
        <f t="shared" si="31"/>
        <v>RandyNHarrison</v>
      </c>
    </row>
    <row r="251" spans="1:16">
      <c r="A251" s="1" t="s">
        <v>319</v>
      </c>
      <c r="B251" s="95" t="str">
        <f t="shared" si="24"/>
        <v>Barbara</v>
      </c>
      <c r="C251" s="1" t="s">
        <v>1587</v>
      </c>
      <c r="D251" s="95" t="str">
        <f t="shared" si="25"/>
        <v>Gray</v>
      </c>
      <c r="E251" s="95" t="str">
        <f t="shared" si="26"/>
        <v>Barbara Gray</v>
      </c>
      <c r="F251" s="1" t="s">
        <v>1588</v>
      </c>
      <c r="G251" s="1" t="s">
        <v>1589</v>
      </c>
      <c r="H251" s="1" t="s">
        <v>132</v>
      </c>
      <c r="I251" s="1">
        <v>29646</v>
      </c>
      <c r="J251" s="95" t="str">
        <f t="shared" si="27"/>
        <v>1172 Pooh Bear Lane Greenwood SC 29646</v>
      </c>
      <c r="K251" s="1" t="s">
        <v>1591</v>
      </c>
      <c r="L251" s="95" t="str">
        <f t="shared" si="28"/>
        <v>864</v>
      </c>
      <c r="M251" s="95" t="str">
        <f t="shared" si="29"/>
        <v>725</v>
      </c>
      <c r="N251" s="95" t="str">
        <f t="shared" si="30"/>
        <v>0784</v>
      </c>
      <c r="O251" s="1" t="s">
        <v>1590</v>
      </c>
      <c r="P251" s="95" t="str">
        <f t="shared" si="31"/>
        <v>BarbaraRGray</v>
      </c>
    </row>
    <row r="252" spans="1:16">
      <c r="A252" s="1" t="s">
        <v>259</v>
      </c>
      <c r="B252" s="95" t="str">
        <f t="shared" si="24"/>
        <v>Chad</v>
      </c>
      <c r="C252" s="1" t="s">
        <v>1592</v>
      </c>
      <c r="D252" s="95" t="str">
        <f t="shared" si="25"/>
        <v>Mitchell</v>
      </c>
      <c r="E252" s="95" t="str">
        <f t="shared" si="26"/>
        <v>Chad Mitchell</v>
      </c>
      <c r="F252" s="1" t="s">
        <v>1593</v>
      </c>
      <c r="G252" s="1" t="s">
        <v>536</v>
      </c>
      <c r="H252" s="1" t="s">
        <v>134</v>
      </c>
      <c r="I252" s="1">
        <v>37209</v>
      </c>
      <c r="J252" s="95" t="str">
        <f t="shared" si="27"/>
        <v>3108 Wilkinson Street Nashville TN 37209</v>
      </c>
      <c r="K252" s="1" t="s">
        <v>1595</v>
      </c>
      <c r="L252" s="95" t="str">
        <f t="shared" si="28"/>
        <v>615</v>
      </c>
      <c r="M252" s="95" t="str">
        <f t="shared" si="29"/>
        <v>426</v>
      </c>
      <c r="N252" s="95" t="str">
        <f t="shared" si="30"/>
        <v>6227</v>
      </c>
      <c r="O252" s="1" t="s">
        <v>1594</v>
      </c>
      <c r="P252" s="95" t="str">
        <f t="shared" si="31"/>
        <v>ChadMMitchell</v>
      </c>
    </row>
    <row r="253" spans="1:16">
      <c r="A253" s="1" t="s">
        <v>1596</v>
      </c>
      <c r="B253" s="95" t="str">
        <f t="shared" si="24"/>
        <v>Lauren</v>
      </c>
      <c r="C253" s="1" t="s">
        <v>1597</v>
      </c>
      <c r="D253" s="95" t="str">
        <f t="shared" si="25"/>
        <v>Keese</v>
      </c>
      <c r="E253" s="95" t="str">
        <f t="shared" si="26"/>
        <v>Lauren Keese</v>
      </c>
      <c r="F253" s="1" t="s">
        <v>1598</v>
      </c>
      <c r="G253" s="1" t="s">
        <v>1599</v>
      </c>
      <c r="H253" s="1" t="s">
        <v>105</v>
      </c>
      <c r="I253" s="1">
        <v>61274</v>
      </c>
      <c r="J253" s="95" t="str">
        <f t="shared" si="27"/>
        <v>2705 Trainer Avenue Osco IL 61274</v>
      </c>
      <c r="K253" s="1" t="s">
        <v>1601</v>
      </c>
      <c r="L253" s="95" t="str">
        <f t="shared" si="28"/>
        <v>309</v>
      </c>
      <c r="M253" s="95" t="str">
        <f t="shared" si="29"/>
        <v>522</v>
      </c>
      <c r="N253" s="95" t="str">
        <f t="shared" si="30"/>
        <v>5188</v>
      </c>
      <c r="O253" s="1" t="s">
        <v>1600</v>
      </c>
      <c r="P253" s="95" t="str">
        <f t="shared" si="31"/>
        <v>LaurenJKeese</v>
      </c>
    </row>
    <row r="254" spans="1:16">
      <c r="A254" s="1" t="s">
        <v>683</v>
      </c>
      <c r="B254" s="95" t="str">
        <f t="shared" si="24"/>
        <v>Mary</v>
      </c>
      <c r="C254" s="1" t="s">
        <v>1602</v>
      </c>
      <c r="D254" s="95" t="str">
        <f t="shared" si="25"/>
        <v>Hernandez</v>
      </c>
      <c r="E254" s="95" t="str">
        <f t="shared" si="26"/>
        <v>Mary Hernandez</v>
      </c>
      <c r="F254" s="1" t="s">
        <v>1603</v>
      </c>
      <c r="G254" s="1" t="s">
        <v>466</v>
      </c>
      <c r="H254" s="1" t="s">
        <v>117</v>
      </c>
      <c r="I254" s="1">
        <v>63101</v>
      </c>
      <c r="J254" s="95" t="str">
        <f t="shared" si="27"/>
        <v>908 Bruce Street Saint Louis MO 63101</v>
      </c>
      <c r="K254" s="1" t="s">
        <v>1605</v>
      </c>
      <c r="L254" s="95" t="str">
        <f t="shared" si="28"/>
        <v>314</v>
      </c>
      <c r="M254" s="95" t="str">
        <f t="shared" si="29"/>
        <v>340</v>
      </c>
      <c r="N254" s="95" t="str">
        <f t="shared" si="30"/>
        <v>4113</v>
      </c>
      <c r="O254" s="1" t="s">
        <v>1604</v>
      </c>
      <c r="P254" s="95" t="str">
        <f t="shared" si="31"/>
        <v>MaryCHernandez</v>
      </c>
    </row>
    <row r="255" spans="1:16">
      <c r="A255" s="1" t="s">
        <v>533</v>
      </c>
      <c r="B255" s="95" t="str">
        <f t="shared" si="24"/>
        <v>Victor</v>
      </c>
      <c r="C255" s="1" t="s">
        <v>1606</v>
      </c>
      <c r="D255" s="95" t="str">
        <f t="shared" si="25"/>
        <v>Vest</v>
      </c>
      <c r="E255" s="95" t="str">
        <f t="shared" si="26"/>
        <v>Victor Vest</v>
      </c>
      <c r="F255" s="1" t="s">
        <v>1607</v>
      </c>
      <c r="G255" s="1" t="s">
        <v>380</v>
      </c>
      <c r="H255" s="1" t="s">
        <v>96</v>
      </c>
      <c r="I255" s="1">
        <v>90017</v>
      </c>
      <c r="J255" s="95" t="str">
        <f t="shared" si="27"/>
        <v>222 Middleville Road Los Angeles CA 90017</v>
      </c>
      <c r="K255" s="1" t="s">
        <v>1609</v>
      </c>
      <c r="L255" s="95" t="str">
        <f t="shared" si="28"/>
        <v>626</v>
      </c>
      <c r="M255" s="95" t="str">
        <f t="shared" si="29"/>
        <v>320</v>
      </c>
      <c r="N255" s="95" t="str">
        <f t="shared" si="30"/>
        <v>5237</v>
      </c>
      <c r="O255" s="1" t="s">
        <v>1608</v>
      </c>
      <c r="P255" s="95" t="str">
        <f t="shared" si="31"/>
        <v>VictorHVest</v>
      </c>
    </row>
    <row r="256" spans="1:16">
      <c r="A256" s="1" t="s">
        <v>1610</v>
      </c>
      <c r="B256" s="95" t="str">
        <f t="shared" si="24"/>
        <v>Shirley</v>
      </c>
      <c r="C256" s="1" t="s">
        <v>1611</v>
      </c>
      <c r="D256" s="95" t="str">
        <f t="shared" si="25"/>
        <v>Davenport</v>
      </c>
      <c r="E256" s="95" t="str">
        <f t="shared" si="26"/>
        <v>Shirley Davenport</v>
      </c>
      <c r="F256" s="1" t="s">
        <v>1612</v>
      </c>
      <c r="G256" s="1" t="s">
        <v>1613</v>
      </c>
      <c r="H256" s="1" t="s">
        <v>104</v>
      </c>
      <c r="I256" s="1">
        <v>83642</v>
      </c>
      <c r="J256" s="95" t="str">
        <f t="shared" si="27"/>
        <v>2863 Modoc Alley Meridian ID 83642</v>
      </c>
      <c r="K256" s="1" t="s">
        <v>1615</v>
      </c>
      <c r="L256" s="95" t="str">
        <f t="shared" si="28"/>
        <v>208</v>
      </c>
      <c r="M256" s="95" t="str">
        <f t="shared" si="29"/>
        <v>846</v>
      </c>
      <c r="N256" s="95" t="str">
        <f t="shared" si="30"/>
        <v>4255</v>
      </c>
      <c r="O256" s="1" t="s">
        <v>1614</v>
      </c>
      <c r="P256" s="95" t="str">
        <f t="shared" si="31"/>
        <v>ShirleyJDavenport</v>
      </c>
    </row>
    <row r="257" spans="1:16">
      <c r="A257" s="1" t="s">
        <v>1616</v>
      </c>
      <c r="B257" s="95" t="str">
        <f t="shared" si="24"/>
        <v>Thomas</v>
      </c>
      <c r="C257" s="1" t="s">
        <v>1617</v>
      </c>
      <c r="D257" s="95" t="str">
        <f t="shared" si="25"/>
        <v>Miller</v>
      </c>
      <c r="E257" s="95" t="str">
        <f t="shared" si="26"/>
        <v>Thomas Miller</v>
      </c>
      <c r="F257" s="1" t="s">
        <v>1618</v>
      </c>
      <c r="G257" s="1" t="s">
        <v>1619</v>
      </c>
      <c r="H257" s="1" t="s">
        <v>98</v>
      </c>
      <c r="I257" s="1">
        <v>6702</v>
      </c>
      <c r="J257" s="95" t="str">
        <f t="shared" si="27"/>
        <v>4598 Asylum Avenue Waterbury CT 6702</v>
      </c>
      <c r="K257" s="1" t="s">
        <v>1621</v>
      </c>
      <c r="L257" s="95" t="str">
        <f t="shared" si="28"/>
        <v>203</v>
      </c>
      <c r="M257" s="95" t="str">
        <f t="shared" si="29"/>
        <v>756</v>
      </c>
      <c r="N257" s="95" t="str">
        <f t="shared" si="30"/>
        <v>4654</v>
      </c>
      <c r="O257" s="1" t="s">
        <v>1620</v>
      </c>
      <c r="P257" s="95" t="str">
        <f t="shared" si="31"/>
        <v>ThomasTMiller</v>
      </c>
    </row>
    <row r="258" spans="1:16">
      <c r="A258" s="1" t="s">
        <v>1622</v>
      </c>
      <c r="B258" s="95" t="str">
        <f t="shared" si="24"/>
        <v>Bobby</v>
      </c>
      <c r="C258" s="1" t="s">
        <v>1623</v>
      </c>
      <c r="D258" s="95" t="str">
        <f t="shared" si="25"/>
        <v>Peterson</v>
      </c>
      <c r="E258" s="95" t="str">
        <f t="shared" si="26"/>
        <v>Bobby Peterson</v>
      </c>
      <c r="F258" s="1" t="s">
        <v>1624</v>
      </c>
      <c r="G258" s="1" t="s">
        <v>536</v>
      </c>
      <c r="H258" s="1" t="s">
        <v>134</v>
      </c>
      <c r="I258" s="1">
        <v>37201</v>
      </c>
      <c r="J258" s="95" t="str">
        <f t="shared" si="27"/>
        <v>3420 Glory Road Nashville TN 37201</v>
      </c>
      <c r="K258" s="1" t="s">
        <v>1626</v>
      </c>
      <c r="L258" s="95" t="str">
        <f t="shared" si="28"/>
        <v>931</v>
      </c>
      <c r="M258" s="95" t="str">
        <f t="shared" si="29"/>
        <v>903</v>
      </c>
      <c r="N258" s="95" t="str">
        <f t="shared" si="30"/>
        <v>7838</v>
      </c>
      <c r="O258" s="1" t="s">
        <v>1625</v>
      </c>
      <c r="P258" s="95" t="str">
        <f t="shared" si="31"/>
        <v>BobbyPPeterson</v>
      </c>
    </row>
    <row r="259" spans="1:16">
      <c r="A259" s="1" t="s">
        <v>1627</v>
      </c>
      <c r="B259" s="95" t="str">
        <f t="shared" ref="B259:B322" si="32">TRIM(PROPER(A259))</f>
        <v>Cecelia</v>
      </c>
      <c r="C259" s="1" t="s">
        <v>1628</v>
      </c>
      <c r="D259" s="95" t="str">
        <f t="shared" ref="D259:D322" si="33">TRIM(PROPER(C259))</f>
        <v>Maniscalco</v>
      </c>
      <c r="E259" s="95" t="str">
        <f t="shared" ref="E259:E322" si="34">CONCATENATE(B259," ",D259)</f>
        <v>Cecelia Maniscalco</v>
      </c>
      <c r="F259" s="1" t="s">
        <v>1629</v>
      </c>
      <c r="G259" s="1" t="s">
        <v>1630</v>
      </c>
      <c r="H259" s="1" t="s">
        <v>128</v>
      </c>
      <c r="I259" s="1">
        <v>74003</v>
      </c>
      <c r="J259" s="95" t="str">
        <f t="shared" ref="J259:J322" si="35">F259&amp;" "&amp;G259&amp;" "&amp;H259&amp;" "&amp;I259</f>
        <v>208 Hornor Avenue Bartlesville OK 74003</v>
      </c>
      <c r="K259" s="1" t="s">
        <v>1632</v>
      </c>
      <c r="L259" s="95" t="str">
        <f t="shared" ref="L259:L322" si="36">LEFT(K259,3)</f>
        <v>918</v>
      </c>
      <c r="M259" s="95" t="str">
        <f t="shared" ref="M259:M322" si="37">MID(K259,5,3)</f>
        <v>327</v>
      </c>
      <c r="N259" s="95" t="str">
        <f t="shared" ref="N259:N322" si="38">RIGHT(K259,4)</f>
        <v>4974</v>
      </c>
      <c r="O259" s="1" t="s">
        <v>1631</v>
      </c>
      <c r="P259" s="95" t="str">
        <f t="shared" ref="P259:P322" si="39">LEFT(O259,SEARCH("@",O259)-1)</f>
        <v>CeceliaDManiscalco</v>
      </c>
    </row>
    <row r="260" spans="1:16">
      <c r="A260" s="1" t="s">
        <v>1344</v>
      </c>
      <c r="B260" s="95" t="str">
        <f t="shared" si="32"/>
        <v>Dorothy</v>
      </c>
      <c r="C260" s="1" t="s">
        <v>1633</v>
      </c>
      <c r="D260" s="95" t="str">
        <f t="shared" si="33"/>
        <v>Curry</v>
      </c>
      <c r="E260" s="95" t="str">
        <f t="shared" si="34"/>
        <v>Dorothy Curry</v>
      </c>
      <c r="F260" s="1" t="s">
        <v>1634</v>
      </c>
      <c r="G260" s="1" t="s">
        <v>1635</v>
      </c>
      <c r="H260" s="1" t="s">
        <v>125</v>
      </c>
      <c r="I260" s="1">
        <v>27401</v>
      </c>
      <c r="J260" s="95" t="str">
        <f t="shared" si="35"/>
        <v>3950 Bryan Street Greensboro NC 27401</v>
      </c>
      <c r="K260" s="1" t="s">
        <v>1637</v>
      </c>
      <c r="L260" s="95" t="str">
        <f t="shared" si="36"/>
        <v>336</v>
      </c>
      <c r="M260" s="95" t="str">
        <f t="shared" si="37"/>
        <v>272</v>
      </c>
      <c r="N260" s="95" t="str">
        <f t="shared" si="38"/>
        <v>7849</v>
      </c>
      <c r="O260" s="1" t="s">
        <v>1636</v>
      </c>
      <c r="P260" s="95" t="str">
        <f t="shared" si="39"/>
        <v>DorothyMCurry</v>
      </c>
    </row>
    <row r="261" spans="1:16">
      <c r="A261" s="1" t="s">
        <v>274</v>
      </c>
      <c r="B261" s="95" t="str">
        <f t="shared" si="32"/>
        <v>John</v>
      </c>
      <c r="C261" s="1" t="s">
        <v>1638</v>
      </c>
      <c r="D261" s="95" t="str">
        <f t="shared" si="33"/>
        <v>Sutter</v>
      </c>
      <c r="E261" s="95" t="str">
        <f t="shared" si="34"/>
        <v>John Sutter</v>
      </c>
      <c r="F261" s="1" t="s">
        <v>1639</v>
      </c>
      <c r="G261" s="1" t="s">
        <v>868</v>
      </c>
      <c r="H261" s="1" t="s">
        <v>115</v>
      </c>
      <c r="I261" s="1">
        <v>55406</v>
      </c>
      <c r="J261" s="95" t="str">
        <f t="shared" si="35"/>
        <v>3879 Rocket Drive Minneapolis MN 55406</v>
      </c>
      <c r="K261" s="1" t="s">
        <v>1641</v>
      </c>
      <c r="L261" s="95" t="str">
        <f t="shared" si="36"/>
        <v>612</v>
      </c>
      <c r="M261" s="95" t="str">
        <f t="shared" si="37"/>
        <v>802</v>
      </c>
      <c r="N261" s="95" t="str">
        <f t="shared" si="38"/>
        <v>7642</v>
      </c>
      <c r="O261" s="1" t="s">
        <v>1640</v>
      </c>
      <c r="P261" s="95" t="str">
        <f t="shared" si="39"/>
        <v>JohnESutter</v>
      </c>
    </row>
    <row r="262" spans="1:16">
      <c r="A262" s="1" t="s">
        <v>716</v>
      </c>
      <c r="B262" s="95" t="str">
        <f t="shared" si="32"/>
        <v>Michael</v>
      </c>
      <c r="C262" s="1" t="s">
        <v>1642</v>
      </c>
      <c r="D262" s="95" t="str">
        <f t="shared" si="33"/>
        <v>Sackett</v>
      </c>
      <c r="E262" s="95" t="str">
        <f t="shared" si="34"/>
        <v>Michael Sackett</v>
      </c>
      <c r="F262" s="1" t="s">
        <v>1643</v>
      </c>
      <c r="G262" s="1" t="s">
        <v>1644</v>
      </c>
      <c r="H262" s="1" t="s">
        <v>124</v>
      </c>
      <c r="I262" s="1">
        <v>13064</v>
      </c>
      <c r="J262" s="95" t="str">
        <f t="shared" si="35"/>
        <v>1250 James Avenue Fair Haven (Cayuga) NY 13064</v>
      </c>
      <c r="K262" s="1" t="s">
        <v>1646</v>
      </c>
      <c r="L262" s="95" t="str">
        <f t="shared" si="36"/>
        <v>315</v>
      </c>
      <c r="M262" s="95" t="str">
        <f t="shared" si="37"/>
        <v>947</v>
      </c>
      <c r="N262" s="95" t="str">
        <f t="shared" si="38"/>
        <v>9213</v>
      </c>
      <c r="O262" s="1" t="s">
        <v>1645</v>
      </c>
      <c r="P262" s="95" t="str">
        <f t="shared" si="39"/>
        <v>MichaelBSackett</v>
      </c>
    </row>
    <row r="263" spans="1:16">
      <c r="A263" s="1" t="s">
        <v>1433</v>
      </c>
      <c r="B263" s="95" t="str">
        <f t="shared" si="32"/>
        <v>Paul</v>
      </c>
      <c r="C263" s="1" t="s">
        <v>1647</v>
      </c>
      <c r="D263" s="95" t="str">
        <f t="shared" si="33"/>
        <v>Cook</v>
      </c>
      <c r="E263" s="95" t="str">
        <f t="shared" si="34"/>
        <v>Paul Cook</v>
      </c>
      <c r="F263" s="1" t="s">
        <v>1648</v>
      </c>
      <c r="G263" s="1" t="s">
        <v>1649</v>
      </c>
      <c r="H263" s="1" t="s">
        <v>115</v>
      </c>
      <c r="I263" s="1">
        <v>56141</v>
      </c>
      <c r="J263" s="95" t="str">
        <f t="shared" si="35"/>
        <v>1225 Rosewood Court Iona MN 56141</v>
      </c>
      <c r="K263" s="1" t="s">
        <v>1651</v>
      </c>
      <c r="L263" s="95" t="str">
        <f t="shared" si="36"/>
        <v>507</v>
      </c>
      <c r="M263" s="95" t="str">
        <f t="shared" si="37"/>
        <v>264</v>
      </c>
      <c r="N263" s="95" t="str">
        <f t="shared" si="38"/>
        <v>9162</v>
      </c>
      <c r="O263" s="1" t="s">
        <v>1650</v>
      </c>
      <c r="P263" s="95" t="str">
        <f t="shared" si="39"/>
        <v>PaulCCook</v>
      </c>
    </row>
    <row r="264" spans="1:16">
      <c r="A264" s="1" t="s">
        <v>395</v>
      </c>
      <c r="B264" s="95" t="str">
        <f t="shared" si="32"/>
        <v>Robert</v>
      </c>
      <c r="C264" s="1" t="s">
        <v>1652</v>
      </c>
      <c r="D264" s="95" t="str">
        <f t="shared" si="33"/>
        <v>Behrens</v>
      </c>
      <c r="E264" s="95" t="str">
        <f t="shared" si="34"/>
        <v>Robert Behrens</v>
      </c>
      <c r="F264" s="1" t="s">
        <v>1653</v>
      </c>
      <c r="G264" s="1" t="s">
        <v>73</v>
      </c>
      <c r="H264" s="1" t="s">
        <v>124</v>
      </c>
      <c r="I264" s="1">
        <v>10033</v>
      </c>
      <c r="J264" s="95" t="str">
        <f t="shared" si="35"/>
        <v>714 Rosewood Lane New York NY 10033</v>
      </c>
      <c r="K264" s="1" t="s">
        <v>1655</v>
      </c>
      <c r="L264" s="95" t="str">
        <f t="shared" si="36"/>
        <v>212</v>
      </c>
      <c r="M264" s="95" t="str">
        <f t="shared" si="37"/>
        <v>923</v>
      </c>
      <c r="N264" s="95" t="str">
        <f t="shared" si="38"/>
        <v>0087</v>
      </c>
      <c r="O264" s="1" t="s">
        <v>1654</v>
      </c>
      <c r="P264" s="95" t="str">
        <f t="shared" si="39"/>
        <v>RobertDBehrens</v>
      </c>
    </row>
    <row r="265" spans="1:16">
      <c r="A265" s="1" t="s">
        <v>1656</v>
      </c>
      <c r="B265" s="95" t="str">
        <f t="shared" si="32"/>
        <v>Chester</v>
      </c>
      <c r="C265" s="1" t="s">
        <v>1657</v>
      </c>
      <c r="D265" s="95" t="str">
        <f t="shared" si="33"/>
        <v>Robinson</v>
      </c>
      <c r="E265" s="95" t="str">
        <f t="shared" si="34"/>
        <v>Chester Robinson</v>
      </c>
      <c r="F265" s="1" t="s">
        <v>1658</v>
      </c>
      <c r="G265" s="1" t="s">
        <v>1659</v>
      </c>
      <c r="H265" s="1" t="s">
        <v>115</v>
      </c>
      <c r="I265" s="1">
        <v>56001</v>
      </c>
      <c r="J265" s="95" t="str">
        <f t="shared" si="35"/>
        <v>202 Pritchard Court Mankato MN 56001</v>
      </c>
      <c r="K265" s="1" t="s">
        <v>1661</v>
      </c>
      <c r="L265" s="95" t="str">
        <f t="shared" si="36"/>
        <v>507</v>
      </c>
      <c r="M265" s="95" t="str">
        <f t="shared" si="37"/>
        <v>380</v>
      </c>
      <c r="N265" s="95" t="str">
        <f t="shared" si="38"/>
        <v>7249</v>
      </c>
      <c r="O265" s="1" t="s">
        <v>1660</v>
      </c>
      <c r="P265" s="95" t="str">
        <f t="shared" si="39"/>
        <v>ChesterSRobinson</v>
      </c>
    </row>
    <row r="266" spans="1:16">
      <c r="A266" s="1" t="s">
        <v>1662</v>
      </c>
      <c r="B266" s="95" t="str">
        <f t="shared" si="32"/>
        <v>Fredrick</v>
      </c>
      <c r="C266" s="1" t="s">
        <v>1663</v>
      </c>
      <c r="D266" s="95" t="str">
        <f t="shared" si="33"/>
        <v>Kirst</v>
      </c>
      <c r="E266" s="95" t="str">
        <f t="shared" si="34"/>
        <v>Fredrick Kirst</v>
      </c>
      <c r="F266" s="1" t="s">
        <v>1664</v>
      </c>
      <c r="G266" s="1" t="s">
        <v>1665</v>
      </c>
      <c r="H266" s="1" t="s">
        <v>135</v>
      </c>
      <c r="I266" s="1">
        <v>75601</v>
      </c>
      <c r="J266" s="95" t="str">
        <f t="shared" si="35"/>
        <v>3617 Pickens Way Longview TX 75601</v>
      </c>
      <c r="K266" s="1" t="s">
        <v>1667</v>
      </c>
      <c r="L266" s="95" t="str">
        <f t="shared" si="36"/>
        <v>903</v>
      </c>
      <c r="M266" s="95" t="str">
        <f t="shared" si="37"/>
        <v>330</v>
      </c>
      <c r="N266" s="95" t="str">
        <f t="shared" si="38"/>
        <v>0685</v>
      </c>
      <c r="O266" s="1" t="s">
        <v>1666</v>
      </c>
      <c r="P266" s="95" t="str">
        <f t="shared" si="39"/>
        <v>FredrickVKirst</v>
      </c>
    </row>
    <row r="267" spans="1:16">
      <c r="A267" s="1" t="s">
        <v>1668</v>
      </c>
      <c r="B267" s="95" t="str">
        <f t="shared" si="32"/>
        <v>Randall</v>
      </c>
      <c r="C267" s="1" t="s">
        <v>1669</v>
      </c>
      <c r="D267" s="95" t="str">
        <f t="shared" si="33"/>
        <v>Beaty</v>
      </c>
      <c r="E267" s="95" t="str">
        <f t="shared" si="34"/>
        <v>Randall Beaty</v>
      </c>
      <c r="F267" s="1" t="s">
        <v>1670</v>
      </c>
      <c r="G267" s="1" t="s">
        <v>1671</v>
      </c>
      <c r="H267" s="1" t="s">
        <v>102</v>
      </c>
      <c r="I267" s="1">
        <v>30601</v>
      </c>
      <c r="J267" s="95" t="str">
        <f t="shared" si="35"/>
        <v>860 Davis Street Athens GA 30601</v>
      </c>
      <c r="K267" s="1" t="s">
        <v>1673</v>
      </c>
      <c r="L267" s="95" t="str">
        <f t="shared" si="36"/>
        <v>706</v>
      </c>
      <c r="M267" s="95" t="str">
        <f t="shared" si="37"/>
        <v>389</v>
      </c>
      <c r="N267" s="95" t="str">
        <f t="shared" si="38"/>
        <v>3066</v>
      </c>
      <c r="O267" s="1" t="s">
        <v>1672</v>
      </c>
      <c r="P267" s="95" t="str">
        <f t="shared" si="39"/>
        <v>RandallDBeaty</v>
      </c>
    </row>
    <row r="268" spans="1:16">
      <c r="A268" s="1" t="s">
        <v>898</v>
      </c>
      <c r="B268" s="95" t="str">
        <f t="shared" si="32"/>
        <v>Linda</v>
      </c>
      <c r="C268" s="1" t="s">
        <v>1602</v>
      </c>
      <c r="D268" s="95" t="str">
        <f t="shared" si="33"/>
        <v>Hernandez</v>
      </c>
      <c r="E268" s="95" t="str">
        <f t="shared" si="34"/>
        <v>Linda Hernandez</v>
      </c>
      <c r="F268" s="1" t="s">
        <v>1674</v>
      </c>
      <c r="G268" s="1" t="s">
        <v>1675</v>
      </c>
      <c r="H268" s="1" t="s">
        <v>124</v>
      </c>
      <c r="I268" s="1">
        <v>14424</v>
      </c>
      <c r="J268" s="95" t="str">
        <f t="shared" si="35"/>
        <v>2354 Walt Nuzum Farm Road Canandaigua NY 14424</v>
      </c>
      <c r="K268" s="1" t="s">
        <v>1677</v>
      </c>
      <c r="L268" s="95" t="str">
        <f t="shared" si="36"/>
        <v>585</v>
      </c>
      <c r="M268" s="95" t="str">
        <f t="shared" si="37"/>
        <v>396</v>
      </c>
      <c r="N268" s="95" t="str">
        <f t="shared" si="38"/>
        <v>9512</v>
      </c>
      <c r="O268" s="1" t="s">
        <v>1676</v>
      </c>
      <c r="P268" s="95" t="str">
        <f t="shared" si="39"/>
        <v>LindaRHernandez</v>
      </c>
    </row>
    <row r="269" spans="1:16">
      <c r="A269" s="1" t="s">
        <v>1678</v>
      </c>
      <c r="B269" s="95" t="str">
        <f t="shared" si="32"/>
        <v>Jerome</v>
      </c>
      <c r="C269" s="1" t="s">
        <v>1679</v>
      </c>
      <c r="D269" s="95" t="str">
        <f t="shared" si="33"/>
        <v>Perry</v>
      </c>
      <c r="E269" s="95" t="str">
        <f t="shared" si="34"/>
        <v>Jerome Perry</v>
      </c>
      <c r="F269" s="1" t="s">
        <v>1680</v>
      </c>
      <c r="G269" s="1" t="s">
        <v>1681</v>
      </c>
      <c r="H269" s="1" t="s">
        <v>130</v>
      </c>
      <c r="I269" s="1">
        <v>15904</v>
      </c>
      <c r="J269" s="95" t="str">
        <f t="shared" si="35"/>
        <v>440 Harley Brook Lane Johnstown PA 15904</v>
      </c>
      <c r="K269" s="1" t="s">
        <v>1683</v>
      </c>
      <c r="L269" s="95" t="str">
        <f t="shared" si="36"/>
        <v>814</v>
      </c>
      <c r="M269" s="95" t="str">
        <f t="shared" si="37"/>
        <v>599</v>
      </c>
      <c r="N269" s="95" t="str">
        <f t="shared" si="38"/>
        <v>6725</v>
      </c>
      <c r="O269" s="1" t="s">
        <v>1682</v>
      </c>
      <c r="P269" s="95" t="str">
        <f t="shared" si="39"/>
        <v>JeromeLPerry</v>
      </c>
    </row>
    <row r="270" spans="1:16">
      <c r="A270" s="1" t="s">
        <v>452</v>
      </c>
      <c r="B270" s="95" t="str">
        <f t="shared" si="32"/>
        <v>Richard</v>
      </c>
      <c r="C270" s="1" t="s">
        <v>1684</v>
      </c>
      <c r="D270" s="95" t="str">
        <f t="shared" si="33"/>
        <v>Pittman</v>
      </c>
      <c r="E270" s="95" t="str">
        <f t="shared" si="34"/>
        <v>Richard Pittman</v>
      </c>
      <c r="F270" s="1" t="s">
        <v>1685</v>
      </c>
      <c r="G270" s="1" t="s">
        <v>1686</v>
      </c>
      <c r="H270" s="1" t="s">
        <v>141</v>
      </c>
      <c r="I270" s="1">
        <v>54481</v>
      </c>
      <c r="J270" s="95" t="str">
        <f t="shared" si="35"/>
        <v>3874 Tea Berry Lane Stevens Point WI 54481</v>
      </c>
      <c r="K270" s="1" t="s">
        <v>1688</v>
      </c>
      <c r="L270" s="95" t="str">
        <f t="shared" si="36"/>
        <v>715</v>
      </c>
      <c r="M270" s="95" t="str">
        <f t="shared" si="37"/>
        <v>722</v>
      </c>
      <c r="N270" s="95" t="str">
        <f t="shared" si="38"/>
        <v>0751</v>
      </c>
      <c r="O270" s="1" t="s">
        <v>1687</v>
      </c>
      <c r="P270" s="95" t="str">
        <f t="shared" si="39"/>
        <v>RichardMPittman</v>
      </c>
    </row>
    <row r="271" spans="1:16">
      <c r="A271" s="1" t="s">
        <v>1689</v>
      </c>
      <c r="B271" s="95" t="str">
        <f t="shared" si="32"/>
        <v>Helen</v>
      </c>
      <c r="C271" s="1" t="s">
        <v>1690</v>
      </c>
      <c r="D271" s="95" t="str">
        <f t="shared" si="33"/>
        <v>Olson</v>
      </c>
      <c r="E271" s="95" t="str">
        <f t="shared" si="34"/>
        <v>Helen Olson</v>
      </c>
      <c r="F271" s="1" t="s">
        <v>1691</v>
      </c>
      <c r="G271" s="1" t="s">
        <v>1692</v>
      </c>
      <c r="H271" s="1" t="s">
        <v>124</v>
      </c>
      <c r="I271" s="1">
        <v>13057</v>
      </c>
      <c r="J271" s="95" t="str">
        <f t="shared" si="35"/>
        <v>2493 Oak Street East Syracuse NY 13057</v>
      </c>
      <c r="K271" s="1" t="s">
        <v>1694</v>
      </c>
      <c r="L271" s="95" t="str">
        <f t="shared" si="36"/>
        <v>315</v>
      </c>
      <c r="M271" s="95" t="str">
        <f t="shared" si="37"/>
        <v>405</v>
      </c>
      <c r="N271" s="95" t="str">
        <f t="shared" si="38"/>
        <v>8099</v>
      </c>
      <c r="O271" s="1" t="s">
        <v>1693</v>
      </c>
      <c r="P271" s="95" t="str">
        <f t="shared" si="39"/>
        <v>HelenDOlson</v>
      </c>
    </row>
    <row r="272" spans="1:16">
      <c r="A272" s="1" t="s">
        <v>1695</v>
      </c>
      <c r="B272" s="95" t="str">
        <f t="shared" si="32"/>
        <v>Ruth</v>
      </c>
      <c r="C272" s="1" t="s">
        <v>1554</v>
      </c>
      <c r="D272" s="95" t="str">
        <f t="shared" si="33"/>
        <v>Ward</v>
      </c>
      <c r="E272" s="95" t="str">
        <f t="shared" si="34"/>
        <v>Ruth Ward</v>
      </c>
      <c r="F272" s="1" t="s">
        <v>1696</v>
      </c>
      <c r="G272" s="1" t="s">
        <v>1697</v>
      </c>
      <c r="H272" s="1" t="s">
        <v>135</v>
      </c>
      <c r="I272" s="1">
        <v>78550</v>
      </c>
      <c r="J272" s="95" t="str">
        <f t="shared" si="35"/>
        <v>2706 Adamsville Road Harlingen TX 78550</v>
      </c>
      <c r="K272" s="1" t="s">
        <v>1699</v>
      </c>
      <c r="L272" s="95" t="str">
        <f t="shared" si="36"/>
        <v>956</v>
      </c>
      <c r="M272" s="95" t="str">
        <f t="shared" si="37"/>
        <v>707</v>
      </c>
      <c r="N272" s="95" t="str">
        <f t="shared" si="38"/>
        <v>0282</v>
      </c>
      <c r="O272" s="1" t="s">
        <v>1698</v>
      </c>
      <c r="P272" s="95" t="str">
        <f t="shared" si="39"/>
        <v>RuthGWard</v>
      </c>
    </row>
    <row r="273" spans="1:16">
      <c r="A273" s="1" t="s">
        <v>971</v>
      </c>
      <c r="B273" s="95" t="str">
        <f t="shared" si="32"/>
        <v>Gregory</v>
      </c>
      <c r="C273" s="1" t="s">
        <v>1700</v>
      </c>
      <c r="D273" s="95" t="str">
        <f t="shared" si="33"/>
        <v>Read</v>
      </c>
      <c r="E273" s="95" t="str">
        <f t="shared" si="34"/>
        <v>Gregory Read</v>
      </c>
      <c r="F273" s="1" t="s">
        <v>1701</v>
      </c>
      <c r="G273" s="1" t="s">
        <v>312</v>
      </c>
      <c r="H273" s="1" t="s">
        <v>135</v>
      </c>
      <c r="I273" s="1">
        <v>75247</v>
      </c>
      <c r="J273" s="95" t="str">
        <f t="shared" si="35"/>
        <v>208 Liberty Street Dallas TX 75247</v>
      </c>
      <c r="K273" s="1" t="s">
        <v>1703</v>
      </c>
      <c r="L273" s="95" t="str">
        <f t="shared" si="36"/>
        <v>214</v>
      </c>
      <c r="M273" s="95" t="str">
        <f t="shared" si="37"/>
        <v>905</v>
      </c>
      <c r="N273" s="95" t="str">
        <f t="shared" si="38"/>
        <v>1653</v>
      </c>
      <c r="O273" s="1" t="s">
        <v>1702</v>
      </c>
      <c r="P273" s="95" t="str">
        <f t="shared" si="39"/>
        <v>GregoryJRead</v>
      </c>
    </row>
    <row r="274" spans="1:16">
      <c r="A274" s="1" t="s">
        <v>716</v>
      </c>
      <c r="B274" s="95" t="str">
        <f t="shared" si="32"/>
        <v>Michael</v>
      </c>
      <c r="C274" s="1" t="s">
        <v>1704</v>
      </c>
      <c r="D274" s="95" t="str">
        <f t="shared" si="33"/>
        <v>Schiro</v>
      </c>
      <c r="E274" s="95" t="str">
        <f t="shared" si="34"/>
        <v>Michael Schiro</v>
      </c>
      <c r="F274" s="1" t="s">
        <v>1705</v>
      </c>
      <c r="G274" s="1" t="s">
        <v>1706</v>
      </c>
      <c r="H274" s="1" t="s">
        <v>130</v>
      </c>
      <c r="I274" s="1">
        <v>19403</v>
      </c>
      <c r="J274" s="95" t="str">
        <f t="shared" si="35"/>
        <v>2276 Clinton Street Norristown PA 19403</v>
      </c>
      <c r="K274" s="1" t="s">
        <v>1708</v>
      </c>
      <c r="L274" s="95" t="str">
        <f t="shared" si="36"/>
        <v>484</v>
      </c>
      <c r="M274" s="95" t="str">
        <f t="shared" si="37"/>
        <v>979</v>
      </c>
      <c r="N274" s="95" t="str">
        <f t="shared" si="38"/>
        <v>2720</v>
      </c>
      <c r="O274" s="1" t="s">
        <v>1707</v>
      </c>
      <c r="P274" s="95" t="str">
        <f t="shared" si="39"/>
        <v>MichaelMSchiro</v>
      </c>
    </row>
    <row r="275" spans="1:16">
      <c r="A275" s="1" t="s">
        <v>1709</v>
      </c>
      <c r="B275" s="95" t="str">
        <f t="shared" si="32"/>
        <v>Fumiko</v>
      </c>
      <c r="C275" s="1" t="s">
        <v>1710</v>
      </c>
      <c r="D275" s="95" t="str">
        <f t="shared" si="33"/>
        <v>Estep</v>
      </c>
      <c r="E275" s="95" t="str">
        <f t="shared" si="34"/>
        <v>Fumiko Estep</v>
      </c>
      <c r="F275" s="1" t="s">
        <v>1711</v>
      </c>
      <c r="G275" s="1" t="s">
        <v>1712</v>
      </c>
      <c r="H275" s="1" t="s">
        <v>98</v>
      </c>
      <c r="I275" s="1">
        <v>6770</v>
      </c>
      <c r="J275" s="95" t="str">
        <f t="shared" si="35"/>
        <v>1121 Asylum Avenue Naugatuck CT 6770</v>
      </c>
      <c r="K275" s="1" t="s">
        <v>1714</v>
      </c>
      <c r="L275" s="95" t="str">
        <f t="shared" si="36"/>
        <v>203</v>
      </c>
      <c r="M275" s="95" t="str">
        <f t="shared" si="37"/>
        <v>720</v>
      </c>
      <c r="N275" s="95" t="str">
        <f t="shared" si="38"/>
        <v>8403</v>
      </c>
      <c r="O275" s="1" t="s">
        <v>1713</v>
      </c>
      <c r="P275" s="95" t="str">
        <f t="shared" si="39"/>
        <v>FumikoAEstep</v>
      </c>
    </row>
    <row r="276" spans="1:16">
      <c r="A276" s="1" t="s">
        <v>716</v>
      </c>
      <c r="B276" s="95" t="str">
        <f t="shared" si="32"/>
        <v>Michael</v>
      </c>
      <c r="C276" s="1" t="s">
        <v>1715</v>
      </c>
      <c r="D276" s="95" t="str">
        <f t="shared" si="33"/>
        <v>Pinney</v>
      </c>
      <c r="E276" s="95" t="str">
        <f t="shared" si="34"/>
        <v>Michael Pinney</v>
      </c>
      <c r="F276" s="1" t="s">
        <v>1716</v>
      </c>
      <c r="G276" s="1" t="s">
        <v>1717</v>
      </c>
      <c r="H276" s="1" t="s">
        <v>124</v>
      </c>
      <c r="I276" s="1">
        <v>11530</v>
      </c>
      <c r="J276" s="95" t="str">
        <f t="shared" si="35"/>
        <v>3149 Stanley Avenue Garden City NY 11530</v>
      </c>
      <c r="K276" s="1" t="s">
        <v>1719</v>
      </c>
      <c r="L276" s="95" t="str">
        <f t="shared" si="36"/>
        <v>516</v>
      </c>
      <c r="M276" s="95" t="str">
        <f t="shared" si="37"/>
        <v>534</v>
      </c>
      <c r="N276" s="95" t="str">
        <f t="shared" si="38"/>
        <v>2203</v>
      </c>
      <c r="O276" s="1" t="s">
        <v>1718</v>
      </c>
      <c r="P276" s="95" t="str">
        <f t="shared" si="39"/>
        <v>MichaelDPinney</v>
      </c>
    </row>
    <row r="277" spans="1:16">
      <c r="A277" s="1" t="s">
        <v>1720</v>
      </c>
      <c r="B277" s="95" t="str">
        <f t="shared" si="32"/>
        <v>Jessica</v>
      </c>
      <c r="C277" s="1" t="s">
        <v>1721</v>
      </c>
      <c r="D277" s="95" t="str">
        <f t="shared" si="33"/>
        <v>Chaudhry</v>
      </c>
      <c r="E277" s="95" t="str">
        <f t="shared" si="34"/>
        <v>Jessica Chaudhry</v>
      </c>
      <c r="F277" s="1" t="s">
        <v>1722</v>
      </c>
      <c r="G277" s="1" t="s">
        <v>1723</v>
      </c>
      <c r="H277" s="1" t="s">
        <v>122</v>
      </c>
      <c r="I277" s="1">
        <v>8070</v>
      </c>
      <c r="J277" s="95" t="str">
        <f t="shared" si="35"/>
        <v>4111 Prospect Street Pennsville NJ 8070</v>
      </c>
      <c r="K277" s="1" t="s">
        <v>1725</v>
      </c>
      <c r="L277" s="95" t="str">
        <f t="shared" si="36"/>
        <v>856</v>
      </c>
      <c r="M277" s="95" t="str">
        <f t="shared" si="37"/>
        <v>678</v>
      </c>
      <c r="N277" s="95" t="str">
        <f t="shared" si="38"/>
        <v>0016</v>
      </c>
      <c r="O277" s="1" t="s">
        <v>1724</v>
      </c>
      <c r="P277" s="95" t="str">
        <f t="shared" si="39"/>
        <v>JessicaBChaudhry</v>
      </c>
    </row>
    <row r="278" spans="1:16">
      <c r="A278" s="1" t="s">
        <v>1726</v>
      </c>
      <c r="B278" s="95" t="str">
        <f t="shared" si="32"/>
        <v>Emilia</v>
      </c>
      <c r="C278" s="1" t="s">
        <v>517</v>
      </c>
      <c r="D278" s="95" t="str">
        <f t="shared" si="33"/>
        <v>Brown</v>
      </c>
      <c r="E278" s="95" t="str">
        <f t="shared" si="34"/>
        <v>Emilia Brown</v>
      </c>
      <c r="F278" s="1" t="s">
        <v>1727</v>
      </c>
      <c r="G278" s="1" t="s">
        <v>1728</v>
      </c>
      <c r="H278" s="1" t="s">
        <v>132</v>
      </c>
      <c r="I278" s="1">
        <v>29536</v>
      </c>
      <c r="J278" s="95" t="str">
        <f t="shared" si="35"/>
        <v>1962 Camden Place Dillon SC 29536</v>
      </c>
      <c r="K278" s="1" t="s">
        <v>1730</v>
      </c>
      <c r="L278" s="95" t="str">
        <f t="shared" si="36"/>
        <v>843</v>
      </c>
      <c r="M278" s="95" t="str">
        <f t="shared" si="37"/>
        <v>841</v>
      </c>
      <c r="N278" s="95" t="str">
        <f t="shared" si="38"/>
        <v>0937</v>
      </c>
      <c r="O278" s="1" t="s">
        <v>1729</v>
      </c>
      <c r="P278" s="95" t="str">
        <f t="shared" si="39"/>
        <v>EmiliaKBrown</v>
      </c>
    </row>
    <row r="279" spans="1:16">
      <c r="A279" s="1" t="s">
        <v>871</v>
      </c>
      <c r="B279" s="95" t="str">
        <f t="shared" si="32"/>
        <v>Kenneth</v>
      </c>
      <c r="C279" s="1" t="s">
        <v>1033</v>
      </c>
      <c r="D279" s="95" t="str">
        <f t="shared" si="33"/>
        <v>Hughes</v>
      </c>
      <c r="E279" s="95" t="str">
        <f t="shared" si="34"/>
        <v>Kenneth Hughes</v>
      </c>
      <c r="F279" s="1" t="s">
        <v>1731</v>
      </c>
      <c r="G279" s="1" t="s">
        <v>1732</v>
      </c>
      <c r="H279" s="1" t="s">
        <v>115</v>
      </c>
      <c r="I279" s="1">
        <v>51334</v>
      </c>
      <c r="J279" s="95" t="str">
        <f t="shared" si="35"/>
        <v>1522 Pineview Drive Estherville MN 51334</v>
      </c>
      <c r="K279" s="1" t="s">
        <v>1734</v>
      </c>
      <c r="L279" s="95" t="str">
        <f t="shared" si="36"/>
        <v>507</v>
      </c>
      <c r="M279" s="95" t="str">
        <f t="shared" si="37"/>
        <v>862</v>
      </c>
      <c r="N279" s="95" t="str">
        <f t="shared" si="38"/>
        <v>7634</v>
      </c>
      <c r="O279" s="1" t="s">
        <v>1733</v>
      </c>
      <c r="P279" s="95" t="str">
        <f t="shared" si="39"/>
        <v>KennethBHughes</v>
      </c>
    </row>
    <row r="280" spans="1:16">
      <c r="A280" s="1" t="s">
        <v>728</v>
      </c>
      <c r="B280" s="95" t="str">
        <f t="shared" si="32"/>
        <v>Janet</v>
      </c>
      <c r="C280" s="1" t="s">
        <v>1735</v>
      </c>
      <c r="D280" s="95" t="str">
        <f t="shared" si="33"/>
        <v>Mccary</v>
      </c>
      <c r="E280" s="95" t="str">
        <f t="shared" si="34"/>
        <v>Janet Mccary</v>
      </c>
      <c r="F280" s="1" t="s">
        <v>1736</v>
      </c>
      <c r="G280" s="1" t="s">
        <v>781</v>
      </c>
      <c r="H280" s="1" t="s">
        <v>113</v>
      </c>
      <c r="I280" s="1">
        <v>1109</v>
      </c>
      <c r="J280" s="95" t="str">
        <f t="shared" si="35"/>
        <v>1882 Hilltop Street Springfield MA 1109</v>
      </c>
      <c r="K280" s="1" t="s">
        <v>1738</v>
      </c>
      <c r="L280" s="95" t="str">
        <f t="shared" si="36"/>
        <v>413</v>
      </c>
      <c r="M280" s="95" t="str">
        <f t="shared" si="37"/>
        <v>612</v>
      </c>
      <c r="N280" s="95" t="str">
        <f t="shared" si="38"/>
        <v>2907</v>
      </c>
      <c r="O280" s="1" t="s">
        <v>1737</v>
      </c>
      <c r="P280" s="95" t="str">
        <f t="shared" si="39"/>
        <v>JanetBMcCary</v>
      </c>
    </row>
    <row r="281" spans="1:16">
      <c r="A281" s="1" t="s">
        <v>767</v>
      </c>
      <c r="B281" s="95" t="str">
        <f t="shared" si="32"/>
        <v>Jason</v>
      </c>
      <c r="C281" s="1" t="s">
        <v>1739</v>
      </c>
      <c r="D281" s="95" t="str">
        <f t="shared" si="33"/>
        <v>Almanza</v>
      </c>
      <c r="E281" s="95" t="str">
        <f t="shared" si="34"/>
        <v>Jason Almanza</v>
      </c>
      <c r="F281" s="1" t="s">
        <v>1740</v>
      </c>
      <c r="G281" s="1" t="s">
        <v>1741</v>
      </c>
      <c r="H281" s="1" t="s">
        <v>96</v>
      </c>
      <c r="I281" s="1">
        <v>93010</v>
      </c>
      <c r="J281" s="95" t="str">
        <f t="shared" si="35"/>
        <v>4594 Diane Street Camarillo CA 93010</v>
      </c>
      <c r="K281" s="1" t="s">
        <v>1743</v>
      </c>
      <c r="L281" s="95" t="str">
        <f t="shared" si="36"/>
        <v>805</v>
      </c>
      <c r="M281" s="95" t="str">
        <f t="shared" si="37"/>
        <v>386</v>
      </c>
      <c r="N281" s="95" t="str">
        <f t="shared" si="38"/>
        <v>5275</v>
      </c>
      <c r="O281" s="1" t="s">
        <v>1742</v>
      </c>
      <c r="P281" s="95" t="str">
        <f t="shared" si="39"/>
        <v>JasonVAlmanza</v>
      </c>
    </row>
    <row r="282" spans="1:16">
      <c r="A282" s="1" t="s">
        <v>689</v>
      </c>
      <c r="B282" s="95" t="str">
        <f t="shared" si="32"/>
        <v>Antonio</v>
      </c>
      <c r="C282" s="1" t="s">
        <v>1744</v>
      </c>
      <c r="D282" s="95" t="str">
        <f t="shared" si="33"/>
        <v>Peters</v>
      </c>
      <c r="E282" s="95" t="str">
        <f t="shared" si="34"/>
        <v>Antonio Peters</v>
      </c>
      <c r="F282" s="1" t="s">
        <v>1745</v>
      </c>
      <c r="G282" s="1" t="s">
        <v>1746</v>
      </c>
      <c r="H282" s="1" t="s">
        <v>132</v>
      </c>
      <c r="I282" s="1">
        <v>29591</v>
      </c>
      <c r="J282" s="95" t="str">
        <f t="shared" si="35"/>
        <v>3778 Poe Road Scranton SC 29591</v>
      </c>
      <c r="K282" s="1" t="s">
        <v>1748</v>
      </c>
      <c r="L282" s="95" t="str">
        <f t="shared" si="36"/>
        <v>843</v>
      </c>
      <c r="M282" s="95" t="str">
        <f t="shared" si="37"/>
        <v>210</v>
      </c>
      <c r="N282" s="95" t="str">
        <f t="shared" si="38"/>
        <v>7921</v>
      </c>
      <c r="O282" s="1" t="s">
        <v>1747</v>
      </c>
      <c r="P282" s="95" t="str">
        <f t="shared" si="39"/>
        <v>AntonioMPeters</v>
      </c>
    </row>
    <row r="283" spans="1:16">
      <c r="A283" s="1" t="s">
        <v>1292</v>
      </c>
      <c r="B283" s="95" t="str">
        <f t="shared" si="32"/>
        <v>Joan</v>
      </c>
      <c r="C283" s="1" t="s">
        <v>1749</v>
      </c>
      <c r="D283" s="95" t="str">
        <f t="shared" si="33"/>
        <v>Tripp</v>
      </c>
      <c r="E283" s="95" t="str">
        <f t="shared" si="34"/>
        <v>Joan Tripp</v>
      </c>
      <c r="F283" s="1" t="s">
        <v>1750</v>
      </c>
      <c r="G283" s="1" t="s">
        <v>1751</v>
      </c>
      <c r="H283" s="1" t="s">
        <v>112</v>
      </c>
      <c r="I283" s="1">
        <v>21122</v>
      </c>
      <c r="J283" s="95" t="str">
        <f t="shared" si="35"/>
        <v>1719 Green Gate Lane Armiger MD 21122</v>
      </c>
      <c r="K283" s="1" t="s">
        <v>1753</v>
      </c>
      <c r="L283" s="95" t="str">
        <f t="shared" si="36"/>
        <v>443</v>
      </c>
      <c r="M283" s="95" t="str">
        <f t="shared" si="37"/>
        <v>770</v>
      </c>
      <c r="N283" s="95" t="str">
        <f t="shared" si="38"/>
        <v>5360</v>
      </c>
      <c r="O283" s="1" t="s">
        <v>1752</v>
      </c>
      <c r="P283" s="95" t="str">
        <f t="shared" si="39"/>
        <v>JoanBTripp</v>
      </c>
    </row>
    <row r="284" spans="1:16">
      <c r="A284" s="1" t="s">
        <v>274</v>
      </c>
      <c r="B284" s="95" t="str">
        <f t="shared" si="32"/>
        <v>John</v>
      </c>
      <c r="C284" s="1" t="s">
        <v>1754</v>
      </c>
      <c r="D284" s="95" t="str">
        <f t="shared" si="33"/>
        <v>Bradley</v>
      </c>
      <c r="E284" s="95" t="str">
        <f t="shared" si="34"/>
        <v>John Bradley</v>
      </c>
      <c r="F284" s="1" t="s">
        <v>1755</v>
      </c>
      <c r="G284" s="1" t="s">
        <v>73</v>
      </c>
      <c r="H284" s="1" t="s">
        <v>124</v>
      </c>
      <c r="I284" s="1">
        <v>10022</v>
      </c>
      <c r="J284" s="95" t="str">
        <f t="shared" si="35"/>
        <v>1779 Rosewood Lane New York NY 10022</v>
      </c>
      <c r="K284" s="1" t="s">
        <v>1757</v>
      </c>
      <c r="L284" s="95" t="str">
        <f t="shared" si="36"/>
        <v>212</v>
      </c>
      <c r="M284" s="95" t="str">
        <f t="shared" si="37"/>
        <v>906</v>
      </c>
      <c r="N284" s="95" t="str">
        <f t="shared" si="38"/>
        <v>5369</v>
      </c>
      <c r="O284" s="1" t="s">
        <v>1756</v>
      </c>
      <c r="P284" s="95" t="str">
        <f t="shared" si="39"/>
        <v>JohnMBradley</v>
      </c>
    </row>
    <row r="285" spans="1:16">
      <c r="A285" s="1" t="s">
        <v>365</v>
      </c>
      <c r="B285" s="95" t="str">
        <f t="shared" si="32"/>
        <v>Laura</v>
      </c>
      <c r="C285" s="1" t="s">
        <v>1758</v>
      </c>
      <c r="D285" s="95" t="str">
        <f t="shared" si="33"/>
        <v>Medlin</v>
      </c>
      <c r="E285" s="95" t="str">
        <f t="shared" si="34"/>
        <v>Laura Medlin</v>
      </c>
      <c r="F285" s="1" t="s">
        <v>1759</v>
      </c>
      <c r="G285" s="1" t="s">
        <v>317</v>
      </c>
      <c r="H285" s="1" t="s">
        <v>131</v>
      </c>
      <c r="I285" s="1">
        <v>2905</v>
      </c>
      <c r="J285" s="95" t="str">
        <f t="shared" si="35"/>
        <v>1772 Myra Street Providence RI 2905</v>
      </c>
      <c r="K285" s="1" t="s">
        <v>1761</v>
      </c>
      <c r="L285" s="95" t="str">
        <f t="shared" si="36"/>
        <v>401</v>
      </c>
      <c r="M285" s="95" t="str">
        <f t="shared" si="37"/>
        <v>456</v>
      </c>
      <c r="N285" s="95" t="str">
        <f t="shared" si="38"/>
        <v>4014</v>
      </c>
      <c r="O285" s="1" t="s">
        <v>1760</v>
      </c>
      <c r="P285" s="95" t="str">
        <f t="shared" si="39"/>
        <v>LauraDMedlin</v>
      </c>
    </row>
    <row r="286" spans="1:16">
      <c r="A286" s="1" t="s">
        <v>1762</v>
      </c>
      <c r="B286" s="95" t="str">
        <f t="shared" si="32"/>
        <v>Iola</v>
      </c>
      <c r="C286" s="1" t="s">
        <v>1763</v>
      </c>
      <c r="D286" s="95" t="str">
        <f t="shared" si="33"/>
        <v>Deckard</v>
      </c>
      <c r="E286" s="95" t="str">
        <f t="shared" si="34"/>
        <v>Iola Deckard</v>
      </c>
      <c r="F286" s="1" t="s">
        <v>1764</v>
      </c>
      <c r="G286" s="1" t="s">
        <v>1268</v>
      </c>
      <c r="H286" s="1" t="s">
        <v>96</v>
      </c>
      <c r="I286" s="1">
        <v>91302</v>
      </c>
      <c r="J286" s="95" t="str">
        <f t="shared" si="35"/>
        <v>498 New York Avenue Calabasas CA 91302</v>
      </c>
      <c r="K286" s="1" t="s">
        <v>1766</v>
      </c>
      <c r="L286" s="95" t="str">
        <f t="shared" si="36"/>
        <v>818</v>
      </c>
      <c r="M286" s="95" t="str">
        <f t="shared" si="37"/>
        <v>224</v>
      </c>
      <c r="N286" s="95" t="str">
        <f t="shared" si="38"/>
        <v>9755</v>
      </c>
      <c r="O286" s="1" t="s">
        <v>1765</v>
      </c>
      <c r="P286" s="95" t="str">
        <f t="shared" si="39"/>
        <v>IolaEDeckard</v>
      </c>
    </row>
    <row r="287" spans="1:16">
      <c r="A287" s="1" t="s">
        <v>1767</v>
      </c>
      <c r="B287" s="95" t="str">
        <f t="shared" si="32"/>
        <v>Charlene</v>
      </c>
      <c r="C287" s="1" t="s">
        <v>1768</v>
      </c>
      <c r="D287" s="95" t="str">
        <f t="shared" si="33"/>
        <v>Berlanga</v>
      </c>
      <c r="E287" s="95" t="str">
        <f t="shared" si="34"/>
        <v>Charlene Berlanga</v>
      </c>
      <c r="F287" s="1" t="s">
        <v>1769</v>
      </c>
      <c r="G287" s="1" t="s">
        <v>1770</v>
      </c>
      <c r="H287" s="1" t="s">
        <v>112</v>
      </c>
      <c r="I287" s="1">
        <v>21911</v>
      </c>
      <c r="J287" s="95" t="str">
        <f t="shared" si="35"/>
        <v>4602 Marshall Street Rising Sun MD 21911</v>
      </c>
      <c r="K287" s="1" t="s">
        <v>1772</v>
      </c>
      <c r="L287" s="95" t="str">
        <f t="shared" si="36"/>
        <v>410</v>
      </c>
      <c r="M287" s="95" t="str">
        <f t="shared" si="37"/>
        <v>658</v>
      </c>
      <c r="N287" s="95" t="str">
        <f t="shared" si="38"/>
        <v>2837</v>
      </c>
      <c r="O287" s="1" t="s">
        <v>1771</v>
      </c>
      <c r="P287" s="95" t="str">
        <f t="shared" si="39"/>
        <v>CharleneJBerlanga</v>
      </c>
    </row>
    <row r="288" spans="1:16">
      <c r="A288" s="1" t="s">
        <v>1773</v>
      </c>
      <c r="B288" s="95" t="str">
        <f t="shared" si="32"/>
        <v>Maxine</v>
      </c>
      <c r="C288" s="1" t="s">
        <v>1616</v>
      </c>
      <c r="D288" s="95" t="str">
        <f t="shared" si="33"/>
        <v>Thomas</v>
      </c>
      <c r="E288" s="95" t="str">
        <f t="shared" si="34"/>
        <v>Maxine Thomas</v>
      </c>
      <c r="F288" s="1" t="s">
        <v>1774</v>
      </c>
      <c r="G288" s="1" t="s">
        <v>1775</v>
      </c>
      <c r="H288" s="1" t="s">
        <v>96</v>
      </c>
      <c r="I288" s="1">
        <v>95134</v>
      </c>
      <c r="J288" s="95" t="str">
        <f t="shared" si="35"/>
        <v>4183 Park Street San Jose CA 95134</v>
      </c>
      <c r="K288" s="1" t="s">
        <v>1777</v>
      </c>
      <c r="L288" s="95" t="str">
        <f t="shared" si="36"/>
        <v>925</v>
      </c>
      <c r="M288" s="95" t="str">
        <f t="shared" si="37"/>
        <v>498</v>
      </c>
      <c r="N288" s="95" t="str">
        <f t="shared" si="38"/>
        <v>1439</v>
      </c>
      <c r="O288" s="1" t="s">
        <v>1776</v>
      </c>
      <c r="P288" s="95" t="str">
        <f t="shared" si="39"/>
        <v>MaxineJThomas</v>
      </c>
    </row>
    <row r="289" spans="1:16">
      <c r="A289" s="1" t="s">
        <v>475</v>
      </c>
      <c r="B289" s="95" t="str">
        <f t="shared" si="32"/>
        <v>Jennifer</v>
      </c>
      <c r="C289" s="1" t="s">
        <v>1778</v>
      </c>
      <c r="D289" s="95" t="str">
        <f t="shared" si="33"/>
        <v>Collier</v>
      </c>
      <c r="E289" s="95" t="str">
        <f t="shared" si="34"/>
        <v>Jennifer Collier</v>
      </c>
      <c r="F289" s="1" t="s">
        <v>1779</v>
      </c>
      <c r="G289" s="1" t="s">
        <v>1780</v>
      </c>
      <c r="H289" s="1" t="s">
        <v>97</v>
      </c>
      <c r="I289" s="1">
        <v>80501</v>
      </c>
      <c r="J289" s="95" t="str">
        <f t="shared" si="35"/>
        <v>1312 Scheuvront Drive Longmont CO 80501</v>
      </c>
      <c r="K289" s="1" t="s">
        <v>1782</v>
      </c>
      <c r="L289" s="95" t="str">
        <f t="shared" si="36"/>
        <v>303</v>
      </c>
      <c r="M289" s="95" t="str">
        <f t="shared" si="37"/>
        <v>485</v>
      </c>
      <c r="N289" s="95" t="str">
        <f t="shared" si="38"/>
        <v>3220</v>
      </c>
      <c r="O289" s="1" t="s">
        <v>1781</v>
      </c>
      <c r="P289" s="95" t="str">
        <f t="shared" si="39"/>
        <v>JenniferLCollier</v>
      </c>
    </row>
    <row r="290" spans="1:16">
      <c r="A290" s="1" t="s">
        <v>1783</v>
      </c>
      <c r="B290" s="95" t="str">
        <f t="shared" si="32"/>
        <v>Harold</v>
      </c>
      <c r="C290" s="1" t="s">
        <v>1784</v>
      </c>
      <c r="D290" s="95" t="str">
        <f t="shared" si="33"/>
        <v>Shiflett</v>
      </c>
      <c r="E290" s="95" t="str">
        <f t="shared" si="34"/>
        <v>Harold Shiflett</v>
      </c>
      <c r="F290" s="1" t="s">
        <v>1785</v>
      </c>
      <c r="G290" s="1" t="s">
        <v>1786</v>
      </c>
      <c r="H290" s="1" t="s">
        <v>96</v>
      </c>
      <c r="I290" s="1">
        <v>58147</v>
      </c>
      <c r="J290" s="95" t="str">
        <f t="shared" si="35"/>
        <v>3289 Woodland Terrace Sacramento CA 58147</v>
      </c>
      <c r="K290" s="1" t="s">
        <v>1788</v>
      </c>
      <c r="L290" s="95" t="str">
        <f t="shared" si="36"/>
        <v>916</v>
      </c>
      <c r="M290" s="95" t="str">
        <f t="shared" si="37"/>
        <v>915</v>
      </c>
      <c r="N290" s="95" t="str">
        <f t="shared" si="38"/>
        <v>4042</v>
      </c>
      <c r="O290" s="1" t="s">
        <v>1787</v>
      </c>
      <c r="P290" s="95" t="str">
        <f t="shared" si="39"/>
        <v>HaroldDShiflett</v>
      </c>
    </row>
    <row r="291" spans="1:16">
      <c r="A291" s="1" t="s">
        <v>491</v>
      </c>
      <c r="B291" s="95" t="str">
        <f t="shared" si="32"/>
        <v>Melissa</v>
      </c>
      <c r="C291" s="1" t="s">
        <v>1789</v>
      </c>
      <c r="D291" s="95" t="str">
        <f t="shared" si="33"/>
        <v>Santibanez</v>
      </c>
      <c r="E291" s="95" t="str">
        <f t="shared" si="34"/>
        <v>Melissa Santibanez</v>
      </c>
      <c r="F291" s="1" t="s">
        <v>1790</v>
      </c>
      <c r="G291" s="1" t="s">
        <v>1791</v>
      </c>
      <c r="H291" s="1" t="s">
        <v>96</v>
      </c>
      <c r="I291" s="1">
        <v>94545</v>
      </c>
      <c r="J291" s="95" t="str">
        <f t="shared" si="35"/>
        <v>3215 Wayside Lane Hayward CA 94545</v>
      </c>
      <c r="K291" s="1" t="s">
        <v>1793</v>
      </c>
      <c r="L291" s="95" t="str">
        <f t="shared" si="36"/>
        <v>510</v>
      </c>
      <c r="M291" s="95" t="str">
        <f t="shared" si="37"/>
        <v>293</v>
      </c>
      <c r="N291" s="95" t="str">
        <f t="shared" si="38"/>
        <v>5989</v>
      </c>
      <c r="O291" s="1" t="s">
        <v>1792</v>
      </c>
      <c r="P291" s="95" t="str">
        <f t="shared" si="39"/>
        <v>MelissaNSantibanez</v>
      </c>
    </row>
    <row r="292" spans="1:16">
      <c r="A292" s="1" t="s">
        <v>1794</v>
      </c>
      <c r="B292" s="95" t="str">
        <f t="shared" si="32"/>
        <v>Salvador</v>
      </c>
      <c r="C292" s="1" t="s">
        <v>1795</v>
      </c>
      <c r="D292" s="95" t="str">
        <f t="shared" si="33"/>
        <v>Jacquez</v>
      </c>
      <c r="E292" s="95" t="str">
        <f t="shared" si="34"/>
        <v>Salvador Jacquez</v>
      </c>
      <c r="F292" s="1" t="s">
        <v>1796</v>
      </c>
      <c r="G292" s="1" t="s">
        <v>1797</v>
      </c>
      <c r="H292" s="1" t="s">
        <v>105</v>
      </c>
      <c r="I292" s="1">
        <v>62939</v>
      </c>
      <c r="J292" s="95" t="str">
        <f t="shared" si="35"/>
        <v>3383 Holden Street Goreville IL 62939</v>
      </c>
      <c r="K292" s="1" t="s">
        <v>1799</v>
      </c>
      <c r="L292" s="95" t="str">
        <f t="shared" si="36"/>
        <v>618</v>
      </c>
      <c r="M292" s="95" t="str">
        <f t="shared" si="37"/>
        <v>995</v>
      </c>
      <c r="N292" s="95" t="str">
        <f t="shared" si="38"/>
        <v>1946</v>
      </c>
      <c r="O292" s="1" t="s">
        <v>1798</v>
      </c>
      <c r="P292" s="95" t="str">
        <f t="shared" si="39"/>
        <v>SalvadorEJacquez</v>
      </c>
    </row>
    <row r="293" spans="1:16">
      <c r="A293" s="1" t="s">
        <v>1800</v>
      </c>
      <c r="B293" s="95" t="str">
        <f t="shared" si="32"/>
        <v>Carol</v>
      </c>
      <c r="C293" s="1" t="s">
        <v>1801</v>
      </c>
      <c r="D293" s="95" t="str">
        <f t="shared" si="33"/>
        <v>Konopka</v>
      </c>
      <c r="E293" s="95" t="str">
        <f t="shared" si="34"/>
        <v>Carol Konopka</v>
      </c>
      <c r="F293" s="1" t="s">
        <v>1802</v>
      </c>
      <c r="G293" s="1" t="s">
        <v>1803</v>
      </c>
      <c r="H293" s="1" t="s">
        <v>94</v>
      </c>
      <c r="I293" s="1">
        <v>85040</v>
      </c>
      <c r="J293" s="95" t="str">
        <f t="shared" si="35"/>
        <v>3168 Dogwood Road Phoenix AZ 85040</v>
      </c>
      <c r="K293" s="1" t="s">
        <v>1805</v>
      </c>
      <c r="L293" s="95" t="str">
        <f t="shared" si="36"/>
        <v>602</v>
      </c>
      <c r="M293" s="95" t="str">
        <f t="shared" si="37"/>
        <v>658</v>
      </c>
      <c r="N293" s="95" t="str">
        <f t="shared" si="38"/>
        <v>8508</v>
      </c>
      <c r="O293" s="1" t="s">
        <v>1804</v>
      </c>
      <c r="P293" s="95" t="str">
        <f t="shared" si="39"/>
        <v>CarolBKonopka</v>
      </c>
    </row>
    <row r="294" spans="1:16">
      <c r="A294" s="1" t="s">
        <v>1806</v>
      </c>
      <c r="B294" s="95" t="str">
        <f t="shared" si="32"/>
        <v>Juliet</v>
      </c>
      <c r="C294" s="1" t="s">
        <v>1807</v>
      </c>
      <c r="D294" s="95" t="str">
        <f t="shared" si="33"/>
        <v>Savoie</v>
      </c>
      <c r="E294" s="95" t="str">
        <f t="shared" si="34"/>
        <v>Juliet Savoie</v>
      </c>
      <c r="F294" s="1" t="s">
        <v>1808</v>
      </c>
      <c r="G294" s="1" t="s">
        <v>1809</v>
      </c>
      <c r="H294" s="1" t="s">
        <v>135</v>
      </c>
      <c r="I294" s="1">
        <v>75075</v>
      </c>
      <c r="J294" s="95" t="str">
        <f t="shared" si="35"/>
        <v>2973 Carolyns Circle Plano TX 75075</v>
      </c>
      <c r="K294" s="1" t="s">
        <v>1811</v>
      </c>
      <c r="L294" s="95" t="str">
        <f t="shared" si="36"/>
        <v>214</v>
      </c>
      <c r="M294" s="95" t="str">
        <f t="shared" si="37"/>
        <v>758</v>
      </c>
      <c r="N294" s="95" t="str">
        <f t="shared" si="38"/>
        <v>3149</v>
      </c>
      <c r="O294" s="1" t="s">
        <v>1810</v>
      </c>
      <c r="P294" s="95" t="str">
        <f t="shared" si="39"/>
        <v>JulietDSavoie</v>
      </c>
    </row>
    <row r="295" spans="1:16">
      <c r="A295" s="1" t="s">
        <v>1812</v>
      </c>
      <c r="B295" s="95" t="str">
        <f t="shared" si="32"/>
        <v>Kendra</v>
      </c>
      <c r="C295" s="1" t="s">
        <v>1813</v>
      </c>
      <c r="D295" s="95" t="str">
        <f t="shared" si="33"/>
        <v>Huff</v>
      </c>
      <c r="E295" s="95" t="str">
        <f t="shared" si="34"/>
        <v>Kendra Huff</v>
      </c>
      <c r="F295" s="1" t="s">
        <v>1814</v>
      </c>
      <c r="G295" s="1" t="s">
        <v>812</v>
      </c>
      <c r="H295" s="1" t="s">
        <v>114</v>
      </c>
      <c r="I295" s="1">
        <v>48219</v>
      </c>
      <c r="J295" s="95" t="str">
        <f t="shared" si="35"/>
        <v>4238 Nash Street Detroit MI 48219</v>
      </c>
      <c r="K295" s="1" t="s">
        <v>1816</v>
      </c>
      <c r="L295" s="95" t="str">
        <f t="shared" si="36"/>
        <v>313</v>
      </c>
      <c r="M295" s="95" t="str">
        <f t="shared" si="37"/>
        <v>244</v>
      </c>
      <c r="N295" s="95" t="str">
        <f t="shared" si="38"/>
        <v>2334</v>
      </c>
      <c r="O295" s="1" t="s">
        <v>1815</v>
      </c>
      <c r="P295" s="95" t="str">
        <f t="shared" si="39"/>
        <v>KendraDHuff</v>
      </c>
    </row>
    <row r="296" spans="1:16">
      <c r="A296" s="1" t="s">
        <v>1817</v>
      </c>
      <c r="B296" s="95" t="str">
        <f t="shared" si="32"/>
        <v>Betty</v>
      </c>
      <c r="C296" s="1" t="s">
        <v>1818</v>
      </c>
      <c r="D296" s="95" t="str">
        <f t="shared" si="33"/>
        <v>Morgan</v>
      </c>
      <c r="E296" s="95" t="str">
        <f t="shared" si="34"/>
        <v>Betty Morgan</v>
      </c>
      <c r="F296" s="1" t="s">
        <v>1819</v>
      </c>
      <c r="G296" s="1" t="s">
        <v>1820</v>
      </c>
      <c r="H296" s="1" t="s">
        <v>96</v>
      </c>
      <c r="I296" s="1">
        <v>90660</v>
      </c>
      <c r="J296" s="95" t="str">
        <f t="shared" si="35"/>
        <v>92 Kerry Way Pico Rivera CA 90660</v>
      </c>
      <c r="K296" s="1" t="s">
        <v>1822</v>
      </c>
      <c r="L296" s="95" t="str">
        <f t="shared" si="36"/>
        <v>562</v>
      </c>
      <c r="M296" s="95" t="str">
        <f t="shared" si="37"/>
        <v>801</v>
      </c>
      <c r="N296" s="95" t="str">
        <f t="shared" si="38"/>
        <v>5030</v>
      </c>
      <c r="O296" s="1" t="s">
        <v>1821</v>
      </c>
      <c r="P296" s="95" t="str">
        <f t="shared" si="39"/>
        <v>BettyMMorgan</v>
      </c>
    </row>
    <row r="297" spans="1:16">
      <c r="A297" s="1" t="s">
        <v>284</v>
      </c>
      <c r="B297" s="95" t="str">
        <f t="shared" si="32"/>
        <v>Diane</v>
      </c>
      <c r="C297" s="1" t="s">
        <v>1823</v>
      </c>
      <c r="D297" s="95" t="str">
        <f t="shared" si="33"/>
        <v>Carter</v>
      </c>
      <c r="E297" s="95" t="str">
        <f t="shared" si="34"/>
        <v>Diane Carter</v>
      </c>
      <c r="F297" s="1" t="s">
        <v>1824</v>
      </c>
      <c r="G297" s="1" t="s">
        <v>1825</v>
      </c>
      <c r="H297" s="1" t="s">
        <v>109</v>
      </c>
      <c r="I297" s="1">
        <v>40244</v>
      </c>
      <c r="J297" s="95" t="str">
        <f t="shared" si="35"/>
        <v>254 Gregory Lane Louisville KY 40244</v>
      </c>
      <c r="K297" s="1" t="s">
        <v>1827</v>
      </c>
      <c r="L297" s="95" t="str">
        <f t="shared" si="36"/>
        <v>502</v>
      </c>
      <c r="M297" s="95" t="str">
        <f t="shared" si="37"/>
        <v>482</v>
      </c>
      <c r="N297" s="95" t="str">
        <f t="shared" si="38"/>
        <v>5966</v>
      </c>
      <c r="O297" s="1" t="s">
        <v>1826</v>
      </c>
      <c r="P297" s="95" t="str">
        <f t="shared" si="39"/>
        <v>DianeHCarter</v>
      </c>
    </row>
    <row r="298" spans="1:16">
      <c r="A298" s="1" t="s">
        <v>1828</v>
      </c>
      <c r="B298" s="95" t="str">
        <f t="shared" si="32"/>
        <v>Johnie</v>
      </c>
      <c r="C298" s="1" t="s">
        <v>1829</v>
      </c>
      <c r="D298" s="95" t="str">
        <f t="shared" si="33"/>
        <v>Hall</v>
      </c>
      <c r="E298" s="95" t="str">
        <f t="shared" si="34"/>
        <v>Johnie Hall</v>
      </c>
      <c r="F298" s="1" t="s">
        <v>1830</v>
      </c>
      <c r="G298" s="1" t="s">
        <v>1546</v>
      </c>
      <c r="H298" s="1" t="s">
        <v>141</v>
      </c>
      <c r="I298" s="1">
        <v>53202</v>
      </c>
      <c r="J298" s="95" t="str">
        <f t="shared" si="35"/>
        <v>1057 Oakridge Farm Lane Milwaukee WI 53202</v>
      </c>
      <c r="K298" s="1" t="s">
        <v>1832</v>
      </c>
      <c r="L298" s="95" t="str">
        <f t="shared" si="36"/>
        <v>262</v>
      </c>
      <c r="M298" s="95" t="str">
        <f t="shared" si="37"/>
        <v>298</v>
      </c>
      <c r="N298" s="95" t="str">
        <f t="shared" si="38"/>
        <v>6085</v>
      </c>
      <c r="O298" s="1" t="s">
        <v>1831</v>
      </c>
      <c r="P298" s="95" t="str">
        <f t="shared" si="39"/>
        <v>JohnieTHall</v>
      </c>
    </row>
    <row r="299" spans="1:16">
      <c r="A299" s="1" t="s">
        <v>628</v>
      </c>
      <c r="B299" s="95" t="str">
        <f t="shared" si="32"/>
        <v>Mildred</v>
      </c>
      <c r="C299" s="1" t="s">
        <v>1833</v>
      </c>
      <c r="D299" s="95" t="str">
        <f t="shared" si="33"/>
        <v>Stainbrook</v>
      </c>
      <c r="E299" s="95" t="str">
        <f t="shared" si="34"/>
        <v>Mildred Stainbrook</v>
      </c>
      <c r="F299" s="1" t="s">
        <v>1834</v>
      </c>
      <c r="G299" s="1" t="s">
        <v>1635</v>
      </c>
      <c r="H299" s="1" t="s">
        <v>125</v>
      </c>
      <c r="I299" s="1">
        <v>27407</v>
      </c>
      <c r="J299" s="95" t="str">
        <f t="shared" si="35"/>
        <v>3807 Keyser Ridge Road Greensboro NC 27407</v>
      </c>
      <c r="K299" s="1" t="s">
        <v>1836</v>
      </c>
      <c r="L299" s="95" t="str">
        <f t="shared" si="36"/>
        <v>336</v>
      </c>
      <c r="M299" s="95" t="str">
        <f t="shared" si="37"/>
        <v>458</v>
      </c>
      <c r="N299" s="95" t="str">
        <f t="shared" si="38"/>
        <v>1243</v>
      </c>
      <c r="O299" s="1" t="s">
        <v>1835</v>
      </c>
      <c r="P299" s="95" t="str">
        <f t="shared" si="39"/>
        <v>MildredJStainbrook</v>
      </c>
    </row>
    <row r="300" spans="1:16">
      <c r="A300" s="1" t="s">
        <v>865</v>
      </c>
      <c r="B300" s="95" t="str">
        <f t="shared" si="32"/>
        <v>Ronald</v>
      </c>
      <c r="C300" s="1" t="s">
        <v>1837</v>
      </c>
      <c r="D300" s="95" t="str">
        <f t="shared" si="33"/>
        <v>Rosenblum</v>
      </c>
      <c r="E300" s="95" t="str">
        <f t="shared" si="34"/>
        <v>Ronald Rosenblum</v>
      </c>
      <c r="F300" s="1" t="s">
        <v>1838</v>
      </c>
      <c r="G300" s="1" t="s">
        <v>1839</v>
      </c>
      <c r="H300" s="1" t="s">
        <v>122</v>
      </c>
      <c r="I300" s="1">
        <v>7608</v>
      </c>
      <c r="J300" s="95" t="str">
        <f t="shared" si="35"/>
        <v>1227 Red Bud Lane Teterboro NJ 7608</v>
      </c>
      <c r="K300" s="1" t="s">
        <v>1841</v>
      </c>
      <c r="L300" s="95" t="str">
        <f t="shared" si="36"/>
        <v>862</v>
      </c>
      <c r="M300" s="95" t="str">
        <f t="shared" si="37"/>
        <v>223</v>
      </c>
      <c r="N300" s="95" t="str">
        <f t="shared" si="38"/>
        <v>2412</v>
      </c>
      <c r="O300" s="1" t="s">
        <v>1840</v>
      </c>
      <c r="P300" s="95" t="str">
        <f t="shared" si="39"/>
        <v>RonaldKRosenblum</v>
      </c>
    </row>
    <row r="301" spans="1:16">
      <c r="A301" s="1" t="s">
        <v>1842</v>
      </c>
      <c r="B301" s="95" t="str">
        <f t="shared" si="32"/>
        <v>Monica</v>
      </c>
      <c r="C301" s="1" t="s">
        <v>1843</v>
      </c>
      <c r="D301" s="95" t="str">
        <f t="shared" si="33"/>
        <v>Faulkner</v>
      </c>
      <c r="E301" s="95" t="str">
        <f t="shared" si="34"/>
        <v>Monica Faulkner</v>
      </c>
      <c r="F301" s="1" t="s">
        <v>1844</v>
      </c>
      <c r="G301" s="1" t="s">
        <v>519</v>
      </c>
      <c r="H301" s="1" t="s">
        <v>112</v>
      </c>
      <c r="I301" s="1">
        <v>20191</v>
      </c>
      <c r="J301" s="95" t="str">
        <f t="shared" si="35"/>
        <v>4170 Wilmar Farm Road Reston MD 20191</v>
      </c>
      <c r="K301" s="1" t="s">
        <v>1846</v>
      </c>
      <c r="L301" s="95" t="str">
        <f t="shared" si="36"/>
        <v>240</v>
      </c>
      <c r="M301" s="95" t="str">
        <f t="shared" si="37"/>
        <v>358</v>
      </c>
      <c r="N301" s="95" t="str">
        <f t="shared" si="38"/>
        <v>7903</v>
      </c>
      <c r="O301" s="1" t="s">
        <v>1845</v>
      </c>
      <c r="P301" s="95" t="str">
        <f t="shared" si="39"/>
        <v>MonicaDFaulkner</v>
      </c>
    </row>
    <row r="302" spans="1:16">
      <c r="A302" s="1" t="s">
        <v>1847</v>
      </c>
      <c r="B302" s="95" t="str">
        <f t="shared" si="32"/>
        <v>Clayton</v>
      </c>
      <c r="C302" s="1" t="s">
        <v>1848</v>
      </c>
      <c r="D302" s="95" t="str">
        <f t="shared" si="33"/>
        <v>Olivo</v>
      </c>
      <c r="E302" s="95" t="str">
        <f t="shared" si="34"/>
        <v>Clayton Olivo</v>
      </c>
      <c r="F302" s="1" t="s">
        <v>1849</v>
      </c>
      <c r="G302" s="1" t="s">
        <v>1589</v>
      </c>
      <c r="H302" s="1" t="s">
        <v>116</v>
      </c>
      <c r="I302" s="1">
        <v>38930</v>
      </c>
      <c r="J302" s="95" t="str">
        <f t="shared" si="35"/>
        <v>2503 Rafe Lane Greenwood MS 38930</v>
      </c>
      <c r="K302" s="1" t="s">
        <v>1851</v>
      </c>
      <c r="L302" s="95" t="str">
        <f t="shared" si="36"/>
        <v>662</v>
      </c>
      <c r="M302" s="95" t="str">
        <f t="shared" si="37"/>
        <v>654</v>
      </c>
      <c r="N302" s="95" t="str">
        <f t="shared" si="38"/>
        <v>6800</v>
      </c>
      <c r="O302" s="1" t="s">
        <v>1850</v>
      </c>
      <c r="P302" s="95" t="str">
        <f t="shared" si="39"/>
        <v>ClaytonTOlivo</v>
      </c>
    </row>
    <row r="303" spans="1:16">
      <c r="A303" s="1" t="s">
        <v>1494</v>
      </c>
      <c r="B303" s="95" t="str">
        <f t="shared" si="32"/>
        <v>Matthew</v>
      </c>
      <c r="C303" s="1" t="s">
        <v>1852</v>
      </c>
      <c r="D303" s="95" t="str">
        <f t="shared" si="33"/>
        <v>Olivera</v>
      </c>
      <c r="E303" s="95" t="str">
        <f t="shared" si="34"/>
        <v>Matthew Olivera</v>
      </c>
      <c r="F303" s="1" t="s">
        <v>1853</v>
      </c>
      <c r="G303" s="1" t="s">
        <v>1589</v>
      </c>
      <c r="H303" s="1" t="s">
        <v>116</v>
      </c>
      <c r="I303" s="1">
        <v>38930</v>
      </c>
      <c r="J303" s="95" t="str">
        <f t="shared" si="35"/>
        <v>950 Brownton Road Greenwood MS 38930</v>
      </c>
      <c r="K303" s="1" t="s">
        <v>1855</v>
      </c>
      <c r="L303" s="95" t="str">
        <f t="shared" si="36"/>
        <v>662</v>
      </c>
      <c r="M303" s="95" t="str">
        <f t="shared" si="37"/>
        <v>364</v>
      </c>
      <c r="N303" s="95" t="str">
        <f t="shared" si="38"/>
        <v>1041</v>
      </c>
      <c r="O303" s="1" t="s">
        <v>1854</v>
      </c>
      <c r="P303" s="95" t="str">
        <f t="shared" si="39"/>
        <v>MatthewBOlivera</v>
      </c>
    </row>
    <row r="304" spans="1:16">
      <c r="A304" s="1" t="s">
        <v>1856</v>
      </c>
      <c r="B304" s="95" t="str">
        <f t="shared" si="32"/>
        <v>Juan</v>
      </c>
      <c r="C304" s="1" t="s">
        <v>1857</v>
      </c>
      <c r="D304" s="95" t="str">
        <f t="shared" si="33"/>
        <v>Parisi</v>
      </c>
      <c r="E304" s="95" t="str">
        <f t="shared" si="34"/>
        <v>Juan Parisi</v>
      </c>
      <c r="F304" s="1" t="s">
        <v>1858</v>
      </c>
      <c r="G304" s="1" t="s">
        <v>1859</v>
      </c>
      <c r="H304" s="1" t="s">
        <v>96</v>
      </c>
      <c r="I304" s="1">
        <v>95688</v>
      </c>
      <c r="J304" s="95" t="str">
        <f t="shared" si="35"/>
        <v>2356 Fairway Drive Vacaville CA 95688</v>
      </c>
      <c r="K304" s="1" t="s">
        <v>1861</v>
      </c>
      <c r="L304" s="95" t="str">
        <f t="shared" si="36"/>
        <v>707</v>
      </c>
      <c r="M304" s="95" t="str">
        <f t="shared" si="37"/>
        <v>451</v>
      </c>
      <c r="N304" s="95" t="str">
        <f t="shared" si="38"/>
        <v>5021</v>
      </c>
      <c r="O304" s="1" t="s">
        <v>1860</v>
      </c>
      <c r="P304" s="95" t="str">
        <f t="shared" si="39"/>
        <v>JuanMParisi</v>
      </c>
    </row>
    <row r="305" spans="1:16">
      <c r="A305" s="1" t="s">
        <v>1862</v>
      </c>
      <c r="B305" s="95" t="str">
        <f t="shared" si="32"/>
        <v>Cecilia</v>
      </c>
      <c r="C305" s="1" t="s">
        <v>1863</v>
      </c>
      <c r="D305" s="95" t="str">
        <f t="shared" si="33"/>
        <v>Watts</v>
      </c>
      <c r="E305" s="95" t="str">
        <f t="shared" si="34"/>
        <v>Cecilia Watts</v>
      </c>
      <c r="F305" s="1" t="s">
        <v>1864</v>
      </c>
      <c r="G305" s="1" t="s">
        <v>1865</v>
      </c>
      <c r="H305" s="1" t="s">
        <v>108</v>
      </c>
      <c r="I305" s="1">
        <v>67460</v>
      </c>
      <c r="J305" s="95" t="str">
        <f t="shared" si="35"/>
        <v>2349 Roosevelt Road Mcpherson KS 67460</v>
      </c>
      <c r="K305" s="1" t="s">
        <v>1867</v>
      </c>
      <c r="L305" s="95" t="str">
        <f t="shared" si="36"/>
        <v>620</v>
      </c>
      <c r="M305" s="95" t="str">
        <f t="shared" si="37"/>
        <v>242</v>
      </c>
      <c r="N305" s="95" t="str">
        <f t="shared" si="38"/>
        <v>3192</v>
      </c>
      <c r="O305" s="1" t="s">
        <v>1866</v>
      </c>
      <c r="P305" s="95" t="str">
        <f t="shared" si="39"/>
        <v>CeciliaMWatts</v>
      </c>
    </row>
    <row r="306" spans="1:16">
      <c r="A306" s="1" t="s">
        <v>1868</v>
      </c>
      <c r="B306" s="95" t="str">
        <f t="shared" si="32"/>
        <v>Dennis</v>
      </c>
      <c r="C306" s="1" t="s">
        <v>926</v>
      </c>
      <c r="D306" s="95" t="str">
        <f t="shared" si="33"/>
        <v>Wright</v>
      </c>
      <c r="E306" s="95" t="str">
        <f t="shared" si="34"/>
        <v>Dennis Wright</v>
      </c>
      <c r="F306" s="1" t="s">
        <v>1869</v>
      </c>
      <c r="G306" s="1" t="s">
        <v>88</v>
      </c>
      <c r="H306" s="1" t="s">
        <v>99</v>
      </c>
      <c r="I306" s="1">
        <v>20200</v>
      </c>
      <c r="J306" s="95" t="str">
        <f t="shared" si="35"/>
        <v>1280 Massachusetts Avenue Washington DC 20200</v>
      </c>
      <c r="K306" s="1" t="s">
        <v>1871</v>
      </c>
      <c r="L306" s="95" t="str">
        <f t="shared" si="36"/>
        <v>202</v>
      </c>
      <c r="M306" s="95" t="str">
        <f t="shared" si="37"/>
        <v>812</v>
      </c>
      <c r="N306" s="95" t="str">
        <f t="shared" si="38"/>
        <v>2226</v>
      </c>
      <c r="O306" s="1" t="s">
        <v>1870</v>
      </c>
      <c r="P306" s="95" t="str">
        <f t="shared" si="39"/>
        <v>DennisMWright</v>
      </c>
    </row>
    <row r="307" spans="1:16">
      <c r="A307" s="1" t="s">
        <v>937</v>
      </c>
      <c r="B307" s="95" t="str">
        <f t="shared" si="32"/>
        <v>Monte</v>
      </c>
      <c r="C307" s="1" t="s">
        <v>320</v>
      </c>
      <c r="D307" s="95" t="str">
        <f t="shared" si="33"/>
        <v>Smith</v>
      </c>
      <c r="E307" s="95" t="str">
        <f t="shared" si="34"/>
        <v>Monte Smith</v>
      </c>
      <c r="F307" s="1" t="s">
        <v>1872</v>
      </c>
      <c r="G307" s="1" t="s">
        <v>812</v>
      </c>
      <c r="H307" s="1" t="s">
        <v>114</v>
      </c>
      <c r="I307" s="1">
        <v>48219</v>
      </c>
      <c r="J307" s="95" t="str">
        <f t="shared" si="35"/>
        <v>404 Reppert Coal Road Detroit MI 48219</v>
      </c>
      <c r="K307" s="1" t="s">
        <v>1874</v>
      </c>
      <c r="L307" s="95" t="str">
        <f t="shared" si="36"/>
        <v>586</v>
      </c>
      <c r="M307" s="95" t="str">
        <f t="shared" si="37"/>
        <v>912</v>
      </c>
      <c r="N307" s="95" t="str">
        <f t="shared" si="38"/>
        <v>1768</v>
      </c>
      <c r="O307" s="1" t="s">
        <v>1873</v>
      </c>
      <c r="P307" s="95" t="str">
        <f t="shared" si="39"/>
        <v>MonteSSmith</v>
      </c>
    </row>
    <row r="308" spans="1:16">
      <c r="A308" s="1" t="s">
        <v>815</v>
      </c>
      <c r="B308" s="95" t="str">
        <f t="shared" si="32"/>
        <v>Gloria</v>
      </c>
      <c r="C308" s="1" t="s">
        <v>1875</v>
      </c>
      <c r="D308" s="95" t="str">
        <f t="shared" si="33"/>
        <v>Hurst</v>
      </c>
      <c r="E308" s="95" t="str">
        <f t="shared" si="34"/>
        <v>Gloria Hurst</v>
      </c>
      <c r="F308" s="1" t="s">
        <v>1876</v>
      </c>
      <c r="G308" s="1" t="s">
        <v>1877</v>
      </c>
      <c r="H308" s="1" t="s">
        <v>101</v>
      </c>
      <c r="I308" s="1">
        <v>32801</v>
      </c>
      <c r="J308" s="95" t="str">
        <f t="shared" si="35"/>
        <v>594 Red Hawk Road Orlando FL 32801</v>
      </c>
      <c r="K308" s="1" t="s">
        <v>1879</v>
      </c>
      <c r="L308" s="95" t="str">
        <f t="shared" si="36"/>
        <v>321</v>
      </c>
      <c r="M308" s="95" t="str">
        <f t="shared" si="37"/>
        <v>204</v>
      </c>
      <c r="N308" s="95" t="str">
        <f t="shared" si="38"/>
        <v>3633</v>
      </c>
      <c r="O308" s="1" t="s">
        <v>1878</v>
      </c>
      <c r="P308" s="95" t="str">
        <f t="shared" si="39"/>
        <v>GloriaJHurst</v>
      </c>
    </row>
    <row r="309" spans="1:16">
      <c r="A309" s="1" t="s">
        <v>1292</v>
      </c>
      <c r="B309" s="95" t="str">
        <f t="shared" si="32"/>
        <v>Joan</v>
      </c>
      <c r="C309" s="1" t="s">
        <v>534</v>
      </c>
      <c r="D309" s="95" t="str">
        <f t="shared" si="33"/>
        <v>Williams</v>
      </c>
      <c r="E309" s="95" t="str">
        <f t="shared" si="34"/>
        <v>Joan Williams</v>
      </c>
      <c r="F309" s="1" t="s">
        <v>1880</v>
      </c>
      <c r="G309" s="1" t="s">
        <v>350</v>
      </c>
      <c r="H309" s="1" t="s">
        <v>135</v>
      </c>
      <c r="I309" s="1">
        <v>77092</v>
      </c>
      <c r="J309" s="95" t="str">
        <f t="shared" si="35"/>
        <v>1357 Mulberry Street Houston TX 77092</v>
      </c>
      <c r="K309" s="1" t="s">
        <v>1882</v>
      </c>
      <c r="L309" s="95" t="str">
        <f t="shared" si="36"/>
        <v>936</v>
      </c>
      <c r="M309" s="95" t="str">
        <f t="shared" si="37"/>
        <v>629</v>
      </c>
      <c r="N309" s="95" t="str">
        <f t="shared" si="38"/>
        <v>0267</v>
      </c>
      <c r="O309" s="1" t="s">
        <v>1881</v>
      </c>
      <c r="P309" s="95" t="str">
        <f t="shared" si="39"/>
        <v>JoanTWilliams</v>
      </c>
    </row>
    <row r="310" spans="1:16">
      <c r="A310" s="1" t="s">
        <v>1883</v>
      </c>
      <c r="B310" s="95" t="str">
        <f t="shared" si="32"/>
        <v>Alton</v>
      </c>
      <c r="C310" s="1" t="s">
        <v>723</v>
      </c>
      <c r="D310" s="95" t="str">
        <f t="shared" si="33"/>
        <v>Harris</v>
      </c>
      <c r="E310" s="95" t="str">
        <f t="shared" si="34"/>
        <v>Alton Harris</v>
      </c>
      <c r="F310" s="1" t="s">
        <v>1884</v>
      </c>
      <c r="G310" s="1" t="s">
        <v>350</v>
      </c>
      <c r="H310" s="1" t="s">
        <v>135</v>
      </c>
      <c r="I310" s="1">
        <v>77062</v>
      </c>
      <c r="J310" s="95" t="str">
        <f t="shared" si="35"/>
        <v>2977 Grey Fox Farm Road Houston TX 77062</v>
      </c>
      <c r="K310" s="1" t="s">
        <v>1886</v>
      </c>
      <c r="L310" s="95" t="str">
        <f t="shared" si="36"/>
        <v>281</v>
      </c>
      <c r="M310" s="95" t="str">
        <f t="shared" si="37"/>
        <v>792</v>
      </c>
      <c r="N310" s="95" t="str">
        <f t="shared" si="38"/>
        <v>2244</v>
      </c>
      <c r="O310" s="1" t="s">
        <v>1885</v>
      </c>
      <c r="P310" s="95" t="str">
        <f t="shared" si="39"/>
        <v>AltonJHarris</v>
      </c>
    </row>
    <row r="311" spans="1:16">
      <c r="A311" s="1" t="s">
        <v>1887</v>
      </c>
      <c r="B311" s="95" t="str">
        <f t="shared" si="32"/>
        <v>Hazel</v>
      </c>
      <c r="C311" s="1" t="s">
        <v>1888</v>
      </c>
      <c r="D311" s="95" t="str">
        <f t="shared" si="33"/>
        <v>Gleason</v>
      </c>
      <c r="E311" s="95" t="str">
        <f t="shared" si="34"/>
        <v>Hazel Gleason</v>
      </c>
      <c r="F311" s="1" t="s">
        <v>1889</v>
      </c>
      <c r="G311" s="1" t="s">
        <v>1890</v>
      </c>
      <c r="H311" s="1" t="s">
        <v>94</v>
      </c>
      <c r="I311" s="1">
        <v>85282</v>
      </c>
      <c r="J311" s="95" t="str">
        <f t="shared" si="35"/>
        <v>1064 Skips Lane Tempe AZ 85282</v>
      </c>
      <c r="K311" s="1" t="s">
        <v>1892</v>
      </c>
      <c r="L311" s="95" t="str">
        <f t="shared" si="36"/>
        <v>928</v>
      </c>
      <c r="M311" s="95" t="str">
        <f t="shared" si="37"/>
        <v>550</v>
      </c>
      <c r="N311" s="95" t="str">
        <f t="shared" si="38"/>
        <v>9235</v>
      </c>
      <c r="O311" s="1" t="s">
        <v>1891</v>
      </c>
      <c r="P311" s="95" t="str">
        <f t="shared" si="39"/>
        <v>HazelJGleason</v>
      </c>
    </row>
    <row r="312" spans="1:16">
      <c r="A312" s="1" t="s">
        <v>931</v>
      </c>
      <c r="B312" s="95" t="str">
        <f t="shared" si="32"/>
        <v>Christopher</v>
      </c>
      <c r="C312" s="1" t="s">
        <v>1893</v>
      </c>
      <c r="D312" s="95" t="str">
        <f t="shared" si="33"/>
        <v>Thames</v>
      </c>
      <c r="E312" s="95" t="str">
        <f t="shared" si="34"/>
        <v>Christopher Thames</v>
      </c>
      <c r="F312" s="1" t="s">
        <v>1894</v>
      </c>
      <c r="G312" s="1" t="s">
        <v>73</v>
      </c>
      <c r="H312" s="1" t="s">
        <v>124</v>
      </c>
      <c r="I312" s="1">
        <v>10007</v>
      </c>
      <c r="J312" s="95" t="str">
        <f t="shared" si="35"/>
        <v>1883 Oakwood Avenue New York NY 10007</v>
      </c>
      <c r="K312" s="1" t="s">
        <v>1896</v>
      </c>
      <c r="L312" s="95" t="str">
        <f t="shared" si="36"/>
        <v>212</v>
      </c>
      <c r="M312" s="95" t="str">
        <f t="shared" si="37"/>
        <v>646</v>
      </c>
      <c r="N312" s="95" t="str">
        <f t="shared" si="38"/>
        <v>6179</v>
      </c>
      <c r="O312" s="1" t="s">
        <v>1895</v>
      </c>
      <c r="P312" s="95" t="str">
        <f t="shared" si="39"/>
        <v>ChristopherRThames</v>
      </c>
    </row>
    <row r="313" spans="1:16">
      <c r="A313" s="1" t="s">
        <v>1897</v>
      </c>
      <c r="B313" s="95" t="str">
        <f t="shared" si="32"/>
        <v>Carl</v>
      </c>
      <c r="C313" s="1" t="s">
        <v>1016</v>
      </c>
      <c r="D313" s="95" t="str">
        <f t="shared" si="33"/>
        <v>Green</v>
      </c>
      <c r="E313" s="95" t="str">
        <f t="shared" si="34"/>
        <v>Carl Green</v>
      </c>
      <c r="F313" s="1" t="s">
        <v>1898</v>
      </c>
      <c r="G313" s="1" t="s">
        <v>1899</v>
      </c>
      <c r="H313" s="1" t="s">
        <v>124</v>
      </c>
      <c r="I313" s="1">
        <v>10301</v>
      </c>
      <c r="J313" s="95" t="str">
        <f t="shared" si="35"/>
        <v>2972 Longview Avenue Staten Island NY 10301</v>
      </c>
      <c r="K313" s="1" t="s">
        <v>1901</v>
      </c>
      <c r="L313" s="95" t="str">
        <f t="shared" si="36"/>
        <v>718</v>
      </c>
      <c r="M313" s="95" t="str">
        <f t="shared" si="37"/>
        <v>556</v>
      </c>
      <c r="N313" s="95" t="str">
        <f t="shared" si="38"/>
        <v>0176</v>
      </c>
      <c r="O313" s="1" t="s">
        <v>1900</v>
      </c>
      <c r="P313" s="95" t="str">
        <f t="shared" si="39"/>
        <v>CarlCGreen</v>
      </c>
    </row>
    <row r="314" spans="1:16">
      <c r="A314" s="1" t="s">
        <v>1902</v>
      </c>
      <c r="B314" s="95" t="str">
        <f t="shared" si="32"/>
        <v>Hans</v>
      </c>
      <c r="C314" s="1" t="s">
        <v>1903</v>
      </c>
      <c r="D314" s="95" t="str">
        <f t="shared" si="33"/>
        <v>Mcdaniel</v>
      </c>
      <c r="E314" s="95" t="str">
        <f t="shared" si="34"/>
        <v>Hans Mcdaniel</v>
      </c>
      <c r="F314" s="1" t="s">
        <v>1904</v>
      </c>
      <c r="G314" s="1" t="s">
        <v>1905</v>
      </c>
      <c r="H314" s="1" t="s">
        <v>102</v>
      </c>
      <c r="I314" s="1">
        <v>30339</v>
      </c>
      <c r="J314" s="95" t="str">
        <f t="shared" si="35"/>
        <v>3456 Pine Garden Lane Atlanta GA 30339</v>
      </c>
      <c r="K314" s="1" t="s">
        <v>1907</v>
      </c>
      <c r="L314" s="95" t="str">
        <f t="shared" si="36"/>
        <v>770</v>
      </c>
      <c r="M314" s="95" t="str">
        <f t="shared" si="37"/>
        <v>681</v>
      </c>
      <c r="N314" s="95" t="str">
        <f t="shared" si="38"/>
        <v>2104</v>
      </c>
      <c r="O314" s="1" t="s">
        <v>1906</v>
      </c>
      <c r="P314" s="95" t="str">
        <f t="shared" si="39"/>
        <v>HansJMcDaniel</v>
      </c>
    </row>
    <row r="315" spans="1:16">
      <c r="A315" s="1" t="s">
        <v>1908</v>
      </c>
      <c r="B315" s="95" t="str">
        <f t="shared" si="32"/>
        <v>Ira</v>
      </c>
      <c r="C315" s="1" t="s">
        <v>1909</v>
      </c>
      <c r="D315" s="95" t="str">
        <f t="shared" si="33"/>
        <v>Kocher</v>
      </c>
      <c r="E315" s="95" t="str">
        <f t="shared" si="34"/>
        <v>Ira Kocher</v>
      </c>
      <c r="F315" s="1" t="s">
        <v>1910</v>
      </c>
      <c r="G315" s="1" t="s">
        <v>1911</v>
      </c>
      <c r="H315" s="1" t="s">
        <v>138</v>
      </c>
      <c r="I315" s="1">
        <v>23324</v>
      </c>
      <c r="J315" s="95" t="str">
        <f t="shared" si="35"/>
        <v>1092 Allison Avenue Chesapeake VA 23324</v>
      </c>
      <c r="K315" s="1" t="s">
        <v>1913</v>
      </c>
      <c r="L315" s="95" t="str">
        <f t="shared" si="36"/>
        <v>757</v>
      </c>
      <c r="M315" s="95" t="str">
        <f t="shared" si="37"/>
        <v>645</v>
      </c>
      <c r="N315" s="95" t="str">
        <f t="shared" si="38"/>
        <v>6505</v>
      </c>
      <c r="O315" s="1" t="s">
        <v>1912</v>
      </c>
      <c r="P315" s="95" t="str">
        <f t="shared" si="39"/>
        <v>IraSKocher</v>
      </c>
    </row>
    <row r="316" spans="1:16">
      <c r="A316" s="1" t="s">
        <v>1914</v>
      </c>
      <c r="B316" s="95" t="str">
        <f t="shared" si="32"/>
        <v>Cory</v>
      </c>
      <c r="C316" s="1" t="s">
        <v>1130</v>
      </c>
      <c r="D316" s="95" t="str">
        <f t="shared" si="33"/>
        <v>Jackson</v>
      </c>
      <c r="E316" s="95" t="str">
        <f t="shared" si="34"/>
        <v>Cory Jackson</v>
      </c>
      <c r="F316" s="1" t="s">
        <v>1915</v>
      </c>
      <c r="G316" s="1" t="s">
        <v>1916</v>
      </c>
      <c r="H316" s="1" t="s">
        <v>101</v>
      </c>
      <c r="I316" s="1">
        <v>32796</v>
      </c>
      <c r="J316" s="95" t="str">
        <f t="shared" si="35"/>
        <v>1241 Terry Lane Titusville FL 32796</v>
      </c>
      <c r="K316" s="1" t="s">
        <v>1918</v>
      </c>
      <c r="L316" s="95" t="str">
        <f t="shared" si="36"/>
        <v>321</v>
      </c>
      <c r="M316" s="95" t="str">
        <f t="shared" si="37"/>
        <v>268</v>
      </c>
      <c r="N316" s="95" t="str">
        <f t="shared" si="38"/>
        <v>3967</v>
      </c>
      <c r="O316" s="1" t="s">
        <v>1917</v>
      </c>
      <c r="P316" s="95" t="str">
        <f t="shared" si="39"/>
        <v>CoryKJackson</v>
      </c>
    </row>
    <row r="317" spans="1:16">
      <c r="A317" s="1" t="s">
        <v>1919</v>
      </c>
      <c r="B317" s="95" t="str">
        <f t="shared" si="32"/>
        <v>Cedric</v>
      </c>
      <c r="C317" s="1" t="s">
        <v>464</v>
      </c>
      <c r="D317" s="95" t="str">
        <f t="shared" si="33"/>
        <v>Barnes</v>
      </c>
      <c r="E317" s="95" t="str">
        <f t="shared" si="34"/>
        <v>Cedric Barnes</v>
      </c>
      <c r="F317" s="1" t="s">
        <v>1920</v>
      </c>
      <c r="G317" s="1" t="s">
        <v>1921</v>
      </c>
      <c r="H317" s="1" t="s">
        <v>94</v>
      </c>
      <c r="I317" s="1">
        <v>86045</v>
      </c>
      <c r="J317" s="95" t="str">
        <f t="shared" si="35"/>
        <v>3377 Clarksburg Park Road Tuba City AZ 86045</v>
      </c>
      <c r="K317" s="1" t="s">
        <v>1923</v>
      </c>
      <c r="L317" s="95" t="str">
        <f t="shared" si="36"/>
        <v>928</v>
      </c>
      <c r="M317" s="95" t="str">
        <f t="shared" si="37"/>
        <v>283</v>
      </c>
      <c r="N317" s="95" t="str">
        <f t="shared" si="38"/>
        <v>4581</v>
      </c>
      <c r="O317" s="1" t="s">
        <v>1922</v>
      </c>
      <c r="P317" s="95" t="str">
        <f t="shared" si="39"/>
        <v>CedricEBarnes</v>
      </c>
    </row>
    <row r="318" spans="1:16">
      <c r="A318" s="1" t="s">
        <v>463</v>
      </c>
      <c r="B318" s="95" t="str">
        <f t="shared" si="32"/>
        <v>George</v>
      </c>
      <c r="C318" s="1" t="s">
        <v>1924</v>
      </c>
      <c r="D318" s="95" t="str">
        <f t="shared" si="33"/>
        <v>Evans</v>
      </c>
      <c r="E318" s="95" t="str">
        <f t="shared" si="34"/>
        <v>George Evans</v>
      </c>
      <c r="F318" s="1" t="s">
        <v>1925</v>
      </c>
      <c r="G318" s="1" t="s">
        <v>1926</v>
      </c>
      <c r="H318" s="1" t="s">
        <v>106</v>
      </c>
      <c r="I318" s="1">
        <v>47708</v>
      </c>
      <c r="J318" s="95" t="str">
        <f t="shared" si="35"/>
        <v>3205 Lucy Lane Evansville IN 47708</v>
      </c>
      <c r="K318" s="1" t="s">
        <v>1928</v>
      </c>
      <c r="L318" s="95" t="str">
        <f t="shared" si="36"/>
        <v>812</v>
      </c>
      <c r="M318" s="95" t="str">
        <f t="shared" si="37"/>
        <v>464</v>
      </c>
      <c r="N318" s="95" t="str">
        <f t="shared" si="38"/>
        <v>4262</v>
      </c>
      <c r="O318" s="1" t="s">
        <v>1927</v>
      </c>
      <c r="P318" s="95" t="str">
        <f t="shared" si="39"/>
        <v>GeorgeMEvans</v>
      </c>
    </row>
    <row r="319" spans="1:16">
      <c r="A319" s="1" t="s">
        <v>1929</v>
      </c>
      <c r="B319" s="95" t="str">
        <f t="shared" si="32"/>
        <v>Lee</v>
      </c>
      <c r="C319" s="1" t="s">
        <v>1930</v>
      </c>
      <c r="D319" s="95" t="str">
        <f t="shared" si="33"/>
        <v>Mcmeans</v>
      </c>
      <c r="E319" s="95" t="str">
        <f t="shared" si="34"/>
        <v>Lee Mcmeans</v>
      </c>
      <c r="F319" s="1" t="s">
        <v>1931</v>
      </c>
      <c r="G319" s="1" t="s">
        <v>1697</v>
      </c>
      <c r="H319" s="1" t="s">
        <v>135</v>
      </c>
      <c r="I319" s="1">
        <v>78550</v>
      </c>
      <c r="J319" s="95" t="str">
        <f t="shared" si="35"/>
        <v>4833 Jerome Avenue Harlingen TX 78550</v>
      </c>
      <c r="K319" s="1" t="s">
        <v>1933</v>
      </c>
      <c r="L319" s="95" t="str">
        <f t="shared" si="36"/>
        <v>956</v>
      </c>
      <c r="M319" s="95" t="str">
        <f t="shared" si="37"/>
        <v>223</v>
      </c>
      <c r="N319" s="95" t="str">
        <f t="shared" si="38"/>
        <v>1990</v>
      </c>
      <c r="O319" s="1" t="s">
        <v>1932</v>
      </c>
      <c r="P319" s="95" t="str">
        <f t="shared" si="39"/>
        <v>LeeCMcMeans</v>
      </c>
    </row>
    <row r="320" spans="1:16">
      <c r="A320" s="1" t="s">
        <v>1934</v>
      </c>
      <c r="B320" s="95" t="str">
        <f t="shared" si="32"/>
        <v>Amy</v>
      </c>
      <c r="C320" s="1" t="s">
        <v>1935</v>
      </c>
      <c r="D320" s="95" t="str">
        <f t="shared" si="33"/>
        <v>Rangel</v>
      </c>
      <c r="E320" s="95" t="str">
        <f t="shared" si="34"/>
        <v>Amy Rangel</v>
      </c>
      <c r="F320" s="1" t="s">
        <v>1936</v>
      </c>
      <c r="G320" s="1" t="s">
        <v>73</v>
      </c>
      <c r="H320" s="1" t="s">
        <v>124</v>
      </c>
      <c r="I320" s="1">
        <v>10007</v>
      </c>
      <c r="J320" s="95" t="str">
        <f t="shared" si="35"/>
        <v>950 Pallet Street New York NY 10007</v>
      </c>
      <c r="K320" s="1" t="s">
        <v>1938</v>
      </c>
      <c r="L320" s="95" t="str">
        <f t="shared" si="36"/>
        <v>914</v>
      </c>
      <c r="M320" s="95" t="str">
        <f t="shared" si="37"/>
        <v>325</v>
      </c>
      <c r="N320" s="95" t="str">
        <f t="shared" si="38"/>
        <v>9356</v>
      </c>
      <c r="O320" s="1" t="s">
        <v>1937</v>
      </c>
      <c r="P320" s="95" t="str">
        <f t="shared" si="39"/>
        <v>AmySRangel</v>
      </c>
    </row>
    <row r="321" spans="1:16">
      <c r="A321" s="1" t="s">
        <v>1939</v>
      </c>
      <c r="B321" s="95" t="str">
        <f t="shared" si="32"/>
        <v>Naomi</v>
      </c>
      <c r="C321" s="1" t="s">
        <v>1940</v>
      </c>
      <c r="D321" s="95" t="str">
        <f t="shared" si="33"/>
        <v>Marshall</v>
      </c>
      <c r="E321" s="95" t="str">
        <f t="shared" si="34"/>
        <v>Naomi Marshall</v>
      </c>
      <c r="F321" s="1" t="s">
        <v>1941</v>
      </c>
      <c r="G321" s="1" t="s">
        <v>312</v>
      </c>
      <c r="H321" s="1" t="s">
        <v>135</v>
      </c>
      <c r="I321" s="1">
        <v>75234</v>
      </c>
      <c r="J321" s="95" t="str">
        <f t="shared" si="35"/>
        <v>3957 Sycamore Circle Dallas TX 75234</v>
      </c>
      <c r="K321" s="1" t="s">
        <v>1943</v>
      </c>
      <c r="L321" s="95" t="str">
        <f t="shared" si="36"/>
        <v>682</v>
      </c>
      <c r="M321" s="95" t="str">
        <f t="shared" si="37"/>
        <v>558</v>
      </c>
      <c r="N321" s="95" t="str">
        <f t="shared" si="38"/>
        <v>0129</v>
      </c>
      <c r="O321" s="1" t="s">
        <v>1942</v>
      </c>
      <c r="P321" s="95" t="str">
        <f t="shared" si="39"/>
        <v>NaomiRMarshall</v>
      </c>
    </row>
    <row r="322" spans="1:16">
      <c r="A322" s="1" t="s">
        <v>1944</v>
      </c>
      <c r="B322" s="95" t="str">
        <f t="shared" si="32"/>
        <v>Nancy</v>
      </c>
      <c r="C322" s="1" t="s">
        <v>1945</v>
      </c>
      <c r="D322" s="95" t="str">
        <f t="shared" si="33"/>
        <v>Morris</v>
      </c>
      <c r="E322" s="95" t="str">
        <f t="shared" si="34"/>
        <v>Nancy Morris</v>
      </c>
      <c r="F322" s="1" t="s">
        <v>1946</v>
      </c>
      <c r="G322" s="1" t="s">
        <v>1947</v>
      </c>
      <c r="H322" s="1" t="s">
        <v>105</v>
      </c>
      <c r="I322" s="1">
        <v>61109</v>
      </c>
      <c r="J322" s="95" t="str">
        <f t="shared" si="35"/>
        <v>2631 Emeral Dreams Drive Rockford IL 61109</v>
      </c>
      <c r="K322" s="1" t="s">
        <v>1949</v>
      </c>
      <c r="L322" s="95" t="str">
        <f t="shared" si="36"/>
        <v>815</v>
      </c>
      <c r="M322" s="95" t="str">
        <f t="shared" si="37"/>
        <v>242</v>
      </c>
      <c r="N322" s="95" t="str">
        <f t="shared" si="38"/>
        <v>9508</v>
      </c>
      <c r="O322" s="1" t="s">
        <v>1948</v>
      </c>
      <c r="P322" s="95" t="str">
        <f t="shared" si="39"/>
        <v>NancyKMorris</v>
      </c>
    </row>
    <row r="323" spans="1:16">
      <c r="A323" s="1" t="s">
        <v>1582</v>
      </c>
      <c r="B323" s="95" t="str">
        <f t="shared" ref="B323:B386" si="40">TRIM(PROPER(A323))</f>
        <v>Randy</v>
      </c>
      <c r="C323" s="1" t="s">
        <v>1950</v>
      </c>
      <c r="D323" s="95" t="str">
        <f t="shared" ref="D323:D386" si="41">TRIM(PROPER(C323))</f>
        <v>Kuhlman</v>
      </c>
      <c r="E323" s="95" t="str">
        <f t="shared" ref="E323:E386" si="42">CONCATENATE(B323," ",D323)</f>
        <v>Randy Kuhlman</v>
      </c>
      <c r="F323" s="1" t="s">
        <v>1951</v>
      </c>
      <c r="G323" s="1" t="s">
        <v>1952</v>
      </c>
      <c r="H323" s="1" t="s">
        <v>96</v>
      </c>
      <c r="I323" s="1">
        <v>91744</v>
      </c>
      <c r="J323" s="95" t="str">
        <f t="shared" ref="J323:J386" si="43">F323&amp;" "&amp;G323&amp;" "&amp;H323&amp;" "&amp;I323</f>
        <v>4493 Middleville Road La Puente CA 91744</v>
      </c>
      <c r="K323" s="1" t="s">
        <v>1954</v>
      </c>
      <c r="L323" s="95" t="str">
        <f t="shared" ref="L323:L386" si="44">LEFT(K323,3)</f>
        <v>626</v>
      </c>
      <c r="M323" s="95" t="str">
        <f t="shared" ref="M323:M386" si="45">MID(K323,5,3)</f>
        <v>369</v>
      </c>
      <c r="N323" s="95" t="str">
        <f t="shared" ref="N323:N386" si="46">RIGHT(K323,4)</f>
        <v>7009</v>
      </c>
      <c r="O323" s="1" t="s">
        <v>1953</v>
      </c>
      <c r="P323" s="95" t="str">
        <f t="shared" ref="P323:P386" si="47">LEFT(O323,SEARCH("@",O323)-1)</f>
        <v>RandyFKuhlman</v>
      </c>
    </row>
    <row r="324" spans="1:16">
      <c r="A324" s="1" t="s">
        <v>1689</v>
      </c>
      <c r="B324" s="95" t="str">
        <f t="shared" si="40"/>
        <v>Helen</v>
      </c>
      <c r="C324" s="1" t="s">
        <v>1955</v>
      </c>
      <c r="D324" s="95" t="str">
        <f t="shared" si="41"/>
        <v>Roush</v>
      </c>
      <c r="E324" s="95" t="str">
        <f t="shared" si="42"/>
        <v>Helen Roush</v>
      </c>
      <c r="F324" s="1" t="s">
        <v>1956</v>
      </c>
      <c r="G324" s="1" t="s">
        <v>1957</v>
      </c>
      <c r="H324" s="1" t="s">
        <v>128</v>
      </c>
      <c r="I324" s="1">
        <v>73501</v>
      </c>
      <c r="J324" s="95" t="str">
        <f t="shared" si="43"/>
        <v>2639 Dovetail Estates Lawton OK 73501</v>
      </c>
      <c r="K324" s="1" t="s">
        <v>1959</v>
      </c>
      <c r="L324" s="95" t="str">
        <f t="shared" si="44"/>
        <v>580</v>
      </c>
      <c r="M324" s="95" t="str">
        <f t="shared" si="45"/>
        <v>917</v>
      </c>
      <c r="N324" s="95" t="str">
        <f t="shared" si="46"/>
        <v>4142</v>
      </c>
      <c r="O324" s="1" t="s">
        <v>1958</v>
      </c>
      <c r="P324" s="95" t="str">
        <f t="shared" si="47"/>
        <v>HelenDRoush</v>
      </c>
    </row>
    <row r="325" spans="1:16">
      <c r="A325" s="1" t="s">
        <v>716</v>
      </c>
      <c r="B325" s="95" t="str">
        <f t="shared" si="40"/>
        <v>Michael</v>
      </c>
      <c r="C325" s="1" t="s">
        <v>1960</v>
      </c>
      <c r="D325" s="95" t="str">
        <f t="shared" si="41"/>
        <v>Wood</v>
      </c>
      <c r="E325" s="95" t="str">
        <f t="shared" si="42"/>
        <v>Michael Wood</v>
      </c>
      <c r="F325" s="1" t="s">
        <v>1961</v>
      </c>
      <c r="G325" s="1" t="s">
        <v>1962</v>
      </c>
      <c r="H325" s="1" t="s">
        <v>105</v>
      </c>
      <c r="I325" s="1">
        <v>60126</v>
      </c>
      <c r="J325" s="95" t="str">
        <f t="shared" si="43"/>
        <v>2776 Patterson Fork Road Elmhurst IL 60126</v>
      </c>
      <c r="K325" s="1" t="s">
        <v>1964</v>
      </c>
      <c r="L325" s="95" t="str">
        <f t="shared" si="44"/>
        <v>312</v>
      </c>
      <c r="M325" s="95" t="str">
        <f t="shared" si="45"/>
        <v>656</v>
      </c>
      <c r="N325" s="95" t="str">
        <f t="shared" si="46"/>
        <v>9476</v>
      </c>
      <c r="O325" s="1" t="s">
        <v>1963</v>
      </c>
      <c r="P325" s="95" t="str">
        <f t="shared" si="47"/>
        <v>MichaelJWood</v>
      </c>
    </row>
    <row r="326" spans="1:16">
      <c r="A326" s="1" t="s">
        <v>475</v>
      </c>
      <c r="B326" s="95" t="str">
        <f t="shared" si="40"/>
        <v>Jennifer</v>
      </c>
      <c r="C326" s="1" t="s">
        <v>1965</v>
      </c>
      <c r="D326" s="95" t="str">
        <f t="shared" si="41"/>
        <v>Jahnke</v>
      </c>
      <c r="E326" s="95" t="str">
        <f t="shared" si="42"/>
        <v>Jennifer Jahnke</v>
      </c>
      <c r="F326" s="1" t="s">
        <v>1966</v>
      </c>
      <c r="G326" s="1" t="s">
        <v>1967</v>
      </c>
      <c r="H326" s="1" t="s">
        <v>97</v>
      </c>
      <c r="I326" s="1">
        <v>80111</v>
      </c>
      <c r="J326" s="95" t="str">
        <f t="shared" si="43"/>
        <v>1608 Davis Lane Greenwood Village CO 80111</v>
      </c>
      <c r="K326" s="1" t="s">
        <v>1969</v>
      </c>
      <c r="L326" s="95" t="str">
        <f t="shared" si="44"/>
        <v>720</v>
      </c>
      <c r="M326" s="95" t="str">
        <f t="shared" si="45"/>
        <v>330</v>
      </c>
      <c r="N326" s="95" t="str">
        <f t="shared" si="46"/>
        <v>2061</v>
      </c>
      <c r="O326" s="1" t="s">
        <v>1968</v>
      </c>
      <c r="P326" s="95" t="str">
        <f t="shared" si="47"/>
        <v>JenniferMJahnke</v>
      </c>
    </row>
    <row r="327" spans="1:16">
      <c r="A327" s="1" t="s">
        <v>1970</v>
      </c>
      <c r="B327" s="95" t="str">
        <f t="shared" si="40"/>
        <v>Terri</v>
      </c>
      <c r="C327" s="1" t="s">
        <v>1971</v>
      </c>
      <c r="D327" s="95" t="str">
        <f t="shared" si="41"/>
        <v>Ogrady</v>
      </c>
      <c r="E327" s="95" t="str">
        <f t="shared" si="42"/>
        <v>Terri Ogrady</v>
      </c>
      <c r="F327" s="1" t="s">
        <v>1972</v>
      </c>
      <c r="G327" s="1" t="s">
        <v>1973</v>
      </c>
      <c r="H327" s="1" t="s">
        <v>98</v>
      </c>
      <c r="I327" s="1">
        <v>6103</v>
      </c>
      <c r="J327" s="95" t="str">
        <f t="shared" si="43"/>
        <v>2966 Meadow View Drive Hartford CT 6103</v>
      </c>
      <c r="K327" s="1" t="s">
        <v>1975</v>
      </c>
      <c r="L327" s="95" t="str">
        <f t="shared" si="44"/>
        <v>860</v>
      </c>
      <c r="M327" s="95" t="str">
        <f t="shared" si="45"/>
        <v>473</v>
      </c>
      <c r="N327" s="95" t="str">
        <f t="shared" si="46"/>
        <v>6593</v>
      </c>
      <c r="O327" s="1" t="s">
        <v>1974</v>
      </c>
      <c r="P327" s="95" t="str">
        <f t="shared" si="47"/>
        <v>TerriLOgrady</v>
      </c>
    </row>
    <row r="328" spans="1:16">
      <c r="A328" s="1" t="s">
        <v>854</v>
      </c>
      <c r="B328" s="95" t="str">
        <f t="shared" si="40"/>
        <v>Charles</v>
      </c>
      <c r="C328" s="1" t="s">
        <v>1976</v>
      </c>
      <c r="D328" s="95" t="str">
        <f t="shared" si="41"/>
        <v>Talbot</v>
      </c>
      <c r="E328" s="95" t="str">
        <f t="shared" si="42"/>
        <v>Charles Talbot</v>
      </c>
      <c r="F328" s="1" t="s">
        <v>1977</v>
      </c>
      <c r="G328" s="1" t="s">
        <v>1978</v>
      </c>
      <c r="H328" s="1" t="s">
        <v>106</v>
      </c>
      <c r="I328" s="1">
        <v>46204</v>
      </c>
      <c r="J328" s="95" t="str">
        <f t="shared" si="43"/>
        <v>414 Crestview Manor Indianapolis IN 46204</v>
      </c>
      <c r="K328" s="1" t="s">
        <v>1980</v>
      </c>
      <c r="L328" s="95" t="str">
        <f t="shared" si="44"/>
        <v>317</v>
      </c>
      <c r="M328" s="95" t="str">
        <f t="shared" si="45"/>
        <v>239</v>
      </c>
      <c r="N328" s="95" t="str">
        <f t="shared" si="46"/>
        <v>9935</v>
      </c>
      <c r="O328" s="1" t="s">
        <v>1979</v>
      </c>
      <c r="P328" s="95" t="str">
        <f t="shared" si="47"/>
        <v>CharlesLTalbot</v>
      </c>
    </row>
    <row r="329" spans="1:16">
      <c r="A329" s="1" t="s">
        <v>677</v>
      </c>
      <c r="B329" s="95" t="str">
        <f t="shared" si="40"/>
        <v>Christine</v>
      </c>
      <c r="C329" s="1" t="s">
        <v>1981</v>
      </c>
      <c r="D329" s="95" t="str">
        <f t="shared" si="41"/>
        <v>Kelliher</v>
      </c>
      <c r="E329" s="95" t="str">
        <f t="shared" si="42"/>
        <v>Christine Kelliher</v>
      </c>
      <c r="F329" s="1" t="s">
        <v>1982</v>
      </c>
      <c r="G329" s="1" t="s">
        <v>1983</v>
      </c>
      <c r="H329" s="1" t="s">
        <v>122</v>
      </c>
      <c r="I329" s="1">
        <v>7662</v>
      </c>
      <c r="J329" s="95" t="str">
        <f t="shared" si="43"/>
        <v>4185 Spring Haven Trail Rochelle Park NJ 7662</v>
      </c>
      <c r="K329" s="1" t="s">
        <v>1985</v>
      </c>
      <c r="L329" s="95" t="str">
        <f t="shared" si="44"/>
        <v>973</v>
      </c>
      <c r="M329" s="95" t="str">
        <f t="shared" si="45"/>
        <v>727</v>
      </c>
      <c r="N329" s="95" t="str">
        <f t="shared" si="46"/>
        <v>8214</v>
      </c>
      <c r="O329" s="1" t="s">
        <v>1984</v>
      </c>
      <c r="P329" s="95" t="str">
        <f t="shared" si="47"/>
        <v>ChristineWKelliher</v>
      </c>
    </row>
    <row r="330" spans="1:16">
      <c r="A330" s="1" t="s">
        <v>1986</v>
      </c>
      <c r="B330" s="95" t="str">
        <f t="shared" si="40"/>
        <v>Sebastian</v>
      </c>
      <c r="C330" s="1" t="s">
        <v>384</v>
      </c>
      <c r="D330" s="95" t="str">
        <f t="shared" si="41"/>
        <v>Taylor</v>
      </c>
      <c r="E330" s="95" t="str">
        <f t="shared" si="42"/>
        <v>Sebastian Taylor</v>
      </c>
      <c r="F330" s="1" t="s">
        <v>1987</v>
      </c>
      <c r="G330" s="1" t="s">
        <v>195</v>
      </c>
      <c r="H330" s="1" t="s">
        <v>105</v>
      </c>
      <c r="I330" s="1">
        <v>60623</v>
      </c>
      <c r="J330" s="95" t="str">
        <f t="shared" si="43"/>
        <v>4546 Cherry Camp Road Chicago IL 60623</v>
      </c>
      <c r="K330" s="1" t="s">
        <v>1989</v>
      </c>
      <c r="L330" s="95" t="str">
        <f t="shared" si="44"/>
        <v>773</v>
      </c>
      <c r="M330" s="95" t="str">
        <f t="shared" si="45"/>
        <v>521</v>
      </c>
      <c r="N330" s="95" t="str">
        <f t="shared" si="46"/>
        <v>9276</v>
      </c>
      <c r="O330" s="1" t="s">
        <v>1988</v>
      </c>
      <c r="P330" s="95" t="str">
        <f t="shared" si="47"/>
        <v>SebastianETaylor</v>
      </c>
    </row>
    <row r="331" spans="1:16">
      <c r="A331" s="1" t="s">
        <v>1990</v>
      </c>
      <c r="B331" s="95" t="str">
        <f t="shared" si="40"/>
        <v>Susie</v>
      </c>
      <c r="C331" s="1" t="s">
        <v>1991</v>
      </c>
      <c r="D331" s="95" t="str">
        <f t="shared" si="41"/>
        <v>Robbins</v>
      </c>
      <c r="E331" s="95" t="str">
        <f t="shared" si="42"/>
        <v>Susie Robbins</v>
      </c>
      <c r="F331" s="1" t="s">
        <v>1992</v>
      </c>
      <c r="G331" s="1" t="s">
        <v>1993</v>
      </c>
      <c r="H331" s="1" t="s">
        <v>129</v>
      </c>
      <c r="I331" s="1">
        <v>97401</v>
      </c>
      <c r="J331" s="95" t="str">
        <f t="shared" si="43"/>
        <v>299 Brooklyn Street Eugene OR 97401</v>
      </c>
      <c r="K331" s="1" t="s">
        <v>1995</v>
      </c>
      <c r="L331" s="95" t="str">
        <f t="shared" si="44"/>
        <v>541</v>
      </c>
      <c r="M331" s="95" t="str">
        <f t="shared" si="45"/>
        <v>236</v>
      </c>
      <c r="N331" s="95" t="str">
        <f t="shared" si="46"/>
        <v>2926</v>
      </c>
      <c r="O331" s="1" t="s">
        <v>1994</v>
      </c>
      <c r="P331" s="95" t="str">
        <f t="shared" si="47"/>
        <v>SusieDRobbins</v>
      </c>
    </row>
    <row r="332" spans="1:16">
      <c r="A332" s="1" t="s">
        <v>683</v>
      </c>
      <c r="B332" s="95" t="str">
        <f t="shared" si="40"/>
        <v>Mary</v>
      </c>
      <c r="C332" s="1" t="s">
        <v>1996</v>
      </c>
      <c r="D332" s="95" t="str">
        <f t="shared" si="41"/>
        <v>Champagne</v>
      </c>
      <c r="E332" s="95" t="str">
        <f t="shared" si="42"/>
        <v>Mary Champagne</v>
      </c>
      <c r="F332" s="1" t="s">
        <v>1997</v>
      </c>
      <c r="G332" s="1" t="s">
        <v>1706</v>
      </c>
      <c r="H332" s="1" t="s">
        <v>130</v>
      </c>
      <c r="I332" s="1">
        <v>19403</v>
      </c>
      <c r="J332" s="95" t="str">
        <f t="shared" si="43"/>
        <v>1875 Renwick Drive Norristown PA 19403</v>
      </c>
      <c r="K332" s="1" t="s">
        <v>1999</v>
      </c>
      <c r="L332" s="95" t="str">
        <f t="shared" si="44"/>
        <v>484</v>
      </c>
      <c r="M332" s="95" t="str">
        <f t="shared" si="45"/>
        <v>253</v>
      </c>
      <c r="N332" s="95" t="str">
        <f t="shared" si="46"/>
        <v>4348</v>
      </c>
      <c r="O332" s="1" t="s">
        <v>1998</v>
      </c>
      <c r="P332" s="95" t="str">
        <f t="shared" si="47"/>
        <v>MaryHChampagne</v>
      </c>
    </row>
    <row r="333" spans="1:16">
      <c r="A333" s="1" t="s">
        <v>778</v>
      </c>
      <c r="B333" s="95" t="str">
        <f t="shared" si="40"/>
        <v>Katrina</v>
      </c>
      <c r="C333" s="1" t="s">
        <v>1317</v>
      </c>
      <c r="D333" s="95" t="str">
        <f t="shared" si="41"/>
        <v>Ramirez</v>
      </c>
      <c r="E333" s="95" t="str">
        <f t="shared" si="42"/>
        <v>Katrina Ramirez</v>
      </c>
      <c r="F333" s="1" t="s">
        <v>2000</v>
      </c>
      <c r="G333" s="1" t="s">
        <v>1175</v>
      </c>
      <c r="H333" s="1" t="s">
        <v>101</v>
      </c>
      <c r="I333" s="1">
        <v>33176</v>
      </c>
      <c r="J333" s="95" t="str">
        <f t="shared" si="43"/>
        <v>703 Tyler Avenue Miami FL 33176</v>
      </c>
      <c r="K333" s="1" t="s">
        <v>2002</v>
      </c>
      <c r="L333" s="95" t="str">
        <f t="shared" si="44"/>
        <v>305</v>
      </c>
      <c r="M333" s="95" t="str">
        <f t="shared" si="45"/>
        <v>275</v>
      </c>
      <c r="N333" s="95" t="str">
        <f t="shared" si="46"/>
        <v>4698</v>
      </c>
      <c r="O333" s="1" t="s">
        <v>2001</v>
      </c>
      <c r="P333" s="95" t="str">
        <f t="shared" si="47"/>
        <v>KatrinaCRamirez</v>
      </c>
    </row>
    <row r="334" spans="1:16">
      <c r="A334" s="1" t="s">
        <v>2003</v>
      </c>
      <c r="B334" s="95" t="str">
        <f t="shared" si="40"/>
        <v>Rebecca</v>
      </c>
      <c r="C334" s="1" t="s">
        <v>2004</v>
      </c>
      <c r="D334" s="95" t="str">
        <f t="shared" si="41"/>
        <v>Lamoreaux</v>
      </c>
      <c r="E334" s="95" t="str">
        <f t="shared" si="42"/>
        <v>Rebecca Lamoreaux</v>
      </c>
      <c r="F334" s="1" t="s">
        <v>2005</v>
      </c>
      <c r="G334" s="1" t="s">
        <v>2006</v>
      </c>
      <c r="H334" s="1" t="s">
        <v>117</v>
      </c>
      <c r="I334" s="1">
        <v>63141</v>
      </c>
      <c r="J334" s="95" t="str">
        <f t="shared" si="43"/>
        <v>249 Court Street Maryland Heights MO 63141</v>
      </c>
      <c r="K334" s="1" t="s">
        <v>2008</v>
      </c>
      <c r="L334" s="95" t="str">
        <f t="shared" si="44"/>
        <v>636</v>
      </c>
      <c r="M334" s="95" t="str">
        <f t="shared" si="45"/>
        <v>794</v>
      </c>
      <c r="N334" s="95" t="str">
        <f t="shared" si="46"/>
        <v>2632</v>
      </c>
      <c r="O334" s="1" t="s">
        <v>2007</v>
      </c>
      <c r="P334" s="95" t="str">
        <f t="shared" si="47"/>
        <v>RebeccaMLamoreaux</v>
      </c>
    </row>
    <row r="335" spans="1:16">
      <c r="A335" s="1" t="s">
        <v>2009</v>
      </c>
      <c r="B335" s="95" t="str">
        <f t="shared" si="40"/>
        <v>Glenn</v>
      </c>
      <c r="C335" s="1" t="s">
        <v>2010</v>
      </c>
      <c r="D335" s="95" t="str">
        <f t="shared" si="41"/>
        <v>Sharp</v>
      </c>
      <c r="E335" s="95" t="str">
        <f t="shared" si="42"/>
        <v>Glenn Sharp</v>
      </c>
      <c r="F335" s="1" t="s">
        <v>2011</v>
      </c>
      <c r="G335" s="1" t="s">
        <v>2012</v>
      </c>
      <c r="H335" s="1" t="s">
        <v>119</v>
      </c>
      <c r="I335" s="1">
        <v>68801</v>
      </c>
      <c r="J335" s="95" t="str">
        <f t="shared" si="43"/>
        <v>825 North Avenue Grand Island NE 68801</v>
      </c>
      <c r="K335" s="1" t="s">
        <v>2014</v>
      </c>
      <c r="L335" s="95" t="str">
        <f t="shared" si="44"/>
        <v>402</v>
      </c>
      <c r="M335" s="95" t="str">
        <f t="shared" si="45"/>
        <v>851</v>
      </c>
      <c r="N335" s="95" t="str">
        <f t="shared" si="46"/>
        <v>3045</v>
      </c>
      <c r="O335" s="1" t="s">
        <v>2013</v>
      </c>
      <c r="P335" s="95" t="str">
        <f t="shared" si="47"/>
        <v>GlennLSharp</v>
      </c>
    </row>
    <row r="336" spans="1:16">
      <c r="A336" s="1" t="s">
        <v>2015</v>
      </c>
      <c r="B336" s="95" t="str">
        <f t="shared" si="40"/>
        <v>Daren</v>
      </c>
      <c r="C336" s="1" t="s">
        <v>2016</v>
      </c>
      <c r="D336" s="95" t="str">
        <f t="shared" si="41"/>
        <v>Jacobs</v>
      </c>
      <c r="E336" s="95" t="str">
        <f t="shared" si="42"/>
        <v>Daren Jacobs</v>
      </c>
      <c r="F336" s="1" t="s">
        <v>2017</v>
      </c>
      <c r="G336" s="1" t="s">
        <v>2018</v>
      </c>
      <c r="H336" s="1" t="s">
        <v>98</v>
      </c>
      <c r="I336" s="1">
        <v>10573</v>
      </c>
      <c r="J336" s="95" t="str">
        <f t="shared" si="43"/>
        <v>3276 Cook Hill Road Port Chester CT 10573</v>
      </c>
      <c r="K336" s="1" t="s">
        <v>2020</v>
      </c>
      <c r="L336" s="95" t="str">
        <f t="shared" si="44"/>
        <v>203</v>
      </c>
      <c r="M336" s="95" t="str">
        <f t="shared" si="45"/>
        <v>531</v>
      </c>
      <c r="N336" s="95" t="str">
        <f t="shared" si="46"/>
        <v>9965</v>
      </c>
      <c r="O336" s="1" t="s">
        <v>2019</v>
      </c>
      <c r="P336" s="95" t="str">
        <f t="shared" si="47"/>
        <v>DarenLJacobs</v>
      </c>
    </row>
    <row r="337" spans="1:16">
      <c r="A337" s="1" t="s">
        <v>2021</v>
      </c>
      <c r="B337" s="95" t="str">
        <f t="shared" si="40"/>
        <v>Rebekah</v>
      </c>
      <c r="C337" s="1" t="s">
        <v>2022</v>
      </c>
      <c r="D337" s="95" t="str">
        <f t="shared" si="41"/>
        <v>Sparling</v>
      </c>
      <c r="E337" s="95" t="str">
        <f t="shared" si="42"/>
        <v>Rebekah Sparling</v>
      </c>
      <c r="F337" s="1" t="s">
        <v>2023</v>
      </c>
      <c r="G337" s="1" t="s">
        <v>609</v>
      </c>
      <c r="H337" s="1" t="s">
        <v>122</v>
      </c>
      <c r="I337" s="1">
        <v>8102</v>
      </c>
      <c r="J337" s="95" t="str">
        <f t="shared" si="43"/>
        <v>4338 Dark Hollow Road Camden NJ 8102</v>
      </c>
      <c r="K337" s="1" t="s">
        <v>2025</v>
      </c>
      <c r="L337" s="95" t="str">
        <f t="shared" si="44"/>
        <v>609</v>
      </c>
      <c r="M337" s="95" t="str">
        <f t="shared" si="45"/>
        <v>235</v>
      </c>
      <c r="N337" s="95" t="str">
        <f t="shared" si="46"/>
        <v>2740</v>
      </c>
      <c r="O337" s="1" t="s">
        <v>2024</v>
      </c>
      <c r="P337" s="95" t="str">
        <f t="shared" si="47"/>
        <v>RebekahRSparling</v>
      </c>
    </row>
    <row r="338" spans="1:16">
      <c r="A338" s="1" t="s">
        <v>2026</v>
      </c>
      <c r="B338" s="95" t="str">
        <f t="shared" si="40"/>
        <v>Irene</v>
      </c>
      <c r="C338" s="1" t="s">
        <v>1016</v>
      </c>
      <c r="D338" s="95" t="str">
        <f t="shared" si="41"/>
        <v>Green</v>
      </c>
      <c r="E338" s="95" t="str">
        <f t="shared" si="42"/>
        <v>Irene Green</v>
      </c>
      <c r="F338" s="1" t="s">
        <v>2027</v>
      </c>
      <c r="G338" s="1" t="s">
        <v>2028</v>
      </c>
      <c r="H338" s="1" t="s">
        <v>135</v>
      </c>
      <c r="I338" s="1">
        <v>74135</v>
      </c>
      <c r="J338" s="95" t="str">
        <f t="shared" si="43"/>
        <v>3547 Morris Street Pleasanton TX 74135</v>
      </c>
      <c r="K338" s="1" t="s">
        <v>2030</v>
      </c>
      <c r="L338" s="95" t="str">
        <f t="shared" si="44"/>
        <v>830</v>
      </c>
      <c r="M338" s="95" t="str">
        <f t="shared" si="45"/>
        <v>275</v>
      </c>
      <c r="N338" s="95" t="str">
        <f t="shared" si="46"/>
        <v>3683</v>
      </c>
      <c r="O338" s="1" t="s">
        <v>2029</v>
      </c>
      <c r="P338" s="95" t="str">
        <f t="shared" si="47"/>
        <v>IreneGGreen</v>
      </c>
    </row>
    <row r="339" spans="1:16">
      <c r="A339" s="1" t="s">
        <v>2031</v>
      </c>
      <c r="B339" s="95" t="str">
        <f t="shared" si="40"/>
        <v>Lynn</v>
      </c>
      <c r="C339" s="1" t="s">
        <v>2032</v>
      </c>
      <c r="D339" s="95" t="str">
        <f t="shared" si="41"/>
        <v>Cass</v>
      </c>
      <c r="E339" s="95" t="str">
        <f t="shared" si="42"/>
        <v>Lynn Cass</v>
      </c>
      <c r="F339" s="1" t="s">
        <v>2033</v>
      </c>
      <c r="G339" s="1" t="s">
        <v>2034</v>
      </c>
      <c r="H339" s="1" t="s">
        <v>114</v>
      </c>
      <c r="I339" s="1">
        <v>48420</v>
      </c>
      <c r="J339" s="95" t="str">
        <f t="shared" si="43"/>
        <v>3597 Perry Street Clio MI 48420</v>
      </c>
      <c r="K339" s="1" t="s">
        <v>2036</v>
      </c>
      <c r="L339" s="95" t="str">
        <f t="shared" si="44"/>
        <v>810</v>
      </c>
      <c r="M339" s="95" t="str">
        <f t="shared" si="45"/>
        <v>687</v>
      </c>
      <c r="N339" s="95" t="str">
        <f t="shared" si="46"/>
        <v>4690</v>
      </c>
      <c r="O339" s="1" t="s">
        <v>2035</v>
      </c>
      <c r="P339" s="95" t="str">
        <f t="shared" si="47"/>
        <v>LynnYCass</v>
      </c>
    </row>
    <row r="340" spans="1:16">
      <c r="A340" s="1" t="s">
        <v>887</v>
      </c>
      <c r="B340" s="95" t="str">
        <f t="shared" si="40"/>
        <v>Sue</v>
      </c>
      <c r="C340" s="1" t="s">
        <v>2037</v>
      </c>
      <c r="D340" s="95" t="str">
        <f t="shared" si="41"/>
        <v>Rojas</v>
      </c>
      <c r="E340" s="95" t="str">
        <f t="shared" si="42"/>
        <v>Sue Rojas</v>
      </c>
      <c r="F340" s="1" t="s">
        <v>2038</v>
      </c>
      <c r="G340" s="1" t="s">
        <v>570</v>
      </c>
      <c r="H340" s="1" t="s">
        <v>124</v>
      </c>
      <c r="I340" s="1">
        <v>13202</v>
      </c>
      <c r="J340" s="95" t="str">
        <f t="shared" si="43"/>
        <v>349 Confederate Drive Syracuse NY 13202</v>
      </c>
      <c r="K340" s="1" t="s">
        <v>2040</v>
      </c>
      <c r="L340" s="95" t="str">
        <f t="shared" si="44"/>
        <v>315</v>
      </c>
      <c r="M340" s="95" t="str">
        <f t="shared" si="45"/>
        <v>703</v>
      </c>
      <c r="N340" s="95" t="str">
        <f t="shared" si="46"/>
        <v>0136</v>
      </c>
      <c r="O340" s="1" t="s">
        <v>2039</v>
      </c>
      <c r="P340" s="95" t="str">
        <f t="shared" si="47"/>
        <v>SueJRojas</v>
      </c>
    </row>
    <row r="341" spans="1:16">
      <c r="A341" s="1" t="s">
        <v>2041</v>
      </c>
      <c r="B341" s="95" t="str">
        <f t="shared" si="40"/>
        <v>Eulalia</v>
      </c>
      <c r="C341" s="1" t="s">
        <v>1617</v>
      </c>
      <c r="D341" s="95" t="str">
        <f t="shared" si="41"/>
        <v>Miller</v>
      </c>
      <c r="E341" s="95" t="str">
        <f t="shared" si="42"/>
        <v>Eulalia Miller</v>
      </c>
      <c r="F341" s="1" t="s">
        <v>2042</v>
      </c>
      <c r="G341" s="1" t="s">
        <v>88</v>
      </c>
      <c r="H341" s="1" t="s">
        <v>138</v>
      </c>
      <c r="I341" s="1">
        <v>20005</v>
      </c>
      <c r="J341" s="95" t="str">
        <f t="shared" si="43"/>
        <v>653 Cabell Avenue Washington VA 20005</v>
      </c>
      <c r="K341" s="1" t="s">
        <v>2044</v>
      </c>
      <c r="L341" s="95" t="str">
        <f t="shared" si="44"/>
        <v>703</v>
      </c>
      <c r="M341" s="95" t="str">
        <f t="shared" si="45"/>
        <v>579</v>
      </c>
      <c r="N341" s="95" t="str">
        <f t="shared" si="46"/>
        <v>7053</v>
      </c>
      <c r="O341" s="1" t="s">
        <v>2043</v>
      </c>
      <c r="P341" s="95" t="str">
        <f t="shared" si="47"/>
        <v>EulaliaRMiller</v>
      </c>
    </row>
    <row r="342" spans="1:16">
      <c r="A342" s="1" t="s">
        <v>2045</v>
      </c>
      <c r="B342" s="95" t="str">
        <f t="shared" si="40"/>
        <v>Sandra</v>
      </c>
      <c r="C342" s="1" t="s">
        <v>2046</v>
      </c>
      <c r="D342" s="95" t="str">
        <f t="shared" si="41"/>
        <v>Spinks</v>
      </c>
      <c r="E342" s="95" t="str">
        <f t="shared" si="42"/>
        <v>Sandra Spinks</v>
      </c>
      <c r="F342" s="1" t="s">
        <v>2047</v>
      </c>
      <c r="G342" s="1" t="s">
        <v>2048</v>
      </c>
      <c r="H342" s="1" t="s">
        <v>124</v>
      </c>
      <c r="I342" s="1">
        <v>14036</v>
      </c>
      <c r="J342" s="95" t="str">
        <f t="shared" si="43"/>
        <v>4444 James Street Corfu NY 14036</v>
      </c>
      <c r="K342" s="1" t="s">
        <v>2050</v>
      </c>
      <c r="L342" s="95" t="str">
        <f t="shared" si="44"/>
        <v>585</v>
      </c>
      <c r="M342" s="95" t="str">
        <f t="shared" si="45"/>
        <v>599</v>
      </c>
      <c r="N342" s="95" t="str">
        <f t="shared" si="46"/>
        <v>9996</v>
      </c>
      <c r="O342" s="1" t="s">
        <v>2049</v>
      </c>
      <c r="P342" s="95" t="str">
        <f t="shared" si="47"/>
        <v>SandraASpinks</v>
      </c>
    </row>
    <row r="343" spans="1:16">
      <c r="A343" s="1" t="s">
        <v>2051</v>
      </c>
      <c r="B343" s="95" t="str">
        <f t="shared" si="40"/>
        <v>Miranda</v>
      </c>
      <c r="C343" s="1" t="s">
        <v>618</v>
      </c>
      <c r="D343" s="95" t="str">
        <f t="shared" si="41"/>
        <v>Johnson</v>
      </c>
      <c r="E343" s="95" t="str">
        <f t="shared" si="42"/>
        <v>Miranda Johnson</v>
      </c>
      <c r="F343" s="1" t="s">
        <v>2052</v>
      </c>
      <c r="G343" s="1" t="s">
        <v>697</v>
      </c>
      <c r="H343" s="1" t="s">
        <v>125</v>
      </c>
      <c r="I343" s="1">
        <v>27925</v>
      </c>
      <c r="J343" s="95" t="str">
        <f t="shared" si="43"/>
        <v>242 Edwards Street Columbia NC 27925</v>
      </c>
      <c r="K343" s="1" t="s">
        <v>2054</v>
      </c>
      <c r="L343" s="95" t="str">
        <f t="shared" si="44"/>
        <v>252</v>
      </c>
      <c r="M343" s="95" t="str">
        <f t="shared" si="45"/>
        <v>796</v>
      </c>
      <c r="N343" s="95" t="str">
        <f t="shared" si="46"/>
        <v>7464</v>
      </c>
      <c r="O343" s="1" t="s">
        <v>2053</v>
      </c>
      <c r="P343" s="95" t="str">
        <f t="shared" si="47"/>
        <v>MirandaVJohnson</v>
      </c>
    </row>
    <row r="344" spans="1:16">
      <c r="A344" s="1" t="s">
        <v>395</v>
      </c>
      <c r="B344" s="95" t="str">
        <f t="shared" si="40"/>
        <v>Robert</v>
      </c>
      <c r="C344" s="1" t="s">
        <v>2055</v>
      </c>
      <c r="D344" s="95" t="str">
        <f t="shared" si="41"/>
        <v>Eiland</v>
      </c>
      <c r="E344" s="95" t="str">
        <f t="shared" si="42"/>
        <v>Robert Eiland</v>
      </c>
      <c r="F344" s="1" t="s">
        <v>2056</v>
      </c>
      <c r="G344" s="1" t="s">
        <v>2057</v>
      </c>
      <c r="H344" s="1" t="s">
        <v>95</v>
      </c>
      <c r="I344" s="1">
        <v>72205</v>
      </c>
      <c r="J344" s="95" t="str">
        <f t="shared" si="43"/>
        <v>2540 Masonic Hill Road Little Rock AR 72205</v>
      </c>
      <c r="K344" s="1" t="s">
        <v>2059</v>
      </c>
      <c r="L344" s="95" t="str">
        <f t="shared" si="44"/>
        <v>501</v>
      </c>
      <c r="M344" s="95" t="str">
        <f t="shared" si="45"/>
        <v>615</v>
      </c>
      <c r="N344" s="95" t="str">
        <f t="shared" si="46"/>
        <v>9324</v>
      </c>
      <c r="O344" s="1" t="s">
        <v>2058</v>
      </c>
      <c r="P344" s="95" t="str">
        <f t="shared" si="47"/>
        <v>RobertKEiland</v>
      </c>
    </row>
    <row r="345" spans="1:16">
      <c r="A345" s="1" t="s">
        <v>2060</v>
      </c>
      <c r="B345" s="95" t="str">
        <f t="shared" si="40"/>
        <v>Catherine</v>
      </c>
      <c r="C345" s="1" t="s">
        <v>2061</v>
      </c>
      <c r="D345" s="95" t="str">
        <f t="shared" si="41"/>
        <v>Sappington</v>
      </c>
      <c r="E345" s="95" t="str">
        <f t="shared" si="42"/>
        <v>Catherine Sappington</v>
      </c>
      <c r="F345" s="1" t="s">
        <v>2062</v>
      </c>
      <c r="G345" s="1" t="s">
        <v>2063</v>
      </c>
      <c r="H345" s="1" t="s">
        <v>114</v>
      </c>
      <c r="I345" s="1">
        <v>48708</v>
      </c>
      <c r="J345" s="95" t="str">
        <f t="shared" si="43"/>
        <v>131 Juniper Drive Bay City MI 48708</v>
      </c>
      <c r="K345" s="1" t="s">
        <v>2065</v>
      </c>
      <c r="L345" s="95" t="str">
        <f t="shared" si="44"/>
        <v>989</v>
      </c>
      <c r="M345" s="95" t="str">
        <f t="shared" si="45"/>
        <v>894</v>
      </c>
      <c r="N345" s="95" t="str">
        <f t="shared" si="46"/>
        <v>4769</v>
      </c>
      <c r="O345" s="1" t="s">
        <v>2064</v>
      </c>
      <c r="P345" s="95" t="str">
        <f t="shared" si="47"/>
        <v>CatherineJSappington</v>
      </c>
    </row>
    <row r="346" spans="1:16">
      <c r="A346" s="1" t="s">
        <v>2066</v>
      </c>
      <c r="B346" s="95" t="str">
        <f t="shared" si="40"/>
        <v>Brianna</v>
      </c>
      <c r="C346" s="1" t="s">
        <v>2067</v>
      </c>
      <c r="D346" s="95" t="str">
        <f t="shared" si="41"/>
        <v>Higgins</v>
      </c>
      <c r="E346" s="95" t="str">
        <f t="shared" si="42"/>
        <v>Brianna Higgins</v>
      </c>
      <c r="F346" s="1" t="s">
        <v>2068</v>
      </c>
      <c r="G346" s="1" t="s">
        <v>195</v>
      </c>
      <c r="H346" s="1" t="s">
        <v>106</v>
      </c>
      <c r="I346" s="1">
        <v>60631</v>
      </c>
      <c r="J346" s="95" t="str">
        <f t="shared" si="43"/>
        <v>4887 Post Avenue Chicago IN 60631</v>
      </c>
      <c r="K346" s="1" t="s">
        <v>2070</v>
      </c>
      <c r="L346" s="95" t="str">
        <f t="shared" si="44"/>
        <v>219</v>
      </c>
      <c r="M346" s="95" t="str">
        <f t="shared" si="45"/>
        <v>308</v>
      </c>
      <c r="N346" s="95" t="str">
        <f t="shared" si="46"/>
        <v>7382</v>
      </c>
      <c r="O346" s="1" t="s">
        <v>2069</v>
      </c>
      <c r="P346" s="95" t="str">
        <f t="shared" si="47"/>
        <v>BriannaDHiggins</v>
      </c>
    </row>
    <row r="347" spans="1:16">
      <c r="A347" s="1" t="s">
        <v>2071</v>
      </c>
      <c r="B347" s="95" t="str">
        <f t="shared" si="40"/>
        <v>Luis</v>
      </c>
      <c r="C347" s="1" t="s">
        <v>2072</v>
      </c>
      <c r="D347" s="95" t="str">
        <f t="shared" si="41"/>
        <v>Stokes</v>
      </c>
      <c r="E347" s="95" t="str">
        <f t="shared" si="42"/>
        <v>Luis Stokes</v>
      </c>
      <c r="F347" s="1" t="s">
        <v>2073</v>
      </c>
      <c r="G347" s="1" t="s">
        <v>195</v>
      </c>
      <c r="H347" s="1" t="s">
        <v>105</v>
      </c>
      <c r="I347" s="1">
        <v>60607</v>
      </c>
      <c r="J347" s="95" t="str">
        <f t="shared" si="43"/>
        <v>4284 West Drive Chicago IL 60607</v>
      </c>
      <c r="K347" s="1" t="s">
        <v>2075</v>
      </c>
      <c r="L347" s="95" t="str">
        <f t="shared" si="44"/>
        <v>312</v>
      </c>
      <c r="M347" s="95" t="str">
        <f t="shared" si="45"/>
        <v>432</v>
      </c>
      <c r="N347" s="95" t="str">
        <f t="shared" si="46"/>
        <v>5580</v>
      </c>
      <c r="O347" s="1" t="s">
        <v>2074</v>
      </c>
      <c r="P347" s="95" t="str">
        <f t="shared" si="47"/>
        <v>LuisKStokes</v>
      </c>
    </row>
    <row r="348" spans="1:16">
      <c r="A348" s="1" t="s">
        <v>2076</v>
      </c>
      <c r="B348" s="95" t="str">
        <f t="shared" si="40"/>
        <v>Russ</v>
      </c>
      <c r="C348" s="1" t="s">
        <v>2077</v>
      </c>
      <c r="D348" s="95" t="str">
        <f t="shared" si="41"/>
        <v>Morrison</v>
      </c>
      <c r="E348" s="95" t="str">
        <f t="shared" si="42"/>
        <v>Russ Morrison</v>
      </c>
      <c r="F348" s="1" t="s">
        <v>2078</v>
      </c>
      <c r="G348" s="1" t="s">
        <v>73</v>
      </c>
      <c r="H348" s="1" t="s">
        <v>124</v>
      </c>
      <c r="I348" s="1">
        <v>10007</v>
      </c>
      <c r="J348" s="95" t="str">
        <f t="shared" si="43"/>
        <v>3892 Hanover Street New York NY 10007</v>
      </c>
      <c r="K348" s="1" t="s">
        <v>2080</v>
      </c>
      <c r="L348" s="95" t="str">
        <f t="shared" si="44"/>
        <v>917</v>
      </c>
      <c r="M348" s="95" t="str">
        <f t="shared" si="45"/>
        <v>678</v>
      </c>
      <c r="N348" s="95" t="str">
        <f t="shared" si="46"/>
        <v>5295</v>
      </c>
      <c r="O348" s="1" t="s">
        <v>2079</v>
      </c>
      <c r="P348" s="95" t="str">
        <f t="shared" si="47"/>
        <v>RussGMorrison</v>
      </c>
    </row>
    <row r="349" spans="1:16">
      <c r="A349" s="1" t="s">
        <v>2081</v>
      </c>
      <c r="B349" s="95" t="str">
        <f t="shared" si="40"/>
        <v>Carlotta</v>
      </c>
      <c r="C349" s="1" t="s">
        <v>2082</v>
      </c>
      <c r="D349" s="95" t="str">
        <f t="shared" si="41"/>
        <v>Chamberlain</v>
      </c>
      <c r="E349" s="95" t="str">
        <f t="shared" si="42"/>
        <v>Carlotta Chamberlain</v>
      </c>
      <c r="F349" s="1" t="s">
        <v>2083</v>
      </c>
      <c r="G349" s="1" t="s">
        <v>654</v>
      </c>
      <c r="H349" s="1" t="s">
        <v>130</v>
      </c>
      <c r="I349" s="1">
        <v>15222</v>
      </c>
      <c r="J349" s="95" t="str">
        <f t="shared" si="43"/>
        <v>89 Beechwood Drive Pittsburgh PA 15222</v>
      </c>
      <c r="K349" s="1" t="s">
        <v>2085</v>
      </c>
      <c r="L349" s="95" t="str">
        <f t="shared" si="44"/>
        <v>412</v>
      </c>
      <c r="M349" s="95" t="str">
        <f t="shared" si="45"/>
        <v>216</v>
      </c>
      <c r="N349" s="95" t="str">
        <f t="shared" si="46"/>
        <v>9115</v>
      </c>
      <c r="O349" s="1" t="s">
        <v>2084</v>
      </c>
      <c r="P349" s="95" t="str">
        <f t="shared" si="47"/>
        <v>CarlottaCChamberlain</v>
      </c>
    </row>
    <row r="350" spans="1:16">
      <c r="A350" s="1" t="s">
        <v>2086</v>
      </c>
      <c r="B350" s="95" t="str">
        <f t="shared" si="40"/>
        <v>Stanley</v>
      </c>
      <c r="C350" s="1" t="s">
        <v>2087</v>
      </c>
      <c r="D350" s="95" t="str">
        <f t="shared" si="41"/>
        <v>Vinson</v>
      </c>
      <c r="E350" s="95" t="str">
        <f t="shared" si="42"/>
        <v>Stanley Vinson</v>
      </c>
      <c r="F350" s="1" t="s">
        <v>2088</v>
      </c>
      <c r="G350" s="1" t="s">
        <v>1517</v>
      </c>
      <c r="H350" s="1" t="s">
        <v>110</v>
      </c>
      <c r="I350" s="1">
        <v>70601</v>
      </c>
      <c r="J350" s="95" t="str">
        <f t="shared" si="43"/>
        <v>2548 Sarah Drive Lake Charles LA 70601</v>
      </c>
      <c r="K350" s="1" t="s">
        <v>2090</v>
      </c>
      <c r="L350" s="95" t="str">
        <f t="shared" si="44"/>
        <v>337</v>
      </c>
      <c r="M350" s="95" t="str">
        <f t="shared" si="45"/>
        <v>505</v>
      </c>
      <c r="N350" s="95" t="str">
        <f t="shared" si="46"/>
        <v>6275</v>
      </c>
      <c r="O350" s="1" t="s">
        <v>2089</v>
      </c>
      <c r="P350" s="95" t="str">
        <f t="shared" si="47"/>
        <v>StanleyAVinson</v>
      </c>
    </row>
    <row r="351" spans="1:16">
      <c r="A351" s="1" t="s">
        <v>2091</v>
      </c>
      <c r="B351" s="95" t="str">
        <f t="shared" si="40"/>
        <v>Vern</v>
      </c>
      <c r="C351" s="1" t="s">
        <v>2092</v>
      </c>
      <c r="D351" s="95" t="str">
        <f t="shared" si="41"/>
        <v>Ripple</v>
      </c>
      <c r="E351" s="95" t="str">
        <f t="shared" si="42"/>
        <v>Vern Ripple</v>
      </c>
      <c r="F351" s="1" t="s">
        <v>2093</v>
      </c>
      <c r="G351" s="1" t="s">
        <v>1451</v>
      </c>
      <c r="H351" s="1" t="s">
        <v>120</v>
      </c>
      <c r="I351" s="1">
        <v>89109</v>
      </c>
      <c r="J351" s="95" t="str">
        <f t="shared" si="43"/>
        <v>4135 Hickory Ridge Drive Las Vegas NV 89109</v>
      </c>
      <c r="K351" s="1" t="s">
        <v>2095</v>
      </c>
      <c r="L351" s="95" t="str">
        <f t="shared" si="44"/>
        <v>702</v>
      </c>
      <c r="M351" s="95" t="str">
        <f t="shared" si="45"/>
        <v>681</v>
      </c>
      <c r="N351" s="95" t="str">
        <f t="shared" si="46"/>
        <v>1168</v>
      </c>
      <c r="O351" s="1" t="s">
        <v>2094</v>
      </c>
      <c r="P351" s="95" t="str">
        <f t="shared" si="47"/>
        <v>VernGRipple</v>
      </c>
    </row>
    <row r="352" spans="1:16">
      <c r="A352" s="1" t="s">
        <v>2096</v>
      </c>
      <c r="B352" s="95" t="str">
        <f t="shared" si="40"/>
        <v>Kathleen</v>
      </c>
      <c r="C352" s="1" t="s">
        <v>1182</v>
      </c>
      <c r="D352" s="95" t="str">
        <f t="shared" si="41"/>
        <v>Walters</v>
      </c>
      <c r="E352" s="95" t="str">
        <f t="shared" si="42"/>
        <v>Kathleen Walters</v>
      </c>
      <c r="F352" s="1" t="s">
        <v>2097</v>
      </c>
      <c r="G352" s="1" t="s">
        <v>884</v>
      </c>
      <c r="H352" s="1" t="s">
        <v>130</v>
      </c>
      <c r="I352" s="1">
        <v>19103</v>
      </c>
      <c r="J352" s="95" t="str">
        <f t="shared" si="43"/>
        <v>4692 Tipple Road Philadelphia PA 19103</v>
      </c>
      <c r="K352" s="1" t="s">
        <v>2099</v>
      </c>
      <c r="L352" s="95" t="str">
        <f t="shared" si="44"/>
        <v>215</v>
      </c>
      <c r="M352" s="95" t="str">
        <f t="shared" si="45"/>
        <v>751</v>
      </c>
      <c r="N352" s="95" t="str">
        <f t="shared" si="46"/>
        <v>3031</v>
      </c>
      <c r="O352" s="1" t="s">
        <v>2098</v>
      </c>
      <c r="P352" s="95" t="str">
        <f t="shared" si="47"/>
        <v>KathleenHWalters</v>
      </c>
    </row>
    <row r="353" spans="1:16">
      <c r="A353" s="1" t="s">
        <v>395</v>
      </c>
      <c r="B353" s="95" t="str">
        <f t="shared" si="40"/>
        <v>Robert</v>
      </c>
      <c r="C353" s="1" t="s">
        <v>2100</v>
      </c>
      <c r="D353" s="95" t="str">
        <f t="shared" si="41"/>
        <v>Bushman</v>
      </c>
      <c r="E353" s="95" t="str">
        <f t="shared" si="42"/>
        <v>Robert Bushman</v>
      </c>
      <c r="F353" s="1" t="s">
        <v>2101</v>
      </c>
      <c r="G353" s="1" t="s">
        <v>2102</v>
      </c>
      <c r="H353" s="1" t="s">
        <v>130</v>
      </c>
      <c r="I353" s="1">
        <v>16644</v>
      </c>
      <c r="J353" s="95" t="str">
        <f t="shared" si="43"/>
        <v>2346 Spadafore Drive Glasgow PA 16644</v>
      </c>
      <c r="K353" s="1" t="s">
        <v>2104</v>
      </c>
      <c r="L353" s="95" t="str">
        <f t="shared" si="44"/>
        <v>814</v>
      </c>
      <c r="M353" s="95" t="str">
        <f t="shared" si="45"/>
        <v>687</v>
      </c>
      <c r="N353" s="95" t="str">
        <f t="shared" si="46"/>
        <v>8961</v>
      </c>
      <c r="O353" s="1" t="s">
        <v>2103</v>
      </c>
      <c r="P353" s="95" t="str">
        <f t="shared" si="47"/>
        <v>RobertCBushman</v>
      </c>
    </row>
    <row r="354" spans="1:16">
      <c r="A354" s="1" t="s">
        <v>2105</v>
      </c>
      <c r="B354" s="95" t="str">
        <f t="shared" si="40"/>
        <v>Andrea</v>
      </c>
      <c r="C354" s="1" t="s">
        <v>2106</v>
      </c>
      <c r="D354" s="95" t="str">
        <f t="shared" si="41"/>
        <v>Goode</v>
      </c>
      <c r="E354" s="95" t="str">
        <f t="shared" si="42"/>
        <v>Andrea Goode</v>
      </c>
      <c r="F354" s="1" t="s">
        <v>2107</v>
      </c>
      <c r="G354" s="1" t="s">
        <v>2108</v>
      </c>
      <c r="H354" s="1" t="s">
        <v>138</v>
      </c>
      <c r="I354" s="1">
        <v>22401</v>
      </c>
      <c r="J354" s="95" t="str">
        <f t="shared" si="43"/>
        <v>4928 Hurry Street Fredericksburg VA 22401</v>
      </c>
      <c r="K354" s="1" t="s">
        <v>2110</v>
      </c>
      <c r="L354" s="95" t="str">
        <f t="shared" si="44"/>
        <v>540</v>
      </c>
      <c r="M354" s="95" t="str">
        <f t="shared" si="45"/>
        <v>368</v>
      </c>
      <c r="N354" s="95" t="str">
        <f t="shared" si="46"/>
        <v>4413</v>
      </c>
      <c r="O354" s="1" t="s">
        <v>2109</v>
      </c>
      <c r="P354" s="95" t="str">
        <f t="shared" si="47"/>
        <v>AndreaKGoode</v>
      </c>
    </row>
    <row r="355" spans="1:16">
      <c r="A355" s="1" t="s">
        <v>2111</v>
      </c>
      <c r="B355" s="95" t="str">
        <f t="shared" si="40"/>
        <v>Jennie</v>
      </c>
      <c r="C355" s="1" t="s">
        <v>2112</v>
      </c>
      <c r="D355" s="95" t="str">
        <f t="shared" si="41"/>
        <v>Tellez</v>
      </c>
      <c r="E355" s="95" t="str">
        <f t="shared" si="42"/>
        <v>Jennie Tellez</v>
      </c>
      <c r="F355" s="1" t="s">
        <v>2113</v>
      </c>
      <c r="G355" s="1" t="s">
        <v>2114</v>
      </c>
      <c r="H355" s="1" t="s">
        <v>101</v>
      </c>
      <c r="I355" s="1">
        <v>32084</v>
      </c>
      <c r="J355" s="95" t="str">
        <f t="shared" si="43"/>
        <v>4465 Brannon Avenue St Augustine FL 32084</v>
      </c>
      <c r="K355" s="1" t="s">
        <v>2116</v>
      </c>
      <c r="L355" s="95" t="str">
        <f t="shared" si="44"/>
        <v>904</v>
      </c>
      <c r="M355" s="95" t="str">
        <f t="shared" si="45"/>
        <v>824</v>
      </c>
      <c r="N355" s="95" t="str">
        <f t="shared" si="46"/>
        <v>8057</v>
      </c>
      <c r="O355" s="1" t="s">
        <v>2115</v>
      </c>
      <c r="P355" s="95" t="str">
        <f t="shared" si="47"/>
        <v>JennieSTellez</v>
      </c>
    </row>
    <row r="356" spans="1:16">
      <c r="A356" s="1" t="s">
        <v>347</v>
      </c>
      <c r="B356" s="95" t="str">
        <f t="shared" si="40"/>
        <v>James</v>
      </c>
      <c r="C356" s="1" t="s">
        <v>305</v>
      </c>
      <c r="D356" s="95" t="str">
        <f t="shared" si="41"/>
        <v>Ford</v>
      </c>
      <c r="E356" s="95" t="str">
        <f t="shared" si="42"/>
        <v>James Ford</v>
      </c>
      <c r="F356" s="1" t="s">
        <v>2117</v>
      </c>
      <c r="G356" s="1" t="s">
        <v>2118</v>
      </c>
      <c r="H356" s="1" t="s">
        <v>113</v>
      </c>
      <c r="I356" s="1">
        <v>1581</v>
      </c>
      <c r="J356" s="95" t="str">
        <f t="shared" si="43"/>
        <v>3445 Stadium Drive Westborough MA 1581</v>
      </c>
      <c r="K356" s="1" t="s">
        <v>2120</v>
      </c>
      <c r="L356" s="95" t="str">
        <f t="shared" si="44"/>
        <v>508</v>
      </c>
      <c r="M356" s="95" t="str">
        <f t="shared" si="45"/>
        <v>254</v>
      </c>
      <c r="N356" s="95" t="str">
        <f t="shared" si="46"/>
        <v>4835</v>
      </c>
      <c r="O356" s="1" t="s">
        <v>2119</v>
      </c>
      <c r="P356" s="95" t="str">
        <f t="shared" si="47"/>
        <v>JamesCFord</v>
      </c>
    </row>
    <row r="357" spans="1:16">
      <c r="A357" s="1" t="s">
        <v>342</v>
      </c>
      <c r="B357" s="95" t="str">
        <f t="shared" si="40"/>
        <v>Grace</v>
      </c>
      <c r="C357" s="1" t="s">
        <v>2121</v>
      </c>
      <c r="D357" s="95" t="str">
        <f t="shared" si="41"/>
        <v>Garett</v>
      </c>
      <c r="E357" s="95" t="str">
        <f t="shared" si="42"/>
        <v>Grace Garett</v>
      </c>
      <c r="F357" s="1" t="s">
        <v>2122</v>
      </c>
      <c r="G357" s="1" t="s">
        <v>2123</v>
      </c>
      <c r="H357" s="1" t="s">
        <v>140</v>
      </c>
      <c r="I357" s="1">
        <v>25844</v>
      </c>
      <c r="J357" s="95" t="str">
        <f t="shared" si="43"/>
        <v>3615 Kelly Drive Glen Daniel WV 25844</v>
      </c>
      <c r="K357" s="1" t="s">
        <v>2125</v>
      </c>
      <c r="L357" s="95" t="str">
        <f t="shared" si="44"/>
        <v>304</v>
      </c>
      <c r="M357" s="95" t="str">
        <f t="shared" si="45"/>
        <v>934</v>
      </c>
      <c r="N357" s="95" t="str">
        <f t="shared" si="46"/>
        <v>4291</v>
      </c>
      <c r="O357" s="1" t="s">
        <v>2124</v>
      </c>
      <c r="P357" s="95" t="str">
        <f t="shared" si="47"/>
        <v>GraceBGarett</v>
      </c>
    </row>
    <row r="358" spans="1:16">
      <c r="A358" s="1" t="s">
        <v>2126</v>
      </c>
      <c r="B358" s="95" t="str">
        <f t="shared" si="40"/>
        <v>Amelia</v>
      </c>
      <c r="C358" s="1" t="s">
        <v>1317</v>
      </c>
      <c r="D358" s="95" t="str">
        <f t="shared" si="41"/>
        <v>Ramirez</v>
      </c>
      <c r="E358" s="95" t="str">
        <f t="shared" si="42"/>
        <v>Amelia Ramirez</v>
      </c>
      <c r="F358" s="1" t="s">
        <v>2127</v>
      </c>
      <c r="G358" s="1" t="s">
        <v>2128</v>
      </c>
      <c r="H358" s="1" t="s">
        <v>96</v>
      </c>
      <c r="I358" s="1">
        <v>92311</v>
      </c>
      <c r="J358" s="95" t="str">
        <f t="shared" si="43"/>
        <v>1004 Parkway Street Barstow CA 92311</v>
      </c>
      <c r="K358" s="1" t="s">
        <v>2130</v>
      </c>
      <c r="L358" s="95" t="str">
        <f t="shared" si="44"/>
        <v>760</v>
      </c>
      <c r="M358" s="95" t="str">
        <f t="shared" si="45"/>
        <v>252</v>
      </c>
      <c r="N358" s="95" t="str">
        <f t="shared" si="46"/>
        <v>2755</v>
      </c>
      <c r="O358" s="1" t="s">
        <v>2129</v>
      </c>
      <c r="P358" s="95" t="str">
        <f t="shared" si="47"/>
        <v>AmeliaDRamirez</v>
      </c>
    </row>
    <row r="359" spans="1:16">
      <c r="A359" s="1" t="s">
        <v>2131</v>
      </c>
      <c r="B359" s="95" t="str">
        <f t="shared" si="40"/>
        <v>Crystal</v>
      </c>
      <c r="C359" s="1" t="s">
        <v>1002</v>
      </c>
      <c r="D359" s="95" t="str">
        <f t="shared" si="41"/>
        <v>Hansen</v>
      </c>
      <c r="E359" s="95" t="str">
        <f t="shared" si="42"/>
        <v>Crystal Hansen</v>
      </c>
      <c r="F359" s="1" t="s">
        <v>2132</v>
      </c>
      <c r="G359" s="1" t="s">
        <v>2133</v>
      </c>
      <c r="H359" s="1" t="s">
        <v>115</v>
      </c>
      <c r="I359" s="1">
        <v>55102</v>
      </c>
      <c r="J359" s="95" t="str">
        <f t="shared" si="43"/>
        <v>1058 Bryan Avenue Saint Paul MN 55102</v>
      </c>
      <c r="K359" s="1" t="s">
        <v>2135</v>
      </c>
      <c r="L359" s="95" t="str">
        <f t="shared" si="44"/>
        <v>651</v>
      </c>
      <c r="M359" s="95" t="str">
        <f t="shared" si="45"/>
        <v>310</v>
      </c>
      <c r="N359" s="95" t="str">
        <f t="shared" si="46"/>
        <v>5786</v>
      </c>
      <c r="O359" s="1" t="s">
        <v>2134</v>
      </c>
      <c r="P359" s="95" t="str">
        <f t="shared" si="47"/>
        <v>CrystalWHansen</v>
      </c>
    </row>
    <row r="360" spans="1:16">
      <c r="A360" s="1" t="s">
        <v>734</v>
      </c>
      <c r="B360" s="95" t="str">
        <f t="shared" si="40"/>
        <v>Thelma</v>
      </c>
      <c r="C360" s="1" t="s">
        <v>2136</v>
      </c>
      <c r="D360" s="95" t="str">
        <f t="shared" si="41"/>
        <v>Parr</v>
      </c>
      <c r="E360" s="95" t="str">
        <f t="shared" si="42"/>
        <v>Thelma Parr</v>
      </c>
      <c r="F360" s="1" t="s">
        <v>2137</v>
      </c>
      <c r="G360" s="1" t="s">
        <v>2138</v>
      </c>
      <c r="H360" s="1" t="s">
        <v>127</v>
      </c>
      <c r="I360" s="1">
        <v>43607</v>
      </c>
      <c r="J360" s="95" t="str">
        <f t="shared" si="43"/>
        <v>775 Stonecoal Road Toledo OH 43607</v>
      </c>
      <c r="K360" s="1" t="s">
        <v>2140</v>
      </c>
      <c r="L360" s="95" t="str">
        <f t="shared" si="44"/>
        <v>419</v>
      </c>
      <c r="M360" s="95" t="str">
        <f t="shared" si="45"/>
        <v>534</v>
      </c>
      <c r="N360" s="95" t="str">
        <f t="shared" si="46"/>
        <v>0285</v>
      </c>
      <c r="O360" s="1" t="s">
        <v>2139</v>
      </c>
      <c r="P360" s="95" t="str">
        <f t="shared" si="47"/>
        <v>ThelmaBParr</v>
      </c>
    </row>
    <row r="361" spans="1:16">
      <c r="A361" s="1" t="s">
        <v>2141</v>
      </c>
      <c r="B361" s="95" t="str">
        <f t="shared" si="40"/>
        <v>Donny</v>
      </c>
      <c r="C361" s="1" t="s">
        <v>2142</v>
      </c>
      <c r="D361" s="95" t="str">
        <f t="shared" si="41"/>
        <v>Clemens</v>
      </c>
      <c r="E361" s="95" t="str">
        <f t="shared" si="42"/>
        <v>Donny Clemens</v>
      </c>
      <c r="F361" s="1" t="s">
        <v>2143</v>
      </c>
      <c r="G361" s="1" t="s">
        <v>2144</v>
      </c>
      <c r="H361" s="1" t="s">
        <v>115</v>
      </c>
      <c r="I361" s="1">
        <v>55925</v>
      </c>
      <c r="J361" s="95" t="str">
        <f t="shared" si="43"/>
        <v>147 Trymore Road Dakota MN 55925</v>
      </c>
      <c r="K361" s="1" t="s">
        <v>2146</v>
      </c>
      <c r="L361" s="95" t="str">
        <f t="shared" si="44"/>
        <v>507</v>
      </c>
      <c r="M361" s="95" t="str">
        <f t="shared" si="45"/>
        <v>643</v>
      </c>
      <c r="N361" s="95" t="str">
        <f t="shared" si="46"/>
        <v>6453</v>
      </c>
      <c r="O361" s="1" t="s">
        <v>2145</v>
      </c>
      <c r="P361" s="95" t="str">
        <f t="shared" si="47"/>
        <v>DonnyMClemens</v>
      </c>
    </row>
    <row r="362" spans="1:16">
      <c r="A362" s="1" t="s">
        <v>2147</v>
      </c>
      <c r="B362" s="95" t="str">
        <f t="shared" si="40"/>
        <v>Kimberly</v>
      </c>
      <c r="C362" s="1" t="s">
        <v>2148</v>
      </c>
      <c r="D362" s="95" t="str">
        <f t="shared" si="41"/>
        <v>Warner</v>
      </c>
      <c r="E362" s="95" t="str">
        <f t="shared" si="42"/>
        <v>Kimberly Warner</v>
      </c>
      <c r="F362" s="1" t="s">
        <v>2149</v>
      </c>
      <c r="G362" s="1" t="s">
        <v>2150</v>
      </c>
      <c r="H362" s="1" t="s">
        <v>106</v>
      </c>
      <c r="I362" s="1">
        <v>46511</v>
      </c>
      <c r="J362" s="95" t="str">
        <f t="shared" si="43"/>
        <v>468 Sand Fork Road Culver IN 46511</v>
      </c>
      <c r="K362" s="1" t="s">
        <v>2152</v>
      </c>
      <c r="L362" s="95" t="str">
        <f t="shared" si="44"/>
        <v>574</v>
      </c>
      <c r="M362" s="95" t="str">
        <f t="shared" si="45"/>
        <v>842</v>
      </c>
      <c r="N362" s="95" t="str">
        <f t="shared" si="46"/>
        <v>3766</v>
      </c>
      <c r="O362" s="1" t="s">
        <v>2151</v>
      </c>
      <c r="P362" s="95" t="str">
        <f t="shared" si="47"/>
        <v>KimberlyGWarner</v>
      </c>
    </row>
    <row r="363" spans="1:16">
      <c r="A363" s="1" t="s">
        <v>567</v>
      </c>
      <c r="B363" s="95" t="str">
        <f t="shared" si="40"/>
        <v>David</v>
      </c>
      <c r="C363" s="1" t="s">
        <v>2153</v>
      </c>
      <c r="D363" s="95" t="str">
        <f t="shared" si="41"/>
        <v>Middleton</v>
      </c>
      <c r="E363" s="95" t="str">
        <f t="shared" si="42"/>
        <v>David Middleton</v>
      </c>
      <c r="F363" s="1" t="s">
        <v>2154</v>
      </c>
      <c r="G363" s="1" t="s">
        <v>2155</v>
      </c>
      <c r="H363" s="1" t="s">
        <v>105</v>
      </c>
      <c r="I363" s="1">
        <v>60527</v>
      </c>
      <c r="J363" s="95" t="str">
        <f t="shared" si="43"/>
        <v>3692 Hog Camp Road Burr Ridge IL 60527</v>
      </c>
      <c r="K363" s="1" t="s">
        <v>2157</v>
      </c>
      <c r="L363" s="95" t="str">
        <f t="shared" si="44"/>
        <v>708</v>
      </c>
      <c r="M363" s="95" t="str">
        <f t="shared" si="45"/>
        <v>440</v>
      </c>
      <c r="N363" s="95" t="str">
        <f t="shared" si="46"/>
        <v>1717</v>
      </c>
      <c r="O363" s="1" t="s">
        <v>2156</v>
      </c>
      <c r="P363" s="95" t="str">
        <f t="shared" si="47"/>
        <v>DavidLMiddleton</v>
      </c>
    </row>
    <row r="364" spans="1:16">
      <c r="A364" s="1" t="s">
        <v>395</v>
      </c>
      <c r="B364" s="95" t="str">
        <f t="shared" si="40"/>
        <v>Robert</v>
      </c>
      <c r="C364" s="1" t="s">
        <v>1281</v>
      </c>
      <c r="D364" s="95" t="str">
        <f t="shared" si="41"/>
        <v>Martin</v>
      </c>
      <c r="E364" s="95" t="str">
        <f t="shared" si="42"/>
        <v>Robert Martin</v>
      </c>
      <c r="F364" s="1" t="s">
        <v>2158</v>
      </c>
      <c r="G364" s="1" t="s">
        <v>2159</v>
      </c>
      <c r="H364" s="1" t="s">
        <v>96</v>
      </c>
      <c r="I364" s="1">
        <v>91505</v>
      </c>
      <c r="J364" s="95" t="str">
        <f t="shared" si="43"/>
        <v>1671 Angie Drive Burbank CA 91505</v>
      </c>
      <c r="K364" s="1" t="s">
        <v>2161</v>
      </c>
      <c r="L364" s="95" t="str">
        <f t="shared" si="44"/>
        <v>714</v>
      </c>
      <c r="M364" s="95" t="str">
        <f t="shared" si="45"/>
        <v>932</v>
      </c>
      <c r="N364" s="95" t="str">
        <f t="shared" si="46"/>
        <v>0522</v>
      </c>
      <c r="O364" s="1" t="s">
        <v>2160</v>
      </c>
      <c r="P364" s="95" t="str">
        <f t="shared" si="47"/>
        <v>RobertJMartin</v>
      </c>
    </row>
    <row r="365" spans="1:16">
      <c r="A365" s="1" t="s">
        <v>1161</v>
      </c>
      <c r="B365" s="95" t="str">
        <f t="shared" si="40"/>
        <v>Anita</v>
      </c>
      <c r="C365" s="1" t="s">
        <v>2162</v>
      </c>
      <c r="D365" s="95" t="str">
        <f t="shared" si="41"/>
        <v>Gil</v>
      </c>
      <c r="E365" s="95" t="str">
        <f t="shared" si="42"/>
        <v>Anita Gil</v>
      </c>
      <c r="F365" s="1" t="s">
        <v>2163</v>
      </c>
      <c r="G365" s="1" t="s">
        <v>570</v>
      </c>
      <c r="H365" s="1" t="s">
        <v>124</v>
      </c>
      <c r="I365" s="1">
        <v>13202</v>
      </c>
      <c r="J365" s="95" t="str">
        <f t="shared" si="43"/>
        <v>3542 Saint Marys Avenue Syracuse NY 13202</v>
      </c>
      <c r="K365" s="1" t="s">
        <v>2165</v>
      </c>
      <c r="L365" s="95" t="str">
        <f t="shared" si="44"/>
        <v>315</v>
      </c>
      <c r="M365" s="95" t="str">
        <f t="shared" si="45"/>
        <v>856</v>
      </c>
      <c r="N365" s="95" t="str">
        <f t="shared" si="46"/>
        <v>9029</v>
      </c>
      <c r="O365" s="1" t="s">
        <v>2164</v>
      </c>
      <c r="P365" s="95" t="str">
        <f t="shared" si="47"/>
        <v>AnitaJGil</v>
      </c>
    </row>
    <row r="366" spans="1:16">
      <c r="A366" s="1" t="s">
        <v>722</v>
      </c>
      <c r="B366" s="95" t="str">
        <f t="shared" si="40"/>
        <v>Eduardo</v>
      </c>
      <c r="C366" s="1" t="s">
        <v>2166</v>
      </c>
      <c r="D366" s="95" t="str">
        <f t="shared" si="41"/>
        <v>Kenney</v>
      </c>
      <c r="E366" s="95" t="str">
        <f t="shared" si="42"/>
        <v>Eduardo Kenney</v>
      </c>
      <c r="F366" s="1" t="s">
        <v>2167</v>
      </c>
      <c r="G366" s="1" t="s">
        <v>2168</v>
      </c>
      <c r="H366" s="1" t="s">
        <v>113</v>
      </c>
      <c r="I366" s="1">
        <v>2146</v>
      </c>
      <c r="J366" s="95" t="str">
        <f t="shared" si="43"/>
        <v>1364 Rainy Day Drive Brookline MA 2146</v>
      </c>
      <c r="K366" s="1" t="s">
        <v>2170</v>
      </c>
      <c r="L366" s="95" t="str">
        <f t="shared" si="44"/>
        <v>617</v>
      </c>
      <c r="M366" s="95" t="str">
        <f t="shared" si="45"/>
        <v>975</v>
      </c>
      <c r="N366" s="95" t="str">
        <f t="shared" si="46"/>
        <v>4477</v>
      </c>
      <c r="O366" s="1" t="s">
        <v>2169</v>
      </c>
      <c r="P366" s="95" t="str">
        <f t="shared" si="47"/>
        <v>EduardoTKenney</v>
      </c>
    </row>
    <row r="367" spans="1:16">
      <c r="A367" s="1" t="s">
        <v>2171</v>
      </c>
      <c r="B367" s="95" t="str">
        <f t="shared" si="40"/>
        <v>Timothy</v>
      </c>
      <c r="C367" s="1" t="s">
        <v>2172</v>
      </c>
      <c r="D367" s="95" t="str">
        <f t="shared" si="41"/>
        <v>Osorio</v>
      </c>
      <c r="E367" s="95" t="str">
        <f t="shared" si="42"/>
        <v>Timothy Osorio</v>
      </c>
      <c r="F367" s="1" t="s">
        <v>2173</v>
      </c>
      <c r="G367" s="1" t="s">
        <v>2174</v>
      </c>
      <c r="H367" s="1" t="s">
        <v>138</v>
      </c>
      <c r="I367" s="1">
        <v>23607</v>
      </c>
      <c r="J367" s="95" t="str">
        <f t="shared" si="43"/>
        <v>1366 Allison Avenue Newport News VA 23607</v>
      </c>
      <c r="K367" s="1" t="s">
        <v>2176</v>
      </c>
      <c r="L367" s="95" t="str">
        <f t="shared" si="44"/>
        <v>757</v>
      </c>
      <c r="M367" s="95" t="str">
        <f t="shared" si="45"/>
        <v>575</v>
      </c>
      <c r="N367" s="95" t="str">
        <f t="shared" si="46"/>
        <v>7593</v>
      </c>
      <c r="O367" s="1" t="s">
        <v>2175</v>
      </c>
      <c r="P367" s="95" t="str">
        <f t="shared" si="47"/>
        <v>TimothyTOsorio</v>
      </c>
    </row>
    <row r="368" spans="1:16">
      <c r="A368" s="1" t="s">
        <v>2177</v>
      </c>
      <c r="B368" s="95" t="str">
        <f t="shared" si="40"/>
        <v>Rose</v>
      </c>
      <c r="C368" s="1" t="s">
        <v>2178</v>
      </c>
      <c r="D368" s="95" t="str">
        <f t="shared" si="41"/>
        <v>Saenz</v>
      </c>
      <c r="E368" s="95" t="str">
        <f t="shared" si="42"/>
        <v>Rose Saenz</v>
      </c>
      <c r="F368" s="1" t="s">
        <v>2179</v>
      </c>
      <c r="G368" s="1" t="s">
        <v>302</v>
      </c>
      <c r="H368" s="1" t="s">
        <v>124</v>
      </c>
      <c r="I368" s="1">
        <v>12207</v>
      </c>
      <c r="J368" s="95" t="str">
        <f t="shared" si="43"/>
        <v>3620 Joes Road Albany NY 12207</v>
      </c>
      <c r="K368" s="1" t="s">
        <v>2181</v>
      </c>
      <c r="L368" s="95" t="str">
        <f t="shared" si="44"/>
        <v>518</v>
      </c>
      <c r="M368" s="95" t="str">
        <f t="shared" si="45"/>
        <v>752</v>
      </c>
      <c r="N368" s="95" t="str">
        <f t="shared" si="46"/>
        <v>8401</v>
      </c>
      <c r="O368" s="1" t="s">
        <v>2180</v>
      </c>
      <c r="P368" s="95" t="str">
        <f t="shared" si="47"/>
        <v>RoseDSaenz</v>
      </c>
    </row>
    <row r="369" spans="1:16">
      <c r="A369" s="1" t="s">
        <v>931</v>
      </c>
      <c r="B369" s="95" t="str">
        <f t="shared" si="40"/>
        <v>Christopher</v>
      </c>
      <c r="C369" s="1" t="s">
        <v>2182</v>
      </c>
      <c r="D369" s="95" t="str">
        <f t="shared" si="41"/>
        <v>Polk</v>
      </c>
      <c r="E369" s="95" t="str">
        <f t="shared" si="42"/>
        <v>Christopher Polk</v>
      </c>
      <c r="F369" s="1" t="s">
        <v>2183</v>
      </c>
      <c r="G369" s="1" t="s">
        <v>2184</v>
      </c>
      <c r="H369" s="1" t="s">
        <v>132</v>
      </c>
      <c r="I369" s="1">
        <v>29720</v>
      </c>
      <c r="J369" s="95" t="str">
        <f t="shared" si="43"/>
        <v>508 Wexford Way Lancaster SC 29720</v>
      </c>
      <c r="K369" s="1" t="s">
        <v>2186</v>
      </c>
      <c r="L369" s="95" t="str">
        <f t="shared" si="44"/>
        <v>803</v>
      </c>
      <c r="M369" s="95" t="str">
        <f t="shared" si="45"/>
        <v>273</v>
      </c>
      <c r="N369" s="95" t="str">
        <f t="shared" si="46"/>
        <v>3808</v>
      </c>
      <c r="O369" s="1" t="s">
        <v>2185</v>
      </c>
      <c r="P369" s="95" t="str">
        <f t="shared" si="47"/>
        <v>ChristopherBPolk</v>
      </c>
    </row>
    <row r="370" spans="1:16">
      <c r="A370" s="1" t="s">
        <v>2187</v>
      </c>
      <c r="B370" s="95" t="str">
        <f t="shared" si="40"/>
        <v>Alvin</v>
      </c>
      <c r="C370" s="1" t="s">
        <v>2188</v>
      </c>
      <c r="D370" s="95" t="str">
        <f t="shared" si="41"/>
        <v>Pruett</v>
      </c>
      <c r="E370" s="95" t="str">
        <f t="shared" si="42"/>
        <v>Alvin Pruett</v>
      </c>
      <c r="F370" s="1" t="s">
        <v>2189</v>
      </c>
      <c r="G370" s="1" t="s">
        <v>2190</v>
      </c>
      <c r="H370" s="1" t="s">
        <v>118</v>
      </c>
      <c r="I370" s="1">
        <v>59644</v>
      </c>
      <c r="J370" s="95" t="str">
        <f t="shared" si="43"/>
        <v>4360 Richison Drive Townsend MT 59644</v>
      </c>
      <c r="K370" s="1" t="s">
        <v>2192</v>
      </c>
      <c r="L370" s="95" t="str">
        <f t="shared" si="44"/>
        <v>406</v>
      </c>
      <c r="M370" s="95" t="str">
        <f t="shared" si="45"/>
        <v>266</v>
      </c>
      <c r="N370" s="95" t="str">
        <f t="shared" si="46"/>
        <v>4315</v>
      </c>
      <c r="O370" s="1" t="s">
        <v>2191</v>
      </c>
      <c r="P370" s="95" t="str">
        <f t="shared" si="47"/>
        <v>AlvinSPruett</v>
      </c>
    </row>
    <row r="371" spans="1:16">
      <c r="A371" s="1" t="s">
        <v>716</v>
      </c>
      <c r="B371" s="95" t="str">
        <f t="shared" si="40"/>
        <v>Michael</v>
      </c>
      <c r="C371" s="1" t="s">
        <v>1033</v>
      </c>
      <c r="D371" s="95" t="str">
        <f t="shared" si="41"/>
        <v>Hughes</v>
      </c>
      <c r="E371" s="95" t="str">
        <f t="shared" si="42"/>
        <v>Michael Hughes</v>
      </c>
      <c r="F371" s="1" t="s">
        <v>2193</v>
      </c>
      <c r="G371" s="1" t="s">
        <v>2194</v>
      </c>
      <c r="H371" s="1" t="s">
        <v>101</v>
      </c>
      <c r="I371" s="1">
        <v>33178</v>
      </c>
      <c r="J371" s="95" t="str">
        <f t="shared" si="43"/>
        <v>1425 Golden Street Doral FL 33178</v>
      </c>
      <c r="K371" s="1" t="s">
        <v>2196</v>
      </c>
      <c r="L371" s="95" t="str">
        <f t="shared" si="44"/>
        <v>305</v>
      </c>
      <c r="M371" s="95" t="str">
        <f t="shared" si="45"/>
        <v>697</v>
      </c>
      <c r="N371" s="95" t="str">
        <f t="shared" si="46"/>
        <v>3467</v>
      </c>
      <c r="O371" s="1" t="s">
        <v>2195</v>
      </c>
      <c r="P371" s="95" t="str">
        <f t="shared" si="47"/>
        <v>MichaelSHughes</v>
      </c>
    </row>
    <row r="372" spans="1:16">
      <c r="A372" s="1" t="s">
        <v>1316</v>
      </c>
      <c r="B372" s="95" t="str">
        <f t="shared" si="40"/>
        <v>Darryl</v>
      </c>
      <c r="C372" s="1" t="s">
        <v>2197</v>
      </c>
      <c r="D372" s="95" t="str">
        <f t="shared" si="41"/>
        <v>Kim</v>
      </c>
      <c r="E372" s="95" t="str">
        <f t="shared" si="42"/>
        <v>Darryl Kim</v>
      </c>
      <c r="F372" s="1" t="s">
        <v>2198</v>
      </c>
      <c r="G372" s="1" t="s">
        <v>2155</v>
      </c>
      <c r="H372" s="1" t="s">
        <v>105</v>
      </c>
      <c r="I372" s="1">
        <v>60527</v>
      </c>
      <c r="J372" s="95" t="str">
        <f t="shared" si="43"/>
        <v>220 Bingamon Branch Road Burr Ridge IL 60527</v>
      </c>
      <c r="K372" s="1" t="s">
        <v>2200</v>
      </c>
      <c r="L372" s="95" t="str">
        <f t="shared" si="44"/>
        <v>847</v>
      </c>
      <c r="M372" s="95" t="str">
        <f t="shared" si="45"/>
        <v>225</v>
      </c>
      <c r="N372" s="95" t="str">
        <f t="shared" si="46"/>
        <v>1558</v>
      </c>
      <c r="O372" s="1" t="s">
        <v>2199</v>
      </c>
      <c r="P372" s="95" t="str">
        <f t="shared" si="47"/>
        <v>DarrylMKim</v>
      </c>
    </row>
    <row r="373" spans="1:16">
      <c r="A373" s="1" t="s">
        <v>1929</v>
      </c>
      <c r="B373" s="95" t="str">
        <f t="shared" si="40"/>
        <v>Lee</v>
      </c>
      <c r="C373" s="1" t="s">
        <v>2201</v>
      </c>
      <c r="D373" s="95" t="str">
        <f t="shared" si="41"/>
        <v>Lefebre</v>
      </c>
      <c r="E373" s="95" t="str">
        <f t="shared" si="42"/>
        <v>Lee Lefebre</v>
      </c>
      <c r="F373" s="1" t="s">
        <v>2202</v>
      </c>
      <c r="G373" s="1" t="s">
        <v>884</v>
      </c>
      <c r="H373" s="1" t="s">
        <v>100</v>
      </c>
      <c r="I373" s="1">
        <v>19146</v>
      </c>
      <c r="J373" s="95" t="str">
        <f t="shared" si="43"/>
        <v>979 Columbia Road Philadelphia DE 19146</v>
      </c>
      <c r="K373" s="1" t="s">
        <v>2204</v>
      </c>
      <c r="L373" s="95" t="str">
        <f t="shared" si="44"/>
        <v>302</v>
      </c>
      <c r="M373" s="95" t="str">
        <f t="shared" si="45"/>
        <v>930</v>
      </c>
      <c r="N373" s="95" t="str">
        <f t="shared" si="46"/>
        <v>4106</v>
      </c>
      <c r="O373" s="1" t="s">
        <v>2203</v>
      </c>
      <c r="P373" s="95" t="str">
        <f t="shared" si="47"/>
        <v>LeeJLefebre</v>
      </c>
    </row>
    <row r="374" spans="1:16">
      <c r="A374" s="1" t="s">
        <v>2205</v>
      </c>
      <c r="B374" s="95" t="str">
        <f t="shared" si="40"/>
        <v>Latricia</v>
      </c>
      <c r="C374" s="1" t="s">
        <v>2206</v>
      </c>
      <c r="D374" s="95" t="str">
        <f t="shared" si="41"/>
        <v>Cox</v>
      </c>
      <c r="E374" s="95" t="str">
        <f t="shared" si="42"/>
        <v>Latricia Cox</v>
      </c>
      <c r="F374" s="1" t="s">
        <v>2207</v>
      </c>
      <c r="G374" s="1" t="s">
        <v>73</v>
      </c>
      <c r="H374" s="1" t="s">
        <v>124</v>
      </c>
      <c r="I374" s="1">
        <v>10005</v>
      </c>
      <c r="J374" s="95" t="str">
        <f t="shared" si="43"/>
        <v>95 Southern Street New York NY 10005</v>
      </c>
      <c r="K374" s="1" t="s">
        <v>2209</v>
      </c>
      <c r="L374" s="95" t="str">
        <f t="shared" si="44"/>
        <v>516</v>
      </c>
      <c r="M374" s="95" t="str">
        <f t="shared" si="45"/>
        <v>620</v>
      </c>
      <c r="N374" s="95" t="str">
        <f t="shared" si="46"/>
        <v>5799</v>
      </c>
      <c r="O374" s="1" t="s">
        <v>2208</v>
      </c>
      <c r="P374" s="95" t="str">
        <f t="shared" si="47"/>
        <v>LatriciaDCox</v>
      </c>
    </row>
    <row r="375" spans="1:16">
      <c r="A375" s="1" t="s">
        <v>567</v>
      </c>
      <c r="B375" s="95" t="str">
        <f t="shared" si="40"/>
        <v>David</v>
      </c>
      <c r="C375" s="1" t="s">
        <v>2210</v>
      </c>
      <c r="D375" s="95" t="str">
        <f t="shared" si="41"/>
        <v>Harding</v>
      </c>
      <c r="E375" s="95" t="str">
        <f t="shared" si="42"/>
        <v>David Harding</v>
      </c>
      <c r="F375" s="1" t="s">
        <v>2211</v>
      </c>
      <c r="G375" s="1" t="s">
        <v>2212</v>
      </c>
      <c r="H375" s="1" t="s">
        <v>105</v>
      </c>
      <c r="I375" s="1">
        <v>60091</v>
      </c>
      <c r="J375" s="95" t="str">
        <f t="shared" si="43"/>
        <v>2699 Bingamon Branch Road Wilmette IL 60091</v>
      </c>
      <c r="K375" s="1" t="s">
        <v>2214</v>
      </c>
      <c r="L375" s="95" t="str">
        <f t="shared" si="44"/>
        <v>847</v>
      </c>
      <c r="M375" s="95" t="str">
        <f t="shared" si="45"/>
        <v>256</v>
      </c>
      <c r="N375" s="95" t="str">
        <f t="shared" si="46"/>
        <v>4606</v>
      </c>
      <c r="O375" s="1" t="s">
        <v>2213</v>
      </c>
      <c r="P375" s="95" t="str">
        <f t="shared" si="47"/>
        <v>DavidMHarding</v>
      </c>
    </row>
    <row r="376" spans="1:16">
      <c r="A376" s="1" t="s">
        <v>359</v>
      </c>
      <c r="B376" s="95" t="str">
        <f t="shared" si="40"/>
        <v>Patrick</v>
      </c>
      <c r="C376" s="1" t="s">
        <v>2215</v>
      </c>
      <c r="D376" s="95" t="str">
        <f t="shared" si="41"/>
        <v>Lovett</v>
      </c>
      <c r="E376" s="95" t="str">
        <f t="shared" si="42"/>
        <v>Patrick Lovett</v>
      </c>
      <c r="F376" s="1" t="s">
        <v>2216</v>
      </c>
      <c r="G376" s="1" t="s">
        <v>2217</v>
      </c>
      <c r="H376" s="1" t="s">
        <v>135</v>
      </c>
      <c r="I376" s="1">
        <v>75088</v>
      </c>
      <c r="J376" s="95" t="str">
        <f t="shared" si="43"/>
        <v>438 Wilson Avenue Rowlett TX 75088</v>
      </c>
      <c r="K376" s="1" t="s">
        <v>2219</v>
      </c>
      <c r="L376" s="95" t="str">
        <f t="shared" si="44"/>
        <v>972</v>
      </c>
      <c r="M376" s="95" t="str">
        <f t="shared" si="45"/>
        <v>463</v>
      </c>
      <c r="N376" s="95" t="str">
        <f t="shared" si="46"/>
        <v>1136</v>
      </c>
      <c r="O376" s="1" t="s">
        <v>2218</v>
      </c>
      <c r="P376" s="95" t="str">
        <f t="shared" si="47"/>
        <v>PatrickJLovett</v>
      </c>
    </row>
    <row r="377" spans="1:16">
      <c r="A377" s="1" t="s">
        <v>1567</v>
      </c>
      <c r="B377" s="95" t="str">
        <f t="shared" si="40"/>
        <v>Frank</v>
      </c>
      <c r="C377" s="1" t="s">
        <v>586</v>
      </c>
      <c r="D377" s="95" t="str">
        <f t="shared" si="41"/>
        <v>Clark</v>
      </c>
      <c r="E377" s="95" t="str">
        <f t="shared" si="42"/>
        <v>Frank Clark</v>
      </c>
      <c r="F377" s="1" t="s">
        <v>2220</v>
      </c>
      <c r="G377" s="1" t="s">
        <v>2221</v>
      </c>
      <c r="H377" s="1" t="s">
        <v>112</v>
      </c>
      <c r="I377" s="1">
        <v>20014</v>
      </c>
      <c r="J377" s="95" t="str">
        <f t="shared" si="43"/>
        <v>2966 Doe Meadow Drive Bethesda MD 20014</v>
      </c>
      <c r="K377" s="1" t="s">
        <v>2223</v>
      </c>
      <c r="L377" s="95" t="str">
        <f t="shared" si="44"/>
        <v>301</v>
      </c>
      <c r="M377" s="95" t="str">
        <f t="shared" si="45"/>
        <v>564</v>
      </c>
      <c r="N377" s="95" t="str">
        <f t="shared" si="46"/>
        <v>7600</v>
      </c>
      <c r="O377" s="1" t="s">
        <v>2222</v>
      </c>
      <c r="P377" s="95" t="str">
        <f t="shared" si="47"/>
        <v>FrankPClark</v>
      </c>
    </row>
    <row r="378" spans="1:16">
      <c r="A378" s="1" t="s">
        <v>1656</v>
      </c>
      <c r="B378" s="95" t="str">
        <f t="shared" si="40"/>
        <v>Chester</v>
      </c>
      <c r="C378" s="1" t="s">
        <v>320</v>
      </c>
      <c r="D378" s="95" t="str">
        <f t="shared" si="41"/>
        <v>Smith</v>
      </c>
      <c r="E378" s="95" t="str">
        <f t="shared" si="42"/>
        <v>Chester Smith</v>
      </c>
      <c r="F378" s="1" t="s">
        <v>2224</v>
      </c>
      <c r="G378" s="1" t="s">
        <v>2225</v>
      </c>
      <c r="H378" s="1" t="s">
        <v>105</v>
      </c>
      <c r="I378" s="1">
        <v>60191</v>
      </c>
      <c r="J378" s="95" t="str">
        <f t="shared" si="43"/>
        <v>1696 Thomas Street Wood Dale IL 60191</v>
      </c>
      <c r="K378" s="1" t="s">
        <v>2227</v>
      </c>
      <c r="L378" s="95" t="str">
        <f t="shared" si="44"/>
        <v>847</v>
      </c>
      <c r="M378" s="95" t="str">
        <f t="shared" si="45"/>
        <v>481</v>
      </c>
      <c r="N378" s="95" t="str">
        <f t="shared" si="46"/>
        <v>7950</v>
      </c>
      <c r="O378" s="1" t="s">
        <v>2226</v>
      </c>
      <c r="P378" s="95" t="str">
        <f t="shared" si="47"/>
        <v>ChesterSSmith</v>
      </c>
    </row>
    <row r="379" spans="1:16">
      <c r="A379" s="1" t="s">
        <v>1225</v>
      </c>
      <c r="B379" s="95" t="str">
        <f t="shared" si="40"/>
        <v>William</v>
      </c>
      <c r="C379" s="1" t="s">
        <v>2228</v>
      </c>
      <c r="D379" s="95" t="str">
        <f t="shared" si="41"/>
        <v>Park</v>
      </c>
      <c r="E379" s="95" t="str">
        <f t="shared" si="42"/>
        <v>William Park</v>
      </c>
      <c r="F379" s="1" t="s">
        <v>2229</v>
      </c>
      <c r="G379" s="1" t="s">
        <v>2230</v>
      </c>
      <c r="H379" s="1" t="s">
        <v>98</v>
      </c>
      <c r="I379" s="1">
        <v>6510</v>
      </c>
      <c r="J379" s="95" t="str">
        <f t="shared" si="43"/>
        <v>3429 School Street New Haven CT 6510</v>
      </c>
      <c r="K379" s="1" t="s">
        <v>2232</v>
      </c>
      <c r="L379" s="95" t="str">
        <f t="shared" si="44"/>
        <v>203</v>
      </c>
      <c r="M379" s="95" t="str">
        <f t="shared" si="45"/>
        <v>764</v>
      </c>
      <c r="N379" s="95" t="str">
        <f t="shared" si="46"/>
        <v>5301</v>
      </c>
      <c r="O379" s="1" t="s">
        <v>2231</v>
      </c>
      <c r="P379" s="95" t="str">
        <f t="shared" si="47"/>
        <v>WilliamJPark</v>
      </c>
    </row>
    <row r="380" spans="1:16">
      <c r="A380" s="1" t="s">
        <v>2233</v>
      </c>
      <c r="B380" s="95" t="str">
        <f t="shared" si="40"/>
        <v>Andrew</v>
      </c>
      <c r="C380" s="1" t="s">
        <v>2234</v>
      </c>
      <c r="D380" s="95" t="str">
        <f t="shared" si="41"/>
        <v>Hunter</v>
      </c>
      <c r="E380" s="95" t="str">
        <f t="shared" si="42"/>
        <v>Andrew Hunter</v>
      </c>
      <c r="F380" s="1" t="s">
        <v>2235</v>
      </c>
      <c r="G380" s="1" t="s">
        <v>73</v>
      </c>
      <c r="H380" s="1" t="s">
        <v>124</v>
      </c>
      <c r="I380" s="1">
        <v>10023</v>
      </c>
      <c r="J380" s="95" t="str">
        <f t="shared" si="43"/>
        <v>4114 Godfrey Road New York NY 10023</v>
      </c>
      <c r="K380" s="1" t="s">
        <v>2237</v>
      </c>
      <c r="L380" s="95" t="str">
        <f t="shared" si="44"/>
        <v>212</v>
      </c>
      <c r="M380" s="95" t="str">
        <f t="shared" si="45"/>
        <v>496</v>
      </c>
      <c r="N380" s="95" t="str">
        <f t="shared" si="46"/>
        <v>4350</v>
      </c>
      <c r="O380" s="1" t="s">
        <v>2236</v>
      </c>
      <c r="P380" s="95" t="str">
        <f t="shared" si="47"/>
        <v>AndrewHHunter</v>
      </c>
    </row>
    <row r="381" spans="1:16">
      <c r="A381" s="1" t="s">
        <v>2238</v>
      </c>
      <c r="B381" s="95" t="str">
        <f t="shared" si="40"/>
        <v>Ricky</v>
      </c>
      <c r="C381" s="1" t="s">
        <v>2239</v>
      </c>
      <c r="D381" s="95" t="str">
        <f t="shared" si="41"/>
        <v>Shields</v>
      </c>
      <c r="E381" s="95" t="str">
        <f t="shared" si="42"/>
        <v>Ricky Shields</v>
      </c>
      <c r="F381" s="1" t="s">
        <v>2240</v>
      </c>
      <c r="G381" s="1" t="s">
        <v>946</v>
      </c>
      <c r="H381" s="1" t="s">
        <v>96</v>
      </c>
      <c r="I381" s="1">
        <v>92704</v>
      </c>
      <c r="J381" s="95" t="str">
        <f t="shared" si="43"/>
        <v>4461 Liberty Avenue Santa Ana CA 92704</v>
      </c>
      <c r="K381" s="1" t="s">
        <v>2242</v>
      </c>
      <c r="L381" s="95" t="str">
        <f t="shared" si="44"/>
        <v>714</v>
      </c>
      <c r="M381" s="95" t="str">
        <f t="shared" si="45"/>
        <v>431</v>
      </c>
      <c r="N381" s="95" t="str">
        <f t="shared" si="46"/>
        <v>2249</v>
      </c>
      <c r="O381" s="1" t="s">
        <v>2241</v>
      </c>
      <c r="P381" s="95" t="str">
        <f t="shared" si="47"/>
        <v>RickyBShields</v>
      </c>
    </row>
    <row r="382" spans="1:16">
      <c r="A382" s="1" t="s">
        <v>1622</v>
      </c>
      <c r="B382" s="95" t="str">
        <f t="shared" si="40"/>
        <v>Bobby</v>
      </c>
      <c r="C382" s="1" t="s">
        <v>2243</v>
      </c>
      <c r="D382" s="95" t="str">
        <f t="shared" si="41"/>
        <v>Wells</v>
      </c>
      <c r="E382" s="95" t="str">
        <f t="shared" si="42"/>
        <v>Bobby Wells</v>
      </c>
      <c r="F382" s="1" t="s">
        <v>2244</v>
      </c>
      <c r="G382" s="1" t="s">
        <v>2245</v>
      </c>
      <c r="H382" s="1" t="s">
        <v>106</v>
      </c>
      <c r="I382" s="1">
        <v>46350</v>
      </c>
      <c r="J382" s="95" t="str">
        <f t="shared" si="43"/>
        <v>1364 Duffy Street Laporte IN 46350</v>
      </c>
      <c r="K382" s="1" t="s">
        <v>2247</v>
      </c>
      <c r="L382" s="95" t="str">
        <f t="shared" si="44"/>
        <v>219</v>
      </c>
      <c r="M382" s="95" t="str">
        <f t="shared" si="45"/>
        <v>851</v>
      </c>
      <c r="N382" s="95" t="str">
        <f t="shared" si="46"/>
        <v>2179</v>
      </c>
      <c r="O382" s="1" t="s">
        <v>2246</v>
      </c>
      <c r="P382" s="95" t="str">
        <f t="shared" si="47"/>
        <v>BobbyMWells</v>
      </c>
    </row>
    <row r="383" spans="1:16">
      <c r="A383" s="1" t="s">
        <v>2248</v>
      </c>
      <c r="B383" s="95" t="str">
        <f t="shared" si="40"/>
        <v>Adam</v>
      </c>
      <c r="C383" s="1" t="s">
        <v>1454</v>
      </c>
      <c r="D383" s="95" t="str">
        <f t="shared" si="41"/>
        <v>White</v>
      </c>
      <c r="E383" s="95" t="str">
        <f t="shared" si="42"/>
        <v>Adam White</v>
      </c>
      <c r="F383" s="1" t="s">
        <v>2249</v>
      </c>
      <c r="G383" s="1" t="s">
        <v>2250</v>
      </c>
      <c r="H383" s="1" t="s">
        <v>116</v>
      </c>
      <c r="I383" s="1">
        <v>38901</v>
      </c>
      <c r="J383" s="95" t="str">
        <f t="shared" si="43"/>
        <v>4626 Oxford Court Grenada MS 38901</v>
      </c>
      <c r="K383" s="1" t="s">
        <v>2252</v>
      </c>
      <c r="L383" s="95" t="str">
        <f t="shared" si="44"/>
        <v>662</v>
      </c>
      <c r="M383" s="95" t="str">
        <f t="shared" si="45"/>
        <v>229</v>
      </c>
      <c r="N383" s="95" t="str">
        <f t="shared" si="46"/>
        <v>2018</v>
      </c>
      <c r="O383" s="1" t="s">
        <v>2251</v>
      </c>
      <c r="P383" s="95" t="str">
        <f t="shared" si="47"/>
        <v>AdamVWhite</v>
      </c>
    </row>
    <row r="384" spans="1:16">
      <c r="A384" s="1" t="s">
        <v>1940</v>
      </c>
      <c r="B384" s="95" t="str">
        <f t="shared" si="40"/>
        <v>Marshall</v>
      </c>
      <c r="C384" s="1" t="s">
        <v>2253</v>
      </c>
      <c r="D384" s="95" t="str">
        <f t="shared" si="41"/>
        <v>Hubbard</v>
      </c>
      <c r="E384" s="95" t="str">
        <f t="shared" si="42"/>
        <v>Marshall Hubbard</v>
      </c>
      <c r="F384" s="1" t="s">
        <v>2254</v>
      </c>
      <c r="G384" s="1" t="s">
        <v>1717</v>
      </c>
      <c r="H384" s="1" t="s">
        <v>124</v>
      </c>
      <c r="I384" s="1">
        <v>11530</v>
      </c>
      <c r="J384" s="95" t="str">
        <f t="shared" si="43"/>
        <v>1846 Wayback Lane Garden City NY 11530</v>
      </c>
      <c r="K384" s="1" t="s">
        <v>2256</v>
      </c>
      <c r="L384" s="95" t="str">
        <f t="shared" si="44"/>
        <v>631</v>
      </c>
      <c r="M384" s="95" t="str">
        <f t="shared" si="45"/>
        <v>433</v>
      </c>
      <c r="N384" s="95" t="str">
        <f t="shared" si="46"/>
        <v>2627</v>
      </c>
      <c r="O384" s="1" t="s">
        <v>2255</v>
      </c>
      <c r="P384" s="95" t="str">
        <f t="shared" si="47"/>
        <v>MarshallJHubbard</v>
      </c>
    </row>
    <row r="385" spans="1:16">
      <c r="A385" s="1" t="s">
        <v>347</v>
      </c>
      <c r="B385" s="95" t="str">
        <f t="shared" si="40"/>
        <v>James</v>
      </c>
      <c r="C385" s="1" t="s">
        <v>1679</v>
      </c>
      <c r="D385" s="95" t="str">
        <f t="shared" si="41"/>
        <v>Perry</v>
      </c>
      <c r="E385" s="95" t="str">
        <f t="shared" si="42"/>
        <v>James Perry</v>
      </c>
      <c r="F385" s="1" t="s">
        <v>2257</v>
      </c>
      <c r="G385" s="1" t="s">
        <v>2258</v>
      </c>
      <c r="H385" s="1" t="s">
        <v>105</v>
      </c>
      <c r="I385" s="1">
        <v>62960</v>
      </c>
      <c r="J385" s="95" t="str">
        <f t="shared" si="43"/>
        <v>671 Ross Street Metropolis IL 62960</v>
      </c>
      <c r="K385" s="1" t="s">
        <v>2260</v>
      </c>
      <c r="L385" s="95" t="str">
        <f t="shared" si="44"/>
        <v>618</v>
      </c>
      <c r="M385" s="95" t="str">
        <f t="shared" si="45"/>
        <v>280</v>
      </c>
      <c r="N385" s="95" t="str">
        <f t="shared" si="46"/>
        <v>2545</v>
      </c>
      <c r="O385" s="1" t="s">
        <v>2259</v>
      </c>
      <c r="P385" s="95" t="str">
        <f t="shared" si="47"/>
        <v>JamesJPerry</v>
      </c>
    </row>
    <row r="386" spans="1:16">
      <c r="A386" s="1" t="s">
        <v>2261</v>
      </c>
      <c r="B386" s="95" t="str">
        <f t="shared" si="40"/>
        <v>Pauline</v>
      </c>
      <c r="C386" s="1" t="s">
        <v>2262</v>
      </c>
      <c r="D386" s="95" t="str">
        <f t="shared" si="41"/>
        <v>Fisher</v>
      </c>
      <c r="E386" s="95" t="str">
        <f t="shared" si="42"/>
        <v>Pauline Fisher</v>
      </c>
      <c r="F386" s="1" t="s">
        <v>2263</v>
      </c>
      <c r="G386" s="1" t="s">
        <v>2264</v>
      </c>
      <c r="H386" s="1" t="s">
        <v>119</v>
      </c>
      <c r="I386" s="1">
        <v>68715</v>
      </c>
      <c r="J386" s="95" t="str">
        <f t="shared" si="43"/>
        <v>2642 Snowbird Lane Battle Creek NE 68715</v>
      </c>
      <c r="K386" s="1" t="s">
        <v>2266</v>
      </c>
      <c r="L386" s="95" t="str">
        <f t="shared" si="44"/>
        <v>402</v>
      </c>
      <c r="M386" s="95" t="str">
        <f t="shared" si="45"/>
        <v>675</v>
      </c>
      <c r="N386" s="95" t="str">
        <f t="shared" si="46"/>
        <v>2093</v>
      </c>
      <c r="O386" s="1" t="s">
        <v>2265</v>
      </c>
      <c r="P386" s="95" t="str">
        <f t="shared" si="47"/>
        <v>PaulineRFisher</v>
      </c>
    </row>
    <row r="387" spans="1:16">
      <c r="A387" s="1" t="s">
        <v>567</v>
      </c>
      <c r="B387" s="95" t="str">
        <f t="shared" ref="B387:B450" si="48">TRIM(PROPER(A387))</f>
        <v>David</v>
      </c>
      <c r="C387" s="1" t="s">
        <v>2267</v>
      </c>
      <c r="D387" s="95" t="str">
        <f t="shared" ref="D387:D450" si="49">TRIM(PROPER(C387))</f>
        <v>Wilson</v>
      </c>
      <c r="E387" s="95" t="str">
        <f t="shared" ref="E387:E450" si="50">CONCATENATE(B387," ",D387)</f>
        <v>David Wilson</v>
      </c>
      <c r="F387" s="1" t="s">
        <v>2268</v>
      </c>
      <c r="G387" s="1" t="s">
        <v>973</v>
      </c>
      <c r="H387" s="1" t="s">
        <v>101</v>
      </c>
      <c r="I387" s="1">
        <v>33306</v>
      </c>
      <c r="J387" s="95" t="str">
        <f t="shared" ref="J387:J450" si="51">F387&amp;" "&amp;G387&amp;" "&amp;H387&amp;" "&amp;I387</f>
        <v>3742 Kenwood Place Fort Lauderdale FL 33306</v>
      </c>
      <c r="K387" s="1" t="s">
        <v>2270</v>
      </c>
      <c r="L387" s="95" t="str">
        <f t="shared" ref="L387:L450" si="52">LEFT(K387,3)</f>
        <v>954</v>
      </c>
      <c r="M387" s="95" t="str">
        <f t="shared" ref="M387:M450" si="53">MID(K387,5,3)</f>
        <v>538</v>
      </c>
      <c r="N387" s="95" t="str">
        <f t="shared" ref="N387:N450" si="54">RIGHT(K387,4)</f>
        <v>7145</v>
      </c>
      <c r="O387" s="1" t="s">
        <v>2269</v>
      </c>
      <c r="P387" s="95" t="str">
        <f t="shared" ref="P387:P450" si="55">LEFT(O387,SEARCH("@",O387)-1)</f>
        <v>DavidJWilson</v>
      </c>
    </row>
    <row r="388" spans="1:16">
      <c r="A388" s="1" t="s">
        <v>2197</v>
      </c>
      <c r="B388" s="95" t="str">
        <f t="shared" si="48"/>
        <v>Kim</v>
      </c>
      <c r="C388" s="1" t="s">
        <v>2271</v>
      </c>
      <c r="D388" s="95" t="str">
        <f t="shared" si="49"/>
        <v>Hines</v>
      </c>
      <c r="E388" s="95" t="str">
        <f t="shared" si="50"/>
        <v>Kim Hines</v>
      </c>
      <c r="F388" s="1" t="s">
        <v>2272</v>
      </c>
      <c r="G388" s="1" t="s">
        <v>1258</v>
      </c>
      <c r="H388" s="1" t="s">
        <v>101</v>
      </c>
      <c r="I388" s="1">
        <v>33624</v>
      </c>
      <c r="J388" s="95" t="str">
        <f t="shared" si="51"/>
        <v>2312 Marion Drive Tampa FL 33624</v>
      </c>
      <c r="K388" s="1" t="s">
        <v>2274</v>
      </c>
      <c r="L388" s="95" t="str">
        <f t="shared" si="52"/>
        <v>813</v>
      </c>
      <c r="M388" s="95" t="str">
        <f t="shared" si="53"/>
        <v>435</v>
      </c>
      <c r="N388" s="95" t="str">
        <f t="shared" si="54"/>
        <v>8079</v>
      </c>
      <c r="O388" s="1" t="s">
        <v>2273</v>
      </c>
      <c r="P388" s="95" t="str">
        <f t="shared" si="55"/>
        <v>KimWHines</v>
      </c>
    </row>
    <row r="389" spans="1:16">
      <c r="A389" s="1" t="s">
        <v>2275</v>
      </c>
      <c r="B389" s="95" t="str">
        <f t="shared" si="48"/>
        <v>Louise</v>
      </c>
      <c r="C389" s="1" t="s">
        <v>2276</v>
      </c>
      <c r="D389" s="95" t="str">
        <f t="shared" si="49"/>
        <v>Benner</v>
      </c>
      <c r="E389" s="95" t="str">
        <f t="shared" si="50"/>
        <v>Louise Benner</v>
      </c>
      <c r="F389" s="1" t="s">
        <v>2277</v>
      </c>
      <c r="G389" s="1" t="s">
        <v>1517</v>
      </c>
      <c r="H389" s="1" t="s">
        <v>110</v>
      </c>
      <c r="I389" s="1">
        <v>70601</v>
      </c>
      <c r="J389" s="95" t="str">
        <f t="shared" si="51"/>
        <v>2872 Sarah Drive Lake Charles LA 70601</v>
      </c>
      <c r="K389" s="1" t="s">
        <v>2279</v>
      </c>
      <c r="L389" s="95" t="str">
        <f t="shared" si="52"/>
        <v>337</v>
      </c>
      <c r="M389" s="95" t="str">
        <f t="shared" si="53"/>
        <v>430</v>
      </c>
      <c r="N389" s="95" t="str">
        <f t="shared" si="54"/>
        <v>3692</v>
      </c>
      <c r="O389" s="1" t="s">
        <v>2278</v>
      </c>
      <c r="P389" s="95" t="str">
        <f t="shared" si="55"/>
        <v>LouiseEBenner</v>
      </c>
    </row>
    <row r="390" spans="1:16">
      <c r="A390" s="1" t="s">
        <v>2280</v>
      </c>
      <c r="B390" s="95" t="str">
        <f t="shared" si="48"/>
        <v>Garry</v>
      </c>
      <c r="C390" s="1" t="s">
        <v>2281</v>
      </c>
      <c r="D390" s="95" t="str">
        <f t="shared" si="49"/>
        <v>Pannell</v>
      </c>
      <c r="E390" s="95" t="str">
        <f t="shared" si="50"/>
        <v>Garry Pannell</v>
      </c>
      <c r="F390" s="1" t="s">
        <v>2282</v>
      </c>
      <c r="G390" s="1" t="s">
        <v>2283</v>
      </c>
      <c r="H390" s="1" t="s">
        <v>127</v>
      </c>
      <c r="I390" s="1">
        <v>45801</v>
      </c>
      <c r="J390" s="95" t="str">
        <f t="shared" si="51"/>
        <v>1757 Upland Avenue Lima OH 45801</v>
      </c>
      <c r="K390" s="1" t="s">
        <v>2285</v>
      </c>
      <c r="L390" s="95" t="str">
        <f t="shared" si="52"/>
        <v>419</v>
      </c>
      <c r="M390" s="95" t="str">
        <f t="shared" si="53"/>
        <v>860</v>
      </c>
      <c r="N390" s="95" t="str">
        <f t="shared" si="54"/>
        <v>5124</v>
      </c>
      <c r="O390" s="1" t="s">
        <v>2284</v>
      </c>
      <c r="P390" s="95" t="str">
        <f t="shared" si="55"/>
        <v>GarryJPannell</v>
      </c>
    </row>
    <row r="391" spans="1:16">
      <c r="A391" s="1" t="s">
        <v>1225</v>
      </c>
      <c r="B391" s="95" t="str">
        <f t="shared" si="48"/>
        <v>William</v>
      </c>
      <c r="C391" s="1" t="s">
        <v>2197</v>
      </c>
      <c r="D391" s="95" t="str">
        <f t="shared" si="49"/>
        <v>Kim</v>
      </c>
      <c r="E391" s="95" t="str">
        <f t="shared" si="50"/>
        <v>William Kim</v>
      </c>
      <c r="F391" s="1" t="s">
        <v>2286</v>
      </c>
      <c r="G391" s="1" t="s">
        <v>508</v>
      </c>
      <c r="H391" s="1" t="s">
        <v>113</v>
      </c>
      <c r="I391" s="1">
        <v>2141</v>
      </c>
      <c r="J391" s="95" t="str">
        <f t="shared" si="51"/>
        <v>4352 Russell Street Cambridge MA 2141</v>
      </c>
      <c r="K391" s="1" t="s">
        <v>2288</v>
      </c>
      <c r="L391" s="95" t="str">
        <f t="shared" si="52"/>
        <v>978</v>
      </c>
      <c r="M391" s="95" t="str">
        <f t="shared" si="53"/>
        <v>965</v>
      </c>
      <c r="N391" s="95" t="str">
        <f t="shared" si="54"/>
        <v>4662</v>
      </c>
      <c r="O391" s="1" t="s">
        <v>2287</v>
      </c>
      <c r="P391" s="95" t="str">
        <f t="shared" si="55"/>
        <v>WilliamRKim</v>
      </c>
    </row>
    <row r="392" spans="1:16">
      <c r="A392" s="1" t="s">
        <v>2289</v>
      </c>
      <c r="B392" s="95" t="str">
        <f t="shared" si="48"/>
        <v>Joyce</v>
      </c>
      <c r="C392" s="1" t="s">
        <v>2290</v>
      </c>
      <c r="D392" s="95" t="str">
        <f t="shared" si="49"/>
        <v>Millard</v>
      </c>
      <c r="E392" s="95" t="str">
        <f t="shared" si="50"/>
        <v>Joyce Millard</v>
      </c>
      <c r="F392" s="1" t="s">
        <v>2291</v>
      </c>
      <c r="G392" s="1" t="s">
        <v>1786</v>
      </c>
      <c r="H392" s="1" t="s">
        <v>96</v>
      </c>
      <c r="I392" s="1">
        <v>95826</v>
      </c>
      <c r="J392" s="95" t="str">
        <f t="shared" si="51"/>
        <v>4105 Frederick Street Sacramento CA 95826</v>
      </c>
      <c r="K392" s="1" t="s">
        <v>2293</v>
      </c>
      <c r="L392" s="95" t="str">
        <f t="shared" si="52"/>
        <v>916</v>
      </c>
      <c r="M392" s="95" t="str">
        <f t="shared" si="53"/>
        <v>276</v>
      </c>
      <c r="N392" s="95" t="str">
        <f t="shared" si="54"/>
        <v>4694</v>
      </c>
      <c r="O392" s="1" t="s">
        <v>2292</v>
      </c>
      <c r="P392" s="95" t="str">
        <f t="shared" si="55"/>
        <v>JoyceMMillard</v>
      </c>
    </row>
    <row r="393" spans="1:16">
      <c r="A393" s="1" t="s">
        <v>264</v>
      </c>
      <c r="B393" s="95" t="str">
        <f t="shared" si="48"/>
        <v>Susan</v>
      </c>
      <c r="C393" s="1" t="s">
        <v>2294</v>
      </c>
      <c r="D393" s="95" t="str">
        <f t="shared" si="49"/>
        <v>Valentine</v>
      </c>
      <c r="E393" s="95" t="str">
        <f t="shared" si="50"/>
        <v>Susan Valentine</v>
      </c>
      <c r="F393" s="1" t="s">
        <v>2295</v>
      </c>
      <c r="G393" s="1" t="s">
        <v>2296</v>
      </c>
      <c r="H393" s="1" t="s">
        <v>112</v>
      </c>
      <c r="I393" s="1">
        <v>21136</v>
      </c>
      <c r="J393" s="95" t="str">
        <f t="shared" si="51"/>
        <v>2064 Marie Street Reisterstown MD 21136</v>
      </c>
      <c r="K393" s="1" t="s">
        <v>2298</v>
      </c>
      <c r="L393" s="95" t="str">
        <f t="shared" si="52"/>
        <v>410</v>
      </c>
      <c r="M393" s="95" t="str">
        <f t="shared" si="53"/>
        <v>861</v>
      </c>
      <c r="N393" s="95" t="str">
        <f t="shared" si="54"/>
        <v>1596</v>
      </c>
      <c r="O393" s="1" t="s">
        <v>2297</v>
      </c>
      <c r="P393" s="95" t="str">
        <f t="shared" si="55"/>
        <v>SusanSValentine</v>
      </c>
    </row>
    <row r="394" spans="1:16">
      <c r="A394" s="1" t="s">
        <v>854</v>
      </c>
      <c r="B394" s="95" t="str">
        <f t="shared" si="48"/>
        <v>Charles</v>
      </c>
      <c r="C394" s="1" t="s">
        <v>1021</v>
      </c>
      <c r="D394" s="95" t="str">
        <f t="shared" si="49"/>
        <v>Roberts</v>
      </c>
      <c r="E394" s="95" t="str">
        <f t="shared" si="50"/>
        <v>Charles Roberts</v>
      </c>
      <c r="F394" s="1" t="s">
        <v>2299</v>
      </c>
      <c r="G394" s="1" t="s">
        <v>1451</v>
      </c>
      <c r="H394" s="1" t="s">
        <v>120</v>
      </c>
      <c r="I394" s="1">
        <v>89109</v>
      </c>
      <c r="J394" s="95" t="str">
        <f t="shared" si="51"/>
        <v>283 Hickory Ridge Drive Las Vegas NV 89109</v>
      </c>
      <c r="K394" s="1" t="s">
        <v>2301</v>
      </c>
      <c r="L394" s="95" t="str">
        <f t="shared" si="52"/>
        <v>702</v>
      </c>
      <c r="M394" s="95" t="str">
        <f t="shared" si="53"/>
        <v>691</v>
      </c>
      <c r="N394" s="95" t="str">
        <f t="shared" si="54"/>
        <v>7861</v>
      </c>
      <c r="O394" s="1" t="s">
        <v>2300</v>
      </c>
      <c r="P394" s="95" t="str">
        <f t="shared" si="55"/>
        <v>CharlesMRoberts</v>
      </c>
    </row>
    <row r="395" spans="1:16">
      <c r="A395" s="1" t="s">
        <v>2302</v>
      </c>
      <c r="B395" s="95" t="str">
        <f t="shared" si="48"/>
        <v>Carlos</v>
      </c>
      <c r="C395" s="1" t="s">
        <v>2303</v>
      </c>
      <c r="D395" s="95" t="str">
        <f t="shared" si="49"/>
        <v>Na</v>
      </c>
      <c r="E395" s="95" t="str">
        <f t="shared" si="50"/>
        <v>Carlos Na</v>
      </c>
      <c r="F395" s="1" t="s">
        <v>2304</v>
      </c>
      <c r="G395" s="1" t="s">
        <v>2305</v>
      </c>
      <c r="H395" s="1" t="s">
        <v>132</v>
      </c>
      <c r="I395" s="1">
        <v>29576</v>
      </c>
      <c r="J395" s="95" t="str">
        <f t="shared" si="51"/>
        <v>2290 Khale Street Murrells Inlet SC 29576</v>
      </c>
      <c r="K395" s="1" t="s">
        <v>2307</v>
      </c>
      <c r="L395" s="95" t="str">
        <f t="shared" si="52"/>
        <v>843</v>
      </c>
      <c r="M395" s="95" t="str">
        <f t="shared" si="53"/>
        <v>652</v>
      </c>
      <c r="N395" s="95" t="str">
        <f t="shared" si="54"/>
        <v>1588</v>
      </c>
      <c r="O395" s="1" t="s">
        <v>2306</v>
      </c>
      <c r="P395" s="95" t="str">
        <f t="shared" si="55"/>
        <v>CarlosMNa</v>
      </c>
    </row>
    <row r="396" spans="1:16">
      <c r="A396" s="1" t="s">
        <v>1510</v>
      </c>
      <c r="B396" s="95" t="str">
        <f t="shared" si="48"/>
        <v>Theresa</v>
      </c>
      <c r="C396" s="1" t="s">
        <v>469</v>
      </c>
      <c r="D396" s="95" t="str">
        <f t="shared" si="49"/>
        <v>Craig</v>
      </c>
      <c r="E396" s="95" t="str">
        <f t="shared" si="50"/>
        <v>Theresa Craig</v>
      </c>
      <c r="F396" s="1" t="s">
        <v>2308</v>
      </c>
      <c r="G396" s="1" t="s">
        <v>1400</v>
      </c>
      <c r="H396" s="1" t="s">
        <v>128</v>
      </c>
      <c r="I396" s="1">
        <v>73102</v>
      </c>
      <c r="J396" s="95" t="str">
        <f t="shared" si="51"/>
        <v>2374 Luke Lane Oklahoma City OK 73102</v>
      </c>
      <c r="K396" s="1" t="s">
        <v>2310</v>
      </c>
      <c r="L396" s="95" t="str">
        <f t="shared" si="52"/>
        <v>580</v>
      </c>
      <c r="M396" s="95" t="str">
        <f t="shared" si="53"/>
        <v>284</v>
      </c>
      <c r="N396" s="95" t="str">
        <f t="shared" si="54"/>
        <v>2663</v>
      </c>
      <c r="O396" s="1" t="s">
        <v>2309</v>
      </c>
      <c r="P396" s="95" t="str">
        <f t="shared" si="55"/>
        <v>TheresaJCraig</v>
      </c>
    </row>
    <row r="397" spans="1:16">
      <c r="A397" s="1" t="s">
        <v>1433</v>
      </c>
      <c r="B397" s="95" t="str">
        <f t="shared" si="48"/>
        <v>Paul</v>
      </c>
      <c r="C397" s="1" t="s">
        <v>2311</v>
      </c>
      <c r="D397" s="95" t="str">
        <f t="shared" si="49"/>
        <v>Curtis</v>
      </c>
      <c r="E397" s="95" t="str">
        <f t="shared" si="50"/>
        <v>Paul Curtis</v>
      </c>
      <c r="F397" s="1" t="s">
        <v>2312</v>
      </c>
      <c r="G397" s="1" t="s">
        <v>1400</v>
      </c>
      <c r="H397" s="1" t="s">
        <v>128</v>
      </c>
      <c r="I397" s="1">
        <v>73109</v>
      </c>
      <c r="J397" s="95" t="str">
        <f t="shared" si="51"/>
        <v>3750 Simpson Square Oklahoma City OK 73109</v>
      </c>
      <c r="K397" s="1" t="s">
        <v>2314</v>
      </c>
      <c r="L397" s="95" t="str">
        <f t="shared" si="52"/>
        <v>580</v>
      </c>
      <c r="M397" s="95" t="str">
        <f t="shared" si="53"/>
        <v>565</v>
      </c>
      <c r="N397" s="95" t="str">
        <f t="shared" si="54"/>
        <v>5337</v>
      </c>
      <c r="O397" s="1" t="s">
        <v>2313</v>
      </c>
      <c r="P397" s="95" t="str">
        <f t="shared" si="55"/>
        <v>PaulLCurtis</v>
      </c>
    </row>
    <row r="398" spans="1:16">
      <c r="A398" s="1" t="s">
        <v>2315</v>
      </c>
      <c r="B398" s="95" t="str">
        <f t="shared" si="48"/>
        <v>Henry</v>
      </c>
      <c r="C398" s="1" t="s">
        <v>2316</v>
      </c>
      <c r="D398" s="95" t="str">
        <f t="shared" si="49"/>
        <v>Rosenbaum</v>
      </c>
      <c r="E398" s="95" t="str">
        <f t="shared" si="50"/>
        <v>Henry Rosenbaum</v>
      </c>
      <c r="F398" s="1" t="s">
        <v>2317</v>
      </c>
      <c r="G398" s="1" t="s">
        <v>2318</v>
      </c>
      <c r="H398" s="1" t="s">
        <v>122</v>
      </c>
      <c r="I398" s="1">
        <v>7036</v>
      </c>
      <c r="J398" s="95" t="str">
        <f t="shared" si="51"/>
        <v>586 Caynor Circle Linden NJ 7036</v>
      </c>
      <c r="K398" s="1" t="s">
        <v>2320</v>
      </c>
      <c r="L398" s="95" t="str">
        <f t="shared" si="52"/>
        <v>908</v>
      </c>
      <c r="M398" s="95" t="str">
        <f t="shared" si="53"/>
        <v>474</v>
      </c>
      <c r="N398" s="95" t="str">
        <f t="shared" si="54"/>
        <v>4556</v>
      </c>
      <c r="O398" s="1" t="s">
        <v>2319</v>
      </c>
      <c r="P398" s="95" t="str">
        <f t="shared" si="55"/>
        <v>HenryCRosenbaum</v>
      </c>
    </row>
    <row r="399" spans="1:16">
      <c r="A399" s="1" t="s">
        <v>395</v>
      </c>
      <c r="B399" s="95" t="str">
        <f t="shared" si="48"/>
        <v>Robert</v>
      </c>
      <c r="C399" s="1" t="s">
        <v>2321</v>
      </c>
      <c r="D399" s="95" t="str">
        <f t="shared" si="49"/>
        <v>Brock</v>
      </c>
      <c r="E399" s="95" t="str">
        <f t="shared" si="50"/>
        <v>Robert Brock</v>
      </c>
      <c r="F399" s="1" t="s">
        <v>2322</v>
      </c>
      <c r="G399" s="1" t="s">
        <v>669</v>
      </c>
      <c r="H399" s="1" t="s">
        <v>122</v>
      </c>
      <c r="I399" s="1">
        <v>8901</v>
      </c>
      <c r="J399" s="95" t="str">
        <f t="shared" si="51"/>
        <v>3374 Finwood Road New Brunswick NJ 8901</v>
      </c>
      <c r="K399" s="1" t="s">
        <v>2324</v>
      </c>
      <c r="L399" s="95" t="str">
        <f t="shared" si="52"/>
        <v>732</v>
      </c>
      <c r="M399" s="95" t="str">
        <f t="shared" si="53"/>
        <v>480</v>
      </c>
      <c r="N399" s="95" t="str">
        <f t="shared" si="54"/>
        <v>7525</v>
      </c>
      <c r="O399" s="1" t="s">
        <v>2323</v>
      </c>
      <c r="P399" s="95" t="str">
        <f t="shared" si="55"/>
        <v>RobertRBrock</v>
      </c>
    </row>
    <row r="400" spans="1:16">
      <c r="A400" s="1" t="s">
        <v>2325</v>
      </c>
      <c r="B400" s="95" t="str">
        <f t="shared" si="48"/>
        <v>Janice</v>
      </c>
      <c r="C400" s="1" t="s">
        <v>2326</v>
      </c>
      <c r="D400" s="95" t="str">
        <f t="shared" si="49"/>
        <v>Krout</v>
      </c>
      <c r="E400" s="95" t="str">
        <f t="shared" si="50"/>
        <v>Janice Krout</v>
      </c>
      <c r="F400" s="1" t="s">
        <v>2327</v>
      </c>
      <c r="G400" s="1" t="s">
        <v>2328</v>
      </c>
      <c r="H400" s="1" t="s">
        <v>96</v>
      </c>
      <c r="I400" s="1">
        <v>95678</v>
      </c>
      <c r="J400" s="95" t="str">
        <f t="shared" si="51"/>
        <v>4966 Highland View Drive Roseville CA 95678</v>
      </c>
      <c r="K400" s="1" t="s">
        <v>2330</v>
      </c>
      <c r="L400" s="95" t="str">
        <f t="shared" si="52"/>
        <v>916</v>
      </c>
      <c r="M400" s="95" t="str">
        <f t="shared" si="53"/>
        <v>640</v>
      </c>
      <c r="N400" s="95" t="str">
        <f t="shared" si="54"/>
        <v>6029</v>
      </c>
      <c r="O400" s="1" t="s">
        <v>2329</v>
      </c>
      <c r="P400" s="95" t="str">
        <f t="shared" si="55"/>
        <v>JaniceNKrout</v>
      </c>
    </row>
    <row r="401" spans="1:16">
      <c r="A401" s="1" t="s">
        <v>683</v>
      </c>
      <c r="B401" s="95" t="str">
        <f t="shared" si="48"/>
        <v>Mary</v>
      </c>
      <c r="C401" s="1" t="s">
        <v>2331</v>
      </c>
      <c r="D401" s="95" t="str">
        <f t="shared" si="49"/>
        <v>Pearson</v>
      </c>
      <c r="E401" s="95" t="str">
        <f t="shared" si="50"/>
        <v>Mary Pearson</v>
      </c>
      <c r="F401" s="1" t="s">
        <v>2332</v>
      </c>
      <c r="G401" s="1" t="s">
        <v>2333</v>
      </c>
      <c r="H401" s="1" t="s">
        <v>124</v>
      </c>
      <c r="I401" s="1">
        <v>10952</v>
      </c>
      <c r="J401" s="95" t="str">
        <f t="shared" si="51"/>
        <v>4041 Pallet Street Monsey NY 10952</v>
      </c>
      <c r="K401" s="1" t="s">
        <v>2335</v>
      </c>
      <c r="L401" s="95" t="str">
        <f t="shared" si="52"/>
        <v>914</v>
      </c>
      <c r="M401" s="95" t="str">
        <f t="shared" si="53"/>
        <v>324</v>
      </c>
      <c r="N401" s="95" t="str">
        <f t="shared" si="54"/>
        <v>6344</v>
      </c>
      <c r="O401" s="1" t="s">
        <v>2334</v>
      </c>
      <c r="P401" s="95" t="str">
        <f t="shared" si="55"/>
        <v>MaryAPearson</v>
      </c>
    </row>
    <row r="402" spans="1:16">
      <c r="A402" s="1" t="s">
        <v>279</v>
      </c>
      <c r="B402" s="95" t="str">
        <f t="shared" si="48"/>
        <v>Joseph</v>
      </c>
      <c r="C402" s="1" t="s">
        <v>2336</v>
      </c>
      <c r="D402" s="95" t="str">
        <f t="shared" si="49"/>
        <v>Atkinson</v>
      </c>
      <c r="E402" s="95" t="str">
        <f t="shared" si="50"/>
        <v>Joseph Atkinson</v>
      </c>
      <c r="F402" s="1" t="s">
        <v>2337</v>
      </c>
      <c r="G402" s="1" t="s">
        <v>88</v>
      </c>
      <c r="H402" s="1" t="s">
        <v>99</v>
      </c>
      <c r="I402" s="1">
        <v>20004</v>
      </c>
      <c r="J402" s="95" t="str">
        <f t="shared" si="51"/>
        <v>4723 Rhode Island Avenue Washington DC 20004</v>
      </c>
      <c r="K402" s="1" t="s">
        <v>2339</v>
      </c>
      <c r="L402" s="95" t="str">
        <f t="shared" si="52"/>
        <v>202</v>
      </c>
      <c r="M402" s="95" t="str">
        <f t="shared" si="53"/>
        <v>420</v>
      </c>
      <c r="N402" s="95" t="str">
        <f t="shared" si="54"/>
        <v>6111</v>
      </c>
      <c r="O402" s="1" t="s">
        <v>2338</v>
      </c>
      <c r="P402" s="95" t="str">
        <f t="shared" si="55"/>
        <v>JosephCAtkinson</v>
      </c>
    </row>
    <row r="403" spans="1:16">
      <c r="A403" s="1" t="s">
        <v>2340</v>
      </c>
      <c r="B403" s="95" t="str">
        <f t="shared" si="48"/>
        <v>Lindsey</v>
      </c>
      <c r="C403" s="1" t="s">
        <v>280</v>
      </c>
      <c r="D403" s="95" t="str">
        <f t="shared" si="49"/>
        <v>Martinez</v>
      </c>
      <c r="E403" s="95" t="str">
        <f t="shared" si="50"/>
        <v>Lindsey Martinez</v>
      </c>
      <c r="F403" s="1" t="s">
        <v>2341</v>
      </c>
      <c r="G403" s="1" t="s">
        <v>437</v>
      </c>
      <c r="H403" s="1" t="s">
        <v>135</v>
      </c>
      <c r="I403" s="1">
        <v>76071</v>
      </c>
      <c r="J403" s="95" t="str">
        <f t="shared" si="51"/>
        <v>3675 Jones Street Newark TX 76071</v>
      </c>
      <c r="K403" s="1" t="s">
        <v>2343</v>
      </c>
      <c r="L403" s="95" t="str">
        <f t="shared" si="52"/>
        <v>817</v>
      </c>
      <c r="M403" s="95" t="str">
        <f t="shared" si="53"/>
        <v>489</v>
      </c>
      <c r="N403" s="95" t="str">
        <f t="shared" si="54"/>
        <v>0531</v>
      </c>
      <c r="O403" s="1" t="s">
        <v>2342</v>
      </c>
      <c r="P403" s="95" t="str">
        <f t="shared" si="55"/>
        <v>LindseyRMartinez</v>
      </c>
    </row>
    <row r="404" spans="1:16">
      <c r="A404" s="1" t="s">
        <v>2344</v>
      </c>
      <c r="B404" s="95" t="str">
        <f t="shared" si="48"/>
        <v>Tyler</v>
      </c>
      <c r="C404" s="1" t="s">
        <v>2345</v>
      </c>
      <c r="D404" s="95" t="str">
        <f t="shared" si="49"/>
        <v>Dejesus</v>
      </c>
      <c r="E404" s="95" t="str">
        <f t="shared" si="50"/>
        <v>Tyler Dejesus</v>
      </c>
      <c r="F404" s="1" t="s">
        <v>2346</v>
      </c>
      <c r="G404" s="1" t="s">
        <v>1447</v>
      </c>
      <c r="H404" s="1" t="s">
        <v>139</v>
      </c>
      <c r="I404" s="1">
        <v>98161</v>
      </c>
      <c r="J404" s="95" t="str">
        <f t="shared" si="51"/>
        <v>4128 Boone Crockett Lane Seattle WA 98161</v>
      </c>
      <c r="K404" s="1" t="s">
        <v>2348</v>
      </c>
      <c r="L404" s="95" t="str">
        <f t="shared" si="52"/>
        <v>360</v>
      </c>
      <c r="M404" s="95" t="str">
        <f t="shared" si="53"/>
        <v>481</v>
      </c>
      <c r="N404" s="95" t="str">
        <f t="shared" si="54"/>
        <v>3112</v>
      </c>
      <c r="O404" s="1" t="s">
        <v>2347</v>
      </c>
      <c r="P404" s="95" t="str">
        <f t="shared" si="55"/>
        <v>TylerADejesus</v>
      </c>
    </row>
    <row r="405" spans="1:16">
      <c r="A405" s="1" t="s">
        <v>2349</v>
      </c>
      <c r="B405" s="95" t="str">
        <f t="shared" si="48"/>
        <v>Melody</v>
      </c>
      <c r="C405" s="1" t="s">
        <v>1092</v>
      </c>
      <c r="D405" s="95" t="str">
        <f t="shared" si="49"/>
        <v>Nelson</v>
      </c>
      <c r="E405" s="95" t="str">
        <f t="shared" si="50"/>
        <v>Melody Nelson</v>
      </c>
      <c r="F405" s="1" t="s">
        <v>2350</v>
      </c>
      <c r="G405" s="1" t="s">
        <v>2351</v>
      </c>
      <c r="H405" s="1" t="s">
        <v>105</v>
      </c>
      <c r="I405" s="1">
        <v>62543</v>
      </c>
      <c r="J405" s="95" t="str">
        <f t="shared" si="51"/>
        <v>757 Scenic Way Latham IL 62543</v>
      </c>
      <c r="K405" s="1" t="s">
        <v>2353</v>
      </c>
      <c r="L405" s="95" t="str">
        <f t="shared" si="52"/>
        <v>217</v>
      </c>
      <c r="M405" s="95" t="str">
        <f t="shared" si="53"/>
        <v>674</v>
      </c>
      <c r="N405" s="95" t="str">
        <f t="shared" si="54"/>
        <v>4591</v>
      </c>
      <c r="O405" s="1" t="s">
        <v>2352</v>
      </c>
      <c r="P405" s="95" t="str">
        <f t="shared" si="55"/>
        <v>MelodyMNelson</v>
      </c>
    </row>
    <row r="406" spans="1:16">
      <c r="A406" s="1" t="s">
        <v>428</v>
      </c>
      <c r="B406" s="95" t="str">
        <f t="shared" si="48"/>
        <v>Paula</v>
      </c>
      <c r="C406" s="1" t="s">
        <v>2354</v>
      </c>
      <c r="D406" s="95" t="str">
        <f t="shared" si="49"/>
        <v>Madden</v>
      </c>
      <c r="E406" s="95" t="str">
        <f t="shared" si="50"/>
        <v>Paula Madden</v>
      </c>
      <c r="F406" s="1" t="s">
        <v>2355</v>
      </c>
      <c r="G406" s="1" t="s">
        <v>380</v>
      </c>
      <c r="H406" s="1" t="s">
        <v>96</v>
      </c>
      <c r="I406" s="1">
        <v>90017</v>
      </c>
      <c r="J406" s="95" t="str">
        <f t="shared" si="51"/>
        <v>4731 Murphy Court Los Angeles CA 90017</v>
      </c>
      <c r="K406" s="1" t="s">
        <v>2357</v>
      </c>
      <c r="L406" s="95" t="str">
        <f t="shared" si="52"/>
        <v>951</v>
      </c>
      <c r="M406" s="95" t="str">
        <f t="shared" si="53"/>
        <v>801</v>
      </c>
      <c r="N406" s="95" t="str">
        <f t="shared" si="54"/>
        <v>7659</v>
      </c>
      <c r="O406" s="1" t="s">
        <v>2356</v>
      </c>
      <c r="P406" s="95" t="str">
        <f t="shared" si="55"/>
        <v>PaulaWMadden</v>
      </c>
    </row>
    <row r="407" spans="1:16">
      <c r="A407" s="1" t="s">
        <v>395</v>
      </c>
      <c r="B407" s="95" t="str">
        <f t="shared" si="48"/>
        <v>Robert</v>
      </c>
      <c r="C407" s="1" t="s">
        <v>2358</v>
      </c>
      <c r="D407" s="95" t="str">
        <f t="shared" si="49"/>
        <v>Weber</v>
      </c>
      <c r="E407" s="95" t="str">
        <f t="shared" si="50"/>
        <v>Robert Weber</v>
      </c>
      <c r="F407" s="1" t="s">
        <v>2359</v>
      </c>
      <c r="G407" s="1" t="s">
        <v>2018</v>
      </c>
      <c r="H407" s="1" t="s">
        <v>124</v>
      </c>
      <c r="I407" s="1">
        <v>10573</v>
      </c>
      <c r="J407" s="95" t="str">
        <f t="shared" si="51"/>
        <v>385 Ward Road Port Chester NY 10573</v>
      </c>
      <c r="K407" s="1" t="s">
        <v>2361</v>
      </c>
      <c r="L407" s="95" t="str">
        <f t="shared" si="52"/>
        <v>914</v>
      </c>
      <c r="M407" s="95" t="str">
        <f t="shared" si="53"/>
        <v>937</v>
      </c>
      <c r="N407" s="95" t="str">
        <f t="shared" si="54"/>
        <v>4898</v>
      </c>
      <c r="O407" s="1" t="s">
        <v>2360</v>
      </c>
      <c r="P407" s="95" t="str">
        <f t="shared" si="55"/>
        <v>RobertDWeber</v>
      </c>
    </row>
    <row r="408" spans="1:16">
      <c r="A408" s="1" t="s">
        <v>324</v>
      </c>
      <c r="B408" s="95" t="str">
        <f t="shared" si="48"/>
        <v>Mark</v>
      </c>
      <c r="C408" s="1" t="s">
        <v>2362</v>
      </c>
      <c r="D408" s="95" t="str">
        <f t="shared" si="49"/>
        <v>Monroe</v>
      </c>
      <c r="E408" s="95" t="str">
        <f t="shared" si="50"/>
        <v>Mark Monroe</v>
      </c>
      <c r="F408" s="1" t="s">
        <v>2363</v>
      </c>
      <c r="G408" s="1" t="s">
        <v>542</v>
      </c>
      <c r="H408" s="1" t="s">
        <v>97</v>
      </c>
      <c r="I408" s="1">
        <v>80202</v>
      </c>
      <c r="J408" s="95" t="str">
        <f t="shared" si="51"/>
        <v>3535 McKinley Avenue Denver CO 80202</v>
      </c>
      <c r="K408" s="1" t="s">
        <v>2365</v>
      </c>
      <c r="L408" s="95" t="str">
        <f t="shared" si="52"/>
        <v>303</v>
      </c>
      <c r="M408" s="95" t="str">
        <f t="shared" si="53"/>
        <v>848</v>
      </c>
      <c r="N408" s="95" t="str">
        <f t="shared" si="54"/>
        <v>9860</v>
      </c>
      <c r="O408" s="1" t="s">
        <v>2364</v>
      </c>
      <c r="P408" s="95" t="str">
        <f t="shared" si="55"/>
        <v>MarkLMonroe</v>
      </c>
    </row>
    <row r="409" spans="1:16">
      <c r="A409" s="1" t="s">
        <v>2177</v>
      </c>
      <c r="B409" s="95" t="str">
        <f t="shared" si="48"/>
        <v>Rose</v>
      </c>
      <c r="C409" s="1" t="s">
        <v>2009</v>
      </c>
      <c r="D409" s="95" t="str">
        <f t="shared" si="49"/>
        <v>Glenn</v>
      </c>
      <c r="E409" s="95" t="str">
        <f t="shared" si="50"/>
        <v>Rose Glenn</v>
      </c>
      <c r="F409" s="1" t="s">
        <v>2366</v>
      </c>
      <c r="G409" s="1" t="s">
        <v>2367</v>
      </c>
      <c r="H409" s="1" t="s">
        <v>124</v>
      </c>
      <c r="I409" s="1">
        <v>13901</v>
      </c>
      <c r="J409" s="95" t="str">
        <f t="shared" si="51"/>
        <v>3643 Hinkle Deegan Lake Road Binghamton NY 13901</v>
      </c>
      <c r="K409" s="1" t="s">
        <v>2369</v>
      </c>
      <c r="L409" s="95" t="str">
        <f t="shared" si="52"/>
        <v>607</v>
      </c>
      <c r="M409" s="95" t="str">
        <f t="shared" si="53"/>
        <v>210</v>
      </c>
      <c r="N409" s="95" t="str">
        <f t="shared" si="54"/>
        <v>4364</v>
      </c>
      <c r="O409" s="1" t="s">
        <v>2368</v>
      </c>
      <c r="P409" s="95" t="str">
        <f t="shared" si="55"/>
        <v>RoseCGlenn</v>
      </c>
    </row>
    <row r="410" spans="1:16">
      <c r="A410" s="1" t="s">
        <v>2370</v>
      </c>
      <c r="B410" s="95" t="str">
        <f t="shared" si="48"/>
        <v>Sidney</v>
      </c>
      <c r="C410" s="1" t="s">
        <v>534</v>
      </c>
      <c r="D410" s="95" t="str">
        <f t="shared" si="49"/>
        <v>Williams</v>
      </c>
      <c r="E410" s="95" t="str">
        <f t="shared" si="50"/>
        <v>Sidney Williams</v>
      </c>
      <c r="F410" s="1" t="s">
        <v>2371</v>
      </c>
      <c r="G410" s="1" t="s">
        <v>2372</v>
      </c>
      <c r="H410" s="1" t="s">
        <v>116</v>
      </c>
      <c r="I410" s="1">
        <v>39201</v>
      </c>
      <c r="J410" s="95" t="str">
        <f t="shared" si="51"/>
        <v>4292 Tanglewood Road Jackson MS 39201</v>
      </c>
      <c r="K410" s="1" t="s">
        <v>2374</v>
      </c>
      <c r="L410" s="95" t="str">
        <f t="shared" si="52"/>
        <v>662</v>
      </c>
      <c r="M410" s="95" t="str">
        <f t="shared" si="53"/>
        <v>990</v>
      </c>
      <c r="N410" s="95" t="str">
        <f t="shared" si="54"/>
        <v>9028</v>
      </c>
      <c r="O410" s="1" t="s">
        <v>2373</v>
      </c>
      <c r="P410" s="95" t="str">
        <f t="shared" si="55"/>
        <v>SidneyRWilliams</v>
      </c>
    </row>
    <row r="411" spans="1:16">
      <c r="A411" s="1" t="s">
        <v>1123</v>
      </c>
      <c r="B411" s="95" t="str">
        <f t="shared" si="48"/>
        <v>Scott</v>
      </c>
      <c r="C411" s="1" t="s">
        <v>2375</v>
      </c>
      <c r="D411" s="95" t="str">
        <f t="shared" si="49"/>
        <v>Lohr</v>
      </c>
      <c r="E411" s="95" t="str">
        <f t="shared" si="50"/>
        <v>Scott Lohr</v>
      </c>
      <c r="F411" s="1" t="s">
        <v>2376</v>
      </c>
      <c r="G411" s="1" t="s">
        <v>2377</v>
      </c>
      <c r="H411" s="1" t="s">
        <v>105</v>
      </c>
      <c r="I411" s="1">
        <v>61465</v>
      </c>
      <c r="J411" s="95" t="str">
        <f t="shared" si="51"/>
        <v>3016 Garfield Road New Windsor IL 61465</v>
      </c>
      <c r="K411" s="1" t="s">
        <v>2379</v>
      </c>
      <c r="L411" s="95" t="str">
        <f t="shared" si="52"/>
        <v>309</v>
      </c>
      <c r="M411" s="95" t="str">
        <f t="shared" si="53"/>
        <v>667</v>
      </c>
      <c r="N411" s="95" t="str">
        <f t="shared" si="54"/>
        <v>9596</v>
      </c>
      <c r="O411" s="1" t="s">
        <v>2378</v>
      </c>
      <c r="P411" s="95" t="str">
        <f t="shared" si="55"/>
        <v>ScottJLohr</v>
      </c>
    </row>
    <row r="412" spans="1:16">
      <c r="A412" s="1" t="s">
        <v>2380</v>
      </c>
      <c r="B412" s="95" t="str">
        <f t="shared" si="48"/>
        <v>Latonya</v>
      </c>
      <c r="C412" s="1" t="s">
        <v>2381</v>
      </c>
      <c r="D412" s="95" t="str">
        <f t="shared" si="49"/>
        <v>Taggart</v>
      </c>
      <c r="E412" s="95" t="str">
        <f t="shared" si="50"/>
        <v>Latonya Taggart</v>
      </c>
      <c r="F412" s="1" t="s">
        <v>2382</v>
      </c>
      <c r="G412" s="1" t="s">
        <v>2383</v>
      </c>
      <c r="H412" s="1" t="s">
        <v>107</v>
      </c>
      <c r="I412" s="1">
        <v>52552</v>
      </c>
      <c r="J412" s="95" t="str">
        <f t="shared" si="51"/>
        <v>3904 Park Boulevard Drakesville IA 52552</v>
      </c>
      <c r="K412" s="1" t="s">
        <v>2385</v>
      </c>
      <c r="L412" s="95" t="str">
        <f t="shared" si="52"/>
        <v>641</v>
      </c>
      <c r="M412" s="95" t="str">
        <f t="shared" si="53"/>
        <v>722</v>
      </c>
      <c r="N412" s="95" t="str">
        <f t="shared" si="54"/>
        <v>2778</v>
      </c>
      <c r="O412" s="1" t="s">
        <v>2384</v>
      </c>
      <c r="P412" s="95" t="str">
        <f t="shared" si="55"/>
        <v>LatonyaBTaggart</v>
      </c>
    </row>
    <row r="413" spans="1:16">
      <c r="A413" s="1" t="s">
        <v>716</v>
      </c>
      <c r="B413" s="95" t="str">
        <f t="shared" si="48"/>
        <v>Michael</v>
      </c>
      <c r="C413" s="1" t="s">
        <v>2386</v>
      </c>
      <c r="D413" s="95" t="str">
        <f t="shared" si="49"/>
        <v>Wendling</v>
      </c>
      <c r="E413" s="95" t="str">
        <f t="shared" si="50"/>
        <v>Michael Wendling</v>
      </c>
      <c r="F413" s="1" t="s">
        <v>2387</v>
      </c>
      <c r="G413" s="1" t="s">
        <v>2388</v>
      </c>
      <c r="H413" s="1" t="s">
        <v>135</v>
      </c>
      <c r="I413" s="1">
        <v>79070</v>
      </c>
      <c r="J413" s="95" t="str">
        <f t="shared" si="51"/>
        <v>2626 Charmaine Lane Perryton TX 79070</v>
      </c>
      <c r="K413" s="1" t="s">
        <v>2390</v>
      </c>
      <c r="L413" s="95" t="str">
        <f t="shared" si="52"/>
        <v>806</v>
      </c>
      <c r="M413" s="95" t="str">
        <f t="shared" si="53"/>
        <v>434</v>
      </c>
      <c r="N413" s="95" t="str">
        <f t="shared" si="54"/>
        <v>1502</v>
      </c>
      <c r="O413" s="1" t="s">
        <v>2389</v>
      </c>
      <c r="P413" s="95" t="str">
        <f t="shared" si="55"/>
        <v>MichaelJWendling</v>
      </c>
    </row>
    <row r="414" spans="1:16">
      <c r="A414" s="1" t="s">
        <v>371</v>
      </c>
      <c r="B414" s="95" t="str">
        <f t="shared" si="48"/>
        <v>Daniel</v>
      </c>
      <c r="C414" s="1" t="s">
        <v>2391</v>
      </c>
      <c r="D414" s="95" t="str">
        <f t="shared" si="49"/>
        <v>Brister</v>
      </c>
      <c r="E414" s="95" t="str">
        <f t="shared" si="50"/>
        <v>Daniel Brister</v>
      </c>
      <c r="F414" s="1" t="s">
        <v>2392</v>
      </c>
      <c r="G414" s="1" t="s">
        <v>2393</v>
      </c>
      <c r="H414" s="1" t="s">
        <v>99</v>
      </c>
      <c r="I414" s="1">
        <v>19034</v>
      </c>
      <c r="J414" s="95" t="str">
        <f t="shared" si="51"/>
        <v>232 Hickory Lane Fort Washington DC 19034</v>
      </c>
      <c r="K414" s="1" t="s">
        <v>2395</v>
      </c>
      <c r="L414" s="95" t="str">
        <f t="shared" si="52"/>
        <v>202</v>
      </c>
      <c r="M414" s="95" t="str">
        <f t="shared" si="53"/>
        <v>470</v>
      </c>
      <c r="N414" s="95" t="str">
        <f t="shared" si="54"/>
        <v>8024</v>
      </c>
      <c r="O414" s="1" t="s">
        <v>2394</v>
      </c>
      <c r="P414" s="95" t="str">
        <f t="shared" si="55"/>
        <v>DanielMBrister</v>
      </c>
    </row>
    <row r="415" spans="1:16">
      <c r="A415" s="1" t="s">
        <v>716</v>
      </c>
      <c r="B415" s="95" t="str">
        <f t="shared" si="48"/>
        <v>Michael</v>
      </c>
      <c r="C415" s="1" t="s">
        <v>2396</v>
      </c>
      <c r="D415" s="95" t="str">
        <f t="shared" si="49"/>
        <v>Horning</v>
      </c>
      <c r="E415" s="95" t="str">
        <f t="shared" si="50"/>
        <v>Michael Horning</v>
      </c>
      <c r="F415" s="1" t="s">
        <v>2397</v>
      </c>
      <c r="G415" s="1" t="s">
        <v>2398</v>
      </c>
      <c r="H415" s="1" t="s">
        <v>112</v>
      </c>
      <c r="I415" s="1">
        <v>21076</v>
      </c>
      <c r="J415" s="95" t="str">
        <f t="shared" si="51"/>
        <v>1086 Blue Spruce Lane Hanover MD 21076</v>
      </c>
      <c r="K415" s="1" t="s">
        <v>2400</v>
      </c>
      <c r="L415" s="95" t="str">
        <f t="shared" si="52"/>
        <v>410</v>
      </c>
      <c r="M415" s="95" t="str">
        <f t="shared" si="53"/>
        <v>302</v>
      </c>
      <c r="N415" s="95" t="str">
        <f t="shared" si="54"/>
        <v>4255</v>
      </c>
      <c r="O415" s="1" t="s">
        <v>2399</v>
      </c>
      <c r="P415" s="95" t="str">
        <f t="shared" si="55"/>
        <v>MichaelNHorning</v>
      </c>
    </row>
    <row r="416" spans="1:16">
      <c r="A416" s="1" t="s">
        <v>2401</v>
      </c>
      <c r="B416" s="95" t="str">
        <f t="shared" si="48"/>
        <v>Edith</v>
      </c>
      <c r="C416" s="1" t="s">
        <v>2402</v>
      </c>
      <c r="D416" s="95" t="str">
        <f t="shared" si="49"/>
        <v>Reed</v>
      </c>
      <c r="E416" s="95" t="str">
        <f t="shared" si="50"/>
        <v>Edith Reed</v>
      </c>
      <c r="F416" s="1" t="s">
        <v>2403</v>
      </c>
      <c r="G416" s="1" t="s">
        <v>312</v>
      </c>
      <c r="H416" s="1" t="s">
        <v>135</v>
      </c>
      <c r="I416" s="1">
        <v>75201</v>
      </c>
      <c r="J416" s="95" t="str">
        <f t="shared" si="51"/>
        <v>841 Romines Mill Road Dallas TX 75201</v>
      </c>
      <c r="K416" s="1" t="s">
        <v>2405</v>
      </c>
      <c r="L416" s="95" t="str">
        <f t="shared" si="52"/>
        <v>214</v>
      </c>
      <c r="M416" s="95" t="str">
        <f t="shared" si="53"/>
        <v>617</v>
      </c>
      <c r="N416" s="95" t="str">
        <f t="shared" si="54"/>
        <v>9083</v>
      </c>
      <c r="O416" s="1" t="s">
        <v>2404</v>
      </c>
      <c r="P416" s="95" t="str">
        <f t="shared" si="55"/>
        <v>EdithJReed</v>
      </c>
    </row>
    <row r="417" spans="1:16">
      <c r="A417" s="1" t="s">
        <v>533</v>
      </c>
      <c r="B417" s="95" t="str">
        <f t="shared" si="48"/>
        <v>Victor</v>
      </c>
      <c r="C417" s="1" t="s">
        <v>618</v>
      </c>
      <c r="D417" s="95" t="str">
        <f t="shared" si="49"/>
        <v>Johnson</v>
      </c>
      <c r="E417" s="95" t="str">
        <f t="shared" si="50"/>
        <v>Victor Johnson</v>
      </c>
      <c r="F417" s="1" t="s">
        <v>2406</v>
      </c>
      <c r="G417" s="1" t="s">
        <v>282</v>
      </c>
      <c r="H417" s="1" t="s">
        <v>129</v>
      </c>
      <c r="I417" s="1">
        <v>97205</v>
      </c>
      <c r="J417" s="95" t="str">
        <f t="shared" si="51"/>
        <v>4515 Illinois Avenue Portland OR 97205</v>
      </c>
      <c r="K417" s="1" t="s">
        <v>2408</v>
      </c>
      <c r="L417" s="95" t="str">
        <f t="shared" si="52"/>
        <v>503</v>
      </c>
      <c r="M417" s="95" t="str">
        <f t="shared" si="53"/>
        <v>713</v>
      </c>
      <c r="N417" s="95" t="str">
        <f t="shared" si="54"/>
        <v>0992</v>
      </c>
      <c r="O417" s="1" t="s">
        <v>2407</v>
      </c>
      <c r="P417" s="95" t="str">
        <f t="shared" si="55"/>
        <v>VictorAJohnson</v>
      </c>
    </row>
    <row r="418" spans="1:16">
      <c r="A418" s="1" t="s">
        <v>2409</v>
      </c>
      <c r="B418" s="95" t="str">
        <f t="shared" si="48"/>
        <v>Lydia</v>
      </c>
      <c r="C418" s="1" t="s">
        <v>2410</v>
      </c>
      <c r="D418" s="95" t="str">
        <f t="shared" si="49"/>
        <v>Amoroso</v>
      </c>
      <c r="E418" s="95" t="str">
        <f t="shared" si="50"/>
        <v>Lydia Amoroso</v>
      </c>
      <c r="F418" s="1" t="s">
        <v>2411</v>
      </c>
      <c r="G418" s="1" t="s">
        <v>272</v>
      </c>
      <c r="H418" s="1" t="s">
        <v>138</v>
      </c>
      <c r="I418" s="1">
        <v>22448</v>
      </c>
      <c r="J418" s="95" t="str">
        <f t="shared" si="51"/>
        <v>3013 White Pine Lane Dahlgren VA 22448</v>
      </c>
      <c r="K418" s="1" t="s">
        <v>2413</v>
      </c>
      <c r="L418" s="95" t="str">
        <f t="shared" si="52"/>
        <v>540</v>
      </c>
      <c r="M418" s="95" t="str">
        <f t="shared" si="53"/>
        <v>653</v>
      </c>
      <c r="N418" s="95" t="str">
        <f t="shared" si="54"/>
        <v>0178</v>
      </c>
      <c r="O418" s="1" t="s">
        <v>2412</v>
      </c>
      <c r="P418" s="95" t="str">
        <f t="shared" si="55"/>
        <v>LydiaHAmoroso</v>
      </c>
    </row>
    <row r="419" spans="1:16">
      <c r="A419" s="1" t="s">
        <v>2414</v>
      </c>
      <c r="B419" s="95" t="str">
        <f t="shared" si="48"/>
        <v>Ashley</v>
      </c>
      <c r="C419" s="1" t="s">
        <v>618</v>
      </c>
      <c r="D419" s="95" t="str">
        <f t="shared" si="49"/>
        <v>Johnson</v>
      </c>
      <c r="E419" s="95" t="str">
        <f t="shared" si="50"/>
        <v>Ashley Johnson</v>
      </c>
      <c r="F419" s="1" t="s">
        <v>2415</v>
      </c>
      <c r="G419" s="1" t="s">
        <v>191</v>
      </c>
      <c r="H419" s="1" t="s">
        <v>113</v>
      </c>
      <c r="I419" s="1">
        <v>2110</v>
      </c>
      <c r="J419" s="95" t="str">
        <f t="shared" si="51"/>
        <v>2835 Aspen Court Boston MA 2110</v>
      </c>
      <c r="K419" s="1" t="s">
        <v>2417</v>
      </c>
      <c r="L419" s="95" t="str">
        <f t="shared" si="52"/>
        <v>617</v>
      </c>
      <c r="M419" s="95" t="str">
        <f t="shared" si="53"/>
        <v>392</v>
      </c>
      <c r="N419" s="95" t="str">
        <f t="shared" si="54"/>
        <v>2943</v>
      </c>
      <c r="O419" s="1" t="s">
        <v>2416</v>
      </c>
      <c r="P419" s="95" t="str">
        <f t="shared" si="55"/>
        <v>AshleyDJohnson</v>
      </c>
    </row>
    <row r="420" spans="1:16">
      <c r="A420" s="1" t="s">
        <v>2418</v>
      </c>
      <c r="B420" s="95" t="str">
        <f t="shared" si="48"/>
        <v>Esther</v>
      </c>
      <c r="C420" s="1" t="s">
        <v>2419</v>
      </c>
      <c r="D420" s="95" t="str">
        <f t="shared" si="49"/>
        <v>Lord</v>
      </c>
      <c r="E420" s="95" t="str">
        <f t="shared" si="50"/>
        <v>Esther Lord</v>
      </c>
      <c r="F420" s="1" t="s">
        <v>2420</v>
      </c>
      <c r="G420" s="1" t="s">
        <v>2421</v>
      </c>
      <c r="H420" s="1" t="s">
        <v>96</v>
      </c>
      <c r="I420" s="1">
        <v>93225</v>
      </c>
      <c r="J420" s="95" t="str">
        <f t="shared" si="51"/>
        <v>657 Williams Avenue Frazier Park CA 93225</v>
      </c>
      <c r="K420" s="1" t="s">
        <v>2423</v>
      </c>
      <c r="L420" s="95" t="str">
        <f t="shared" si="52"/>
        <v>661</v>
      </c>
      <c r="M420" s="95" t="str">
        <f t="shared" si="53"/>
        <v>245</v>
      </c>
      <c r="N420" s="95" t="str">
        <f t="shared" si="54"/>
        <v>5261</v>
      </c>
      <c r="O420" s="1" t="s">
        <v>2422</v>
      </c>
      <c r="P420" s="95" t="str">
        <f t="shared" si="55"/>
        <v>EstherLLord</v>
      </c>
    </row>
    <row r="421" spans="1:16">
      <c r="A421" s="1" t="s">
        <v>2126</v>
      </c>
      <c r="B421" s="95" t="str">
        <f t="shared" si="48"/>
        <v>Amelia</v>
      </c>
      <c r="C421" s="1" t="s">
        <v>932</v>
      </c>
      <c r="D421" s="95" t="str">
        <f t="shared" si="49"/>
        <v>Lane</v>
      </c>
      <c r="E421" s="95" t="str">
        <f t="shared" si="50"/>
        <v>Amelia Lane</v>
      </c>
      <c r="F421" s="1" t="s">
        <v>2424</v>
      </c>
      <c r="G421" s="1" t="s">
        <v>2425</v>
      </c>
      <c r="H421" s="1" t="s">
        <v>138</v>
      </c>
      <c r="I421" s="1">
        <v>22801</v>
      </c>
      <c r="J421" s="95" t="str">
        <f t="shared" si="51"/>
        <v>1484 White Pine Lane Harrisonburg VA 22801</v>
      </c>
      <c r="K421" s="1" t="s">
        <v>2427</v>
      </c>
      <c r="L421" s="95" t="str">
        <f t="shared" si="52"/>
        <v>540</v>
      </c>
      <c r="M421" s="95" t="str">
        <f t="shared" si="53"/>
        <v>689</v>
      </c>
      <c r="N421" s="95" t="str">
        <f t="shared" si="54"/>
        <v>1022</v>
      </c>
      <c r="O421" s="1" t="s">
        <v>2426</v>
      </c>
      <c r="P421" s="95" t="str">
        <f t="shared" si="55"/>
        <v>AmeliaTLane</v>
      </c>
    </row>
    <row r="422" spans="1:16">
      <c r="A422" s="1" t="s">
        <v>784</v>
      </c>
      <c r="B422" s="95" t="str">
        <f t="shared" si="48"/>
        <v>Russell</v>
      </c>
      <c r="C422" s="1" t="s">
        <v>2428</v>
      </c>
      <c r="D422" s="95" t="str">
        <f t="shared" si="49"/>
        <v>Keel</v>
      </c>
      <c r="E422" s="95" t="str">
        <f t="shared" si="50"/>
        <v>Russell Keel</v>
      </c>
      <c r="F422" s="1" t="s">
        <v>2429</v>
      </c>
      <c r="G422" s="1" t="s">
        <v>410</v>
      </c>
      <c r="H422" s="1" t="s">
        <v>125</v>
      </c>
      <c r="I422" s="1">
        <v>28211</v>
      </c>
      <c r="J422" s="95" t="str">
        <f t="shared" si="51"/>
        <v>3245 Harry Place Charlotte NC 28211</v>
      </c>
      <c r="K422" s="1" t="s">
        <v>2431</v>
      </c>
      <c r="L422" s="95" t="str">
        <f t="shared" si="52"/>
        <v>704</v>
      </c>
      <c r="M422" s="95" t="str">
        <f t="shared" si="53"/>
        <v>770</v>
      </c>
      <c r="N422" s="95" t="str">
        <f t="shared" si="54"/>
        <v>4875</v>
      </c>
      <c r="O422" s="1" t="s">
        <v>2430</v>
      </c>
      <c r="P422" s="95" t="str">
        <f t="shared" si="55"/>
        <v>RussellRKeel</v>
      </c>
    </row>
    <row r="423" spans="1:16">
      <c r="A423" s="1" t="s">
        <v>395</v>
      </c>
      <c r="B423" s="95" t="str">
        <f t="shared" si="48"/>
        <v>Robert</v>
      </c>
      <c r="C423" s="1" t="s">
        <v>2432</v>
      </c>
      <c r="D423" s="95" t="str">
        <f t="shared" si="49"/>
        <v>Sparks</v>
      </c>
      <c r="E423" s="95" t="str">
        <f t="shared" si="50"/>
        <v>Robert Sparks</v>
      </c>
      <c r="F423" s="1" t="s">
        <v>2433</v>
      </c>
      <c r="G423" s="1" t="s">
        <v>380</v>
      </c>
      <c r="H423" s="1" t="s">
        <v>96</v>
      </c>
      <c r="I423" s="1">
        <v>90017</v>
      </c>
      <c r="J423" s="95" t="str">
        <f t="shared" si="51"/>
        <v>1564 Bel Meadow Drive Los Angeles CA 90017</v>
      </c>
      <c r="K423" s="1" t="s">
        <v>2435</v>
      </c>
      <c r="L423" s="95" t="str">
        <f t="shared" si="52"/>
        <v>909</v>
      </c>
      <c r="M423" s="95" t="str">
        <f t="shared" si="53"/>
        <v>309</v>
      </c>
      <c r="N423" s="95" t="str">
        <f t="shared" si="54"/>
        <v>5979</v>
      </c>
      <c r="O423" s="1" t="s">
        <v>2434</v>
      </c>
      <c r="P423" s="95" t="str">
        <f t="shared" si="55"/>
        <v>RobertSSparks</v>
      </c>
    </row>
    <row r="424" spans="1:16">
      <c r="A424" s="1" t="s">
        <v>2105</v>
      </c>
      <c r="B424" s="95" t="str">
        <f t="shared" si="48"/>
        <v>Andrea</v>
      </c>
      <c r="C424" s="1" t="s">
        <v>2436</v>
      </c>
      <c r="D424" s="95" t="str">
        <f t="shared" si="49"/>
        <v>Flinn</v>
      </c>
      <c r="E424" s="95" t="str">
        <f t="shared" si="50"/>
        <v>Andrea Flinn</v>
      </c>
      <c r="F424" s="1" t="s">
        <v>2437</v>
      </c>
      <c r="G424" s="1" t="s">
        <v>2438</v>
      </c>
      <c r="H424" s="1" t="s">
        <v>110</v>
      </c>
      <c r="I424" s="1">
        <v>70001</v>
      </c>
      <c r="J424" s="95" t="str">
        <f t="shared" si="51"/>
        <v>706 Shadowmar Drive Metairie LA 70001</v>
      </c>
      <c r="K424" s="1" t="s">
        <v>2440</v>
      </c>
      <c r="L424" s="95" t="str">
        <f t="shared" si="52"/>
        <v>504</v>
      </c>
      <c r="M424" s="95" t="str">
        <f t="shared" si="53"/>
        <v>832</v>
      </c>
      <c r="N424" s="95" t="str">
        <f t="shared" si="54"/>
        <v>3602</v>
      </c>
      <c r="O424" s="1" t="s">
        <v>2439</v>
      </c>
      <c r="P424" s="95" t="str">
        <f t="shared" si="55"/>
        <v>AndreaDFlinn</v>
      </c>
    </row>
    <row r="425" spans="1:16">
      <c r="A425" s="1" t="s">
        <v>1616</v>
      </c>
      <c r="B425" s="95" t="str">
        <f t="shared" si="48"/>
        <v>Thomas</v>
      </c>
      <c r="C425" s="1" t="s">
        <v>2441</v>
      </c>
      <c r="D425" s="95" t="str">
        <f t="shared" si="49"/>
        <v>Lowman</v>
      </c>
      <c r="E425" s="95" t="str">
        <f t="shared" si="50"/>
        <v>Thomas Lowman</v>
      </c>
      <c r="F425" s="1" t="s">
        <v>2442</v>
      </c>
      <c r="G425" s="1" t="s">
        <v>1190</v>
      </c>
      <c r="H425" s="1" t="s">
        <v>96</v>
      </c>
      <c r="I425" s="1">
        <v>90670</v>
      </c>
      <c r="J425" s="95" t="str">
        <f t="shared" si="51"/>
        <v>4715 Southside Lane Santa Fe Springs CA 90670</v>
      </c>
      <c r="K425" s="1" t="s">
        <v>2444</v>
      </c>
      <c r="L425" s="95" t="str">
        <f t="shared" si="52"/>
        <v>323</v>
      </c>
      <c r="M425" s="95" t="str">
        <f t="shared" si="53"/>
        <v>691</v>
      </c>
      <c r="N425" s="95" t="str">
        <f t="shared" si="54"/>
        <v>2424</v>
      </c>
      <c r="O425" s="1" t="s">
        <v>2443</v>
      </c>
      <c r="P425" s="95" t="str">
        <f t="shared" si="55"/>
        <v>ThomasSLowman</v>
      </c>
    </row>
    <row r="426" spans="1:16">
      <c r="A426" s="1" t="s">
        <v>2445</v>
      </c>
      <c r="B426" s="95" t="str">
        <f t="shared" si="48"/>
        <v>Miki</v>
      </c>
      <c r="C426" s="1" t="s">
        <v>2446</v>
      </c>
      <c r="D426" s="95" t="str">
        <f t="shared" si="49"/>
        <v>Gries</v>
      </c>
      <c r="E426" s="95" t="str">
        <f t="shared" si="50"/>
        <v>Miki Gries</v>
      </c>
      <c r="F426" s="1" t="s">
        <v>2447</v>
      </c>
      <c r="G426" s="1" t="s">
        <v>725</v>
      </c>
      <c r="H426" s="1" t="s">
        <v>112</v>
      </c>
      <c r="I426" s="1">
        <v>21202</v>
      </c>
      <c r="J426" s="95" t="str">
        <f t="shared" si="51"/>
        <v>3504 Calvin Street Baltimore MD 21202</v>
      </c>
      <c r="K426" s="1" t="s">
        <v>2449</v>
      </c>
      <c r="L426" s="95" t="str">
        <f t="shared" si="52"/>
        <v>443</v>
      </c>
      <c r="M426" s="95" t="str">
        <f t="shared" si="53"/>
        <v>383</v>
      </c>
      <c r="N426" s="95" t="str">
        <f t="shared" si="54"/>
        <v>8083</v>
      </c>
      <c r="O426" s="1" t="s">
        <v>2448</v>
      </c>
      <c r="P426" s="95" t="str">
        <f t="shared" si="55"/>
        <v>MikiCGries</v>
      </c>
    </row>
    <row r="427" spans="1:16">
      <c r="A427" s="1" t="s">
        <v>2450</v>
      </c>
      <c r="B427" s="95" t="str">
        <f t="shared" si="48"/>
        <v>Frances</v>
      </c>
      <c r="C427" s="1" t="s">
        <v>601</v>
      </c>
      <c r="D427" s="95" t="str">
        <f t="shared" si="49"/>
        <v>King</v>
      </c>
      <c r="E427" s="95" t="str">
        <f t="shared" si="50"/>
        <v>Frances King</v>
      </c>
      <c r="F427" s="1" t="s">
        <v>2451</v>
      </c>
      <c r="G427" s="1" t="s">
        <v>73</v>
      </c>
      <c r="H427" s="1" t="s">
        <v>124</v>
      </c>
      <c r="I427" s="1">
        <v>10016</v>
      </c>
      <c r="J427" s="95" t="str">
        <f t="shared" si="51"/>
        <v>3784 Turkey Pen Road New York NY 10016</v>
      </c>
      <c r="K427" s="1" t="s">
        <v>2453</v>
      </c>
      <c r="L427" s="95" t="str">
        <f t="shared" si="52"/>
        <v>917</v>
      </c>
      <c r="M427" s="95" t="str">
        <f t="shared" si="53"/>
        <v>278</v>
      </c>
      <c r="N427" s="95" t="str">
        <f t="shared" si="54"/>
        <v>4105</v>
      </c>
      <c r="O427" s="1" t="s">
        <v>2452</v>
      </c>
      <c r="P427" s="95" t="str">
        <f t="shared" si="55"/>
        <v>FrancesCKing</v>
      </c>
    </row>
    <row r="428" spans="1:16">
      <c r="A428" s="1" t="s">
        <v>2454</v>
      </c>
      <c r="B428" s="95" t="str">
        <f t="shared" si="48"/>
        <v>Gilberto</v>
      </c>
      <c r="C428" s="1" t="s">
        <v>2455</v>
      </c>
      <c r="D428" s="95" t="str">
        <f t="shared" si="49"/>
        <v>Lau</v>
      </c>
      <c r="E428" s="95" t="str">
        <f t="shared" si="50"/>
        <v>Gilberto Lau</v>
      </c>
      <c r="F428" s="1" t="s">
        <v>2456</v>
      </c>
      <c r="G428" s="1" t="s">
        <v>2457</v>
      </c>
      <c r="H428" s="1" t="s">
        <v>117</v>
      </c>
      <c r="I428" s="1">
        <v>65616</v>
      </c>
      <c r="J428" s="95" t="str">
        <f t="shared" si="51"/>
        <v>3459 Lighthouse Drive Branson MO 65616</v>
      </c>
      <c r="K428" s="1" t="s">
        <v>2459</v>
      </c>
      <c r="L428" s="95" t="str">
        <f t="shared" si="52"/>
        <v>417</v>
      </c>
      <c r="M428" s="95" t="str">
        <f t="shared" si="53"/>
        <v>280</v>
      </c>
      <c r="N428" s="95" t="str">
        <f t="shared" si="54"/>
        <v>1772</v>
      </c>
      <c r="O428" s="1" t="s">
        <v>2458</v>
      </c>
      <c r="P428" s="95" t="str">
        <f t="shared" si="55"/>
        <v>GilbertoSLau</v>
      </c>
    </row>
    <row r="429" spans="1:16">
      <c r="A429" s="1" t="s">
        <v>2233</v>
      </c>
      <c r="B429" s="95" t="str">
        <f t="shared" si="48"/>
        <v>Andrew</v>
      </c>
      <c r="C429" s="1" t="s">
        <v>2336</v>
      </c>
      <c r="D429" s="95" t="str">
        <f t="shared" si="49"/>
        <v>Atkinson</v>
      </c>
      <c r="E429" s="95" t="str">
        <f t="shared" si="50"/>
        <v>Andrew Atkinson</v>
      </c>
      <c r="F429" s="1" t="s">
        <v>2460</v>
      </c>
      <c r="G429" s="1" t="s">
        <v>764</v>
      </c>
      <c r="H429" s="1" t="s">
        <v>96</v>
      </c>
      <c r="I429" s="1">
        <v>94143</v>
      </c>
      <c r="J429" s="95" t="str">
        <f t="shared" si="51"/>
        <v>627 Locust View Drive San Francisco CA 94143</v>
      </c>
      <c r="K429" s="1" t="s">
        <v>2462</v>
      </c>
      <c r="L429" s="95" t="str">
        <f t="shared" si="52"/>
        <v>415</v>
      </c>
      <c r="M429" s="95" t="str">
        <f t="shared" si="53"/>
        <v>936</v>
      </c>
      <c r="N429" s="95" t="str">
        <f t="shared" si="54"/>
        <v>3184</v>
      </c>
      <c r="O429" s="1" t="s">
        <v>2461</v>
      </c>
      <c r="P429" s="95" t="str">
        <f t="shared" si="55"/>
        <v>AndrewLAtkinson</v>
      </c>
    </row>
    <row r="430" spans="1:16">
      <c r="A430" s="1" t="s">
        <v>2463</v>
      </c>
      <c r="B430" s="95" t="str">
        <f t="shared" si="48"/>
        <v>Jeffrey</v>
      </c>
      <c r="C430" s="1" t="s">
        <v>2464</v>
      </c>
      <c r="D430" s="95" t="str">
        <f t="shared" si="49"/>
        <v>Duggins</v>
      </c>
      <c r="E430" s="95" t="str">
        <f t="shared" si="50"/>
        <v>Jeffrey Duggins</v>
      </c>
      <c r="F430" s="1" t="s">
        <v>2465</v>
      </c>
      <c r="G430" s="1" t="s">
        <v>1426</v>
      </c>
      <c r="H430" s="1" t="s">
        <v>127</v>
      </c>
      <c r="I430" s="1">
        <v>45406</v>
      </c>
      <c r="J430" s="95" t="str">
        <f t="shared" si="51"/>
        <v>3871 College Avenue Dayton OH 45406</v>
      </c>
      <c r="K430" s="1" t="s">
        <v>2467</v>
      </c>
      <c r="L430" s="95" t="str">
        <f t="shared" si="52"/>
        <v>937</v>
      </c>
      <c r="M430" s="95" t="str">
        <f t="shared" si="53"/>
        <v>413</v>
      </c>
      <c r="N430" s="95" t="str">
        <f t="shared" si="54"/>
        <v>2916</v>
      </c>
      <c r="O430" s="1" t="s">
        <v>2466</v>
      </c>
      <c r="P430" s="95" t="str">
        <f t="shared" si="55"/>
        <v>JeffreyJDuggins</v>
      </c>
    </row>
    <row r="431" spans="1:16">
      <c r="A431" s="1" t="s">
        <v>2468</v>
      </c>
      <c r="B431" s="95" t="str">
        <f t="shared" si="48"/>
        <v>Olivia</v>
      </c>
      <c r="C431" s="1" t="s">
        <v>2469</v>
      </c>
      <c r="D431" s="95" t="str">
        <f t="shared" si="49"/>
        <v>Munson</v>
      </c>
      <c r="E431" s="95" t="str">
        <f t="shared" si="50"/>
        <v>Olivia Munson</v>
      </c>
      <c r="F431" s="1" t="s">
        <v>2470</v>
      </c>
      <c r="G431" s="1" t="s">
        <v>312</v>
      </c>
      <c r="H431" s="1" t="s">
        <v>135</v>
      </c>
      <c r="I431" s="1">
        <v>75240</v>
      </c>
      <c r="J431" s="95" t="str">
        <f t="shared" si="51"/>
        <v>3196 Charla Lane Dallas TX 75240</v>
      </c>
      <c r="K431" s="1" t="s">
        <v>2472</v>
      </c>
      <c r="L431" s="95" t="str">
        <f t="shared" si="52"/>
        <v>972</v>
      </c>
      <c r="M431" s="95" t="str">
        <f t="shared" si="53"/>
        <v>774</v>
      </c>
      <c r="N431" s="95" t="str">
        <f t="shared" si="54"/>
        <v>2663</v>
      </c>
      <c r="O431" s="1" t="s">
        <v>2471</v>
      </c>
      <c r="P431" s="95" t="str">
        <f t="shared" si="55"/>
        <v>OliviaLMunson</v>
      </c>
    </row>
    <row r="432" spans="1:16">
      <c r="A432" s="1" t="s">
        <v>1934</v>
      </c>
      <c r="B432" s="95" t="str">
        <f t="shared" si="48"/>
        <v>Amy</v>
      </c>
      <c r="C432" s="1" t="s">
        <v>1823</v>
      </c>
      <c r="D432" s="95" t="str">
        <f t="shared" si="49"/>
        <v>Carter</v>
      </c>
      <c r="E432" s="95" t="str">
        <f t="shared" si="50"/>
        <v>Amy Carter</v>
      </c>
      <c r="F432" s="1" t="s">
        <v>2473</v>
      </c>
      <c r="G432" s="1" t="s">
        <v>2474</v>
      </c>
      <c r="H432" s="1" t="s">
        <v>110</v>
      </c>
      <c r="I432" s="1">
        <v>71302</v>
      </c>
      <c r="J432" s="95" t="str">
        <f t="shared" si="51"/>
        <v>2091 August Lane Alexandria LA 71302</v>
      </c>
      <c r="K432" s="1" t="s">
        <v>2476</v>
      </c>
      <c r="L432" s="95" t="str">
        <f t="shared" si="52"/>
        <v>318</v>
      </c>
      <c r="M432" s="95" t="str">
        <f t="shared" si="53"/>
        <v>463</v>
      </c>
      <c r="N432" s="95" t="str">
        <f t="shared" si="54"/>
        <v>7717</v>
      </c>
      <c r="O432" s="1" t="s">
        <v>2475</v>
      </c>
      <c r="P432" s="95" t="str">
        <f t="shared" si="55"/>
        <v>AmyKCarter</v>
      </c>
    </row>
    <row r="433" spans="1:16">
      <c r="A433" s="1" t="s">
        <v>284</v>
      </c>
      <c r="B433" s="95" t="str">
        <f t="shared" si="48"/>
        <v>Diane</v>
      </c>
      <c r="C433" s="1" t="s">
        <v>2477</v>
      </c>
      <c r="D433" s="95" t="str">
        <f t="shared" si="49"/>
        <v>Coldwell</v>
      </c>
      <c r="E433" s="95" t="str">
        <f t="shared" si="50"/>
        <v>Diane Coldwell</v>
      </c>
      <c r="F433" s="1" t="s">
        <v>2478</v>
      </c>
      <c r="G433" s="1" t="s">
        <v>2479</v>
      </c>
      <c r="H433" s="1" t="s">
        <v>95</v>
      </c>
      <c r="I433" s="1">
        <v>72143</v>
      </c>
      <c r="J433" s="95" t="str">
        <f t="shared" si="51"/>
        <v>2385 Clinton Street Searcy AR 72143</v>
      </c>
      <c r="K433" s="1" t="s">
        <v>2481</v>
      </c>
      <c r="L433" s="95" t="str">
        <f t="shared" si="52"/>
        <v>501</v>
      </c>
      <c r="M433" s="95" t="str">
        <f t="shared" si="53"/>
        <v>278</v>
      </c>
      <c r="N433" s="95" t="str">
        <f t="shared" si="54"/>
        <v>7551</v>
      </c>
      <c r="O433" s="1" t="s">
        <v>2480</v>
      </c>
      <c r="P433" s="95" t="str">
        <f t="shared" si="55"/>
        <v>DianeJColdwell</v>
      </c>
    </row>
    <row r="434" spans="1:16">
      <c r="A434" s="1" t="s">
        <v>2482</v>
      </c>
      <c r="B434" s="95" t="str">
        <f t="shared" si="48"/>
        <v>Haywood</v>
      </c>
      <c r="C434" s="1" t="s">
        <v>2483</v>
      </c>
      <c r="D434" s="95" t="str">
        <f t="shared" si="49"/>
        <v>Albritton</v>
      </c>
      <c r="E434" s="95" t="str">
        <f t="shared" si="50"/>
        <v>Haywood Albritton</v>
      </c>
      <c r="F434" s="1" t="s">
        <v>2484</v>
      </c>
      <c r="G434" s="1" t="s">
        <v>2485</v>
      </c>
      <c r="H434" s="1" t="s">
        <v>129</v>
      </c>
      <c r="I434" s="1">
        <v>97222</v>
      </c>
      <c r="J434" s="95" t="str">
        <f t="shared" si="51"/>
        <v>1778 Kincheloe Road Milwaukie OR 97222</v>
      </c>
      <c r="K434" s="1" t="s">
        <v>2487</v>
      </c>
      <c r="L434" s="95" t="str">
        <f t="shared" si="52"/>
        <v>503</v>
      </c>
      <c r="M434" s="95" t="str">
        <f t="shared" si="53"/>
        <v>513</v>
      </c>
      <c r="N434" s="95" t="str">
        <f t="shared" si="54"/>
        <v>3931</v>
      </c>
      <c r="O434" s="1" t="s">
        <v>2486</v>
      </c>
      <c r="P434" s="95" t="str">
        <f t="shared" si="55"/>
        <v>HaywoodMAlbritton</v>
      </c>
    </row>
    <row r="435" spans="1:16">
      <c r="A435" s="1" t="s">
        <v>2488</v>
      </c>
      <c r="B435" s="95" t="str">
        <f t="shared" si="48"/>
        <v>Dean</v>
      </c>
      <c r="C435" s="1" t="s">
        <v>197</v>
      </c>
      <c r="D435" s="95" t="str">
        <f t="shared" si="49"/>
        <v>Day</v>
      </c>
      <c r="E435" s="95" t="str">
        <f t="shared" si="50"/>
        <v>Dean Day</v>
      </c>
      <c r="F435" s="1" t="s">
        <v>2489</v>
      </c>
      <c r="G435" s="1" t="s">
        <v>1109</v>
      </c>
      <c r="H435" s="1" t="s">
        <v>103</v>
      </c>
      <c r="I435" s="1">
        <v>96819</v>
      </c>
      <c r="J435" s="95" t="str">
        <f t="shared" si="51"/>
        <v>1037 Randall Drive Honolulu HI 96819</v>
      </c>
      <c r="K435" s="1" t="s">
        <v>2491</v>
      </c>
      <c r="L435" s="95" t="str">
        <f t="shared" si="52"/>
        <v>808</v>
      </c>
      <c r="M435" s="95" t="str">
        <f t="shared" si="53"/>
        <v>782</v>
      </c>
      <c r="N435" s="95" t="str">
        <f t="shared" si="54"/>
        <v>9339</v>
      </c>
      <c r="O435" s="1" t="s">
        <v>2490</v>
      </c>
      <c r="P435" s="95" t="str">
        <f t="shared" si="55"/>
        <v>DeanCDay</v>
      </c>
    </row>
    <row r="436" spans="1:16">
      <c r="A436" s="1" t="s">
        <v>264</v>
      </c>
      <c r="B436" s="95" t="str">
        <f t="shared" si="48"/>
        <v>Susan</v>
      </c>
      <c r="C436" s="1" t="s">
        <v>2492</v>
      </c>
      <c r="D436" s="95" t="str">
        <f t="shared" si="49"/>
        <v>Wallace</v>
      </c>
      <c r="E436" s="95" t="str">
        <f t="shared" si="50"/>
        <v>Susan Wallace</v>
      </c>
      <c r="F436" s="1" t="s">
        <v>2493</v>
      </c>
      <c r="G436" s="1" t="s">
        <v>1775</v>
      </c>
      <c r="H436" s="1" t="s">
        <v>96</v>
      </c>
      <c r="I436" s="1">
        <v>95113</v>
      </c>
      <c r="J436" s="95" t="str">
        <f t="shared" si="51"/>
        <v>662 Parrish Avenue San Jose CA 95113</v>
      </c>
      <c r="K436" s="1" t="s">
        <v>2495</v>
      </c>
      <c r="L436" s="95" t="str">
        <f t="shared" si="52"/>
        <v>831</v>
      </c>
      <c r="M436" s="95" t="str">
        <f t="shared" si="53"/>
        <v>218</v>
      </c>
      <c r="N436" s="95" t="str">
        <f t="shared" si="54"/>
        <v>2456</v>
      </c>
      <c r="O436" s="1" t="s">
        <v>2494</v>
      </c>
      <c r="P436" s="95" t="str">
        <f t="shared" si="55"/>
        <v>SusanRWallace</v>
      </c>
    </row>
    <row r="437" spans="1:16">
      <c r="A437" s="1" t="s">
        <v>457</v>
      </c>
      <c r="B437" s="95" t="str">
        <f t="shared" si="48"/>
        <v>Anthony</v>
      </c>
      <c r="C437" s="1" t="s">
        <v>2496</v>
      </c>
      <c r="D437" s="95" t="str">
        <f t="shared" si="49"/>
        <v>Brawner</v>
      </c>
      <c r="E437" s="95" t="str">
        <f t="shared" si="50"/>
        <v>Anthony Brawner</v>
      </c>
      <c r="F437" s="1" t="s">
        <v>2497</v>
      </c>
      <c r="G437" s="1" t="s">
        <v>725</v>
      </c>
      <c r="H437" s="1" t="s">
        <v>112</v>
      </c>
      <c r="I437" s="1">
        <v>21202</v>
      </c>
      <c r="J437" s="95" t="str">
        <f t="shared" si="51"/>
        <v>481 Five Points Baltimore MD 21202</v>
      </c>
      <c r="K437" s="1" t="s">
        <v>2499</v>
      </c>
      <c r="L437" s="95" t="str">
        <f t="shared" si="52"/>
        <v>443</v>
      </c>
      <c r="M437" s="95" t="str">
        <f t="shared" si="53"/>
        <v>227</v>
      </c>
      <c r="N437" s="95" t="str">
        <f t="shared" si="54"/>
        <v>9750</v>
      </c>
      <c r="O437" s="1" t="s">
        <v>2498</v>
      </c>
      <c r="P437" s="95" t="str">
        <f t="shared" si="55"/>
        <v>AnthonyDBrawner</v>
      </c>
    </row>
    <row r="438" spans="1:16">
      <c r="A438" s="1" t="s">
        <v>1215</v>
      </c>
      <c r="B438" s="95" t="str">
        <f t="shared" si="48"/>
        <v>Jesse</v>
      </c>
      <c r="C438" s="1" t="s">
        <v>2500</v>
      </c>
      <c r="D438" s="95" t="str">
        <f t="shared" si="49"/>
        <v>Morrow</v>
      </c>
      <c r="E438" s="95" t="str">
        <f t="shared" si="50"/>
        <v>Jesse Morrow</v>
      </c>
      <c r="F438" s="1" t="s">
        <v>2501</v>
      </c>
      <c r="G438" s="1" t="s">
        <v>2502</v>
      </c>
      <c r="H438" s="1" t="s">
        <v>112</v>
      </c>
      <c r="I438" s="1">
        <v>20705</v>
      </c>
      <c r="J438" s="95" t="str">
        <f t="shared" si="51"/>
        <v>2702 Chatham Way Beltsville MD 20705</v>
      </c>
      <c r="K438" s="1" t="s">
        <v>2504</v>
      </c>
      <c r="L438" s="95" t="str">
        <f t="shared" si="52"/>
        <v>240</v>
      </c>
      <c r="M438" s="95" t="str">
        <f t="shared" si="53"/>
        <v>643</v>
      </c>
      <c r="N438" s="95" t="str">
        <f t="shared" si="54"/>
        <v>5792</v>
      </c>
      <c r="O438" s="1" t="s">
        <v>2503</v>
      </c>
      <c r="P438" s="95" t="str">
        <f t="shared" si="55"/>
        <v>JesseSMorrow</v>
      </c>
    </row>
    <row r="439" spans="1:16">
      <c r="A439" s="1" t="s">
        <v>2505</v>
      </c>
      <c r="B439" s="95" t="str">
        <f t="shared" si="48"/>
        <v>Stacy</v>
      </c>
      <c r="C439" s="1" t="s">
        <v>2506</v>
      </c>
      <c r="D439" s="95" t="str">
        <f t="shared" si="49"/>
        <v>Petersen</v>
      </c>
      <c r="E439" s="95" t="str">
        <f t="shared" si="50"/>
        <v>Stacy Petersen</v>
      </c>
      <c r="F439" s="1" t="s">
        <v>2507</v>
      </c>
      <c r="G439" s="1" t="s">
        <v>2508</v>
      </c>
      <c r="H439" s="1" t="s">
        <v>117</v>
      </c>
      <c r="I439" s="1">
        <v>64106</v>
      </c>
      <c r="J439" s="95" t="str">
        <f t="shared" si="51"/>
        <v>1887 Oak Lane Kansas City MO 64106</v>
      </c>
      <c r="K439" s="1" t="s">
        <v>2510</v>
      </c>
      <c r="L439" s="95" t="str">
        <f t="shared" si="52"/>
        <v>660</v>
      </c>
      <c r="M439" s="95" t="str">
        <f t="shared" si="53"/>
        <v>797</v>
      </c>
      <c r="N439" s="95" t="str">
        <f t="shared" si="54"/>
        <v>8359</v>
      </c>
      <c r="O439" s="1" t="s">
        <v>2509</v>
      </c>
      <c r="P439" s="95" t="str">
        <f t="shared" si="55"/>
        <v>StacySPetersen</v>
      </c>
    </row>
    <row r="440" spans="1:16">
      <c r="A440" s="1" t="s">
        <v>556</v>
      </c>
      <c r="B440" s="95" t="str">
        <f t="shared" si="48"/>
        <v>Brenda</v>
      </c>
      <c r="C440" s="1" t="s">
        <v>2511</v>
      </c>
      <c r="D440" s="95" t="str">
        <f t="shared" si="49"/>
        <v>Norris</v>
      </c>
      <c r="E440" s="95" t="str">
        <f t="shared" si="50"/>
        <v>Brenda Norris</v>
      </c>
      <c r="F440" s="1" t="s">
        <v>2512</v>
      </c>
      <c r="G440" s="1" t="s">
        <v>2513</v>
      </c>
      <c r="H440" s="1" t="s">
        <v>130</v>
      </c>
      <c r="I440" s="1">
        <v>17111</v>
      </c>
      <c r="J440" s="95" t="str">
        <f t="shared" si="51"/>
        <v>2832 Lincoln Drive Harrisburg PA 17111</v>
      </c>
      <c r="K440" s="1" t="s">
        <v>2515</v>
      </c>
      <c r="L440" s="95" t="str">
        <f t="shared" si="52"/>
        <v>717</v>
      </c>
      <c r="M440" s="95" t="str">
        <f t="shared" si="53"/>
        <v>575</v>
      </c>
      <c r="N440" s="95" t="str">
        <f t="shared" si="54"/>
        <v>6752</v>
      </c>
      <c r="O440" s="1" t="s">
        <v>2514</v>
      </c>
      <c r="P440" s="95" t="str">
        <f t="shared" si="55"/>
        <v>BrendaLNorris</v>
      </c>
    </row>
    <row r="441" spans="1:16">
      <c r="A441" s="1" t="s">
        <v>1934</v>
      </c>
      <c r="B441" s="95" t="str">
        <f t="shared" si="48"/>
        <v>Amy</v>
      </c>
      <c r="C441" s="1" t="s">
        <v>1616</v>
      </c>
      <c r="D441" s="95" t="str">
        <f t="shared" si="49"/>
        <v>Thomas</v>
      </c>
      <c r="E441" s="95" t="str">
        <f t="shared" si="50"/>
        <v>Amy Thomas</v>
      </c>
      <c r="F441" s="1" t="s">
        <v>2516</v>
      </c>
      <c r="G441" s="1" t="s">
        <v>2438</v>
      </c>
      <c r="H441" s="1" t="s">
        <v>110</v>
      </c>
      <c r="I441" s="1">
        <v>70001</v>
      </c>
      <c r="J441" s="95" t="str">
        <f t="shared" si="51"/>
        <v>2180 Paul Wayne Haggerty Road Metairie LA 70001</v>
      </c>
      <c r="K441" s="1" t="s">
        <v>2518</v>
      </c>
      <c r="L441" s="95" t="str">
        <f t="shared" si="52"/>
        <v>504</v>
      </c>
      <c r="M441" s="95" t="str">
        <f t="shared" si="53"/>
        <v>415</v>
      </c>
      <c r="N441" s="95" t="str">
        <f t="shared" si="54"/>
        <v>5456</v>
      </c>
      <c r="O441" s="1" t="s">
        <v>2517</v>
      </c>
      <c r="P441" s="95" t="str">
        <f t="shared" si="55"/>
        <v>AmyGThomas</v>
      </c>
    </row>
    <row r="442" spans="1:16">
      <c r="A442" s="1" t="s">
        <v>2519</v>
      </c>
      <c r="B442" s="95" t="str">
        <f t="shared" si="48"/>
        <v>Virginia</v>
      </c>
      <c r="C442" s="1" t="s">
        <v>2520</v>
      </c>
      <c r="D442" s="95" t="str">
        <f t="shared" si="49"/>
        <v>Givens</v>
      </c>
      <c r="E442" s="95" t="str">
        <f t="shared" si="50"/>
        <v>Virginia Givens</v>
      </c>
      <c r="F442" s="1" t="s">
        <v>2521</v>
      </c>
      <c r="G442" s="1" t="s">
        <v>2522</v>
      </c>
      <c r="H442" s="1" t="s">
        <v>140</v>
      </c>
      <c r="I442" s="1">
        <v>24740</v>
      </c>
      <c r="J442" s="95" t="str">
        <f t="shared" si="51"/>
        <v>3716 Fulton Street Princeton WV 24740</v>
      </c>
      <c r="K442" s="1" t="s">
        <v>2524</v>
      </c>
      <c r="L442" s="95" t="str">
        <f t="shared" si="52"/>
        <v>304</v>
      </c>
      <c r="M442" s="95" t="str">
        <f t="shared" si="53"/>
        <v>487</v>
      </c>
      <c r="N442" s="95" t="str">
        <f t="shared" si="54"/>
        <v>6096</v>
      </c>
      <c r="O442" s="1" t="s">
        <v>2523</v>
      </c>
      <c r="P442" s="95" t="str">
        <f t="shared" si="55"/>
        <v>VirginiaMGivens</v>
      </c>
    </row>
    <row r="443" spans="1:16">
      <c r="A443" s="1" t="s">
        <v>960</v>
      </c>
      <c r="B443" s="95" t="str">
        <f t="shared" si="48"/>
        <v>Leroy</v>
      </c>
      <c r="C443" s="1" t="s">
        <v>2525</v>
      </c>
      <c r="D443" s="95" t="str">
        <f t="shared" si="49"/>
        <v>Ballweg</v>
      </c>
      <c r="E443" s="95" t="str">
        <f t="shared" si="50"/>
        <v>Leroy Ballweg</v>
      </c>
      <c r="F443" s="1" t="s">
        <v>2526</v>
      </c>
      <c r="G443" s="1" t="s">
        <v>963</v>
      </c>
      <c r="H443" s="1" t="s">
        <v>127</v>
      </c>
      <c r="I443" s="1">
        <v>45236</v>
      </c>
      <c r="J443" s="95" t="str">
        <f t="shared" si="51"/>
        <v>3532 Round Table Drive Cincinnati OH 45236</v>
      </c>
      <c r="K443" s="1" t="s">
        <v>2528</v>
      </c>
      <c r="L443" s="95" t="str">
        <f t="shared" si="52"/>
        <v>513</v>
      </c>
      <c r="M443" s="95" t="str">
        <f t="shared" si="53"/>
        <v>793</v>
      </c>
      <c r="N443" s="95" t="str">
        <f t="shared" si="54"/>
        <v>4303</v>
      </c>
      <c r="O443" s="1" t="s">
        <v>2527</v>
      </c>
      <c r="P443" s="95" t="str">
        <f t="shared" si="55"/>
        <v>LeroyJBallweg</v>
      </c>
    </row>
    <row r="444" spans="1:16">
      <c r="A444" s="1" t="s">
        <v>2529</v>
      </c>
      <c r="B444" s="95" t="str">
        <f t="shared" si="48"/>
        <v>Samuel</v>
      </c>
      <c r="C444" s="1" t="s">
        <v>1657</v>
      </c>
      <c r="D444" s="95" t="str">
        <f t="shared" si="49"/>
        <v>Robinson</v>
      </c>
      <c r="E444" s="95" t="str">
        <f t="shared" si="50"/>
        <v>Samuel Robinson</v>
      </c>
      <c r="F444" s="1" t="s">
        <v>2530</v>
      </c>
      <c r="G444" s="1" t="s">
        <v>472</v>
      </c>
      <c r="H444" s="1" t="s">
        <v>132</v>
      </c>
      <c r="I444" s="1">
        <v>29601</v>
      </c>
      <c r="J444" s="95" t="str">
        <f t="shared" si="51"/>
        <v>1518 Pooh Bear Lane Greenville SC 29601</v>
      </c>
      <c r="K444" s="1" t="s">
        <v>2532</v>
      </c>
      <c r="L444" s="95" t="str">
        <f t="shared" si="52"/>
        <v>864</v>
      </c>
      <c r="M444" s="95" t="str">
        <f t="shared" si="53"/>
        <v>621</v>
      </c>
      <c r="N444" s="95" t="str">
        <f t="shared" si="54"/>
        <v>2834</v>
      </c>
      <c r="O444" s="1" t="s">
        <v>2531</v>
      </c>
      <c r="P444" s="95" t="str">
        <f t="shared" si="55"/>
        <v>SamuelMRobinson</v>
      </c>
    </row>
    <row r="445" spans="1:16">
      <c r="A445" s="1" t="s">
        <v>2533</v>
      </c>
      <c r="B445" s="95" t="str">
        <f t="shared" si="48"/>
        <v>Derek</v>
      </c>
      <c r="C445" s="1" t="s">
        <v>2534</v>
      </c>
      <c r="D445" s="95" t="str">
        <f t="shared" si="49"/>
        <v>Rivera</v>
      </c>
      <c r="E445" s="95" t="str">
        <f t="shared" si="50"/>
        <v>Derek Rivera</v>
      </c>
      <c r="F445" s="1" t="s">
        <v>2535</v>
      </c>
      <c r="G445" s="1" t="s">
        <v>2536</v>
      </c>
      <c r="H445" s="1" t="s">
        <v>108</v>
      </c>
      <c r="I445" s="1">
        <v>67487</v>
      </c>
      <c r="J445" s="95" t="str">
        <f t="shared" si="51"/>
        <v>2513 Maloy Court Wakefield KS 67487</v>
      </c>
      <c r="K445" s="1" t="s">
        <v>2538</v>
      </c>
      <c r="L445" s="95" t="str">
        <f t="shared" si="52"/>
        <v>785</v>
      </c>
      <c r="M445" s="95" t="str">
        <f t="shared" si="53"/>
        <v>461</v>
      </c>
      <c r="N445" s="95" t="str">
        <f t="shared" si="54"/>
        <v>6037</v>
      </c>
      <c r="O445" s="1" t="s">
        <v>2537</v>
      </c>
      <c r="P445" s="95" t="str">
        <f t="shared" si="55"/>
        <v>DerekLRivera</v>
      </c>
    </row>
    <row r="446" spans="1:16">
      <c r="A446" s="1" t="s">
        <v>264</v>
      </c>
      <c r="B446" s="95" t="str">
        <f t="shared" si="48"/>
        <v>Susan</v>
      </c>
      <c r="C446" s="1" t="s">
        <v>2539</v>
      </c>
      <c r="D446" s="95" t="str">
        <f t="shared" si="49"/>
        <v>Boling</v>
      </c>
      <c r="E446" s="95" t="str">
        <f t="shared" si="50"/>
        <v>Susan Boling</v>
      </c>
      <c r="F446" s="1" t="s">
        <v>2540</v>
      </c>
      <c r="G446" s="1" t="s">
        <v>2541</v>
      </c>
      <c r="H446" s="1" t="s">
        <v>96</v>
      </c>
      <c r="I446" s="1">
        <v>92664</v>
      </c>
      <c r="J446" s="95" t="str">
        <f t="shared" si="51"/>
        <v>1423 Hillcrest Lane Irvine CA 92664</v>
      </c>
      <c r="K446" s="1" t="s">
        <v>2543</v>
      </c>
      <c r="L446" s="95" t="str">
        <f t="shared" si="52"/>
        <v>949</v>
      </c>
      <c r="M446" s="95" t="str">
        <f t="shared" si="53"/>
        <v>929</v>
      </c>
      <c r="N446" s="95" t="str">
        <f t="shared" si="54"/>
        <v>5020</v>
      </c>
      <c r="O446" s="1" t="s">
        <v>2542</v>
      </c>
      <c r="P446" s="95" t="str">
        <f t="shared" si="55"/>
        <v>SusanABoling</v>
      </c>
    </row>
    <row r="447" spans="1:16">
      <c r="A447" s="1" t="s">
        <v>1172</v>
      </c>
      <c r="B447" s="95" t="str">
        <f t="shared" si="48"/>
        <v>Kathy</v>
      </c>
      <c r="C447" s="1" t="s">
        <v>2544</v>
      </c>
      <c r="D447" s="95" t="str">
        <f t="shared" si="49"/>
        <v>Bazan</v>
      </c>
      <c r="E447" s="95" t="str">
        <f t="shared" si="50"/>
        <v>Kathy Bazan</v>
      </c>
      <c r="F447" s="1" t="s">
        <v>2545</v>
      </c>
      <c r="G447" s="1" t="s">
        <v>2546</v>
      </c>
      <c r="H447" s="1" t="s">
        <v>106</v>
      </c>
      <c r="I447" s="1">
        <v>47906</v>
      </c>
      <c r="J447" s="95" t="str">
        <f t="shared" si="51"/>
        <v>1668 Winifred Way Lafayette IN 47906</v>
      </c>
      <c r="K447" s="1" t="s">
        <v>2548</v>
      </c>
      <c r="L447" s="95" t="str">
        <f t="shared" si="52"/>
        <v>765</v>
      </c>
      <c r="M447" s="95" t="str">
        <f t="shared" si="53"/>
        <v>746</v>
      </c>
      <c r="N447" s="95" t="str">
        <f t="shared" si="54"/>
        <v>0191</v>
      </c>
      <c r="O447" s="1" t="s">
        <v>2547</v>
      </c>
      <c r="P447" s="95" t="str">
        <f t="shared" si="55"/>
        <v>KathyJBazan</v>
      </c>
    </row>
    <row r="448" spans="1:16">
      <c r="A448" s="1" t="s">
        <v>2549</v>
      </c>
      <c r="B448" s="95" t="str">
        <f t="shared" si="48"/>
        <v>Tara</v>
      </c>
      <c r="C448" s="1" t="s">
        <v>2550</v>
      </c>
      <c r="D448" s="95" t="str">
        <f t="shared" si="49"/>
        <v>Emberton</v>
      </c>
      <c r="E448" s="95" t="str">
        <f t="shared" si="50"/>
        <v>Tara Emberton</v>
      </c>
      <c r="F448" s="1" t="s">
        <v>2551</v>
      </c>
      <c r="G448" s="1" t="s">
        <v>2552</v>
      </c>
      <c r="H448" s="1" t="s">
        <v>135</v>
      </c>
      <c r="I448" s="1">
        <v>79536</v>
      </c>
      <c r="J448" s="95" t="str">
        <f t="shared" si="51"/>
        <v>3032 Anthony Avenue Nubia TX 79536</v>
      </c>
      <c r="K448" s="1" t="s">
        <v>2554</v>
      </c>
      <c r="L448" s="95" t="str">
        <f t="shared" si="52"/>
        <v>325</v>
      </c>
      <c r="M448" s="95" t="str">
        <f t="shared" si="53"/>
        <v>846</v>
      </c>
      <c r="N448" s="95" t="str">
        <f t="shared" si="54"/>
        <v>3787</v>
      </c>
      <c r="O448" s="1" t="s">
        <v>2553</v>
      </c>
      <c r="P448" s="95" t="str">
        <f t="shared" si="55"/>
        <v>TaraTEmberton</v>
      </c>
    </row>
    <row r="449" spans="1:16">
      <c r="A449" s="1" t="s">
        <v>2555</v>
      </c>
      <c r="B449" s="95" t="str">
        <f t="shared" si="48"/>
        <v>Earl</v>
      </c>
      <c r="C449" s="1" t="s">
        <v>2556</v>
      </c>
      <c r="D449" s="95" t="str">
        <f t="shared" si="49"/>
        <v>Aguirre</v>
      </c>
      <c r="E449" s="95" t="str">
        <f t="shared" si="50"/>
        <v>Earl Aguirre</v>
      </c>
      <c r="F449" s="1" t="s">
        <v>2557</v>
      </c>
      <c r="G449" s="1" t="s">
        <v>536</v>
      </c>
      <c r="H449" s="1" t="s">
        <v>134</v>
      </c>
      <c r="I449" s="1">
        <v>37201</v>
      </c>
      <c r="J449" s="95" t="str">
        <f t="shared" si="51"/>
        <v>3747 McDowell Street Nashville TN 37201</v>
      </c>
      <c r="K449" s="1" t="s">
        <v>2559</v>
      </c>
      <c r="L449" s="95" t="str">
        <f t="shared" si="52"/>
        <v>931</v>
      </c>
      <c r="M449" s="95" t="str">
        <f t="shared" si="53"/>
        <v>416</v>
      </c>
      <c r="N449" s="95" t="str">
        <f t="shared" si="54"/>
        <v>4171</v>
      </c>
      <c r="O449" s="1" t="s">
        <v>2558</v>
      </c>
      <c r="P449" s="95" t="str">
        <f t="shared" si="55"/>
        <v>EarlMAguirre</v>
      </c>
    </row>
    <row r="450" spans="1:16">
      <c r="A450" s="1" t="s">
        <v>2560</v>
      </c>
      <c r="B450" s="95" t="str">
        <f t="shared" si="48"/>
        <v>Clarence</v>
      </c>
      <c r="C450" s="1" t="s">
        <v>279</v>
      </c>
      <c r="D450" s="95" t="str">
        <f t="shared" si="49"/>
        <v>Joseph</v>
      </c>
      <c r="E450" s="95" t="str">
        <f t="shared" si="50"/>
        <v>Clarence Joseph</v>
      </c>
      <c r="F450" s="1" t="s">
        <v>2561</v>
      </c>
      <c r="G450" s="1" t="s">
        <v>195</v>
      </c>
      <c r="H450" s="1" t="s">
        <v>105</v>
      </c>
      <c r="I450" s="1">
        <v>60601</v>
      </c>
      <c r="J450" s="95" t="str">
        <f t="shared" si="51"/>
        <v>2276 Lowland Drive Chicago IL 60601</v>
      </c>
      <c r="K450" s="1" t="s">
        <v>2563</v>
      </c>
      <c r="L450" s="95" t="str">
        <f t="shared" si="52"/>
        <v>815</v>
      </c>
      <c r="M450" s="95" t="str">
        <f t="shared" si="53"/>
        <v>371</v>
      </c>
      <c r="N450" s="95" t="str">
        <f t="shared" si="54"/>
        <v>6613</v>
      </c>
      <c r="O450" s="1" t="s">
        <v>2562</v>
      </c>
      <c r="P450" s="95" t="str">
        <f t="shared" si="55"/>
        <v>ClarenceAJoseph</v>
      </c>
    </row>
    <row r="451" spans="1:16">
      <c r="A451" s="1" t="s">
        <v>2564</v>
      </c>
      <c r="B451" s="95" t="str">
        <f t="shared" ref="B451:B500" si="56">TRIM(PROPER(A451))</f>
        <v>Teddy</v>
      </c>
      <c r="C451" s="1" t="s">
        <v>2565</v>
      </c>
      <c r="D451" s="95" t="str">
        <f t="shared" ref="D451:D500" si="57">TRIM(PROPER(C451))</f>
        <v>Dishman</v>
      </c>
      <c r="E451" s="95" t="str">
        <f t="shared" ref="E451:E500" si="58">CONCATENATE(B451," ",D451)</f>
        <v>Teddy Dishman</v>
      </c>
      <c r="F451" s="1" t="s">
        <v>2566</v>
      </c>
      <c r="G451" s="1" t="s">
        <v>2567</v>
      </c>
      <c r="H451" s="1" t="s">
        <v>135</v>
      </c>
      <c r="I451" s="1">
        <v>77478</v>
      </c>
      <c r="J451" s="95" t="str">
        <f t="shared" ref="J451:J500" si="59">F451&amp;" "&amp;G451&amp;" "&amp;H451&amp;" "&amp;I451</f>
        <v>287 Margaret Street Sugar Land TX 77478</v>
      </c>
      <c r="K451" s="1" t="s">
        <v>2569</v>
      </c>
      <c r="L451" s="95" t="str">
        <f t="shared" ref="L451:L500" si="60">LEFT(K451,3)</f>
        <v>713</v>
      </c>
      <c r="M451" s="95" t="str">
        <f t="shared" ref="M451:M500" si="61">MID(K451,5,3)</f>
        <v>902</v>
      </c>
      <c r="N451" s="95" t="str">
        <f t="shared" ref="N451:N500" si="62">RIGHT(K451,4)</f>
        <v>5769</v>
      </c>
      <c r="O451" s="1" t="s">
        <v>2568</v>
      </c>
      <c r="P451" s="95" t="str">
        <f t="shared" ref="P451:P500" si="63">LEFT(O451,SEARCH("@",O451)-1)</f>
        <v>TeddyWDishman</v>
      </c>
    </row>
    <row r="452" spans="1:16">
      <c r="A452" s="1" t="s">
        <v>1856</v>
      </c>
      <c r="B452" s="95" t="str">
        <f t="shared" si="56"/>
        <v>Juan</v>
      </c>
      <c r="C452" s="1" t="s">
        <v>2570</v>
      </c>
      <c r="D452" s="95" t="str">
        <f t="shared" si="57"/>
        <v>Jacobsen</v>
      </c>
      <c r="E452" s="95" t="str">
        <f t="shared" si="58"/>
        <v>Juan Jacobsen</v>
      </c>
      <c r="F452" s="1" t="s">
        <v>2571</v>
      </c>
      <c r="G452" s="1" t="s">
        <v>410</v>
      </c>
      <c r="H452" s="1" t="s">
        <v>125</v>
      </c>
      <c r="I452" s="1">
        <v>28202</v>
      </c>
      <c r="J452" s="95" t="str">
        <f t="shared" si="59"/>
        <v>527 Kelly Street Charlotte NC 28202</v>
      </c>
      <c r="K452" s="1" t="s">
        <v>2573</v>
      </c>
      <c r="L452" s="95" t="str">
        <f t="shared" si="60"/>
        <v>704</v>
      </c>
      <c r="M452" s="95" t="str">
        <f t="shared" si="61"/>
        <v>908</v>
      </c>
      <c r="N452" s="95" t="str">
        <f t="shared" si="62"/>
        <v>1546</v>
      </c>
      <c r="O452" s="1" t="s">
        <v>2572</v>
      </c>
      <c r="P452" s="95" t="str">
        <f t="shared" si="63"/>
        <v>JuanGJacobsen</v>
      </c>
    </row>
    <row r="453" spans="1:16">
      <c r="A453" s="1" t="s">
        <v>347</v>
      </c>
      <c r="B453" s="95" t="str">
        <f t="shared" si="56"/>
        <v>James</v>
      </c>
      <c r="C453" s="1" t="s">
        <v>2574</v>
      </c>
      <c r="D453" s="95" t="str">
        <f t="shared" si="57"/>
        <v>Yu</v>
      </c>
      <c r="E453" s="95" t="str">
        <f t="shared" si="58"/>
        <v>James Yu</v>
      </c>
      <c r="F453" s="1" t="s">
        <v>2575</v>
      </c>
      <c r="G453" s="1" t="s">
        <v>392</v>
      </c>
      <c r="H453" s="1" t="s">
        <v>102</v>
      </c>
      <c r="I453" s="1">
        <v>30338</v>
      </c>
      <c r="J453" s="95" t="str">
        <f t="shared" si="59"/>
        <v>2237 Elk Creek Road Dunwoody GA 30338</v>
      </c>
      <c r="K453" s="1" t="s">
        <v>2577</v>
      </c>
      <c r="L453" s="95" t="str">
        <f t="shared" si="60"/>
        <v>770</v>
      </c>
      <c r="M453" s="95" t="str">
        <f t="shared" si="61"/>
        <v>522</v>
      </c>
      <c r="N453" s="95" t="str">
        <f t="shared" si="62"/>
        <v>3655</v>
      </c>
      <c r="O453" s="1" t="s">
        <v>2576</v>
      </c>
      <c r="P453" s="95" t="str">
        <f t="shared" si="63"/>
        <v>JamesJYu</v>
      </c>
    </row>
    <row r="454" spans="1:16">
      <c r="A454" s="1" t="s">
        <v>854</v>
      </c>
      <c r="B454" s="95" t="str">
        <f t="shared" si="56"/>
        <v>Charles</v>
      </c>
      <c r="C454" s="1" t="s">
        <v>1940</v>
      </c>
      <c r="D454" s="95" t="str">
        <f t="shared" si="57"/>
        <v>Marshall</v>
      </c>
      <c r="E454" s="95" t="str">
        <f t="shared" si="58"/>
        <v>Charles Marshall</v>
      </c>
      <c r="F454" s="1" t="s">
        <v>2578</v>
      </c>
      <c r="G454" s="1" t="s">
        <v>380</v>
      </c>
      <c r="H454" s="1" t="s">
        <v>96</v>
      </c>
      <c r="I454" s="1">
        <v>90071</v>
      </c>
      <c r="J454" s="95" t="str">
        <f t="shared" si="59"/>
        <v>12 Canis Heights Drive Los Angeles CA 90071</v>
      </c>
      <c r="K454" s="1" t="s">
        <v>2580</v>
      </c>
      <c r="L454" s="95" t="str">
        <f t="shared" si="60"/>
        <v>213</v>
      </c>
      <c r="M454" s="95" t="str">
        <f t="shared" si="61"/>
        <v>617</v>
      </c>
      <c r="N454" s="95" t="str">
        <f t="shared" si="62"/>
        <v>3930</v>
      </c>
      <c r="O454" s="1" t="s">
        <v>2579</v>
      </c>
      <c r="P454" s="95" t="str">
        <f t="shared" si="63"/>
        <v>CharlesRMarshall</v>
      </c>
    </row>
    <row r="455" spans="1:16">
      <c r="A455" s="1" t="s">
        <v>2581</v>
      </c>
      <c r="B455" s="95" t="str">
        <f t="shared" si="56"/>
        <v>Donald</v>
      </c>
      <c r="C455" s="1" t="s">
        <v>1252</v>
      </c>
      <c r="D455" s="95" t="str">
        <f t="shared" si="57"/>
        <v>Murray</v>
      </c>
      <c r="E455" s="95" t="str">
        <f t="shared" si="58"/>
        <v>Donald Murray</v>
      </c>
      <c r="F455" s="1" t="s">
        <v>2582</v>
      </c>
      <c r="G455" s="1" t="s">
        <v>2583</v>
      </c>
      <c r="H455" s="1" t="s">
        <v>135</v>
      </c>
      <c r="I455" s="1">
        <v>75039</v>
      </c>
      <c r="J455" s="95" t="str">
        <f t="shared" si="59"/>
        <v>1429 Ash Street Irving TX 75039</v>
      </c>
      <c r="K455" s="1" t="s">
        <v>2585</v>
      </c>
      <c r="L455" s="95" t="str">
        <f t="shared" si="60"/>
        <v>972</v>
      </c>
      <c r="M455" s="95" t="str">
        <f t="shared" si="61"/>
        <v>871</v>
      </c>
      <c r="N455" s="95" t="str">
        <f t="shared" si="62"/>
        <v>3664</v>
      </c>
      <c r="O455" s="1" t="s">
        <v>2584</v>
      </c>
      <c r="P455" s="95" t="str">
        <f t="shared" si="63"/>
        <v>DonaldLMurray</v>
      </c>
    </row>
    <row r="456" spans="1:16">
      <c r="A456" s="1" t="s">
        <v>2586</v>
      </c>
      <c r="B456" s="95" t="str">
        <f t="shared" si="56"/>
        <v>Jesusa</v>
      </c>
      <c r="C456" s="1" t="s">
        <v>2587</v>
      </c>
      <c r="D456" s="95" t="str">
        <f t="shared" si="57"/>
        <v>Larsen</v>
      </c>
      <c r="E456" s="95" t="str">
        <f t="shared" si="58"/>
        <v>Jesusa Larsen</v>
      </c>
      <c r="F456" s="1" t="s">
        <v>2588</v>
      </c>
      <c r="G456" s="1" t="s">
        <v>2589</v>
      </c>
      <c r="H456" s="1" t="s">
        <v>127</v>
      </c>
      <c r="I456" s="1">
        <v>43044</v>
      </c>
      <c r="J456" s="95" t="str">
        <f t="shared" si="59"/>
        <v>2252 Crim Lane Mechanicsburg OH 43044</v>
      </c>
      <c r="K456" s="1" t="s">
        <v>2591</v>
      </c>
      <c r="L456" s="95" t="str">
        <f t="shared" si="60"/>
        <v>937</v>
      </c>
      <c r="M456" s="95" t="str">
        <f t="shared" si="61"/>
        <v>834</v>
      </c>
      <c r="N456" s="95" t="str">
        <f t="shared" si="62"/>
        <v>6456</v>
      </c>
      <c r="O456" s="1" t="s">
        <v>2590</v>
      </c>
      <c r="P456" s="95" t="str">
        <f t="shared" si="63"/>
        <v>JesusaFLarsen</v>
      </c>
    </row>
    <row r="457" spans="1:16">
      <c r="A457" s="1" t="s">
        <v>2592</v>
      </c>
      <c r="B457" s="95" t="str">
        <f t="shared" si="56"/>
        <v>Howard</v>
      </c>
      <c r="C457" s="1" t="s">
        <v>2593</v>
      </c>
      <c r="D457" s="95" t="str">
        <f t="shared" si="57"/>
        <v>Sykes</v>
      </c>
      <c r="E457" s="95" t="str">
        <f t="shared" si="58"/>
        <v>Howard Sykes</v>
      </c>
      <c r="F457" s="1" t="s">
        <v>2594</v>
      </c>
      <c r="G457" s="1" t="s">
        <v>2595</v>
      </c>
      <c r="H457" s="1" t="s">
        <v>110</v>
      </c>
      <c r="I457" s="1">
        <v>70113</v>
      </c>
      <c r="J457" s="95" t="str">
        <f t="shared" si="59"/>
        <v>3845 Swick Hill Street New Orleans LA 70113</v>
      </c>
      <c r="K457" s="1" t="s">
        <v>2597</v>
      </c>
      <c r="L457" s="95" t="str">
        <f t="shared" si="60"/>
        <v>985</v>
      </c>
      <c r="M457" s="95" t="str">
        <f t="shared" si="61"/>
        <v>255</v>
      </c>
      <c r="N457" s="95" t="str">
        <f t="shared" si="62"/>
        <v>0725</v>
      </c>
      <c r="O457" s="1" t="s">
        <v>2596</v>
      </c>
      <c r="P457" s="95" t="str">
        <f t="shared" si="63"/>
        <v>HowardJSykes</v>
      </c>
    </row>
    <row r="458" spans="1:16">
      <c r="A458" s="1" t="s">
        <v>2598</v>
      </c>
      <c r="B458" s="95" t="str">
        <f t="shared" si="56"/>
        <v>Guy</v>
      </c>
      <c r="C458" s="1" t="s">
        <v>2599</v>
      </c>
      <c r="D458" s="95" t="str">
        <f t="shared" si="57"/>
        <v>Lent</v>
      </c>
      <c r="E458" s="95" t="str">
        <f t="shared" si="58"/>
        <v>Guy Lent</v>
      </c>
      <c r="F458" s="1" t="s">
        <v>2600</v>
      </c>
      <c r="G458" s="1" t="s">
        <v>1109</v>
      </c>
      <c r="H458" s="1" t="s">
        <v>103</v>
      </c>
      <c r="I458" s="1">
        <v>96816</v>
      </c>
      <c r="J458" s="95" t="str">
        <f t="shared" si="59"/>
        <v>3898 Arron Smith Drive Honolulu HI 96816</v>
      </c>
      <c r="K458" s="1" t="s">
        <v>2602</v>
      </c>
      <c r="L458" s="95" t="str">
        <f t="shared" si="60"/>
        <v>808</v>
      </c>
      <c r="M458" s="95" t="str">
        <f t="shared" si="61"/>
        <v>397</v>
      </c>
      <c r="N458" s="95" t="str">
        <f t="shared" si="62"/>
        <v>5315</v>
      </c>
      <c r="O458" s="1" t="s">
        <v>2601</v>
      </c>
      <c r="P458" s="95" t="str">
        <f t="shared" si="63"/>
        <v>GuyDLent</v>
      </c>
    </row>
    <row r="459" spans="1:16">
      <c r="A459" s="1" t="s">
        <v>274</v>
      </c>
      <c r="B459" s="95" t="str">
        <f t="shared" si="56"/>
        <v>John</v>
      </c>
      <c r="C459" s="1" t="s">
        <v>2016</v>
      </c>
      <c r="D459" s="95" t="str">
        <f t="shared" si="57"/>
        <v>Jacobs</v>
      </c>
      <c r="E459" s="95" t="str">
        <f t="shared" si="58"/>
        <v>John Jacobs</v>
      </c>
      <c r="F459" s="1" t="s">
        <v>2603</v>
      </c>
      <c r="G459" s="1" t="s">
        <v>2604</v>
      </c>
      <c r="H459" s="1" t="s">
        <v>135</v>
      </c>
      <c r="I459" s="1">
        <v>76936</v>
      </c>
      <c r="J459" s="95" t="str">
        <f t="shared" si="59"/>
        <v>2270 Anthony Avenue Eldorado TX 76936</v>
      </c>
      <c r="K459" s="1" t="s">
        <v>2606</v>
      </c>
      <c r="L459" s="95" t="str">
        <f t="shared" si="60"/>
        <v>325</v>
      </c>
      <c r="M459" s="95" t="str">
        <f t="shared" si="61"/>
        <v>853</v>
      </c>
      <c r="N459" s="95" t="str">
        <f t="shared" si="62"/>
        <v>1929</v>
      </c>
      <c r="O459" s="1" t="s">
        <v>2605</v>
      </c>
      <c r="P459" s="95" t="str">
        <f t="shared" si="63"/>
        <v>JohnSJacobs</v>
      </c>
    </row>
    <row r="460" spans="1:16">
      <c r="A460" s="1" t="s">
        <v>898</v>
      </c>
      <c r="B460" s="95" t="str">
        <f t="shared" si="56"/>
        <v>Linda</v>
      </c>
      <c r="C460" s="1" t="s">
        <v>723</v>
      </c>
      <c r="D460" s="95" t="str">
        <f t="shared" si="57"/>
        <v>Harris</v>
      </c>
      <c r="E460" s="95" t="str">
        <f t="shared" si="58"/>
        <v>Linda Harris</v>
      </c>
      <c r="F460" s="1" t="s">
        <v>2607</v>
      </c>
      <c r="G460" s="1" t="s">
        <v>719</v>
      </c>
      <c r="H460" s="1" t="s">
        <v>127</v>
      </c>
      <c r="I460" s="1">
        <v>44109</v>
      </c>
      <c r="J460" s="95" t="str">
        <f t="shared" si="59"/>
        <v>3620 Sunny Glen Lane Cleveland OH 44109</v>
      </c>
      <c r="K460" s="1" t="s">
        <v>2609</v>
      </c>
      <c r="L460" s="95" t="str">
        <f t="shared" si="60"/>
        <v>216</v>
      </c>
      <c r="M460" s="95" t="str">
        <f t="shared" si="61"/>
        <v>741</v>
      </c>
      <c r="N460" s="95" t="str">
        <f t="shared" si="62"/>
        <v>1378</v>
      </c>
      <c r="O460" s="1" t="s">
        <v>2608</v>
      </c>
      <c r="P460" s="95" t="str">
        <f t="shared" si="63"/>
        <v>LindaRHarris</v>
      </c>
    </row>
    <row r="461" spans="1:16">
      <c r="A461" s="1" t="s">
        <v>567</v>
      </c>
      <c r="B461" s="95" t="str">
        <f t="shared" si="56"/>
        <v>David</v>
      </c>
      <c r="C461" s="1" t="s">
        <v>1657</v>
      </c>
      <c r="D461" s="95" t="str">
        <f t="shared" si="57"/>
        <v>Robinson</v>
      </c>
      <c r="E461" s="95" t="str">
        <f t="shared" si="58"/>
        <v>David Robinson</v>
      </c>
      <c r="F461" s="1" t="s">
        <v>2610</v>
      </c>
      <c r="G461" s="1" t="s">
        <v>350</v>
      </c>
      <c r="H461" s="1" t="s">
        <v>135</v>
      </c>
      <c r="I461" s="1">
        <v>77014</v>
      </c>
      <c r="J461" s="95" t="str">
        <f t="shared" si="59"/>
        <v>1515 Bird Spring Lane Houston TX 77014</v>
      </c>
      <c r="K461" s="1" t="s">
        <v>2612</v>
      </c>
      <c r="L461" s="95" t="str">
        <f t="shared" si="60"/>
        <v>281</v>
      </c>
      <c r="M461" s="95" t="str">
        <f t="shared" si="61"/>
        <v>587</v>
      </c>
      <c r="N461" s="95" t="str">
        <f t="shared" si="62"/>
        <v>3822</v>
      </c>
      <c r="O461" s="1" t="s">
        <v>2611</v>
      </c>
      <c r="P461" s="95" t="str">
        <f t="shared" si="63"/>
        <v>DavidJRobinson</v>
      </c>
    </row>
    <row r="462" spans="1:16">
      <c r="A462" s="1" t="s">
        <v>2613</v>
      </c>
      <c r="B462" s="95" t="str">
        <f t="shared" si="56"/>
        <v>Larry</v>
      </c>
      <c r="C462" s="1" t="s">
        <v>2614</v>
      </c>
      <c r="D462" s="95" t="str">
        <f t="shared" si="57"/>
        <v>Higgin</v>
      </c>
      <c r="E462" s="95" t="str">
        <f t="shared" si="58"/>
        <v>Larry Higgin</v>
      </c>
      <c r="F462" s="1" t="s">
        <v>2615</v>
      </c>
      <c r="G462" s="1" t="s">
        <v>2616</v>
      </c>
      <c r="H462" s="1" t="s">
        <v>125</v>
      </c>
      <c r="I462" s="1">
        <v>27263</v>
      </c>
      <c r="J462" s="95" t="str">
        <f t="shared" si="59"/>
        <v>3602 Keyser Ridge Road Archdale NC 27263</v>
      </c>
      <c r="K462" s="1" t="s">
        <v>2618</v>
      </c>
      <c r="L462" s="95" t="str">
        <f t="shared" si="60"/>
        <v>336</v>
      </c>
      <c r="M462" s="95" t="str">
        <f t="shared" si="61"/>
        <v>434</v>
      </c>
      <c r="N462" s="95" t="str">
        <f t="shared" si="62"/>
        <v>5443</v>
      </c>
      <c r="O462" s="1" t="s">
        <v>2617</v>
      </c>
      <c r="P462" s="95" t="str">
        <f t="shared" si="63"/>
        <v>LarryGHiggin</v>
      </c>
    </row>
    <row r="463" spans="1:16">
      <c r="A463" s="1" t="s">
        <v>683</v>
      </c>
      <c r="B463" s="95" t="str">
        <f t="shared" si="56"/>
        <v>Mary</v>
      </c>
      <c r="C463" s="1" t="s">
        <v>2619</v>
      </c>
      <c r="D463" s="95" t="str">
        <f t="shared" si="57"/>
        <v>Borders</v>
      </c>
      <c r="E463" s="95" t="str">
        <f t="shared" si="58"/>
        <v>Mary Borders</v>
      </c>
      <c r="F463" s="1" t="s">
        <v>2620</v>
      </c>
      <c r="G463" s="1" t="s">
        <v>2621</v>
      </c>
      <c r="H463" s="1" t="s">
        <v>132</v>
      </c>
      <c r="I463" s="1">
        <v>29575</v>
      </c>
      <c r="J463" s="95" t="str">
        <f t="shared" si="59"/>
        <v>3103 Jerry Dove Drive Myrtle Beach SC 29575</v>
      </c>
      <c r="K463" s="1" t="s">
        <v>2623</v>
      </c>
      <c r="L463" s="95" t="str">
        <f t="shared" si="60"/>
        <v>843</v>
      </c>
      <c r="M463" s="95" t="str">
        <f t="shared" si="61"/>
        <v>424</v>
      </c>
      <c r="N463" s="95" t="str">
        <f t="shared" si="62"/>
        <v>8460</v>
      </c>
      <c r="O463" s="1" t="s">
        <v>2622</v>
      </c>
      <c r="P463" s="95" t="str">
        <f t="shared" si="63"/>
        <v>MarySBorders</v>
      </c>
    </row>
    <row r="464" spans="1:16">
      <c r="A464" s="1" t="s">
        <v>2624</v>
      </c>
      <c r="B464" s="95" t="str">
        <f t="shared" si="56"/>
        <v>Stephanie</v>
      </c>
      <c r="C464" s="1" t="s">
        <v>2625</v>
      </c>
      <c r="D464" s="95" t="str">
        <f t="shared" si="57"/>
        <v>Tipler</v>
      </c>
      <c r="E464" s="95" t="str">
        <f t="shared" si="58"/>
        <v>Stephanie Tipler</v>
      </c>
      <c r="F464" s="1" t="s">
        <v>2626</v>
      </c>
      <c r="G464" s="1" t="s">
        <v>2296</v>
      </c>
      <c r="H464" s="1" t="s">
        <v>112</v>
      </c>
      <c r="I464" s="1">
        <v>21136</v>
      </c>
      <c r="J464" s="95" t="str">
        <f t="shared" si="59"/>
        <v>1172 Marie Street Reisterstown MD 21136</v>
      </c>
      <c r="K464" s="1" t="s">
        <v>2628</v>
      </c>
      <c r="L464" s="95" t="str">
        <f t="shared" si="60"/>
        <v>410</v>
      </c>
      <c r="M464" s="95" t="str">
        <f t="shared" si="61"/>
        <v>861</v>
      </c>
      <c r="N464" s="95" t="str">
        <f t="shared" si="62"/>
        <v>3215</v>
      </c>
      <c r="O464" s="1" t="s">
        <v>2627</v>
      </c>
      <c r="P464" s="95" t="str">
        <f t="shared" si="63"/>
        <v>StephanieCTipler</v>
      </c>
    </row>
    <row r="465" spans="1:16">
      <c r="A465" s="1" t="s">
        <v>2533</v>
      </c>
      <c r="B465" s="95" t="str">
        <f t="shared" si="56"/>
        <v>Derek</v>
      </c>
      <c r="C465" s="1" t="s">
        <v>2629</v>
      </c>
      <c r="D465" s="95" t="str">
        <f t="shared" si="57"/>
        <v>Welch</v>
      </c>
      <c r="E465" s="95" t="str">
        <f t="shared" si="58"/>
        <v>Derek Welch</v>
      </c>
      <c r="F465" s="1" t="s">
        <v>2630</v>
      </c>
      <c r="G465" s="1" t="s">
        <v>2631</v>
      </c>
      <c r="H465" s="1" t="s">
        <v>139</v>
      </c>
      <c r="I465" s="1">
        <v>98031</v>
      </c>
      <c r="J465" s="95" t="str">
        <f t="shared" si="59"/>
        <v>3019 Dale Avenue Kent WA 98031</v>
      </c>
      <c r="K465" s="1" t="s">
        <v>2633</v>
      </c>
      <c r="L465" s="95" t="str">
        <f t="shared" si="60"/>
        <v>253</v>
      </c>
      <c r="M465" s="95" t="str">
        <f t="shared" si="61"/>
        <v>852</v>
      </c>
      <c r="N465" s="95" t="str">
        <f t="shared" si="62"/>
        <v>4052</v>
      </c>
      <c r="O465" s="1" t="s">
        <v>2632</v>
      </c>
      <c r="P465" s="95" t="str">
        <f t="shared" si="63"/>
        <v>DerekRWelch</v>
      </c>
    </row>
    <row r="466" spans="1:16">
      <c r="A466" s="1" t="s">
        <v>2634</v>
      </c>
      <c r="B466" s="95" t="str">
        <f t="shared" si="56"/>
        <v>Scotty</v>
      </c>
      <c r="C466" s="1" t="s">
        <v>2635</v>
      </c>
      <c r="D466" s="95" t="str">
        <f t="shared" si="57"/>
        <v>Horton</v>
      </c>
      <c r="E466" s="95" t="str">
        <f t="shared" si="58"/>
        <v>Scotty Horton</v>
      </c>
      <c r="F466" s="1" t="s">
        <v>2636</v>
      </c>
      <c r="G466" s="1" t="s">
        <v>2637</v>
      </c>
      <c r="H466" s="1" t="s">
        <v>96</v>
      </c>
      <c r="I466" s="1">
        <v>91739</v>
      </c>
      <c r="J466" s="95" t="str">
        <f t="shared" si="59"/>
        <v>4751 Gordon Street Etiwanda CA 91739</v>
      </c>
      <c r="K466" s="1" t="s">
        <v>2639</v>
      </c>
      <c r="L466" s="95" t="str">
        <f t="shared" si="60"/>
        <v>909</v>
      </c>
      <c r="M466" s="95" t="str">
        <f t="shared" si="61"/>
        <v>463</v>
      </c>
      <c r="N466" s="95" t="str">
        <f t="shared" si="62"/>
        <v>0852</v>
      </c>
      <c r="O466" s="1" t="s">
        <v>2638</v>
      </c>
      <c r="P466" s="95" t="str">
        <f t="shared" si="63"/>
        <v>ScottyJHorton</v>
      </c>
    </row>
    <row r="467" spans="1:16">
      <c r="A467" s="1" t="s">
        <v>1929</v>
      </c>
      <c r="B467" s="95" t="str">
        <f t="shared" si="56"/>
        <v>Lee</v>
      </c>
      <c r="C467" s="1" t="s">
        <v>2640</v>
      </c>
      <c r="D467" s="95" t="str">
        <f t="shared" si="57"/>
        <v>Diaz</v>
      </c>
      <c r="E467" s="95" t="str">
        <f t="shared" si="58"/>
        <v>Lee Diaz</v>
      </c>
      <c r="F467" s="1" t="s">
        <v>2641</v>
      </c>
      <c r="G467" s="1" t="s">
        <v>1717</v>
      </c>
      <c r="H467" s="1" t="s">
        <v>124</v>
      </c>
      <c r="I467" s="1">
        <v>11530</v>
      </c>
      <c r="J467" s="95" t="str">
        <f t="shared" si="59"/>
        <v>2479 Turkey Pen Road Garden City NY 11530</v>
      </c>
      <c r="K467" s="1" t="s">
        <v>2643</v>
      </c>
      <c r="L467" s="95" t="str">
        <f t="shared" si="60"/>
        <v>917</v>
      </c>
      <c r="M467" s="95" t="str">
        <f t="shared" si="61"/>
        <v>299</v>
      </c>
      <c r="N467" s="95" t="str">
        <f t="shared" si="62"/>
        <v>0981</v>
      </c>
      <c r="O467" s="1" t="s">
        <v>2642</v>
      </c>
      <c r="P467" s="95" t="str">
        <f t="shared" si="63"/>
        <v>LeeMDiaz</v>
      </c>
    </row>
    <row r="468" spans="1:16">
      <c r="A468" s="1" t="s">
        <v>319</v>
      </c>
      <c r="B468" s="95" t="str">
        <f t="shared" si="56"/>
        <v>Barbara</v>
      </c>
      <c r="C468" s="1" t="s">
        <v>2644</v>
      </c>
      <c r="D468" s="95" t="str">
        <f t="shared" si="57"/>
        <v>Velazquez</v>
      </c>
      <c r="E468" s="95" t="str">
        <f t="shared" si="58"/>
        <v>Barbara Velazquez</v>
      </c>
      <c r="F468" s="1" t="s">
        <v>2645</v>
      </c>
      <c r="G468" s="1" t="s">
        <v>2646</v>
      </c>
      <c r="H468" s="1" t="s">
        <v>116</v>
      </c>
      <c r="I468" s="1">
        <v>38866</v>
      </c>
      <c r="J468" s="95" t="str">
        <f t="shared" si="59"/>
        <v>4739 Tanglewood Road Saltillo MS 38866</v>
      </c>
      <c r="K468" s="1" t="s">
        <v>2648</v>
      </c>
      <c r="L468" s="95" t="str">
        <f t="shared" si="60"/>
        <v>662</v>
      </c>
      <c r="M468" s="95" t="str">
        <f t="shared" si="61"/>
        <v>869</v>
      </c>
      <c r="N468" s="95" t="str">
        <f t="shared" si="62"/>
        <v>6312</v>
      </c>
      <c r="O468" s="1" t="s">
        <v>2647</v>
      </c>
      <c r="P468" s="95" t="str">
        <f t="shared" si="63"/>
        <v>BarbaraWVelazquez</v>
      </c>
    </row>
    <row r="469" spans="1:16">
      <c r="A469" s="1" t="s">
        <v>2649</v>
      </c>
      <c r="B469" s="95" t="str">
        <f t="shared" si="56"/>
        <v>Sarah</v>
      </c>
      <c r="C469" s="1" t="s">
        <v>618</v>
      </c>
      <c r="D469" s="95" t="str">
        <f t="shared" si="57"/>
        <v>Johnson</v>
      </c>
      <c r="E469" s="95" t="str">
        <f t="shared" si="58"/>
        <v>Sarah Johnson</v>
      </c>
      <c r="F469" s="1" t="s">
        <v>2650</v>
      </c>
      <c r="G469" s="1" t="s">
        <v>2651</v>
      </c>
      <c r="H469" s="1" t="s">
        <v>134</v>
      </c>
      <c r="I469" s="1">
        <v>37040</v>
      </c>
      <c r="J469" s="95" t="str">
        <f t="shared" si="59"/>
        <v>3648 Chenoweth Drive Clarksville TN 37040</v>
      </c>
      <c r="K469" s="1" t="s">
        <v>2653</v>
      </c>
      <c r="L469" s="95" t="str">
        <f t="shared" si="60"/>
        <v>931</v>
      </c>
      <c r="M469" s="95" t="str">
        <f t="shared" si="61"/>
        <v>503</v>
      </c>
      <c r="N469" s="95" t="str">
        <f t="shared" si="62"/>
        <v>2978</v>
      </c>
      <c r="O469" s="1" t="s">
        <v>2652</v>
      </c>
      <c r="P469" s="95" t="str">
        <f t="shared" si="63"/>
        <v>SarahGJohnson</v>
      </c>
    </row>
    <row r="470" spans="1:16">
      <c r="A470" s="1" t="s">
        <v>401</v>
      </c>
      <c r="B470" s="95" t="str">
        <f t="shared" si="56"/>
        <v>Cynthia</v>
      </c>
      <c r="C470" s="1" t="s">
        <v>481</v>
      </c>
      <c r="D470" s="95" t="str">
        <f t="shared" si="57"/>
        <v>Kizer</v>
      </c>
      <c r="E470" s="95" t="str">
        <f t="shared" si="58"/>
        <v>Cynthia Kizer</v>
      </c>
      <c r="F470" s="1" t="s">
        <v>2654</v>
      </c>
      <c r="G470" s="1" t="s">
        <v>2655</v>
      </c>
      <c r="H470" s="1" t="s">
        <v>105</v>
      </c>
      <c r="I470" s="1">
        <v>62294</v>
      </c>
      <c r="J470" s="95" t="str">
        <f t="shared" si="59"/>
        <v>777 College View Troy IL 62294</v>
      </c>
      <c r="K470" s="1" t="s">
        <v>2657</v>
      </c>
      <c r="L470" s="95" t="str">
        <f t="shared" si="60"/>
        <v>618</v>
      </c>
      <c r="M470" s="95" t="str">
        <f t="shared" si="61"/>
        <v>667</v>
      </c>
      <c r="N470" s="95" t="str">
        <f t="shared" si="62"/>
        <v>5060</v>
      </c>
      <c r="O470" s="1" t="s">
        <v>2656</v>
      </c>
      <c r="P470" s="95" t="str">
        <f t="shared" si="63"/>
        <v>CynthiaJKizer</v>
      </c>
    </row>
    <row r="471" spans="1:16">
      <c r="A471" s="1" t="s">
        <v>931</v>
      </c>
      <c r="B471" s="95" t="str">
        <f t="shared" si="56"/>
        <v>Christopher</v>
      </c>
      <c r="C471" s="1" t="s">
        <v>2658</v>
      </c>
      <c r="D471" s="95" t="str">
        <f t="shared" si="57"/>
        <v>Dawson</v>
      </c>
      <c r="E471" s="95" t="str">
        <f t="shared" si="58"/>
        <v>Christopher Dawson</v>
      </c>
      <c r="F471" s="1" t="s">
        <v>2659</v>
      </c>
      <c r="G471" s="1" t="s">
        <v>2660</v>
      </c>
      <c r="H471" s="1" t="s">
        <v>136</v>
      </c>
      <c r="I471" s="1">
        <v>84104</v>
      </c>
      <c r="J471" s="95" t="str">
        <f t="shared" si="59"/>
        <v>2379 Lang Avenue Salt Lake City UT 84104</v>
      </c>
      <c r="K471" s="1" t="s">
        <v>2662</v>
      </c>
      <c r="L471" s="95" t="str">
        <f t="shared" si="60"/>
        <v>435</v>
      </c>
      <c r="M471" s="95" t="str">
        <f t="shared" si="61"/>
        <v>938</v>
      </c>
      <c r="N471" s="95" t="str">
        <f t="shared" si="62"/>
        <v>4989</v>
      </c>
      <c r="O471" s="1" t="s">
        <v>2661</v>
      </c>
      <c r="P471" s="95" t="str">
        <f t="shared" si="63"/>
        <v>ChristopherCDawson</v>
      </c>
    </row>
    <row r="472" spans="1:16">
      <c r="A472" s="1" t="s">
        <v>1479</v>
      </c>
      <c r="B472" s="95" t="str">
        <f t="shared" si="56"/>
        <v>Bryan</v>
      </c>
      <c r="C472" s="1" t="s">
        <v>1657</v>
      </c>
      <c r="D472" s="95" t="str">
        <f t="shared" si="57"/>
        <v>Robinson</v>
      </c>
      <c r="E472" s="95" t="str">
        <f t="shared" si="58"/>
        <v>Bryan Robinson</v>
      </c>
      <c r="F472" s="1" t="s">
        <v>2663</v>
      </c>
      <c r="G472" s="1" t="s">
        <v>1723</v>
      </c>
      <c r="H472" s="1" t="s">
        <v>122</v>
      </c>
      <c r="I472" s="1">
        <v>8070</v>
      </c>
      <c r="J472" s="95" t="str">
        <f t="shared" si="59"/>
        <v>1049 Prospect Street Pennsville NJ 8070</v>
      </c>
      <c r="K472" s="1" t="s">
        <v>2665</v>
      </c>
      <c r="L472" s="95" t="str">
        <f t="shared" si="60"/>
        <v>856</v>
      </c>
      <c r="M472" s="95" t="str">
        <f t="shared" si="61"/>
        <v>678</v>
      </c>
      <c r="N472" s="95" t="str">
        <f t="shared" si="62"/>
        <v>5886</v>
      </c>
      <c r="O472" s="1" t="s">
        <v>2664</v>
      </c>
      <c r="P472" s="95" t="str">
        <f t="shared" si="63"/>
        <v>BryanFRobinson</v>
      </c>
    </row>
    <row r="473" spans="1:16">
      <c r="A473" s="1" t="s">
        <v>359</v>
      </c>
      <c r="B473" s="95" t="str">
        <f t="shared" si="56"/>
        <v>Patrick</v>
      </c>
      <c r="C473" s="1" t="s">
        <v>2666</v>
      </c>
      <c r="D473" s="95" t="str">
        <f t="shared" si="57"/>
        <v>Dunson</v>
      </c>
      <c r="E473" s="95" t="str">
        <f t="shared" si="58"/>
        <v>Patrick Dunson</v>
      </c>
      <c r="F473" s="1" t="s">
        <v>2667</v>
      </c>
      <c r="G473" s="1" t="s">
        <v>2508</v>
      </c>
      <c r="H473" s="1" t="s">
        <v>117</v>
      </c>
      <c r="I473" s="1">
        <v>64131</v>
      </c>
      <c r="J473" s="95" t="str">
        <f t="shared" si="59"/>
        <v>3674 White Oak Drive Kansas City MO 64131</v>
      </c>
      <c r="K473" s="1" t="s">
        <v>2669</v>
      </c>
      <c r="L473" s="95" t="str">
        <f t="shared" si="60"/>
        <v>816</v>
      </c>
      <c r="M473" s="95" t="str">
        <f t="shared" si="61"/>
        <v>612</v>
      </c>
      <c r="N473" s="95" t="str">
        <f t="shared" si="62"/>
        <v>5450</v>
      </c>
      <c r="O473" s="1" t="s">
        <v>2668</v>
      </c>
      <c r="P473" s="95" t="str">
        <f t="shared" si="63"/>
        <v>PatrickCDunson</v>
      </c>
    </row>
    <row r="474" spans="1:16">
      <c r="A474" s="1" t="s">
        <v>567</v>
      </c>
      <c r="B474" s="95" t="str">
        <f t="shared" si="56"/>
        <v>David</v>
      </c>
      <c r="C474" s="1" t="s">
        <v>2670</v>
      </c>
      <c r="D474" s="95" t="str">
        <f t="shared" si="57"/>
        <v>Gilman</v>
      </c>
      <c r="E474" s="95" t="str">
        <f t="shared" si="58"/>
        <v>David Gilman</v>
      </c>
      <c r="F474" s="1" t="s">
        <v>2671</v>
      </c>
      <c r="G474" s="1" t="s">
        <v>380</v>
      </c>
      <c r="H474" s="1" t="s">
        <v>96</v>
      </c>
      <c r="I474" s="1">
        <v>90071</v>
      </c>
      <c r="J474" s="95" t="str">
        <f t="shared" si="59"/>
        <v>591 Brannon Street Los Angeles CA 90071</v>
      </c>
      <c r="K474" s="1" t="s">
        <v>2673</v>
      </c>
      <c r="L474" s="95" t="str">
        <f t="shared" si="60"/>
        <v>213</v>
      </c>
      <c r="M474" s="95" t="str">
        <f t="shared" si="61"/>
        <v>347</v>
      </c>
      <c r="N474" s="95" t="str">
        <f t="shared" si="62"/>
        <v>9293</v>
      </c>
      <c r="O474" s="1" t="s">
        <v>2672</v>
      </c>
      <c r="P474" s="95" t="str">
        <f t="shared" si="63"/>
        <v>DavidJGilman</v>
      </c>
    </row>
    <row r="475" spans="1:16">
      <c r="A475" s="1" t="s">
        <v>865</v>
      </c>
      <c r="B475" s="95" t="str">
        <f t="shared" si="56"/>
        <v>Ronald</v>
      </c>
      <c r="C475" s="1" t="s">
        <v>2674</v>
      </c>
      <c r="D475" s="95" t="str">
        <f t="shared" si="57"/>
        <v>Sawyer</v>
      </c>
      <c r="E475" s="95" t="str">
        <f t="shared" si="58"/>
        <v>Ronald Sawyer</v>
      </c>
      <c r="F475" s="1" t="s">
        <v>2675</v>
      </c>
      <c r="G475" s="1" t="s">
        <v>73</v>
      </c>
      <c r="H475" s="1" t="s">
        <v>124</v>
      </c>
      <c r="I475" s="1">
        <v>10011</v>
      </c>
      <c r="J475" s="95" t="str">
        <f t="shared" si="59"/>
        <v>1477 Morningview Lane New York NY 10011</v>
      </c>
      <c r="K475" s="1" t="s">
        <v>2677</v>
      </c>
      <c r="L475" s="95" t="str">
        <f t="shared" si="60"/>
        <v>646</v>
      </c>
      <c r="M475" s="95" t="str">
        <f t="shared" si="61"/>
        <v>238</v>
      </c>
      <c r="N475" s="95" t="str">
        <f t="shared" si="62"/>
        <v>5360</v>
      </c>
      <c r="O475" s="1" t="s">
        <v>2676</v>
      </c>
      <c r="P475" s="95" t="str">
        <f t="shared" si="63"/>
        <v>RonaldJSawyer</v>
      </c>
    </row>
    <row r="476" spans="1:16">
      <c r="A476" s="1" t="s">
        <v>279</v>
      </c>
      <c r="B476" s="95" t="str">
        <f t="shared" si="56"/>
        <v>Joseph</v>
      </c>
      <c r="C476" s="1" t="s">
        <v>705</v>
      </c>
      <c r="D476" s="95" t="str">
        <f t="shared" si="57"/>
        <v>Oliver</v>
      </c>
      <c r="E476" s="95" t="str">
        <f t="shared" si="58"/>
        <v>Joseph Oliver</v>
      </c>
      <c r="F476" s="1" t="s">
        <v>2678</v>
      </c>
      <c r="G476" s="1" t="s">
        <v>719</v>
      </c>
      <c r="H476" s="1" t="s">
        <v>127</v>
      </c>
      <c r="I476" s="1">
        <v>44115</v>
      </c>
      <c r="J476" s="95" t="str">
        <f t="shared" si="59"/>
        <v>3294 Glenwood Avenue Cleveland OH 44115</v>
      </c>
      <c r="K476" s="1" t="s">
        <v>2680</v>
      </c>
      <c r="L476" s="95" t="str">
        <f t="shared" si="60"/>
        <v>216</v>
      </c>
      <c r="M476" s="95" t="str">
        <f t="shared" si="61"/>
        <v>263</v>
      </c>
      <c r="N476" s="95" t="str">
        <f t="shared" si="62"/>
        <v>2475</v>
      </c>
      <c r="O476" s="1" t="s">
        <v>2679</v>
      </c>
      <c r="P476" s="95" t="str">
        <f t="shared" si="63"/>
        <v>JosephBOliver</v>
      </c>
    </row>
    <row r="477" spans="1:16">
      <c r="A477" s="1" t="s">
        <v>1897</v>
      </c>
      <c r="B477" s="95" t="str">
        <f t="shared" si="56"/>
        <v>Carl</v>
      </c>
      <c r="C477" s="1" t="s">
        <v>2681</v>
      </c>
      <c r="D477" s="95" t="str">
        <f t="shared" si="57"/>
        <v>Weis</v>
      </c>
      <c r="E477" s="95" t="str">
        <f t="shared" si="58"/>
        <v>Carl Weis</v>
      </c>
      <c r="F477" s="1" t="s">
        <v>2682</v>
      </c>
      <c r="G477" s="1" t="s">
        <v>2683</v>
      </c>
      <c r="H477" s="1" t="s">
        <v>108</v>
      </c>
      <c r="I477" s="1">
        <v>66438</v>
      </c>
      <c r="J477" s="95" t="str">
        <f t="shared" si="59"/>
        <v>509 Maloy Court Home KS 66438</v>
      </c>
      <c r="K477" s="1" t="s">
        <v>2685</v>
      </c>
      <c r="L477" s="95" t="str">
        <f t="shared" si="60"/>
        <v>785</v>
      </c>
      <c r="M477" s="95" t="str">
        <f t="shared" si="61"/>
        <v>382</v>
      </c>
      <c r="N477" s="95" t="str">
        <f t="shared" si="62"/>
        <v>4302</v>
      </c>
      <c r="O477" s="1" t="s">
        <v>2684</v>
      </c>
      <c r="P477" s="95" t="str">
        <f t="shared" si="63"/>
        <v>CarlJWeis</v>
      </c>
    </row>
    <row r="478" spans="1:16">
      <c r="A478" s="1" t="s">
        <v>2686</v>
      </c>
      <c r="B478" s="95" t="str">
        <f t="shared" si="56"/>
        <v>Norma</v>
      </c>
      <c r="C478" s="1" t="s">
        <v>2687</v>
      </c>
      <c r="D478" s="95" t="str">
        <f t="shared" si="57"/>
        <v>Folden</v>
      </c>
      <c r="E478" s="95" t="str">
        <f t="shared" si="58"/>
        <v>Norma Folden</v>
      </c>
      <c r="F478" s="1" t="s">
        <v>2688</v>
      </c>
      <c r="G478" s="1" t="s">
        <v>2159</v>
      </c>
      <c r="H478" s="1" t="s">
        <v>96</v>
      </c>
      <c r="I478" s="1">
        <v>91502</v>
      </c>
      <c r="J478" s="95" t="str">
        <f t="shared" si="59"/>
        <v>1037 Edsel Road Burbank CA 91502</v>
      </c>
      <c r="K478" s="1" t="s">
        <v>2690</v>
      </c>
      <c r="L478" s="95" t="str">
        <f t="shared" si="60"/>
        <v>818</v>
      </c>
      <c r="M478" s="95" t="str">
        <f t="shared" si="61"/>
        <v>488</v>
      </c>
      <c r="N478" s="95" t="str">
        <f t="shared" si="62"/>
        <v>1368</v>
      </c>
      <c r="O478" s="1" t="s">
        <v>2689</v>
      </c>
      <c r="P478" s="95" t="str">
        <f t="shared" si="63"/>
        <v>NormaIFolden</v>
      </c>
    </row>
    <row r="479" spans="1:16">
      <c r="A479" s="1" t="s">
        <v>2581</v>
      </c>
      <c r="B479" s="95" t="str">
        <f t="shared" si="56"/>
        <v>Donald</v>
      </c>
      <c r="C479" s="1" t="s">
        <v>2691</v>
      </c>
      <c r="D479" s="95" t="str">
        <f t="shared" si="57"/>
        <v>Blevins</v>
      </c>
      <c r="E479" s="95" t="str">
        <f t="shared" si="58"/>
        <v>Donald Blevins</v>
      </c>
      <c r="F479" s="1" t="s">
        <v>2692</v>
      </c>
      <c r="G479" s="1" t="s">
        <v>2693</v>
      </c>
      <c r="H479" s="1" t="s">
        <v>128</v>
      </c>
      <c r="I479" s="1">
        <v>74120</v>
      </c>
      <c r="J479" s="95" t="str">
        <f t="shared" si="59"/>
        <v>1804 Camel Back Road Tulsa OK 74120</v>
      </c>
      <c r="K479" s="1" t="s">
        <v>2695</v>
      </c>
      <c r="L479" s="95" t="str">
        <f t="shared" si="60"/>
        <v>918</v>
      </c>
      <c r="M479" s="95" t="str">
        <f t="shared" si="61"/>
        <v>581</v>
      </c>
      <c r="N479" s="95" t="str">
        <f t="shared" si="62"/>
        <v>6967</v>
      </c>
      <c r="O479" s="1" t="s">
        <v>2694</v>
      </c>
      <c r="P479" s="95" t="str">
        <f t="shared" si="63"/>
        <v>DonaldABlevins</v>
      </c>
    </row>
    <row r="480" spans="1:16">
      <c r="A480" s="1" t="s">
        <v>1032</v>
      </c>
      <c r="B480" s="95" t="str">
        <f t="shared" si="56"/>
        <v>Sam</v>
      </c>
      <c r="C480" s="1" t="s">
        <v>1679</v>
      </c>
      <c r="D480" s="95" t="str">
        <f t="shared" si="57"/>
        <v>Perry</v>
      </c>
      <c r="E480" s="95" t="str">
        <f t="shared" si="58"/>
        <v>Sam Perry</v>
      </c>
      <c r="F480" s="1" t="s">
        <v>2696</v>
      </c>
      <c r="G480" s="1" t="s">
        <v>2660</v>
      </c>
      <c r="H480" s="1" t="s">
        <v>136</v>
      </c>
      <c r="I480" s="1">
        <v>84104</v>
      </c>
      <c r="J480" s="95" t="str">
        <f t="shared" si="59"/>
        <v>4565 Philadelphia Avenue Salt Lake City UT 84104</v>
      </c>
      <c r="K480" s="1" t="s">
        <v>2698</v>
      </c>
      <c r="L480" s="95" t="str">
        <f t="shared" si="60"/>
        <v>801</v>
      </c>
      <c r="M480" s="95" t="str">
        <f t="shared" si="61"/>
        <v>301</v>
      </c>
      <c r="N480" s="95" t="str">
        <f t="shared" si="62"/>
        <v>3595</v>
      </c>
      <c r="O480" s="1" t="s">
        <v>2697</v>
      </c>
      <c r="P480" s="95" t="str">
        <f t="shared" si="63"/>
        <v>SamAPerry</v>
      </c>
    </row>
    <row r="481" spans="1:16">
      <c r="A481" s="1" t="s">
        <v>2450</v>
      </c>
      <c r="B481" s="95" t="str">
        <f t="shared" si="56"/>
        <v>Frances</v>
      </c>
      <c r="C481" s="1" t="s">
        <v>2699</v>
      </c>
      <c r="D481" s="95" t="str">
        <f t="shared" si="57"/>
        <v>Coleman</v>
      </c>
      <c r="E481" s="95" t="str">
        <f t="shared" si="58"/>
        <v>Frances Coleman</v>
      </c>
      <c r="F481" s="1" t="s">
        <v>2700</v>
      </c>
      <c r="G481" s="1" t="s">
        <v>2701</v>
      </c>
      <c r="H481" s="1" t="s">
        <v>138</v>
      </c>
      <c r="I481" s="1">
        <v>23502</v>
      </c>
      <c r="J481" s="95" t="str">
        <f t="shared" si="59"/>
        <v>2198 Pinchelone Street Norfolk VA 23502</v>
      </c>
      <c r="K481" s="1" t="s">
        <v>2703</v>
      </c>
      <c r="L481" s="95" t="str">
        <f t="shared" si="60"/>
        <v>757</v>
      </c>
      <c r="M481" s="95" t="str">
        <f t="shared" si="61"/>
        <v>371</v>
      </c>
      <c r="N481" s="95" t="str">
        <f t="shared" si="62"/>
        <v>8587</v>
      </c>
      <c r="O481" s="1" t="s">
        <v>2702</v>
      </c>
      <c r="P481" s="95" t="str">
        <f t="shared" si="63"/>
        <v>FrancesSColeman</v>
      </c>
    </row>
    <row r="482" spans="1:16">
      <c r="A482" s="1" t="s">
        <v>567</v>
      </c>
      <c r="B482" s="95" t="str">
        <f t="shared" si="56"/>
        <v>David</v>
      </c>
      <c r="C482" s="1" t="s">
        <v>534</v>
      </c>
      <c r="D482" s="95" t="str">
        <f t="shared" si="57"/>
        <v>Williams</v>
      </c>
      <c r="E482" s="95" t="str">
        <f t="shared" si="58"/>
        <v>David Williams</v>
      </c>
      <c r="F482" s="1" t="s">
        <v>2704</v>
      </c>
      <c r="G482" s="1" t="s">
        <v>2705</v>
      </c>
      <c r="H482" s="1" t="s">
        <v>96</v>
      </c>
      <c r="I482" s="1">
        <v>95204</v>
      </c>
      <c r="J482" s="95" t="str">
        <f t="shared" si="59"/>
        <v>1202 Freed Drive Stockton CA 95204</v>
      </c>
      <c r="K482" s="1" t="s">
        <v>2707</v>
      </c>
      <c r="L482" s="95" t="str">
        <f t="shared" si="60"/>
        <v>209</v>
      </c>
      <c r="M482" s="95" t="str">
        <f t="shared" si="61"/>
        <v>774</v>
      </c>
      <c r="N482" s="95" t="str">
        <f t="shared" si="62"/>
        <v>2113</v>
      </c>
      <c r="O482" s="1" t="s">
        <v>2706</v>
      </c>
      <c r="P482" s="95" t="str">
        <f t="shared" si="63"/>
        <v>DavidSWilliams</v>
      </c>
    </row>
    <row r="483" spans="1:16">
      <c r="A483" s="1" t="s">
        <v>2708</v>
      </c>
      <c r="B483" s="95" t="str">
        <f t="shared" si="56"/>
        <v>Madeline</v>
      </c>
      <c r="C483" s="1" t="s">
        <v>2709</v>
      </c>
      <c r="D483" s="95" t="str">
        <f t="shared" si="57"/>
        <v>Headley</v>
      </c>
      <c r="E483" s="95" t="str">
        <f t="shared" si="58"/>
        <v>Madeline Headley</v>
      </c>
      <c r="F483" s="1" t="s">
        <v>2710</v>
      </c>
      <c r="G483" s="1" t="s">
        <v>2711</v>
      </c>
      <c r="H483" s="1" t="s">
        <v>124</v>
      </c>
      <c r="I483" s="1">
        <v>13411</v>
      </c>
      <c r="J483" s="95" t="str">
        <f t="shared" si="59"/>
        <v>844 Browning Lane New Berlin NY 13411</v>
      </c>
      <c r="K483" s="1" t="s">
        <v>2713</v>
      </c>
      <c r="L483" s="95" t="str">
        <f t="shared" si="60"/>
        <v>607</v>
      </c>
      <c r="M483" s="95" t="str">
        <f t="shared" si="61"/>
        <v>847</v>
      </c>
      <c r="N483" s="95" t="str">
        <f t="shared" si="62"/>
        <v>7803</v>
      </c>
      <c r="O483" s="1" t="s">
        <v>2712</v>
      </c>
      <c r="P483" s="95" t="str">
        <f t="shared" si="63"/>
        <v>MadelineTHeadley</v>
      </c>
    </row>
    <row r="484" spans="1:16">
      <c r="A484" s="1" t="s">
        <v>574</v>
      </c>
      <c r="B484" s="95" t="str">
        <f t="shared" si="56"/>
        <v>Gilbert</v>
      </c>
      <c r="C484" s="1" t="s">
        <v>2658</v>
      </c>
      <c r="D484" s="95" t="str">
        <f t="shared" si="57"/>
        <v>Dawson</v>
      </c>
      <c r="E484" s="95" t="str">
        <f t="shared" si="58"/>
        <v>Gilbert Dawson</v>
      </c>
      <c r="F484" s="1" t="s">
        <v>2714</v>
      </c>
      <c r="G484" s="1" t="s">
        <v>195</v>
      </c>
      <c r="H484" s="1" t="s">
        <v>105</v>
      </c>
      <c r="I484" s="1">
        <v>60610</v>
      </c>
      <c r="J484" s="95" t="str">
        <f t="shared" si="59"/>
        <v>1032 Cecil Street Chicago IL 60610</v>
      </c>
      <c r="K484" s="1" t="s">
        <v>2716</v>
      </c>
      <c r="L484" s="95" t="str">
        <f t="shared" si="60"/>
        <v>312</v>
      </c>
      <c r="M484" s="95" t="str">
        <f t="shared" si="61"/>
        <v>274</v>
      </c>
      <c r="N484" s="95" t="str">
        <f t="shared" si="62"/>
        <v>6550</v>
      </c>
      <c r="O484" s="1" t="s">
        <v>2715</v>
      </c>
      <c r="P484" s="95" t="str">
        <f t="shared" si="63"/>
        <v>GilbertEDawson</v>
      </c>
    </row>
    <row r="485" spans="1:16">
      <c r="A485" s="1" t="s">
        <v>1225</v>
      </c>
      <c r="B485" s="95" t="str">
        <f t="shared" si="56"/>
        <v>William</v>
      </c>
      <c r="C485" s="1" t="s">
        <v>2717</v>
      </c>
      <c r="D485" s="95" t="str">
        <f t="shared" si="57"/>
        <v>Barber</v>
      </c>
      <c r="E485" s="95" t="str">
        <f t="shared" si="58"/>
        <v>William Barber</v>
      </c>
      <c r="F485" s="1" t="s">
        <v>2718</v>
      </c>
      <c r="G485" s="1" t="s">
        <v>2719</v>
      </c>
      <c r="H485" s="1" t="s">
        <v>97</v>
      </c>
      <c r="I485" s="1">
        <v>80227</v>
      </c>
      <c r="J485" s="95" t="str">
        <f t="shared" si="59"/>
        <v>591 Tavern Place Lakewood CO 80227</v>
      </c>
      <c r="K485" s="1" t="s">
        <v>2721</v>
      </c>
      <c r="L485" s="95" t="str">
        <f t="shared" si="60"/>
        <v>303</v>
      </c>
      <c r="M485" s="95" t="str">
        <f t="shared" si="61"/>
        <v>986</v>
      </c>
      <c r="N485" s="95" t="str">
        <f t="shared" si="62"/>
        <v>6439</v>
      </c>
      <c r="O485" s="1" t="s">
        <v>2720</v>
      </c>
      <c r="P485" s="95" t="str">
        <f t="shared" si="63"/>
        <v>WilliamMBarber</v>
      </c>
    </row>
    <row r="486" spans="1:16">
      <c r="A486" s="1" t="s">
        <v>2722</v>
      </c>
      <c r="B486" s="95" t="str">
        <f t="shared" si="56"/>
        <v>Leland</v>
      </c>
      <c r="C486" s="1" t="s">
        <v>1929</v>
      </c>
      <c r="D486" s="95" t="str">
        <f t="shared" si="57"/>
        <v>Lee</v>
      </c>
      <c r="E486" s="95" t="str">
        <f t="shared" si="58"/>
        <v>Leland Lee</v>
      </c>
      <c r="F486" s="1" t="s">
        <v>2723</v>
      </c>
      <c r="G486" s="1" t="s">
        <v>707</v>
      </c>
      <c r="H486" s="1" t="s">
        <v>92</v>
      </c>
      <c r="I486" s="1">
        <v>35203</v>
      </c>
      <c r="J486" s="95" t="str">
        <f t="shared" si="59"/>
        <v>2636 Broad Street Birmingham AL 35203</v>
      </c>
      <c r="K486" s="1" t="s">
        <v>2725</v>
      </c>
      <c r="L486" s="95" t="str">
        <f t="shared" si="60"/>
        <v>205</v>
      </c>
      <c r="M486" s="95" t="str">
        <f t="shared" si="61"/>
        <v>442</v>
      </c>
      <c r="N486" s="95" t="str">
        <f t="shared" si="62"/>
        <v>9042</v>
      </c>
      <c r="O486" s="1" t="s">
        <v>2724</v>
      </c>
      <c r="P486" s="95" t="str">
        <f t="shared" si="63"/>
        <v>LelandJLee</v>
      </c>
    </row>
    <row r="487" spans="1:16">
      <c r="A487" s="1" t="s">
        <v>384</v>
      </c>
      <c r="B487" s="95" t="str">
        <f t="shared" si="56"/>
        <v>Taylor</v>
      </c>
      <c r="C487" s="1" t="s">
        <v>800</v>
      </c>
      <c r="D487" s="95" t="str">
        <f t="shared" si="57"/>
        <v>Young</v>
      </c>
      <c r="E487" s="95" t="str">
        <f t="shared" si="58"/>
        <v>Taylor Young</v>
      </c>
      <c r="F487" s="1" t="s">
        <v>2726</v>
      </c>
      <c r="G487" s="1" t="s">
        <v>2727</v>
      </c>
      <c r="H487" s="1" t="s">
        <v>105</v>
      </c>
      <c r="I487" s="1">
        <v>61301</v>
      </c>
      <c r="J487" s="95" t="str">
        <f t="shared" si="59"/>
        <v>151 Emeral Dreams Drive La Salle IL 61301</v>
      </c>
      <c r="K487" s="1" t="s">
        <v>2729</v>
      </c>
      <c r="L487" s="95" t="str">
        <f t="shared" si="60"/>
        <v>815</v>
      </c>
      <c r="M487" s="95" t="str">
        <f t="shared" si="61"/>
        <v>224</v>
      </c>
      <c r="N487" s="95" t="str">
        <f t="shared" si="62"/>
        <v>1168</v>
      </c>
      <c r="O487" s="1" t="s">
        <v>2728</v>
      </c>
      <c r="P487" s="95" t="str">
        <f t="shared" si="63"/>
        <v>TaylorMYoung</v>
      </c>
    </row>
    <row r="488" spans="1:16">
      <c r="A488" s="1" t="s">
        <v>1251</v>
      </c>
      <c r="B488" s="95" t="str">
        <f t="shared" si="56"/>
        <v>Lucy</v>
      </c>
      <c r="C488" s="1" t="s">
        <v>2730</v>
      </c>
      <c r="D488" s="95" t="str">
        <f t="shared" si="57"/>
        <v>Delgado</v>
      </c>
      <c r="E488" s="95" t="str">
        <f t="shared" si="58"/>
        <v>Lucy Delgado</v>
      </c>
      <c r="F488" s="1" t="s">
        <v>2731</v>
      </c>
      <c r="G488" s="1" t="s">
        <v>2732</v>
      </c>
      <c r="H488" s="1" t="s">
        <v>123</v>
      </c>
      <c r="I488" s="1">
        <v>88113</v>
      </c>
      <c r="J488" s="95" t="str">
        <f t="shared" si="59"/>
        <v>242 Byrd Lane Causey NM 88113</v>
      </c>
      <c r="K488" s="1" t="s">
        <v>2734</v>
      </c>
      <c r="L488" s="95" t="str">
        <f t="shared" si="60"/>
        <v>505</v>
      </c>
      <c r="M488" s="95" t="str">
        <f t="shared" si="61"/>
        <v>273</v>
      </c>
      <c r="N488" s="95" t="str">
        <f t="shared" si="62"/>
        <v>1301</v>
      </c>
      <c r="O488" s="1" t="s">
        <v>2733</v>
      </c>
      <c r="P488" s="95" t="str">
        <f t="shared" si="63"/>
        <v>LucyDDelgado</v>
      </c>
    </row>
    <row r="489" spans="1:16">
      <c r="A489" s="1" t="s">
        <v>2735</v>
      </c>
      <c r="B489" s="95" t="str">
        <f t="shared" si="56"/>
        <v>Tom</v>
      </c>
      <c r="C489" s="1" t="s">
        <v>2736</v>
      </c>
      <c r="D489" s="95" t="str">
        <f t="shared" si="57"/>
        <v>Webb</v>
      </c>
      <c r="E489" s="95" t="str">
        <f t="shared" si="58"/>
        <v>Tom Webb</v>
      </c>
      <c r="F489" s="1" t="s">
        <v>2737</v>
      </c>
      <c r="G489" s="1" t="s">
        <v>2738</v>
      </c>
      <c r="H489" s="1" t="s">
        <v>118</v>
      </c>
      <c r="I489" s="1">
        <v>59258</v>
      </c>
      <c r="J489" s="95" t="str">
        <f t="shared" si="59"/>
        <v>2451 Richison Drive Reserve MT 59258</v>
      </c>
      <c r="K489" s="1" t="s">
        <v>2740</v>
      </c>
      <c r="L489" s="95" t="str">
        <f t="shared" si="60"/>
        <v>406</v>
      </c>
      <c r="M489" s="95" t="str">
        <f t="shared" si="61"/>
        <v>286</v>
      </c>
      <c r="N489" s="95" t="str">
        <f t="shared" si="62"/>
        <v>3178</v>
      </c>
      <c r="O489" s="1" t="s">
        <v>2739</v>
      </c>
      <c r="P489" s="95" t="str">
        <f t="shared" si="63"/>
        <v>TomDWebb</v>
      </c>
    </row>
    <row r="490" spans="1:16">
      <c r="A490" s="1" t="s">
        <v>1567</v>
      </c>
      <c r="B490" s="95" t="str">
        <f t="shared" si="56"/>
        <v>Frank</v>
      </c>
      <c r="C490" s="1" t="s">
        <v>1690</v>
      </c>
      <c r="D490" s="95" t="str">
        <f t="shared" si="57"/>
        <v>Olson</v>
      </c>
      <c r="E490" s="95" t="str">
        <f t="shared" si="58"/>
        <v>Frank Olson</v>
      </c>
      <c r="F490" s="1" t="s">
        <v>2741</v>
      </c>
      <c r="G490" s="1" t="s">
        <v>73</v>
      </c>
      <c r="H490" s="1" t="s">
        <v>124</v>
      </c>
      <c r="I490" s="1">
        <v>10011</v>
      </c>
      <c r="J490" s="95" t="str">
        <f t="shared" si="59"/>
        <v>129 Benedum Drive New York NY 10011</v>
      </c>
      <c r="K490" s="1" t="s">
        <v>2743</v>
      </c>
      <c r="L490" s="95" t="str">
        <f t="shared" si="60"/>
        <v>845</v>
      </c>
      <c r="M490" s="95" t="str">
        <f t="shared" si="61"/>
        <v>367</v>
      </c>
      <c r="N490" s="95" t="str">
        <f t="shared" si="62"/>
        <v>9542</v>
      </c>
      <c r="O490" s="1" t="s">
        <v>2742</v>
      </c>
      <c r="P490" s="95" t="str">
        <f t="shared" si="63"/>
        <v>FrankBOlson</v>
      </c>
    </row>
    <row r="491" spans="1:16">
      <c r="A491" s="1" t="s">
        <v>843</v>
      </c>
      <c r="B491" s="95" t="str">
        <f t="shared" si="56"/>
        <v>Kevin</v>
      </c>
      <c r="C491" s="1" t="s">
        <v>2744</v>
      </c>
      <c r="D491" s="95" t="str">
        <f t="shared" si="57"/>
        <v>Tong</v>
      </c>
      <c r="E491" s="95" t="str">
        <f t="shared" si="58"/>
        <v>Kevin Tong</v>
      </c>
      <c r="F491" s="1" t="s">
        <v>2745</v>
      </c>
      <c r="G491" s="1" t="s">
        <v>2138</v>
      </c>
      <c r="H491" s="1" t="s">
        <v>127</v>
      </c>
      <c r="I491" s="1">
        <v>43613</v>
      </c>
      <c r="J491" s="95" t="str">
        <f t="shared" si="59"/>
        <v>4750 Cedarstone Drive Toledo OH 43613</v>
      </c>
      <c r="K491" s="1" t="s">
        <v>2747</v>
      </c>
      <c r="L491" s="95" t="str">
        <f t="shared" si="60"/>
        <v>419</v>
      </c>
      <c r="M491" s="95" t="str">
        <f t="shared" si="61"/>
        <v>407</v>
      </c>
      <c r="N491" s="95" t="str">
        <f t="shared" si="62"/>
        <v>5401</v>
      </c>
      <c r="O491" s="1" t="s">
        <v>2746</v>
      </c>
      <c r="P491" s="95" t="str">
        <f t="shared" si="63"/>
        <v>KevinMTong</v>
      </c>
    </row>
    <row r="492" spans="1:16">
      <c r="A492" s="1" t="s">
        <v>1934</v>
      </c>
      <c r="B492" s="95" t="str">
        <f t="shared" si="56"/>
        <v>Amy</v>
      </c>
      <c r="C492" s="1" t="s">
        <v>2748</v>
      </c>
      <c r="D492" s="95" t="str">
        <f t="shared" si="57"/>
        <v>Carpenter</v>
      </c>
      <c r="E492" s="95" t="str">
        <f t="shared" si="58"/>
        <v>Amy Carpenter</v>
      </c>
      <c r="F492" s="1" t="s">
        <v>2749</v>
      </c>
      <c r="G492" s="1" t="s">
        <v>2750</v>
      </c>
      <c r="H492" s="1" t="s">
        <v>92</v>
      </c>
      <c r="I492" s="1">
        <v>36104</v>
      </c>
      <c r="J492" s="95" t="str">
        <f t="shared" si="59"/>
        <v>912 Turkey Pen Lane Montgomery AL 36104</v>
      </c>
      <c r="K492" s="1" t="s">
        <v>2752</v>
      </c>
      <c r="L492" s="95" t="str">
        <f t="shared" si="60"/>
        <v>334</v>
      </c>
      <c r="M492" s="95" t="str">
        <f t="shared" si="61"/>
        <v>549</v>
      </c>
      <c r="N492" s="95" t="str">
        <f t="shared" si="62"/>
        <v>8128</v>
      </c>
      <c r="O492" s="1" t="s">
        <v>2751</v>
      </c>
      <c r="P492" s="95" t="str">
        <f t="shared" si="63"/>
        <v>AmyJCarpenter</v>
      </c>
    </row>
    <row r="493" spans="1:16">
      <c r="A493" s="1" t="s">
        <v>1225</v>
      </c>
      <c r="B493" s="95" t="str">
        <f t="shared" si="56"/>
        <v>William</v>
      </c>
      <c r="C493" s="1" t="s">
        <v>1829</v>
      </c>
      <c r="D493" s="95" t="str">
        <f t="shared" si="57"/>
        <v>Hall</v>
      </c>
      <c r="E493" s="95" t="str">
        <f t="shared" si="58"/>
        <v>William Hall</v>
      </c>
      <c r="F493" s="1" t="s">
        <v>2753</v>
      </c>
      <c r="G493" s="1" t="s">
        <v>2754</v>
      </c>
      <c r="H493" s="1" t="s">
        <v>131</v>
      </c>
      <c r="I493" s="1">
        <v>2919</v>
      </c>
      <c r="J493" s="95" t="str">
        <f t="shared" si="59"/>
        <v>3989 Crummit Lane Johnston RI 2919</v>
      </c>
      <c r="K493" s="1" t="s">
        <v>2756</v>
      </c>
      <c r="L493" s="95" t="str">
        <f t="shared" si="60"/>
        <v>401</v>
      </c>
      <c r="M493" s="95" t="str">
        <f t="shared" si="61"/>
        <v>925</v>
      </c>
      <c r="N493" s="95" t="str">
        <f t="shared" si="62"/>
        <v>8657</v>
      </c>
      <c r="O493" s="1" t="s">
        <v>2755</v>
      </c>
      <c r="P493" s="95" t="str">
        <f t="shared" si="63"/>
        <v>WilliamJHall</v>
      </c>
    </row>
    <row r="494" spans="1:16">
      <c r="A494" s="1" t="s">
        <v>843</v>
      </c>
      <c r="B494" s="95" t="str">
        <f t="shared" si="56"/>
        <v>Kevin</v>
      </c>
      <c r="C494" s="1" t="s">
        <v>2757</v>
      </c>
      <c r="D494" s="95" t="str">
        <f t="shared" si="57"/>
        <v>Mullen</v>
      </c>
      <c r="E494" s="95" t="str">
        <f t="shared" si="58"/>
        <v>Kevin Mullen</v>
      </c>
      <c r="F494" s="1" t="s">
        <v>2758</v>
      </c>
      <c r="G494" s="1" t="s">
        <v>2759</v>
      </c>
      <c r="H494" s="1" t="s">
        <v>116</v>
      </c>
      <c r="I494" s="1">
        <v>39531</v>
      </c>
      <c r="J494" s="95" t="str">
        <f t="shared" si="59"/>
        <v>2953 Coventry Court Biloxi MS 39531</v>
      </c>
      <c r="K494" s="1" t="s">
        <v>2761</v>
      </c>
      <c r="L494" s="95" t="str">
        <f t="shared" si="60"/>
        <v>228</v>
      </c>
      <c r="M494" s="95" t="str">
        <f t="shared" si="61"/>
        <v>222</v>
      </c>
      <c r="N494" s="95" t="str">
        <f t="shared" si="62"/>
        <v>3010</v>
      </c>
      <c r="O494" s="1" t="s">
        <v>2760</v>
      </c>
      <c r="P494" s="95" t="str">
        <f t="shared" si="63"/>
        <v>KevinBMullen</v>
      </c>
    </row>
    <row r="495" spans="1:16">
      <c r="A495" s="1" t="s">
        <v>2762</v>
      </c>
      <c r="B495" s="95" t="str">
        <f t="shared" si="56"/>
        <v>Arthur</v>
      </c>
      <c r="C495" s="1" t="s">
        <v>2763</v>
      </c>
      <c r="D495" s="95" t="str">
        <f t="shared" si="57"/>
        <v>Pharris</v>
      </c>
      <c r="E495" s="95" t="str">
        <f t="shared" si="58"/>
        <v>Arthur Pharris</v>
      </c>
      <c r="F495" s="1" t="s">
        <v>2764</v>
      </c>
      <c r="G495" s="1" t="s">
        <v>2765</v>
      </c>
      <c r="H495" s="1" t="s">
        <v>108</v>
      </c>
      <c r="I495" s="1">
        <v>67202</v>
      </c>
      <c r="J495" s="95" t="str">
        <f t="shared" si="59"/>
        <v>1324 Roosevelt Road Wichita KS 67202</v>
      </c>
      <c r="K495" s="1" t="s">
        <v>2767</v>
      </c>
      <c r="L495" s="95" t="str">
        <f t="shared" si="60"/>
        <v>620</v>
      </c>
      <c r="M495" s="95" t="str">
        <f t="shared" si="61"/>
        <v>307</v>
      </c>
      <c r="N495" s="95" t="str">
        <f t="shared" si="62"/>
        <v>0819</v>
      </c>
      <c r="O495" s="1" t="s">
        <v>2766</v>
      </c>
      <c r="P495" s="95" t="str">
        <f t="shared" si="63"/>
        <v>ArthurJPharris</v>
      </c>
    </row>
    <row r="496" spans="1:16">
      <c r="A496" s="1" t="s">
        <v>2768</v>
      </c>
      <c r="B496" s="95" t="str">
        <f t="shared" si="56"/>
        <v>Wayne</v>
      </c>
      <c r="C496" s="1" t="s">
        <v>2769</v>
      </c>
      <c r="D496" s="95" t="str">
        <f t="shared" si="57"/>
        <v>Dray</v>
      </c>
      <c r="E496" s="95" t="str">
        <f t="shared" si="58"/>
        <v>Wayne Dray</v>
      </c>
      <c r="F496" s="1" t="s">
        <v>2770</v>
      </c>
      <c r="G496" s="1" t="s">
        <v>2771</v>
      </c>
      <c r="H496" s="1" t="s">
        <v>96</v>
      </c>
      <c r="I496" s="1">
        <v>95624</v>
      </c>
      <c r="J496" s="95" t="str">
        <f t="shared" si="59"/>
        <v>3578 Highland View Drive Elk Grove CA 95624</v>
      </c>
      <c r="K496" s="1" t="s">
        <v>2773</v>
      </c>
      <c r="L496" s="95" t="str">
        <f t="shared" si="60"/>
        <v>916</v>
      </c>
      <c r="M496" s="95" t="str">
        <f t="shared" si="61"/>
        <v>688</v>
      </c>
      <c r="N496" s="95" t="str">
        <f t="shared" si="62"/>
        <v>8108</v>
      </c>
      <c r="O496" s="1" t="s">
        <v>2772</v>
      </c>
      <c r="P496" s="95" t="str">
        <f t="shared" si="63"/>
        <v>WayneRDray</v>
      </c>
    </row>
    <row r="497" spans="1:16">
      <c r="A497" s="1" t="s">
        <v>2774</v>
      </c>
      <c r="B497" s="95" t="str">
        <f t="shared" si="56"/>
        <v>Chance</v>
      </c>
      <c r="C497" s="1" t="s">
        <v>2775</v>
      </c>
      <c r="D497" s="95" t="str">
        <f t="shared" si="57"/>
        <v>Crump</v>
      </c>
      <c r="E497" s="95" t="str">
        <f t="shared" si="58"/>
        <v>Chance Crump</v>
      </c>
      <c r="F497" s="1" t="s">
        <v>2776</v>
      </c>
      <c r="G497" s="1" t="s">
        <v>1517</v>
      </c>
      <c r="H497" s="1" t="s">
        <v>110</v>
      </c>
      <c r="I497" s="1">
        <v>70601</v>
      </c>
      <c r="J497" s="95" t="str">
        <f t="shared" si="59"/>
        <v>762 Sarah Drive Lake Charles LA 70601</v>
      </c>
      <c r="K497" s="1" t="s">
        <v>2778</v>
      </c>
      <c r="L497" s="95" t="str">
        <f t="shared" si="60"/>
        <v>337</v>
      </c>
      <c r="M497" s="95" t="str">
        <f t="shared" si="61"/>
        <v>503</v>
      </c>
      <c r="N497" s="95" t="str">
        <f t="shared" si="62"/>
        <v>6181</v>
      </c>
      <c r="O497" s="1" t="s">
        <v>2777</v>
      </c>
      <c r="P497" s="95" t="str">
        <f t="shared" si="63"/>
        <v>ChanceSCrump</v>
      </c>
    </row>
    <row r="498" spans="1:16">
      <c r="A498" s="1" t="s">
        <v>330</v>
      </c>
      <c r="B498" s="95" t="str">
        <f t="shared" si="56"/>
        <v>Julie</v>
      </c>
      <c r="C498" s="1" t="s">
        <v>2779</v>
      </c>
      <c r="D498" s="95" t="str">
        <f t="shared" si="57"/>
        <v>Ross</v>
      </c>
      <c r="E498" s="95" t="str">
        <f t="shared" si="58"/>
        <v>Julie Ross</v>
      </c>
      <c r="F498" s="1" t="s">
        <v>2780</v>
      </c>
      <c r="G498" s="1" t="s">
        <v>1212</v>
      </c>
      <c r="H498" s="1" t="s">
        <v>105</v>
      </c>
      <c r="I498" s="1">
        <v>60090</v>
      </c>
      <c r="J498" s="95" t="str">
        <f t="shared" si="59"/>
        <v>1190 Hog Camp Road Wheeling IL 60090</v>
      </c>
      <c r="K498" s="1" t="s">
        <v>2782</v>
      </c>
      <c r="L498" s="95" t="str">
        <f t="shared" si="60"/>
        <v>708</v>
      </c>
      <c r="M498" s="95" t="str">
        <f t="shared" si="61"/>
        <v>435</v>
      </c>
      <c r="N498" s="95" t="str">
        <f t="shared" si="62"/>
        <v>1491</v>
      </c>
      <c r="O498" s="1" t="s">
        <v>2781</v>
      </c>
      <c r="P498" s="95" t="str">
        <f t="shared" si="63"/>
        <v>JulieCRoss</v>
      </c>
    </row>
    <row r="499" spans="1:16">
      <c r="A499" s="1" t="s">
        <v>2783</v>
      </c>
      <c r="B499" s="95" t="str">
        <f t="shared" si="56"/>
        <v>Stacey</v>
      </c>
      <c r="C499" s="1" t="s">
        <v>2784</v>
      </c>
      <c r="D499" s="95" t="str">
        <f t="shared" si="57"/>
        <v>Haynes</v>
      </c>
      <c r="E499" s="95" t="str">
        <f t="shared" si="58"/>
        <v>Stacey Haynes</v>
      </c>
      <c r="F499" s="1" t="s">
        <v>2785</v>
      </c>
      <c r="G499" s="1" t="s">
        <v>2786</v>
      </c>
      <c r="H499" s="1" t="s">
        <v>117</v>
      </c>
      <c r="I499" s="1">
        <v>66712</v>
      </c>
      <c r="J499" s="95" t="str">
        <f t="shared" si="59"/>
        <v>3039 Briarwood Road Arma MO 66712</v>
      </c>
      <c r="K499" s="1" t="s">
        <v>2788</v>
      </c>
      <c r="L499" s="95" t="str">
        <f t="shared" si="60"/>
        <v>417</v>
      </c>
      <c r="M499" s="95" t="str">
        <f t="shared" si="61"/>
        <v>769</v>
      </c>
      <c r="N499" s="95" t="str">
        <f t="shared" si="62"/>
        <v>1953</v>
      </c>
      <c r="O499" s="1" t="s">
        <v>2787</v>
      </c>
      <c r="P499" s="95" t="str">
        <f t="shared" si="63"/>
        <v>StaceyLHaynes</v>
      </c>
    </row>
    <row r="500" spans="1:16">
      <c r="A500" s="1" t="s">
        <v>2789</v>
      </c>
      <c r="B500" s="95" t="str">
        <f t="shared" si="56"/>
        <v>Lucille</v>
      </c>
      <c r="C500" s="1" t="s">
        <v>2790</v>
      </c>
      <c r="D500" s="95" t="str">
        <f t="shared" si="57"/>
        <v>Moss</v>
      </c>
      <c r="E500" s="95" t="str">
        <f t="shared" si="58"/>
        <v>Lucille Moss</v>
      </c>
      <c r="F500" s="1" t="s">
        <v>2791</v>
      </c>
      <c r="G500" s="1" t="s">
        <v>725</v>
      </c>
      <c r="H500" s="1" t="s">
        <v>112</v>
      </c>
      <c r="I500" s="1">
        <v>21201</v>
      </c>
      <c r="J500" s="95" t="str">
        <f t="shared" si="59"/>
        <v>1929 Beechwood Drive Baltimore MD 21201</v>
      </c>
      <c r="K500" s="1" t="s">
        <v>2793</v>
      </c>
      <c r="L500" s="95" t="str">
        <f t="shared" si="60"/>
        <v>410</v>
      </c>
      <c r="M500" s="95" t="str">
        <f t="shared" si="61"/>
        <v>972</v>
      </c>
      <c r="N500" s="95" t="str">
        <f t="shared" si="62"/>
        <v>3074</v>
      </c>
      <c r="O500" s="1" t="s">
        <v>2792</v>
      </c>
      <c r="P500" s="95" t="str">
        <f t="shared" si="63"/>
        <v>LucilleRMoss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25"/>
  <sheetViews>
    <sheetView topLeftCell="F1" zoomScaleNormal="100" workbookViewId="0">
      <selection activeCell="H1" sqref="H1"/>
    </sheetView>
  </sheetViews>
  <sheetFormatPr baseColWidth="10" defaultColWidth="8.81640625" defaultRowHeight="13.8"/>
  <cols>
    <col min="1" max="1" width="17.6328125" style="1" bestFit="1" customWidth="1"/>
    <col min="2" max="2" width="20.6328125" style="1" customWidth="1"/>
    <col min="3" max="3" width="10.453125" style="1" customWidth="1"/>
    <col min="4" max="4" width="15" style="1" customWidth="1"/>
    <col min="5" max="5" width="13.81640625" style="1" customWidth="1"/>
    <col min="6" max="6" width="32.36328125" style="1" customWidth="1"/>
    <col min="7" max="7" width="21.453125" style="1" customWidth="1"/>
    <col min="8" max="16384" width="8.81640625" style="1"/>
  </cols>
  <sheetData>
    <row r="1" spans="1:9">
      <c r="A1" s="189" t="s">
        <v>198</v>
      </c>
      <c r="B1" s="190" t="s">
        <v>14004</v>
      </c>
      <c r="C1" s="190" t="s">
        <v>14005</v>
      </c>
      <c r="D1" s="189" t="s">
        <v>199</v>
      </c>
      <c r="E1" s="189" t="s">
        <v>14006</v>
      </c>
      <c r="F1" s="189" t="s">
        <v>14007</v>
      </c>
      <c r="G1" s="189" t="s">
        <v>14008</v>
      </c>
      <c r="I1" s="252" t="s">
        <v>14051</v>
      </c>
    </row>
    <row r="2" spans="1:9">
      <c r="A2" s="191" t="s">
        <v>14009</v>
      </c>
      <c r="B2" s="192">
        <v>36368</v>
      </c>
      <c r="C2" s="251">
        <f>YEAR(B2)</f>
        <v>1999</v>
      </c>
      <c r="D2" s="1" t="s">
        <v>200</v>
      </c>
      <c r="E2" s="95" t="str">
        <f>LEFT(D2,3)</f>
        <v>618</v>
      </c>
      <c r="F2" s="193" t="s">
        <v>14010</v>
      </c>
      <c r="G2" s="95" t="str">
        <f>LEFT(F2,SEARCH("@",F2)-1)</f>
        <v>MarcoAurelio99</v>
      </c>
      <c r="H2" s="1" t="str">
        <f>MID(F2,1,FIND("@",F2)-1)</f>
        <v>MarcoAurelio99</v>
      </c>
      <c r="I2" s="1" t="str">
        <f>MID(F2,FIND("@",F2)+1,LEN(F2)-FIND("@",F2))</f>
        <v>gmail.com</v>
      </c>
    </row>
    <row r="3" spans="1:9">
      <c r="A3" s="191" t="s">
        <v>14011</v>
      </c>
      <c r="B3" s="192">
        <v>28816</v>
      </c>
      <c r="C3" s="251">
        <f t="shared" ref="C3:C15" si="0">YEAR(B3)</f>
        <v>1978</v>
      </c>
      <c r="D3" s="1" t="s">
        <v>201</v>
      </c>
      <c r="E3" s="95" t="str">
        <f t="shared" ref="E3:E15" si="1">LEFT(D3,3)</f>
        <v>530</v>
      </c>
      <c r="F3" s="194" t="s">
        <v>14012</v>
      </c>
      <c r="G3" s="95" t="str">
        <f t="shared" ref="G3:G15" si="2">LEFT(F3,SEARCH("@",F3)-1)</f>
        <v>LGzlez51</v>
      </c>
      <c r="H3" s="1" t="str">
        <f t="shared" ref="H3:H15" si="3">MID(F3,1,FIND("@",F3)-1)</f>
        <v>LGzlez51</v>
      </c>
      <c r="I3" s="1" t="str">
        <f t="shared" ref="I3:I15" si="4">MID(F3,FIND("@",F3)+1,LEN(F3)-FIND("@",F3))</f>
        <v>aol.com</v>
      </c>
    </row>
    <row r="4" spans="1:9">
      <c r="A4" s="191" t="s">
        <v>14013</v>
      </c>
      <c r="B4" s="192">
        <v>21178</v>
      </c>
      <c r="C4" s="251">
        <f t="shared" si="0"/>
        <v>1957</v>
      </c>
      <c r="D4" s="1" t="s">
        <v>202</v>
      </c>
      <c r="E4" s="95" t="str">
        <f t="shared" si="1"/>
        <v>908</v>
      </c>
      <c r="F4" s="194" t="s">
        <v>14014</v>
      </c>
      <c r="G4" s="95" t="str">
        <f t="shared" si="2"/>
        <v>Julio_cesar71</v>
      </c>
      <c r="H4" s="1" t="str">
        <f t="shared" si="3"/>
        <v>Julio_cesar71</v>
      </c>
      <c r="I4" s="1" t="str">
        <f t="shared" si="4"/>
        <v>hotmail.com</v>
      </c>
    </row>
    <row r="5" spans="1:9">
      <c r="A5" s="191" t="s">
        <v>14015</v>
      </c>
      <c r="B5" s="192">
        <v>35783</v>
      </c>
      <c r="C5" s="251">
        <f t="shared" si="0"/>
        <v>1997</v>
      </c>
      <c r="D5" s="1" t="s">
        <v>203</v>
      </c>
      <c r="E5" s="95" t="str">
        <f t="shared" si="1"/>
        <v>540</v>
      </c>
      <c r="F5" s="194" t="s">
        <v>14016</v>
      </c>
      <c r="G5" s="95" t="str">
        <f t="shared" si="2"/>
        <v>Adrianamm17</v>
      </c>
      <c r="H5" s="1" t="str">
        <f t="shared" si="3"/>
        <v>Adrianamm17</v>
      </c>
      <c r="I5" s="1" t="str">
        <f t="shared" si="4"/>
        <v>aol.com</v>
      </c>
    </row>
    <row r="6" spans="1:9">
      <c r="A6" s="191" t="s">
        <v>14017</v>
      </c>
      <c r="B6" s="192">
        <v>24711</v>
      </c>
      <c r="C6" s="251">
        <f t="shared" si="0"/>
        <v>1967</v>
      </c>
      <c r="D6" s="1" t="s">
        <v>204</v>
      </c>
      <c r="E6" s="95" t="str">
        <f t="shared" si="1"/>
        <v>225</v>
      </c>
      <c r="F6" s="194" t="s">
        <v>14018</v>
      </c>
      <c r="G6" s="95" t="str">
        <f t="shared" si="2"/>
        <v>Valentinalopezl47</v>
      </c>
      <c r="H6" s="1" t="str">
        <f t="shared" si="3"/>
        <v>Valentinalopezl47</v>
      </c>
      <c r="I6" s="1" t="str">
        <f t="shared" si="4"/>
        <v>gmail.com</v>
      </c>
    </row>
    <row r="7" spans="1:9">
      <c r="A7" s="191" t="s">
        <v>14019</v>
      </c>
      <c r="B7" s="192">
        <v>22260</v>
      </c>
      <c r="C7" s="251">
        <f t="shared" si="0"/>
        <v>1960</v>
      </c>
      <c r="D7" s="1" t="s">
        <v>205</v>
      </c>
      <c r="E7" s="95" t="str">
        <f t="shared" si="1"/>
        <v>503</v>
      </c>
      <c r="F7" s="194" t="s">
        <v>14020</v>
      </c>
      <c r="G7" s="95" t="str">
        <f t="shared" si="2"/>
        <v>Mateo9696</v>
      </c>
      <c r="H7" s="1" t="str">
        <f t="shared" si="3"/>
        <v>Mateo9696</v>
      </c>
      <c r="I7" s="1" t="str">
        <f t="shared" si="4"/>
        <v>aol.com</v>
      </c>
    </row>
    <row r="8" spans="1:9">
      <c r="A8" s="191" t="s">
        <v>14021</v>
      </c>
      <c r="B8" s="192">
        <v>28430</v>
      </c>
      <c r="C8" s="251">
        <f t="shared" si="0"/>
        <v>1977</v>
      </c>
      <c r="D8" s="1" t="s">
        <v>206</v>
      </c>
      <c r="E8" s="95" t="str">
        <f t="shared" si="1"/>
        <v>512</v>
      </c>
      <c r="F8" s="194" t="s">
        <v>14022</v>
      </c>
      <c r="G8" s="95" t="str">
        <f t="shared" si="2"/>
        <v>ClaudiaRod868</v>
      </c>
      <c r="H8" s="1" t="str">
        <f t="shared" si="3"/>
        <v>ClaudiaRod868</v>
      </c>
      <c r="I8" s="1" t="str">
        <f t="shared" si="4"/>
        <v>gmail.com</v>
      </c>
    </row>
    <row r="9" spans="1:9">
      <c r="A9" s="191" t="s">
        <v>14023</v>
      </c>
      <c r="B9" s="192">
        <v>33222</v>
      </c>
      <c r="C9" s="251">
        <f t="shared" si="0"/>
        <v>1990</v>
      </c>
      <c r="D9" s="1" t="s">
        <v>207</v>
      </c>
      <c r="E9" s="95" t="str">
        <f t="shared" si="1"/>
        <v>334</v>
      </c>
      <c r="F9" s="194" t="s">
        <v>14024</v>
      </c>
      <c r="G9" s="95" t="str">
        <f t="shared" si="2"/>
        <v>Alejandro.Perez70</v>
      </c>
      <c r="H9" s="1" t="str">
        <f t="shared" si="3"/>
        <v>Alejandro.Perez70</v>
      </c>
      <c r="I9" s="1" t="str">
        <f t="shared" si="4"/>
        <v>gmail.com</v>
      </c>
    </row>
    <row r="10" spans="1:9">
      <c r="A10" s="191" t="s">
        <v>14025</v>
      </c>
      <c r="B10" s="192">
        <v>22710</v>
      </c>
      <c r="C10" s="251">
        <f t="shared" si="0"/>
        <v>1962</v>
      </c>
      <c r="D10" s="1" t="s">
        <v>208</v>
      </c>
      <c r="E10" s="95" t="str">
        <f t="shared" si="1"/>
        <v>347</v>
      </c>
      <c r="F10" s="194" t="s">
        <v>14026</v>
      </c>
      <c r="G10" s="95" t="str">
        <f t="shared" si="2"/>
        <v>ValeGar93</v>
      </c>
      <c r="H10" s="1" t="str">
        <f t="shared" si="3"/>
        <v>ValeGar93</v>
      </c>
      <c r="I10" s="1" t="str">
        <f t="shared" si="4"/>
        <v>aol.com</v>
      </c>
    </row>
    <row r="11" spans="1:9">
      <c r="A11" s="191" t="s">
        <v>14027</v>
      </c>
      <c r="B11" s="192">
        <v>25079</v>
      </c>
      <c r="C11" s="251">
        <f t="shared" si="0"/>
        <v>1968</v>
      </c>
      <c r="D11" s="1" t="s">
        <v>209</v>
      </c>
      <c r="E11" s="95" t="str">
        <f t="shared" si="1"/>
        <v>518</v>
      </c>
      <c r="F11" s="194" t="s">
        <v>14028</v>
      </c>
      <c r="G11" s="95" t="str">
        <f t="shared" si="2"/>
        <v>Santi-her70</v>
      </c>
      <c r="H11" s="1" t="str">
        <f t="shared" si="3"/>
        <v>Santi-her70</v>
      </c>
      <c r="I11" s="1" t="str">
        <f t="shared" si="4"/>
        <v>gmail.com</v>
      </c>
    </row>
    <row r="12" spans="1:9">
      <c r="A12" s="191" t="s">
        <v>14029</v>
      </c>
      <c r="B12" s="192">
        <v>32076</v>
      </c>
      <c r="C12" s="251">
        <f t="shared" si="0"/>
        <v>1987</v>
      </c>
      <c r="D12" s="1" t="s">
        <v>210</v>
      </c>
      <c r="E12" s="95" t="str">
        <f t="shared" si="1"/>
        <v>979</v>
      </c>
      <c r="F12" s="194" t="s">
        <v>14030</v>
      </c>
      <c r="G12" s="95" t="str">
        <f t="shared" si="2"/>
        <v>Camila__50</v>
      </c>
      <c r="H12" s="1" t="str">
        <f t="shared" si="3"/>
        <v>Camila__50</v>
      </c>
      <c r="I12" s="1" t="str">
        <f t="shared" si="4"/>
        <v>aol.com</v>
      </c>
    </row>
    <row r="13" spans="1:9">
      <c r="A13" s="191" t="s">
        <v>14031</v>
      </c>
      <c r="B13" s="192">
        <v>34573</v>
      </c>
      <c r="C13" s="251">
        <f t="shared" si="0"/>
        <v>1994</v>
      </c>
      <c r="D13" s="1" t="s">
        <v>211</v>
      </c>
      <c r="E13" s="95" t="str">
        <f t="shared" si="1"/>
        <v>254</v>
      </c>
      <c r="F13" s="194" t="s">
        <v>14032</v>
      </c>
      <c r="G13" s="95" t="str">
        <f t="shared" si="2"/>
        <v>Fernandez.carlos28</v>
      </c>
      <c r="H13" s="1" t="str">
        <f t="shared" si="3"/>
        <v>Fernandez.carlos28</v>
      </c>
      <c r="I13" s="1" t="str">
        <f t="shared" si="4"/>
        <v>gmail.com</v>
      </c>
    </row>
    <row r="14" spans="1:9">
      <c r="A14" s="191" t="s">
        <v>14033</v>
      </c>
      <c r="B14" s="192">
        <v>33664</v>
      </c>
      <c r="C14" s="251">
        <f t="shared" si="0"/>
        <v>1992</v>
      </c>
      <c r="D14" s="1" t="s">
        <v>212</v>
      </c>
      <c r="E14" s="95" t="str">
        <f t="shared" si="1"/>
        <v>401</v>
      </c>
      <c r="F14" s="194" t="s">
        <v>14034</v>
      </c>
      <c r="G14" s="95" t="str">
        <f t="shared" si="2"/>
        <v>Sof44</v>
      </c>
      <c r="H14" s="1" t="str">
        <f t="shared" si="3"/>
        <v>Sof44</v>
      </c>
      <c r="I14" s="1" t="str">
        <f t="shared" si="4"/>
        <v>aol.com</v>
      </c>
    </row>
    <row r="15" spans="1:9">
      <c r="A15" s="1" t="s">
        <v>14035</v>
      </c>
      <c r="B15" s="192">
        <v>20645</v>
      </c>
      <c r="C15" s="251">
        <f t="shared" si="0"/>
        <v>1956</v>
      </c>
      <c r="D15" s="1" t="s">
        <v>213</v>
      </c>
      <c r="E15" s="95" t="str">
        <f t="shared" si="1"/>
        <v>609</v>
      </c>
      <c r="F15" s="194" t="s">
        <v>14036</v>
      </c>
      <c r="G15" s="95" t="str">
        <f t="shared" si="2"/>
        <v>Castro_a56</v>
      </c>
      <c r="H15" s="1" t="str">
        <f t="shared" si="3"/>
        <v>Castro_a56</v>
      </c>
      <c r="I15" s="1" t="str">
        <f t="shared" si="4"/>
        <v>hotmail.com</v>
      </c>
    </row>
    <row r="16" spans="1:9">
      <c r="B16" s="195"/>
      <c r="C16" s="131"/>
    </row>
    <row r="17" spans="1:4">
      <c r="B17" s="195"/>
      <c r="C17" s="131"/>
    </row>
    <row r="18" spans="1:4">
      <c r="B18" s="195"/>
      <c r="C18" s="131"/>
    </row>
    <row r="19" spans="1:4" ht="15" customHeight="1">
      <c r="A19" s="33"/>
      <c r="B19" s="33"/>
      <c r="C19" s="33"/>
      <c r="D19" s="33"/>
    </row>
    <row r="20" spans="1:4">
      <c r="A20" s="33"/>
      <c r="B20" s="33"/>
      <c r="C20" s="33"/>
      <c r="D20" s="33"/>
    </row>
    <row r="21" spans="1:4">
      <c r="A21" s="33"/>
      <c r="B21" s="33"/>
      <c r="C21" s="33"/>
      <c r="D21" s="33"/>
    </row>
    <row r="22" spans="1:4">
      <c r="A22" s="33"/>
      <c r="B22" s="33"/>
      <c r="C22" s="33"/>
      <c r="D22" s="33"/>
    </row>
    <row r="23" spans="1:4">
      <c r="A23" s="33"/>
      <c r="B23" s="33"/>
      <c r="C23" s="33"/>
      <c r="D23" s="33"/>
    </row>
    <row r="24" spans="1:4">
      <c r="A24" s="33"/>
      <c r="B24" s="33"/>
      <c r="C24" s="33"/>
      <c r="D24" s="33"/>
    </row>
    <row r="25" spans="1:4">
      <c r="A25" s="33"/>
      <c r="B25" s="33"/>
      <c r="C25" s="33"/>
      <c r="D25" s="33"/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</hyperlinks>
  <pageMargins left="0.7" right="0.7" top="0.75" bottom="0.75" header="0.3" footer="0.3"/>
  <pageSetup orientation="portrait" r:id="rId15"/>
  <drawing r:id="rId1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K1462"/>
  <sheetViews>
    <sheetView topLeftCell="I1" workbookViewId="0">
      <selection activeCell="L4" sqref="L4"/>
    </sheetView>
  </sheetViews>
  <sheetFormatPr baseColWidth="10" defaultColWidth="10.81640625" defaultRowHeight="13.8"/>
  <cols>
    <col min="1" max="1" width="19.1796875" style="1" bestFit="1" customWidth="1"/>
    <col min="2" max="2" width="20" style="1" bestFit="1" customWidth="1"/>
    <col min="3" max="3" width="8.1796875" style="1" bestFit="1" customWidth="1"/>
    <col min="4" max="4" width="8.6328125" style="1" bestFit="1" customWidth="1"/>
    <col min="5" max="6" width="10.81640625" style="1"/>
    <col min="7" max="7" width="17.6328125" style="1" bestFit="1" customWidth="1"/>
    <col min="8" max="8" width="10.81640625" style="1"/>
    <col min="9" max="9" width="11.453125" style="1" bestFit="1" customWidth="1"/>
    <col min="10" max="10" width="12.36328125" style="1" bestFit="1" customWidth="1"/>
    <col min="11" max="11" width="11.1796875" style="1" bestFit="1" customWidth="1"/>
    <col min="12" max="16384" width="10.81640625" style="1"/>
  </cols>
  <sheetData>
    <row r="1" spans="1:11" s="98" customFormat="1" ht="27.6">
      <c r="A1" s="96" t="s">
        <v>230</v>
      </c>
      <c r="B1" s="96" t="s">
        <v>231</v>
      </c>
      <c r="C1" s="96" t="s">
        <v>232</v>
      </c>
      <c r="D1" s="96" t="s">
        <v>233</v>
      </c>
      <c r="E1" s="96" t="s">
        <v>235</v>
      </c>
      <c r="F1" s="96" t="s">
        <v>236</v>
      </c>
      <c r="G1" s="96" t="s">
        <v>237</v>
      </c>
      <c r="H1" s="96" t="s">
        <v>238</v>
      </c>
      <c r="I1" s="96" t="s">
        <v>239</v>
      </c>
      <c r="J1" s="96" t="s">
        <v>13859</v>
      </c>
      <c r="K1" s="97" t="s">
        <v>240</v>
      </c>
    </row>
    <row r="2" spans="1:11">
      <c r="A2" s="2" t="s">
        <v>241</v>
      </c>
      <c r="B2" s="2" t="s">
        <v>242</v>
      </c>
      <c r="C2" s="2">
        <v>42.360599999999998</v>
      </c>
      <c r="D2" s="2">
        <v>-71.010599999999997</v>
      </c>
      <c r="E2" s="2">
        <v>37</v>
      </c>
      <c r="F2" s="2">
        <v>0</v>
      </c>
      <c r="G2" s="4" t="str">
        <f>IFERROR(IF(E2&lt;32,"SI","NO"),"OTRO")</f>
        <v>NO</v>
      </c>
      <c r="H2" s="4" t="str">
        <f>IFERROR(IF(E2&lt;40,"FRIO",IF(E2&gt;80,"CALIENTE","TEMPLADO")),"OTRO")</f>
        <v>FRIO</v>
      </c>
      <c r="I2" s="4" t="str">
        <f>IF(AND(F2&gt;0,G2="SI"),"NIEVE",IF(AND(F2&gt;0,G2="NO"),"LLUVIA","NINGUNO"))</f>
        <v>NINGUNO</v>
      </c>
      <c r="J2" s="4" t="str">
        <f>IF(F2&lt;&gt;0,"HUMEDO","SECO")</f>
        <v>SECO</v>
      </c>
      <c r="K2" s="95" t="b">
        <f>OR(ISBLANK(E2),ISERROR(E2))</f>
        <v>0</v>
      </c>
    </row>
    <row r="3" spans="1:11">
      <c r="A3" s="2" t="s">
        <v>241</v>
      </c>
      <c r="B3" s="2" t="s">
        <v>242</v>
      </c>
      <c r="C3" s="2">
        <v>42.360599999999998</v>
      </c>
      <c r="D3" s="2">
        <v>-71.010599999999997</v>
      </c>
      <c r="E3" s="2">
        <v>12</v>
      </c>
      <c r="F3" s="2">
        <v>109</v>
      </c>
      <c r="G3" s="4" t="str">
        <f t="shared" ref="G3:G66" si="0">IFERROR(IF(E3&lt;32,"SI","NO"),"OTRO")</f>
        <v>SI</v>
      </c>
      <c r="H3" s="4" t="str">
        <f t="shared" ref="H3:H66" si="1">IFERROR(IF(E3&lt;40,"FRIO",IF(E3&gt;80,"CALIENTE","TEMPLADO")),"OTRO")</f>
        <v>FRIO</v>
      </c>
      <c r="I3" s="4" t="str">
        <f t="shared" ref="I3:I66" si="2">IF(AND(F3&gt;0,G3="SI"),"NIEVE",IF(AND(F3&gt;0,G3="NO"),"LLUVIA","NINGUNO"))</f>
        <v>NIEVE</v>
      </c>
      <c r="J3" s="4" t="str">
        <f t="shared" ref="J3:J66" si="3">IF(F3&lt;&gt;0,"HUMEDO","SECO")</f>
        <v>HUMEDO</v>
      </c>
      <c r="K3" s="95" t="b">
        <f t="shared" ref="K3:K66" si="4">OR(ISBLANK(E3),ISERROR(E3))</f>
        <v>0</v>
      </c>
    </row>
    <row r="4" spans="1:11">
      <c r="A4" s="2" t="s">
        <v>241</v>
      </c>
      <c r="B4" s="2" t="s">
        <v>242</v>
      </c>
      <c r="C4" s="2">
        <v>42.360599999999998</v>
      </c>
      <c r="D4" s="2">
        <v>-71.010599999999997</v>
      </c>
      <c r="E4" s="2">
        <v>23</v>
      </c>
      <c r="F4" s="2">
        <v>51</v>
      </c>
      <c r="G4" s="4" t="str">
        <f t="shared" si="0"/>
        <v>SI</v>
      </c>
      <c r="H4" s="4" t="str">
        <f t="shared" si="1"/>
        <v>FRIO</v>
      </c>
      <c r="I4" s="4" t="str">
        <f t="shared" si="2"/>
        <v>NIEVE</v>
      </c>
      <c r="J4" s="4" t="str">
        <f t="shared" si="3"/>
        <v>HUMEDO</v>
      </c>
      <c r="K4" s="95" t="b">
        <f t="shared" si="4"/>
        <v>0</v>
      </c>
    </row>
    <row r="5" spans="1:11">
      <c r="A5" s="2" t="s">
        <v>241</v>
      </c>
      <c r="B5" s="2" t="s">
        <v>242</v>
      </c>
      <c r="C5" s="2">
        <v>42.360599999999998</v>
      </c>
      <c r="D5" s="2">
        <v>-71.010599999999997</v>
      </c>
      <c r="E5" s="2">
        <v>34</v>
      </c>
      <c r="F5" s="2">
        <v>0</v>
      </c>
      <c r="G5" s="4" t="str">
        <f t="shared" si="0"/>
        <v>NO</v>
      </c>
      <c r="H5" s="4" t="str">
        <f t="shared" si="1"/>
        <v>FRIO</v>
      </c>
      <c r="I5" s="4" t="str">
        <f t="shared" si="2"/>
        <v>NINGUNO</v>
      </c>
      <c r="J5" s="4" t="str">
        <f t="shared" si="3"/>
        <v>SECO</v>
      </c>
      <c r="K5" s="95" t="b">
        <f t="shared" si="4"/>
        <v>0</v>
      </c>
    </row>
    <row r="6" spans="1:11">
      <c r="A6" s="2" t="s">
        <v>241</v>
      </c>
      <c r="B6" s="2" t="s">
        <v>242</v>
      </c>
      <c r="C6" s="2">
        <v>42.360599999999998</v>
      </c>
      <c r="D6" s="2">
        <v>-71.010599999999997</v>
      </c>
      <c r="E6" s="2"/>
      <c r="F6" s="2">
        <v>0</v>
      </c>
      <c r="G6" s="4" t="str">
        <f t="shared" si="0"/>
        <v>SI</v>
      </c>
      <c r="H6" s="4" t="str">
        <f t="shared" si="1"/>
        <v>FRIO</v>
      </c>
      <c r="I6" s="4" t="str">
        <f t="shared" si="2"/>
        <v>NINGUNO</v>
      </c>
      <c r="J6" s="4" t="str">
        <f t="shared" si="3"/>
        <v>SECO</v>
      </c>
      <c r="K6" s="95" t="b">
        <f t="shared" si="4"/>
        <v>1</v>
      </c>
    </row>
    <row r="7" spans="1:11">
      <c r="A7" s="2" t="s">
        <v>241</v>
      </c>
      <c r="B7" s="2" t="s">
        <v>242</v>
      </c>
      <c r="C7" s="2">
        <v>42.360599999999998</v>
      </c>
      <c r="D7" s="2">
        <v>-71.010599999999997</v>
      </c>
      <c r="E7" s="2">
        <v>20</v>
      </c>
      <c r="F7" s="2">
        <v>0</v>
      </c>
      <c r="G7" s="4" t="str">
        <f t="shared" si="0"/>
        <v>SI</v>
      </c>
      <c r="H7" s="4" t="str">
        <f t="shared" si="1"/>
        <v>FRIO</v>
      </c>
      <c r="I7" s="4" t="str">
        <f t="shared" si="2"/>
        <v>NINGUNO</v>
      </c>
      <c r="J7" s="4" t="str">
        <f t="shared" si="3"/>
        <v>SECO</v>
      </c>
      <c r="K7" s="95" t="b">
        <f t="shared" si="4"/>
        <v>0</v>
      </c>
    </row>
    <row r="8" spans="1:11">
      <c r="A8" s="2" t="s">
        <v>241</v>
      </c>
      <c r="B8" s="2" t="s">
        <v>242</v>
      </c>
      <c r="C8" s="2">
        <v>42.360599999999998</v>
      </c>
      <c r="D8" s="2">
        <v>-71.010599999999997</v>
      </c>
      <c r="E8" s="2">
        <v>10</v>
      </c>
      <c r="F8" s="2">
        <v>0</v>
      </c>
      <c r="G8" s="4" t="str">
        <f t="shared" si="0"/>
        <v>SI</v>
      </c>
      <c r="H8" s="4" t="str">
        <f t="shared" si="1"/>
        <v>FRIO</v>
      </c>
      <c r="I8" s="4" t="str">
        <f t="shared" si="2"/>
        <v>NINGUNO</v>
      </c>
      <c r="J8" s="4" t="str">
        <f t="shared" si="3"/>
        <v>SECO</v>
      </c>
      <c r="K8" s="95" t="b">
        <f t="shared" si="4"/>
        <v>0</v>
      </c>
    </row>
    <row r="9" spans="1:11">
      <c r="A9" s="2" t="s">
        <v>241</v>
      </c>
      <c r="B9" s="2" t="s">
        <v>242</v>
      </c>
      <c r="C9" s="2">
        <v>42.360599999999998</v>
      </c>
      <c r="D9" s="2">
        <v>-71.010599999999997</v>
      </c>
      <c r="E9" s="2">
        <v>31</v>
      </c>
      <c r="F9" s="2">
        <v>3</v>
      </c>
      <c r="G9" s="4" t="str">
        <f t="shared" si="0"/>
        <v>SI</v>
      </c>
      <c r="H9" s="4" t="str">
        <f t="shared" si="1"/>
        <v>FRIO</v>
      </c>
      <c r="I9" s="4" t="str">
        <f t="shared" si="2"/>
        <v>NIEVE</v>
      </c>
      <c r="J9" s="4" t="str">
        <f t="shared" si="3"/>
        <v>HUMEDO</v>
      </c>
      <c r="K9" s="95" t="b">
        <f t="shared" si="4"/>
        <v>0</v>
      </c>
    </row>
    <row r="10" spans="1:11">
      <c r="A10" s="2" t="s">
        <v>241</v>
      </c>
      <c r="B10" s="2" t="s">
        <v>242</v>
      </c>
      <c r="C10" s="2">
        <v>42.360599999999998</v>
      </c>
      <c r="D10" s="2">
        <v>-71.010599999999997</v>
      </c>
      <c r="E10" s="2">
        <v>17</v>
      </c>
      <c r="F10" s="2">
        <v>0</v>
      </c>
      <c r="G10" s="4" t="str">
        <f t="shared" si="0"/>
        <v>SI</v>
      </c>
      <c r="H10" s="4" t="str">
        <f t="shared" si="1"/>
        <v>FRIO</v>
      </c>
      <c r="I10" s="4" t="str">
        <f t="shared" si="2"/>
        <v>NINGUNO</v>
      </c>
      <c r="J10" s="4" t="str">
        <f t="shared" si="3"/>
        <v>SECO</v>
      </c>
      <c r="K10" s="95" t="b">
        <f t="shared" si="4"/>
        <v>0</v>
      </c>
    </row>
    <row r="11" spans="1:11">
      <c r="A11" s="2" t="s">
        <v>241</v>
      </c>
      <c r="B11" s="2" t="s">
        <v>242</v>
      </c>
      <c r="C11" s="2">
        <v>42.360599999999998</v>
      </c>
      <c r="D11" s="2">
        <v>-71.010599999999997</v>
      </c>
      <c r="E11" s="2">
        <v>12</v>
      </c>
      <c r="F11" s="2">
        <v>0</v>
      </c>
      <c r="G11" s="4" t="str">
        <f t="shared" si="0"/>
        <v>SI</v>
      </c>
      <c r="H11" s="4" t="str">
        <f t="shared" si="1"/>
        <v>FRIO</v>
      </c>
      <c r="I11" s="4" t="str">
        <f t="shared" si="2"/>
        <v>NINGUNO</v>
      </c>
      <c r="J11" s="4" t="str">
        <f t="shared" si="3"/>
        <v>SECO</v>
      </c>
      <c r="K11" s="95" t="b">
        <f t="shared" si="4"/>
        <v>0</v>
      </c>
    </row>
    <row r="12" spans="1:11">
      <c r="A12" s="2" t="s">
        <v>241</v>
      </c>
      <c r="B12" s="2" t="s">
        <v>242</v>
      </c>
      <c r="C12" s="2">
        <v>42.360599999999998</v>
      </c>
      <c r="D12" s="2">
        <v>-71.010599999999997</v>
      </c>
      <c r="E12" s="2" t="e">
        <v>#N/A</v>
      </c>
      <c r="F12" s="2">
        <v>0</v>
      </c>
      <c r="G12" s="4" t="str">
        <f t="shared" si="0"/>
        <v>OTRO</v>
      </c>
      <c r="H12" s="4" t="str">
        <f t="shared" si="1"/>
        <v>OTRO</v>
      </c>
      <c r="I12" s="4" t="str">
        <f t="shared" si="2"/>
        <v>NINGUNO</v>
      </c>
      <c r="J12" s="4" t="str">
        <f t="shared" si="3"/>
        <v>SECO</v>
      </c>
      <c r="K12" s="95" t="b">
        <f t="shared" si="4"/>
        <v>1</v>
      </c>
    </row>
    <row r="13" spans="1:11">
      <c r="A13" s="2" t="s">
        <v>241</v>
      </c>
      <c r="B13" s="2" t="s">
        <v>242</v>
      </c>
      <c r="C13" s="2">
        <v>42.360599999999998</v>
      </c>
      <c r="D13" s="2">
        <v>-71.010599999999997</v>
      </c>
      <c r="E13" s="2">
        <v>28</v>
      </c>
      <c r="F13" s="2">
        <v>0</v>
      </c>
      <c r="G13" s="4" t="str">
        <f t="shared" si="0"/>
        <v>SI</v>
      </c>
      <c r="H13" s="4" t="str">
        <f t="shared" si="1"/>
        <v>FRIO</v>
      </c>
      <c r="I13" s="4" t="str">
        <f t="shared" si="2"/>
        <v>NINGUNO</v>
      </c>
      <c r="J13" s="4" t="str">
        <f t="shared" si="3"/>
        <v>SECO</v>
      </c>
      <c r="K13" s="95" t="b">
        <f t="shared" si="4"/>
        <v>0</v>
      </c>
    </row>
    <row r="14" spans="1:11">
      <c r="A14" s="2" t="s">
        <v>241</v>
      </c>
      <c r="B14" s="2" t="s">
        <v>242</v>
      </c>
      <c r="C14" s="2">
        <v>42.360599999999998</v>
      </c>
      <c r="D14" s="2">
        <v>-71.010599999999997</v>
      </c>
      <c r="E14" s="2">
        <v>43</v>
      </c>
      <c r="F14" s="2">
        <v>0</v>
      </c>
      <c r="G14" s="4" t="str">
        <f t="shared" si="0"/>
        <v>NO</v>
      </c>
      <c r="H14" s="4" t="str">
        <f t="shared" si="1"/>
        <v>TEMPLADO</v>
      </c>
      <c r="I14" s="4" t="str">
        <f t="shared" si="2"/>
        <v>NINGUNO</v>
      </c>
      <c r="J14" s="4" t="str">
        <f t="shared" si="3"/>
        <v>SECO</v>
      </c>
      <c r="K14" s="95" t="b">
        <f t="shared" si="4"/>
        <v>0</v>
      </c>
    </row>
    <row r="15" spans="1:11">
      <c r="A15" s="2" t="s">
        <v>241</v>
      </c>
      <c r="B15" s="2" t="s">
        <v>242</v>
      </c>
      <c r="C15" s="2">
        <v>42.360599999999998</v>
      </c>
      <c r="D15" s="2">
        <v>-71.010599999999997</v>
      </c>
      <c r="E15" s="2"/>
      <c r="F15" s="2">
        <v>0</v>
      </c>
      <c r="G15" s="4" t="str">
        <f t="shared" si="0"/>
        <v>SI</v>
      </c>
      <c r="H15" s="4" t="str">
        <f t="shared" si="1"/>
        <v>FRIO</v>
      </c>
      <c r="I15" s="4" t="str">
        <f t="shared" si="2"/>
        <v>NINGUNO</v>
      </c>
      <c r="J15" s="4" t="str">
        <f t="shared" si="3"/>
        <v>SECO</v>
      </c>
      <c r="K15" s="95" t="b">
        <f t="shared" si="4"/>
        <v>1</v>
      </c>
    </row>
    <row r="16" spans="1:11">
      <c r="A16" s="2" t="s">
        <v>241</v>
      </c>
      <c r="B16" s="2" t="s">
        <v>242</v>
      </c>
      <c r="C16" s="2">
        <v>42.360599999999998</v>
      </c>
      <c r="D16" s="2">
        <v>-71.010599999999997</v>
      </c>
      <c r="E16" s="2">
        <v>43</v>
      </c>
      <c r="F16" s="2">
        <v>0</v>
      </c>
      <c r="G16" s="4" t="str">
        <f t="shared" si="0"/>
        <v>NO</v>
      </c>
      <c r="H16" s="4" t="str">
        <f t="shared" si="1"/>
        <v>TEMPLADO</v>
      </c>
      <c r="I16" s="4" t="str">
        <f t="shared" si="2"/>
        <v>NINGUNO</v>
      </c>
      <c r="J16" s="4" t="str">
        <f t="shared" si="3"/>
        <v>SECO</v>
      </c>
      <c r="K16" s="95" t="b">
        <f t="shared" si="4"/>
        <v>0</v>
      </c>
    </row>
    <row r="17" spans="1:11">
      <c r="A17" s="2" t="s">
        <v>241</v>
      </c>
      <c r="B17" s="2" t="s">
        <v>242</v>
      </c>
      <c r="C17" s="2">
        <v>42.360599999999998</v>
      </c>
      <c r="D17" s="2">
        <v>-71.010599999999997</v>
      </c>
      <c r="E17" s="2">
        <v>38</v>
      </c>
      <c r="F17" s="2">
        <v>0</v>
      </c>
      <c r="G17" s="4" t="str">
        <f t="shared" si="0"/>
        <v>NO</v>
      </c>
      <c r="H17" s="4" t="str">
        <f t="shared" si="1"/>
        <v>FRIO</v>
      </c>
      <c r="I17" s="4" t="str">
        <f t="shared" si="2"/>
        <v>NINGUNO</v>
      </c>
      <c r="J17" s="4" t="str">
        <f t="shared" si="3"/>
        <v>SECO</v>
      </c>
      <c r="K17" s="95" t="b">
        <f t="shared" si="4"/>
        <v>0</v>
      </c>
    </row>
    <row r="18" spans="1:11">
      <c r="A18" s="2" t="s">
        <v>241</v>
      </c>
      <c r="B18" s="2" t="s">
        <v>242</v>
      </c>
      <c r="C18" s="2">
        <v>42.360599999999998</v>
      </c>
      <c r="D18" s="2">
        <v>-71.010599999999997</v>
      </c>
      <c r="E18" s="2">
        <v>11</v>
      </c>
      <c r="F18" s="2">
        <v>109</v>
      </c>
      <c r="G18" s="4" t="str">
        <f t="shared" si="0"/>
        <v>SI</v>
      </c>
      <c r="H18" s="4" t="str">
        <f t="shared" si="1"/>
        <v>FRIO</v>
      </c>
      <c r="I18" s="4" t="str">
        <f t="shared" si="2"/>
        <v>NIEVE</v>
      </c>
      <c r="J18" s="4" t="str">
        <f t="shared" si="3"/>
        <v>HUMEDO</v>
      </c>
      <c r="K18" s="95" t="b">
        <f t="shared" si="4"/>
        <v>0</v>
      </c>
    </row>
    <row r="19" spans="1:11">
      <c r="A19" s="2" t="s">
        <v>241</v>
      </c>
      <c r="B19" s="2" t="s">
        <v>242</v>
      </c>
      <c r="C19" s="2">
        <v>42.360599999999998</v>
      </c>
      <c r="D19" s="2">
        <v>-71.010599999999997</v>
      </c>
      <c r="E19" s="2">
        <v>12</v>
      </c>
      <c r="F19" s="2">
        <v>180</v>
      </c>
      <c r="G19" s="4" t="str">
        <f t="shared" si="0"/>
        <v>SI</v>
      </c>
      <c r="H19" s="4" t="str">
        <f t="shared" si="1"/>
        <v>FRIO</v>
      </c>
      <c r="I19" s="4" t="str">
        <f t="shared" si="2"/>
        <v>NIEVE</v>
      </c>
      <c r="J19" s="4" t="str">
        <f t="shared" si="3"/>
        <v>HUMEDO</v>
      </c>
      <c r="K19" s="95" t="b">
        <f t="shared" si="4"/>
        <v>0</v>
      </c>
    </row>
    <row r="20" spans="1:11">
      <c r="A20" s="2" t="s">
        <v>241</v>
      </c>
      <c r="B20" s="2" t="s">
        <v>242</v>
      </c>
      <c r="C20" s="2">
        <v>42.360599999999998</v>
      </c>
      <c r="D20" s="2">
        <v>-71.010599999999997</v>
      </c>
      <c r="E20" s="2">
        <v>37</v>
      </c>
      <c r="F20" s="2">
        <v>76</v>
      </c>
      <c r="G20" s="4" t="str">
        <f t="shared" si="0"/>
        <v>NO</v>
      </c>
      <c r="H20" s="4" t="str">
        <f t="shared" si="1"/>
        <v>FRIO</v>
      </c>
      <c r="I20" s="4" t="str">
        <f t="shared" si="2"/>
        <v>LLUVIA</v>
      </c>
      <c r="J20" s="4" t="str">
        <f t="shared" si="3"/>
        <v>HUMEDO</v>
      </c>
      <c r="K20" s="95" t="b">
        <f t="shared" si="4"/>
        <v>0</v>
      </c>
    </row>
    <row r="21" spans="1:11">
      <c r="A21" s="2" t="s">
        <v>241</v>
      </c>
      <c r="B21" s="2" t="s">
        <v>242</v>
      </c>
      <c r="C21" s="2">
        <v>42.360599999999998</v>
      </c>
      <c r="D21" s="2">
        <v>-71.010599999999997</v>
      </c>
      <c r="E21" s="2">
        <v>27</v>
      </c>
      <c r="F21" s="2">
        <v>0</v>
      </c>
      <c r="G21" s="4" t="str">
        <f t="shared" si="0"/>
        <v>SI</v>
      </c>
      <c r="H21" s="4" t="str">
        <f t="shared" si="1"/>
        <v>FRIO</v>
      </c>
      <c r="I21" s="4" t="str">
        <f t="shared" si="2"/>
        <v>NINGUNO</v>
      </c>
      <c r="J21" s="4" t="str">
        <f t="shared" si="3"/>
        <v>SECO</v>
      </c>
      <c r="K21" s="95" t="b">
        <f t="shared" si="4"/>
        <v>0</v>
      </c>
    </row>
    <row r="22" spans="1:11">
      <c r="A22" s="2" t="s">
        <v>241</v>
      </c>
      <c r="B22" s="2" t="s">
        <v>242</v>
      </c>
      <c r="C22" s="2">
        <v>42.360599999999998</v>
      </c>
      <c r="D22" s="2">
        <v>-71.010599999999997</v>
      </c>
      <c r="E22" s="2">
        <v>41</v>
      </c>
      <c r="F22" s="2">
        <v>0</v>
      </c>
      <c r="G22" s="4" t="str">
        <f t="shared" si="0"/>
        <v>NO</v>
      </c>
      <c r="H22" s="4" t="str">
        <f t="shared" si="1"/>
        <v>TEMPLADO</v>
      </c>
      <c r="I22" s="4" t="str">
        <f t="shared" si="2"/>
        <v>NINGUNO</v>
      </c>
      <c r="J22" s="4" t="str">
        <f t="shared" si="3"/>
        <v>SECO</v>
      </c>
      <c r="K22" s="95" t="b">
        <f t="shared" si="4"/>
        <v>0</v>
      </c>
    </row>
    <row r="23" spans="1:11">
      <c r="A23" s="2" t="s">
        <v>241</v>
      </c>
      <c r="B23" s="2" t="s">
        <v>242</v>
      </c>
      <c r="C23" s="2">
        <v>42.360599999999998</v>
      </c>
      <c r="D23" s="2">
        <v>-71.010599999999997</v>
      </c>
      <c r="E23" s="2">
        <v>19</v>
      </c>
      <c r="F23" s="2">
        <v>0</v>
      </c>
      <c r="G23" s="4" t="str">
        <f t="shared" si="0"/>
        <v>SI</v>
      </c>
      <c r="H23" s="4" t="str">
        <f t="shared" si="1"/>
        <v>FRIO</v>
      </c>
      <c r="I23" s="4" t="str">
        <f t="shared" si="2"/>
        <v>NINGUNO</v>
      </c>
      <c r="J23" s="4" t="str">
        <f t="shared" si="3"/>
        <v>SECO</v>
      </c>
      <c r="K23" s="95" t="b">
        <f t="shared" si="4"/>
        <v>0</v>
      </c>
    </row>
    <row r="24" spans="1:11">
      <c r="A24" s="2" t="s">
        <v>241</v>
      </c>
      <c r="B24" s="2" t="s">
        <v>242</v>
      </c>
      <c r="C24" s="2">
        <v>42.360599999999998</v>
      </c>
      <c r="D24" s="2">
        <v>-71.010599999999997</v>
      </c>
      <c r="E24" s="2">
        <v>39</v>
      </c>
      <c r="F24" s="2">
        <v>0</v>
      </c>
      <c r="G24" s="4" t="str">
        <f t="shared" si="0"/>
        <v>NO</v>
      </c>
      <c r="H24" s="4" t="str">
        <f t="shared" si="1"/>
        <v>FRIO</v>
      </c>
      <c r="I24" s="4" t="str">
        <f t="shared" si="2"/>
        <v>NINGUNO</v>
      </c>
      <c r="J24" s="4" t="str">
        <f t="shared" si="3"/>
        <v>SECO</v>
      </c>
      <c r="K24" s="95" t="b">
        <f t="shared" si="4"/>
        <v>0</v>
      </c>
    </row>
    <row r="25" spans="1:11">
      <c r="A25" s="2" t="s">
        <v>241</v>
      </c>
      <c r="B25" s="2" t="s">
        <v>242</v>
      </c>
      <c r="C25" s="2">
        <v>42.360599999999998</v>
      </c>
      <c r="D25" s="2">
        <v>-71.010599999999997</v>
      </c>
      <c r="E25" s="2">
        <v>25</v>
      </c>
      <c r="F25" s="2">
        <v>0</v>
      </c>
      <c r="G25" s="4" t="str">
        <f t="shared" si="0"/>
        <v>SI</v>
      </c>
      <c r="H25" s="4" t="str">
        <f t="shared" si="1"/>
        <v>FRIO</v>
      </c>
      <c r="I25" s="4" t="str">
        <f t="shared" si="2"/>
        <v>NINGUNO</v>
      </c>
      <c r="J25" s="4" t="str">
        <f t="shared" si="3"/>
        <v>SECO</v>
      </c>
      <c r="K25" s="95" t="b">
        <f t="shared" si="4"/>
        <v>0</v>
      </c>
    </row>
    <row r="26" spans="1:11">
      <c r="A26" s="2" t="s">
        <v>241</v>
      </c>
      <c r="B26" s="2" t="s">
        <v>242</v>
      </c>
      <c r="C26" s="2">
        <v>42.360599999999998</v>
      </c>
      <c r="D26" s="2">
        <v>-71.010599999999997</v>
      </c>
      <c r="E26" s="2">
        <v>40</v>
      </c>
      <c r="F26" s="2">
        <v>206</v>
      </c>
      <c r="G26" s="4" t="str">
        <f t="shared" si="0"/>
        <v>NO</v>
      </c>
      <c r="H26" s="4" t="str">
        <f t="shared" si="1"/>
        <v>TEMPLADO</v>
      </c>
      <c r="I26" s="4" t="str">
        <f t="shared" si="2"/>
        <v>LLUVIA</v>
      </c>
      <c r="J26" s="4" t="str">
        <f t="shared" si="3"/>
        <v>HUMEDO</v>
      </c>
      <c r="K26" s="95" t="b">
        <f t="shared" si="4"/>
        <v>0</v>
      </c>
    </row>
    <row r="27" spans="1:11">
      <c r="A27" s="2" t="s">
        <v>241</v>
      </c>
      <c r="B27" s="2" t="s">
        <v>242</v>
      </c>
      <c r="C27" s="2">
        <v>42.360599999999998</v>
      </c>
      <c r="D27" s="2">
        <v>-71.010599999999997</v>
      </c>
      <c r="E27" s="2">
        <v>37</v>
      </c>
      <c r="F27" s="2">
        <v>0</v>
      </c>
      <c r="G27" s="4" t="str">
        <f t="shared" si="0"/>
        <v>NO</v>
      </c>
      <c r="H27" s="4" t="str">
        <f t="shared" si="1"/>
        <v>FRIO</v>
      </c>
      <c r="I27" s="4" t="str">
        <f t="shared" si="2"/>
        <v>NINGUNO</v>
      </c>
      <c r="J27" s="4" t="str">
        <f t="shared" si="3"/>
        <v>SECO</v>
      </c>
      <c r="K27" s="95" t="b">
        <f t="shared" si="4"/>
        <v>0</v>
      </c>
    </row>
    <row r="28" spans="1:11">
      <c r="A28" s="2" t="s">
        <v>241</v>
      </c>
      <c r="B28" s="2" t="s">
        <v>242</v>
      </c>
      <c r="C28" s="2">
        <v>42.360599999999998</v>
      </c>
      <c r="D28" s="2">
        <v>-71.010599999999997</v>
      </c>
      <c r="E28" s="2">
        <v>18</v>
      </c>
      <c r="F28" s="2">
        <v>0</v>
      </c>
      <c r="G28" s="4" t="str">
        <f t="shared" si="0"/>
        <v>SI</v>
      </c>
      <c r="H28" s="4" t="str">
        <f t="shared" si="1"/>
        <v>FRIO</v>
      </c>
      <c r="I28" s="4" t="str">
        <f t="shared" si="2"/>
        <v>NINGUNO</v>
      </c>
      <c r="J28" s="4" t="str">
        <f t="shared" si="3"/>
        <v>SECO</v>
      </c>
      <c r="K28" s="95" t="b">
        <f t="shared" si="4"/>
        <v>0</v>
      </c>
    </row>
    <row r="29" spans="1:11">
      <c r="A29" s="2" t="s">
        <v>241</v>
      </c>
      <c r="B29" s="2" t="s">
        <v>242</v>
      </c>
      <c r="C29" s="2">
        <v>42.360599999999998</v>
      </c>
      <c r="D29" s="2">
        <v>-71.010599999999997</v>
      </c>
      <c r="E29" s="2">
        <v>35</v>
      </c>
      <c r="F29" s="2">
        <v>5</v>
      </c>
      <c r="G29" s="4" t="str">
        <f t="shared" si="0"/>
        <v>NO</v>
      </c>
      <c r="H29" s="4" t="str">
        <f t="shared" si="1"/>
        <v>FRIO</v>
      </c>
      <c r="I29" s="4" t="str">
        <f t="shared" si="2"/>
        <v>LLUVIA</v>
      </c>
      <c r="J29" s="4" t="str">
        <f t="shared" si="3"/>
        <v>HUMEDO</v>
      </c>
      <c r="K29" s="95" t="b">
        <f t="shared" si="4"/>
        <v>0</v>
      </c>
    </row>
    <row r="30" spans="1:11">
      <c r="A30" s="2" t="s">
        <v>241</v>
      </c>
      <c r="B30" s="2" t="s">
        <v>242</v>
      </c>
      <c r="C30" s="2">
        <v>42.360599999999998</v>
      </c>
      <c r="D30" s="2">
        <v>-71.010599999999997</v>
      </c>
      <c r="E30" s="2">
        <v>30</v>
      </c>
      <c r="F30" s="2">
        <v>0</v>
      </c>
      <c r="G30" s="4" t="str">
        <f t="shared" si="0"/>
        <v>SI</v>
      </c>
      <c r="H30" s="4" t="str">
        <f t="shared" si="1"/>
        <v>FRIO</v>
      </c>
      <c r="I30" s="4" t="str">
        <f t="shared" si="2"/>
        <v>NINGUNO</v>
      </c>
      <c r="J30" s="4" t="str">
        <f t="shared" si="3"/>
        <v>SECO</v>
      </c>
      <c r="K30" s="95" t="b">
        <f t="shared" si="4"/>
        <v>0</v>
      </c>
    </row>
    <row r="31" spans="1:11">
      <c r="A31" s="2" t="s">
        <v>241</v>
      </c>
      <c r="B31" s="2" t="s">
        <v>242</v>
      </c>
      <c r="C31" s="2">
        <v>42.360599999999998</v>
      </c>
      <c r="D31" s="2">
        <v>-71.010599999999997</v>
      </c>
      <c r="E31" s="2">
        <v>41</v>
      </c>
      <c r="F31" s="2">
        <v>0</v>
      </c>
      <c r="G31" s="4" t="str">
        <f t="shared" si="0"/>
        <v>NO</v>
      </c>
      <c r="H31" s="4" t="str">
        <f t="shared" si="1"/>
        <v>TEMPLADO</v>
      </c>
      <c r="I31" s="4" t="str">
        <f t="shared" si="2"/>
        <v>NINGUNO</v>
      </c>
      <c r="J31" s="4" t="str">
        <f t="shared" si="3"/>
        <v>SECO</v>
      </c>
      <c r="K31" s="95" t="b">
        <f t="shared" si="4"/>
        <v>0</v>
      </c>
    </row>
    <row r="32" spans="1:11">
      <c r="A32" s="2" t="s">
        <v>241</v>
      </c>
      <c r="B32" s="2" t="s">
        <v>242</v>
      </c>
      <c r="C32" s="2">
        <v>42.360599999999998</v>
      </c>
      <c r="D32" s="2">
        <v>-71.010599999999997</v>
      </c>
      <c r="E32" s="2">
        <v>38</v>
      </c>
      <c r="F32" s="2">
        <v>0</v>
      </c>
      <c r="G32" s="4" t="str">
        <f t="shared" si="0"/>
        <v>NO</v>
      </c>
      <c r="H32" s="4" t="str">
        <f t="shared" si="1"/>
        <v>FRIO</v>
      </c>
      <c r="I32" s="4" t="str">
        <f t="shared" si="2"/>
        <v>NINGUNO</v>
      </c>
      <c r="J32" s="4" t="str">
        <f t="shared" si="3"/>
        <v>SECO</v>
      </c>
      <c r="K32" s="95" t="b">
        <f t="shared" si="4"/>
        <v>0</v>
      </c>
    </row>
    <row r="33" spans="1:11">
      <c r="A33" s="2" t="s">
        <v>241</v>
      </c>
      <c r="B33" s="2" t="s">
        <v>242</v>
      </c>
      <c r="C33" s="2">
        <v>42.360599999999998</v>
      </c>
      <c r="D33" s="2">
        <v>-71.010599999999997</v>
      </c>
      <c r="E33" s="2">
        <v>18</v>
      </c>
      <c r="F33" s="2">
        <v>0</v>
      </c>
      <c r="G33" s="4" t="str">
        <f t="shared" si="0"/>
        <v>SI</v>
      </c>
      <c r="H33" s="4" t="str">
        <f t="shared" si="1"/>
        <v>FRIO</v>
      </c>
      <c r="I33" s="4" t="str">
        <f t="shared" si="2"/>
        <v>NINGUNO</v>
      </c>
      <c r="J33" s="4" t="str">
        <f t="shared" si="3"/>
        <v>SECO</v>
      </c>
      <c r="K33" s="95" t="b">
        <f t="shared" si="4"/>
        <v>0</v>
      </c>
    </row>
    <row r="34" spans="1:11">
      <c r="A34" s="2" t="s">
        <v>241</v>
      </c>
      <c r="B34" s="2" t="s">
        <v>242</v>
      </c>
      <c r="C34" s="2">
        <v>42.360599999999998</v>
      </c>
      <c r="D34" s="2">
        <v>-71.010599999999997</v>
      </c>
      <c r="E34" s="2">
        <v>37</v>
      </c>
      <c r="F34" s="2">
        <v>0</v>
      </c>
      <c r="G34" s="4" t="str">
        <f t="shared" si="0"/>
        <v>NO</v>
      </c>
      <c r="H34" s="4" t="str">
        <f t="shared" si="1"/>
        <v>FRIO</v>
      </c>
      <c r="I34" s="4" t="str">
        <f t="shared" si="2"/>
        <v>NINGUNO</v>
      </c>
      <c r="J34" s="4" t="str">
        <f t="shared" si="3"/>
        <v>SECO</v>
      </c>
      <c r="K34" s="95" t="b">
        <f t="shared" si="4"/>
        <v>0</v>
      </c>
    </row>
    <row r="35" spans="1:11">
      <c r="A35" s="2" t="s">
        <v>241</v>
      </c>
      <c r="B35" s="2" t="s">
        <v>242</v>
      </c>
      <c r="C35" s="2">
        <v>42.360599999999998</v>
      </c>
      <c r="D35" s="2">
        <v>-71.010599999999997</v>
      </c>
      <c r="E35" s="2">
        <v>11</v>
      </c>
      <c r="F35" s="2">
        <v>5</v>
      </c>
      <c r="G35" s="4" t="str">
        <f t="shared" si="0"/>
        <v>SI</v>
      </c>
      <c r="H35" s="4" t="str">
        <f t="shared" si="1"/>
        <v>FRIO</v>
      </c>
      <c r="I35" s="4" t="str">
        <f t="shared" si="2"/>
        <v>NIEVE</v>
      </c>
      <c r="J35" s="4" t="str">
        <f t="shared" si="3"/>
        <v>HUMEDO</v>
      </c>
      <c r="K35" s="95" t="b">
        <f t="shared" si="4"/>
        <v>0</v>
      </c>
    </row>
    <row r="36" spans="1:11">
      <c r="A36" s="2" t="s">
        <v>241</v>
      </c>
      <c r="B36" s="2" t="s">
        <v>242</v>
      </c>
      <c r="C36" s="2">
        <v>42.360599999999998</v>
      </c>
      <c r="D36" s="2">
        <v>-71.010599999999997</v>
      </c>
      <c r="E36" s="2">
        <v>18</v>
      </c>
      <c r="F36" s="2">
        <v>0</v>
      </c>
      <c r="G36" s="4" t="str">
        <f t="shared" si="0"/>
        <v>SI</v>
      </c>
      <c r="H36" s="4" t="str">
        <f t="shared" si="1"/>
        <v>FRIO</v>
      </c>
      <c r="I36" s="4" t="str">
        <f t="shared" si="2"/>
        <v>NINGUNO</v>
      </c>
      <c r="J36" s="4" t="str">
        <f t="shared" si="3"/>
        <v>SECO</v>
      </c>
      <c r="K36" s="95" t="b">
        <f t="shared" si="4"/>
        <v>0</v>
      </c>
    </row>
    <row r="37" spans="1:11">
      <c r="A37" s="2" t="s">
        <v>241</v>
      </c>
      <c r="B37" s="2" t="s">
        <v>242</v>
      </c>
      <c r="C37" s="2">
        <v>42.360599999999998</v>
      </c>
      <c r="D37" s="2">
        <v>-71.010599999999997</v>
      </c>
      <c r="E37" s="2">
        <v>21</v>
      </c>
      <c r="F37" s="2">
        <v>0</v>
      </c>
      <c r="G37" s="4" t="str">
        <f t="shared" si="0"/>
        <v>SI</v>
      </c>
      <c r="H37" s="4" t="str">
        <f t="shared" si="1"/>
        <v>FRIO</v>
      </c>
      <c r="I37" s="4" t="str">
        <f t="shared" si="2"/>
        <v>NINGUNO</v>
      </c>
      <c r="J37" s="4" t="str">
        <f t="shared" si="3"/>
        <v>SECO</v>
      </c>
      <c r="K37" s="95" t="b">
        <f t="shared" si="4"/>
        <v>0</v>
      </c>
    </row>
    <row r="38" spans="1:11">
      <c r="A38" s="2" t="s">
        <v>241</v>
      </c>
      <c r="B38" s="2" t="s">
        <v>242</v>
      </c>
      <c r="C38" s="2">
        <v>42.360599999999998</v>
      </c>
      <c r="D38" s="2">
        <v>-71.010599999999997</v>
      </c>
      <c r="E38" s="2">
        <v>37</v>
      </c>
      <c r="F38" s="2">
        <v>0</v>
      </c>
      <c r="G38" s="4" t="str">
        <f t="shared" si="0"/>
        <v>NO</v>
      </c>
      <c r="H38" s="4" t="str">
        <f t="shared" si="1"/>
        <v>FRIO</v>
      </c>
      <c r="I38" s="4" t="str">
        <f t="shared" si="2"/>
        <v>NINGUNO</v>
      </c>
      <c r="J38" s="4" t="str">
        <f t="shared" si="3"/>
        <v>SECO</v>
      </c>
      <c r="K38" s="95" t="b">
        <f t="shared" si="4"/>
        <v>0</v>
      </c>
    </row>
    <row r="39" spans="1:11">
      <c r="A39" s="2" t="s">
        <v>241</v>
      </c>
      <c r="B39" s="2" t="s">
        <v>242</v>
      </c>
      <c r="C39" s="2">
        <v>42.360599999999998</v>
      </c>
      <c r="D39" s="2">
        <v>-71.010599999999997</v>
      </c>
      <c r="E39" s="2">
        <v>42</v>
      </c>
      <c r="F39" s="2">
        <v>0</v>
      </c>
      <c r="G39" s="4" t="str">
        <f t="shared" si="0"/>
        <v>NO</v>
      </c>
      <c r="H39" s="4" t="str">
        <f t="shared" si="1"/>
        <v>TEMPLADO</v>
      </c>
      <c r="I39" s="4" t="str">
        <f t="shared" si="2"/>
        <v>NINGUNO</v>
      </c>
      <c r="J39" s="4" t="str">
        <f t="shared" si="3"/>
        <v>SECO</v>
      </c>
      <c r="K39" s="95" t="b">
        <f t="shared" si="4"/>
        <v>0</v>
      </c>
    </row>
    <row r="40" spans="1:11">
      <c r="A40" s="2" t="s">
        <v>241</v>
      </c>
      <c r="B40" s="2" t="s">
        <v>242</v>
      </c>
      <c r="C40" s="2">
        <v>42.360599999999998</v>
      </c>
      <c r="D40" s="2">
        <v>-71.010599999999997</v>
      </c>
      <c r="E40" s="2">
        <v>28</v>
      </c>
      <c r="F40" s="2">
        <v>0</v>
      </c>
      <c r="G40" s="4" t="str">
        <f t="shared" si="0"/>
        <v>SI</v>
      </c>
      <c r="H40" s="4" t="str">
        <f t="shared" si="1"/>
        <v>FRIO</v>
      </c>
      <c r="I40" s="4" t="str">
        <f t="shared" si="2"/>
        <v>NINGUNO</v>
      </c>
      <c r="J40" s="4" t="str">
        <f t="shared" si="3"/>
        <v>SECO</v>
      </c>
      <c r="K40" s="95" t="b">
        <f t="shared" si="4"/>
        <v>0</v>
      </c>
    </row>
    <row r="41" spans="1:11">
      <c r="A41" s="2" t="s">
        <v>241</v>
      </c>
      <c r="B41" s="2" t="s">
        <v>242</v>
      </c>
      <c r="C41" s="2">
        <v>42.360599999999998</v>
      </c>
      <c r="D41" s="2">
        <v>-71.010599999999997</v>
      </c>
      <c r="E41" s="2">
        <v>10</v>
      </c>
      <c r="F41" s="2">
        <v>0</v>
      </c>
      <c r="G41" s="4" t="str">
        <f t="shared" si="0"/>
        <v>SI</v>
      </c>
      <c r="H41" s="4" t="str">
        <f t="shared" si="1"/>
        <v>FRIO</v>
      </c>
      <c r="I41" s="4" t="str">
        <f t="shared" si="2"/>
        <v>NINGUNO</v>
      </c>
      <c r="J41" s="4" t="str">
        <f t="shared" si="3"/>
        <v>SECO</v>
      </c>
      <c r="K41" s="95" t="b">
        <f t="shared" si="4"/>
        <v>0</v>
      </c>
    </row>
    <row r="42" spans="1:11">
      <c r="A42" s="2" t="s">
        <v>241</v>
      </c>
      <c r="B42" s="2" t="s">
        <v>242</v>
      </c>
      <c r="C42" s="2">
        <v>42.360599999999998</v>
      </c>
      <c r="D42" s="2">
        <v>-71.010599999999997</v>
      </c>
      <c r="E42" s="2">
        <v>30</v>
      </c>
      <c r="F42" s="2">
        <v>51</v>
      </c>
      <c r="G42" s="4" t="str">
        <f t="shared" si="0"/>
        <v>SI</v>
      </c>
      <c r="H42" s="4" t="str">
        <f t="shared" si="1"/>
        <v>FRIO</v>
      </c>
      <c r="I42" s="4" t="str">
        <f t="shared" si="2"/>
        <v>NIEVE</v>
      </c>
      <c r="J42" s="4" t="str">
        <f t="shared" si="3"/>
        <v>HUMEDO</v>
      </c>
      <c r="K42" s="95" t="b">
        <f t="shared" si="4"/>
        <v>0</v>
      </c>
    </row>
    <row r="43" spans="1:11">
      <c r="A43" s="2" t="s">
        <v>241</v>
      </c>
      <c r="B43" s="2" t="s">
        <v>242</v>
      </c>
      <c r="C43" s="2">
        <v>42.360599999999998</v>
      </c>
      <c r="D43" s="2">
        <v>-71.010599999999997</v>
      </c>
      <c r="E43" s="2">
        <v>34</v>
      </c>
      <c r="F43" s="2">
        <v>0</v>
      </c>
      <c r="G43" s="4" t="str">
        <f t="shared" si="0"/>
        <v>NO</v>
      </c>
      <c r="H43" s="4" t="str">
        <f t="shared" si="1"/>
        <v>FRIO</v>
      </c>
      <c r="I43" s="4" t="str">
        <f t="shared" si="2"/>
        <v>NINGUNO</v>
      </c>
      <c r="J43" s="4" t="str">
        <f t="shared" si="3"/>
        <v>SECO</v>
      </c>
      <c r="K43" s="95" t="b">
        <f t="shared" si="4"/>
        <v>0</v>
      </c>
    </row>
    <row r="44" spans="1:11">
      <c r="A44" s="2" t="s">
        <v>241</v>
      </c>
      <c r="B44" s="2" t="s">
        <v>242</v>
      </c>
      <c r="C44" s="2">
        <v>42.360599999999998</v>
      </c>
      <c r="D44" s="2">
        <v>-71.010599999999997</v>
      </c>
      <c r="E44" s="2">
        <v>41</v>
      </c>
      <c r="F44" s="2">
        <v>0</v>
      </c>
      <c r="G44" s="4" t="str">
        <f t="shared" si="0"/>
        <v>NO</v>
      </c>
      <c r="H44" s="4" t="str">
        <f t="shared" si="1"/>
        <v>TEMPLADO</v>
      </c>
      <c r="I44" s="4" t="str">
        <f t="shared" si="2"/>
        <v>NINGUNO</v>
      </c>
      <c r="J44" s="4" t="str">
        <f t="shared" si="3"/>
        <v>SECO</v>
      </c>
      <c r="K44" s="95" t="b">
        <f t="shared" si="4"/>
        <v>0</v>
      </c>
    </row>
    <row r="45" spans="1:11">
      <c r="A45" s="2" t="s">
        <v>241</v>
      </c>
      <c r="B45" s="2" t="s">
        <v>242</v>
      </c>
      <c r="C45" s="2">
        <v>42.360599999999998</v>
      </c>
      <c r="D45" s="2">
        <v>-71.010599999999997</v>
      </c>
      <c r="E45" s="2">
        <v>45</v>
      </c>
      <c r="F45" s="2">
        <v>0</v>
      </c>
      <c r="G45" s="4" t="str">
        <f t="shared" si="0"/>
        <v>NO</v>
      </c>
      <c r="H45" s="4" t="str">
        <f t="shared" si="1"/>
        <v>TEMPLADO</v>
      </c>
      <c r="I45" s="4" t="str">
        <f t="shared" si="2"/>
        <v>NINGUNO</v>
      </c>
      <c r="J45" s="4" t="str">
        <f t="shared" si="3"/>
        <v>SECO</v>
      </c>
      <c r="K45" s="95" t="b">
        <f t="shared" si="4"/>
        <v>0</v>
      </c>
    </row>
    <row r="46" spans="1:11">
      <c r="A46" s="2" t="s">
        <v>241</v>
      </c>
      <c r="B46" s="2" t="s">
        <v>242</v>
      </c>
      <c r="C46" s="2">
        <v>42.360599999999998</v>
      </c>
      <c r="D46" s="2">
        <v>-71.010599999999997</v>
      </c>
      <c r="E46" s="2">
        <v>44</v>
      </c>
      <c r="F46" s="2">
        <v>0</v>
      </c>
      <c r="G46" s="4" t="str">
        <f t="shared" si="0"/>
        <v>NO</v>
      </c>
      <c r="H46" s="4" t="str">
        <f t="shared" si="1"/>
        <v>TEMPLADO</v>
      </c>
      <c r="I46" s="4" t="str">
        <f t="shared" si="2"/>
        <v>NINGUNO</v>
      </c>
      <c r="J46" s="4" t="str">
        <f t="shared" si="3"/>
        <v>SECO</v>
      </c>
      <c r="K46" s="95" t="b">
        <f t="shared" si="4"/>
        <v>0</v>
      </c>
    </row>
    <row r="47" spans="1:11">
      <c r="A47" s="2" t="s">
        <v>241</v>
      </c>
      <c r="B47" s="2" t="s">
        <v>242</v>
      </c>
      <c r="C47" s="2">
        <v>42.360599999999998</v>
      </c>
      <c r="D47" s="2">
        <v>-71.010599999999997</v>
      </c>
      <c r="E47" s="2">
        <v>30</v>
      </c>
      <c r="F47" s="2">
        <v>0</v>
      </c>
      <c r="G47" s="4" t="str">
        <f t="shared" si="0"/>
        <v>SI</v>
      </c>
      <c r="H47" s="4" t="str">
        <f t="shared" si="1"/>
        <v>FRIO</v>
      </c>
      <c r="I47" s="4" t="str">
        <f t="shared" si="2"/>
        <v>NINGUNO</v>
      </c>
      <c r="J47" s="4" t="str">
        <f t="shared" si="3"/>
        <v>SECO</v>
      </c>
      <c r="K47" s="95" t="b">
        <f t="shared" si="4"/>
        <v>0</v>
      </c>
    </row>
    <row r="48" spans="1:11">
      <c r="A48" s="2" t="s">
        <v>241</v>
      </c>
      <c r="B48" s="2" t="s">
        <v>242</v>
      </c>
      <c r="C48" s="2">
        <v>42.360599999999998</v>
      </c>
      <c r="D48" s="2">
        <v>-71.010599999999997</v>
      </c>
      <c r="E48" s="2">
        <v>44</v>
      </c>
      <c r="F48" s="2">
        <v>165</v>
      </c>
      <c r="G48" s="4" t="str">
        <f t="shared" si="0"/>
        <v>NO</v>
      </c>
      <c r="H48" s="4" t="str">
        <f t="shared" si="1"/>
        <v>TEMPLADO</v>
      </c>
      <c r="I48" s="4" t="str">
        <f t="shared" si="2"/>
        <v>LLUVIA</v>
      </c>
      <c r="J48" s="4" t="str">
        <f t="shared" si="3"/>
        <v>HUMEDO</v>
      </c>
      <c r="K48" s="95" t="b">
        <f t="shared" si="4"/>
        <v>0</v>
      </c>
    </row>
    <row r="49" spans="1:11">
      <c r="A49" s="2" t="s">
        <v>241</v>
      </c>
      <c r="B49" s="2" t="s">
        <v>242</v>
      </c>
      <c r="C49" s="2">
        <v>42.360599999999998</v>
      </c>
      <c r="D49" s="2">
        <v>-71.010599999999997</v>
      </c>
      <c r="E49" s="2">
        <v>14</v>
      </c>
      <c r="F49" s="2">
        <v>0</v>
      </c>
      <c r="G49" s="4" t="str">
        <f t="shared" si="0"/>
        <v>SI</v>
      </c>
      <c r="H49" s="4" t="str">
        <f t="shared" si="1"/>
        <v>FRIO</v>
      </c>
      <c r="I49" s="4" t="str">
        <f t="shared" si="2"/>
        <v>NINGUNO</v>
      </c>
      <c r="J49" s="4" t="str">
        <f t="shared" si="3"/>
        <v>SECO</v>
      </c>
      <c r="K49" s="95" t="b">
        <f t="shared" si="4"/>
        <v>0</v>
      </c>
    </row>
    <row r="50" spans="1:11">
      <c r="A50" s="2" t="s">
        <v>241</v>
      </c>
      <c r="B50" s="2" t="s">
        <v>242</v>
      </c>
      <c r="C50" s="2">
        <v>42.360599999999998</v>
      </c>
      <c r="D50" s="2">
        <v>-71.010599999999997</v>
      </c>
      <c r="E50" s="2">
        <v>18</v>
      </c>
      <c r="F50" s="2">
        <v>0</v>
      </c>
      <c r="G50" s="4" t="str">
        <f t="shared" si="0"/>
        <v>SI</v>
      </c>
      <c r="H50" s="4" t="str">
        <f t="shared" si="1"/>
        <v>FRIO</v>
      </c>
      <c r="I50" s="4" t="str">
        <f t="shared" si="2"/>
        <v>NINGUNO</v>
      </c>
      <c r="J50" s="4" t="str">
        <f t="shared" si="3"/>
        <v>SECO</v>
      </c>
      <c r="K50" s="95" t="b">
        <f t="shared" si="4"/>
        <v>0</v>
      </c>
    </row>
    <row r="51" spans="1:11">
      <c r="A51" s="2" t="s">
        <v>241</v>
      </c>
      <c r="B51" s="2" t="s">
        <v>242</v>
      </c>
      <c r="C51" s="2">
        <v>42.360599999999998</v>
      </c>
      <c r="D51" s="2">
        <v>-71.010599999999997</v>
      </c>
      <c r="E51" s="2">
        <v>33</v>
      </c>
      <c r="F51" s="2">
        <v>0</v>
      </c>
      <c r="G51" s="4" t="str">
        <f t="shared" si="0"/>
        <v>NO</v>
      </c>
      <c r="H51" s="4" t="str">
        <f t="shared" si="1"/>
        <v>FRIO</v>
      </c>
      <c r="I51" s="4" t="str">
        <f t="shared" si="2"/>
        <v>NINGUNO</v>
      </c>
      <c r="J51" s="4" t="str">
        <f t="shared" si="3"/>
        <v>SECO</v>
      </c>
      <c r="K51" s="95" t="b">
        <f t="shared" si="4"/>
        <v>0</v>
      </c>
    </row>
    <row r="52" spans="1:11">
      <c r="A52" s="2" t="s">
        <v>241</v>
      </c>
      <c r="B52" s="2" t="s">
        <v>242</v>
      </c>
      <c r="C52" s="2">
        <v>42.360599999999998</v>
      </c>
      <c r="D52" s="2">
        <v>-71.010599999999997</v>
      </c>
      <c r="E52" s="2">
        <v>35</v>
      </c>
      <c r="F52" s="2">
        <v>0</v>
      </c>
      <c r="G52" s="4" t="str">
        <f t="shared" si="0"/>
        <v>NO</v>
      </c>
      <c r="H52" s="4" t="str">
        <f t="shared" si="1"/>
        <v>FRIO</v>
      </c>
      <c r="I52" s="4" t="str">
        <f t="shared" si="2"/>
        <v>NINGUNO</v>
      </c>
      <c r="J52" s="4" t="str">
        <f t="shared" si="3"/>
        <v>SECO</v>
      </c>
      <c r="K52" s="95" t="b">
        <f t="shared" si="4"/>
        <v>0</v>
      </c>
    </row>
    <row r="53" spans="1:11">
      <c r="A53" s="2" t="s">
        <v>241</v>
      </c>
      <c r="B53" s="2" t="s">
        <v>242</v>
      </c>
      <c r="C53" s="2">
        <v>42.360599999999998</v>
      </c>
      <c r="D53" s="2">
        <v>-71.010599999999997</v>
      </c>
      <c r="E53" s="2">
        <v>17</v>
      </c>
      <c r="F53" s="2">
        <v>0</v>
      </c>
      <c r="G53" s="4" t="str">
        <f t="shared" si="0"/>
        <v>SI</v>
      </c>
      <c r="H53" s="4" t="str">
        <f t="shared" si="1"/>
        <v>FRIO</v>
      </c>
      <c r="I53" s="4" t="str">
        <f t="shared" si="2"/>
        <v>NINGUNO</v>
      </c>
      <c r="J53" s="4" t="str">
        <f t="shared" si="3"/>
        <v>SECO</v>
      </c>
      <c r="K53" s="95" t="b">
        <f t="shared" si="4"/>
        <v>0</v>
      </c>
    </row>
    <row r="54" spans="1:11">
      <c r="A54" s="2" t="s">
        <v>241</v>
      </c>
      <c r="B54" s="2" t="s">
        <v>242</v>
      </c>
      <c r="C54" s="2">
        <v>42.360599999999998</v>
      </c>
      <c r="D54" s="2">
        <v>-71.010599999999997</v>
      </c>
      <c r="E54" s="2">
        <v>18</v>
      </c>
      <c r="F54" s="2">
        <v>0</v>
      </c>
      <c r="G54" s="4" t="str">
        <f t="shared" si="0"/>
        <v>SI</v>
      </c>
      <c r="H54" s="4" t="str">
        <f t="shared" si="1"/>
        <v>FRIO</v>
      </c>
      <c r="I54" s="4" t="str">
        <f t="shared" si="2"/>
        <v>NINGUNO</v>
      </c>
      <c r="J54" s="4" t="str">
        <f t="shared" si="3"/>
        <v>SECO</v>
      </c>
      <c r="K54" s="95" t="b">
        <f t="shared" si="4"/>
        <v>0</v>
      </c>
    </row>
    <row r="55" spans="1:11">
      <c r="A55" s="2" t="s">
        <v>241</v>
      </c>
      <c r="B55" s="2" t="s">
        <v>242</v>
      </c>
      <c r="C55" s="2">
        <v>42.360599999999998</v>
      </c>
      <c r="D55" s="2">
        <v>-71.010599999999997</v>
      </c>
      <c r="E55" s="2">
        <v>27</v>
      </c>
      <c r="F55" s="2">
        <v>0</v>
      </c>
      <c r="G55" s="4" t="str">
        <f t="shared" si="0"/>
        <v>SI</v>
      </c>
      <c r="H55" s="4" t="str">
        <f t="shared" si="1"/>
        <v>FRIO</v>
      </c>
      <c r="I55" s="4" t="str">
        <f t="shared" si="2"/>
        <v>NINGUNO</v>
      </c>
      <c r="J55" s="4" t="str">
        <f t="shared" si="3"/>
        <v>SECO</v>
      </c>
      <c r="K55" s="95" t="b">
        <f t="shared" si="4"/>
        <v>0</v>
      </c>
    </row>
    <row r="56" spans="1:11">
      <c r="A56" s="2" t="s">
        <v>241</v>
      </c>
      <c r="B56" s="2" t="s">
        <v>242</v>
      </c>
      <c r="C56" s="2">
        <v>42.360599999999998</v>
      </c>
      <c r="D56" s="2">
        <v>-71.010599999999997</v>
      </c>
      <c r="E56" s="2">
        <v>23</v>
      </c>
      <c r="F56" s="2">
        <v>284</v>
      </c>
      <c r="G56" s="4" t="str">
        <f t="shared" si="0"/>
        <v>SI</v>
      </c>
      <c r="H56" s="4" t="str">
        <f t="shared" si="1"/>
        <v>FRIO</v>
      </c>
      <c r="I56" s="4" t="str">
        <f t="shared" si="2"/>
        <v>NIEVE</v>
      </c>
      <c r="J56" s="4" t="str">
        <f t="shared" si="3"/>
        <v>HUMEDO</v>
      </c>
      <c r="K56" s="95" t="b">
        <f t="shared" si="4"/>
        <v>0</v>
      </c>
    </row>
    <row r="57" spans="1:11">
      <c r="A57" s="2" t="s">
        <v>241</v>
      </c>
      <c r="B57" s="2" t="s">
        <v>242</v>
      </c>
      <c r="C57" s="2">
        <v>42.360599999999998</v>
      </c>
      <c r="D57" s="2">
        <v>-71.010599999999997</v>
      </c>
      <c r="E57" s="2">
        <v>33</v>
      </c>
      <c r="F57" s="2">
        <v>325</v>
      </c>
      <c r="G57" s="4" t="str">
        <f t="shared" si="0"/>
        <v>NO</v>
      </c>
      <c r="H57" s="4" t="str">
        <f t="shared" si="1"/>
        <v>FRIO</v>
      </c>
      <c r="I57" s="4" t="str">
        <f t="shared" si="2"/>
        <v>LLUVIA</v>
      </c>
      <c r="J57" s="4" t="str">
        <f t="shared" si="3"/>
        <v>HUMEDO</v>
      </c>
      <c r="K57" s="95" t="b">
        <f t="shared" si="4"/>
        <v>0</v>
      </c>
    </row>
    <row r="58" spans="1:11">
      <c r="A58" s="2" t="s">
        <v>241</v>
      </c>
      <c r="B58" s="2" t="s">
        <v>242</v>
      </c>
      <c r="C58" s="2">
        <v>42.360599999999998</v>
      </c>
      <c r="D58" s="2">
        <v>-71.010599999999997</v>
      </c>
      <c r="E58" s="2">
        <v>11</v>
      </c>
      <c r="F58" s="2">
        <v>8</v>
      </c>
      <c r="G58" s="4" t="str">
        <f t="shared" si="0"/>
        <v>SI</v>
      </c>
      <c r="H58" s="4" t="str">
        <f t="shared" si="1"/>
        <v>FRIO</v>
      </c>
      <c r="I58" s="4" t="str">
        <f t="shared" si="2"/>
        <v>NIEVE</v>
      </c>
      <c r="J58" s="4" t="str">
        <f t="shared" si="3"/>
        <v>HUMEDO</v>
      </c>
      <c r="K58" s="95" t="b">
        <f t="shared" si="4"/>
        <v>0</v>
      </c>
    </row>
    <row r="59" spans="1:11">
      <c r="A59" s="2" t="s">
        <v>241</v>
      </c>
      <c r="B59" s="2" t="s">
        <v>242</v>
      </c>
      <c r="C59" s="2">
        <v>42.360599999999998</v>
      </c>
      <c r="D59" s="2">
        <v>-71.010599999999997</v>
      </c>
      <c r="E59" s="2">
        <v>38</v>
      </c>
      <c r="F59" s="2">
        <v>10</v>
      </c>
      <c r="G59" s="4" t="str">
        <f t="shared" si="0"/>
        <v>NO</v>
      </c>
      <c r="H59" s="4" t="str">
        <f t="shared" si="1"/>
        <v>FRIO</v>
      </c>
      <c r="I59" s="4" t="str">
        <f t="shared" si="2"/>
        <v>LLUVIA</v>
      </c>
      <c r="J59" s="4" t="str">
        <f t="shared" si="3"/>
        <v>HUMEDO</v>
      </c>
      <c r="K59" s="95" t="b">
        <f t="shared" si="4"/>
        <v>0</v>
      </c>
    </row>
    <row r="60" spans="1:11">
      <c r="A60" s="2" t="s">
        <v>241</v>
      </c>
      <c r="B60" s="2" t="s">
        <v>242</v>
      </c>
      <c r="C60" s="2">
        <v>42.360599999999998</v>
      </c>
      <c r="D60" s="2">
        <v>-71.010599999999997</v>
      </c>
      <c r="E60" s="2">
        <v>42</v>
      </c>
      <c r="F60" s="2">
        <v>0</v>
      </c>
      <c r="G60" s="4" t="str">
        <f t="shared" si="0"/>
        <v>NO</v>
      </c>
      <c r="H60" s="4" t="str">
        <f t="shared" si="1"/>
        <v>TEMPLADO</v>
      </c>
      <c r="I60" s="4" t="str">
        <f t="shared" si="2"/>
        <v>NINGUNO</v>
      </c>
      <c r="J60" s="4" t="str">
        <f t="shared" si="3"/>
        <v>SECO</v>
      </c>
      <c r="K60" s="95" t="b">
        <f t="shared" si="4"/>
        <v>0</v>
      </c>
    </row>
    <row r="61" spans="1:11">
      <c r="A61" s="2" t="s">
        <v>241</v>
      </c>
      <c r="B61" s="2" t="s">
        <v>242</v>
      </c>
      <c r="C61" s="2">
        <v>42.360599999999998</v>
      </c>
      <c r="D61" s="2">
        <v>-71.010599999999997</v>
      </c>
      <c r="E61" s="2">
        <v>42</v>
      </c>
      <c r="F61" s="2">
        <v>79</v>
      </c>
      <c r="G61" s="4" t="str">
        <f t="shared" si="0"/>
        <v>NO</v>
      </c>
      <c r="H61" s="4" t="str">
        <f t="shared" si="1"/>
        <v>TEMPLADO</v>
      </c>
      <c r="I61" s="4" t="str">
        <f t="shared" si="2"/>
        <v>LLUVIA</v>
      </c>
      <c r="J61" s="4" t="str">
        <f t="shared" si="3"/>
        <v>HUMEDO</v>
      </c>
      <c r="K61" s="95" t="b">
        <f t="shared" si="4"/>
        <v>0</v>
      </c>
    </row>
    <row r="62" spans="1:11">
      <c r="A62" s="2" t="s">
        <v>241</v>
      </c>
      <c r="B62" s="2" t="s">
        <v>242</v>
      </c>
      <c r="C62" s="2">
        <v>42.360599999999998</v>
      </c>
      <c r="D62" s="2">
        <v>-71.010599999999997</v>
      </c>
      <c r="E62" s="2">
        <v>30</v>
      </c>
      <c r="F62" s="2">
        <v>0</v>
      </c>
      <c r="G62" s="4" t="str">
        <f t="shared" si="0"/>
        <v>SI</v>
      </c>
      <c r="H62" s="4" t="str">
        <f t="shared" si="1"/>
        <v>FRIO</v>
      </c>
      <c r="I62" s="4" t="str">
        <f t="shared" si="2"/>
        <v>NINGUNO</v>
      </c>
      <c r="J62" s="4" t="str">
        <f t="shared" si="3"/>
        <v>SECO</v>
      </c>
      <c r="K62" s="95" t="b">
        <f t="shared" si="4"/>
        <v>0</v>
      </c>
    </row>
    <row r="63" spans="1:11">
      <c r="A63" s="2" t="s">
        <v>241</v>
      </c>
      <c r="B63" s="2" t="s">
        <v>242</v>
      </c>
      <c r="C63" s="2">
        <v>42.360599999999998</v>
      </c>
      <c r="D63" s="2">
        <v>-71.010599999999997</v>
      </c>
      <c r="E63" s="2">
        <v>19</v>
      </c>
      <c r="F63" s="2">
        <v>5</v>
      </c>
      <c r="G63" s="4" t="str">
        <f t="shared" si="0"/>
        <v>SI</v>
      </c>
      <c r="H63" s="4" t="str">
        <f t="shared" si="1"/>
        <v>FRIO</v>
      </c>
      <c r="I63" s="4" t="str">
        <f t="shared" si="2"/>
        <v>NIEVE</v>
      </c>
      <c r="J63" s="4" t="str">
        <f t="shared" si="3"/>
        <v>HUMEDO</v>
      </c>
      <c r="K63" s="95" t="b">
        <f t="shared" si="4"/>
        <v>0</v>
      </c>
    </row>
    <row r="64" spans="1:11">
      <c r="A64" s="2" t="s">
        <v>241</v>
      </c>
      <c r="B64" s="2" t="s">
        <v>242</v>
      </c>
      <c r="C64" s="2">
        <v>42.360599999999998</v>
      </c>
      <c r="D64" s="2">
        <v>-71.010599999999997</v>
      </c>
      <c r="E64" s="2">
        <v>34</v>
      </c>
      <c r="F64" s="2">
        <v>15</v>
      </c>
      <c r="G64" s="4" t="str">
        <f t="shared" si="0"/>
        <v>NO</v>
      </c>
      <c r="H64" s="4" t="str">
        <f t="shared" si="1"/>
        <v>FRIO</v>
      </c>
      <c r="I64" s="4" t="str">
        <f t="shared" si="2"/>
        <v>LLUVIA</v>
      </c>
      <c r="J64" s="4" t="str">
        <f t="shared" si="3"/>
        <v>HUMEDO</v>
      </c>
      <c r="K64" s="95" t="b">
        <f t="shared" si="4"/>
        <v>0</v>
      </c>
    </row>
    <row r="65" spans="1:11">
      <c r="A65" s="2" t="s">
        <v>241</v>
      </c>
      <c r="B65" s="2" t="s">
        <v>242</v>
      </c>
      <c r="C65" s="2">
        <v>42.360599999999998</v>
      </c>
      <c r="D65" s="2">
        <v>-71.010599999999997</v>
      </c>
      <c r="E65" s="2">
        <v>21</v>
      </c>
      <c r="F65" s="2">
        <v>0</v>
      </c>
      <c r="G65" s="4" t="str">
        <f t="shared" si="0"/>
        <v>SI</v>
      </c>
      <c r="H65" s="4" t="str">
        <f t="shared" si="1"/>
        <v>FRIO</v>
      </c>
      <c r="I65" s="4" t="str">
        <f t="shared" si="2"/>
        <v>NINGUNO</v>
      </c>
      <c r="J65" s="4" t="str">
        <f t="shared" si="3"/>
        <v>SECO</v>
      </c>
      <c r="K65" s="95" t="b">
        <f t="shared" si="4"/>
        <v>0</v>
      </c>
    </row>
    <row r="66" spans="1:11">
      <c r="A66" s="2" t="s">
        <v>241</v>
      </c>
      <c r="B66" s="2" t="s">
        <v>242</v>
      </c>
      <c r="C66" s="2">
        <v>42.360599999999998</v>
      </c>
      <c r="D66" s="2">
        <v>-71.010599999999997</v>
      </c>
      <c r="E66" s="2">
        <v>45</v>
      </c>
      <c r="F66" s="2">
        <v>0</v>
      </c>
      <c r="G66" s="4" t="str">
        <f t="shared" si="0"/>
        <v>NO</v>
      </c>
      <c r="H66" s="4" t="str">
        <f t="shared" si="1"/>
        <v>TEMPLADO</v>
      </c>
      <c r="I66" s="4" t="str">
        <f t="shared" si="2"/>
        <v>NINGUNO</v>
      </c>
      <c r="J66" s="4" t="str">
        <f t="shared" si="3"/>
        <v>SECO</v>
      </c>
      <c r="K66" s="95" t="b">
        <f t="shared" si="4"/>
        <v>0</v>
      </c>
    </row>
    <row r="67" spans="1:11">
      <c r="A67" s="2" t="s">
        <v>241</v>
      </c>
      <c r="B67" s="2" t="s">
        <v>242</v>
      </c>
      <c r="C67" s="2">
        <v>42.360599999999998</v>
      </c>
      <c r="D67" s="2">
        <v>-71.010599999999997</v>
      </c>
      <c r="E67" s="2">
        <v>28</v>
      </c>
      <c r="F67" s="2">
        <v>0</v>
      </c>
      <c r="G67" s="4" t="str">
        <f t="shared" ref="G67:G130" si="5">IFERROR(IF(E67&lt;32,"SI","NO"),"OTRO")</f>
        <v>SI</v>
      </c>
      <c r="H67" s="4" t="str">
        <f t="shared" ref="H67:H130" si="6">IFERROR(IF(E67&lt;40,"FRIO",IF(E67&gt;80,"CALIENTE","TEMPLADO")),"OTRO")</f>
        <v>FRIO</v>
      </c>
      <c r="I67" s="4" t="str">
        <f t="shared" ref="I67:I130" si="7">IF(AND(F67&gt;0,G67="SI"),"NIEVE",IF(AND(F67&gt;0,G67="NO"),"LLUVIA","NINGUNO"))</f>
        <v>NINGUNO</v>
      </c>
      <c r="J67" s="4" t="str">
        <f t="shared" ref="J67:J130" si="8">IF(F67&lt;&gt;0,"HUMEDO","SECO")</f>
        <v>SECO</v>
      </c>
      <c r="K67" s="95" t="b">
        <f t="shared" ref="K67:K130" si="9">OR(ISBLANK(E67),ISERROR(E67))</f>
        <v>0</v>
      </c>
    </row>
    <row r="68" spans="1:11">
      <c r="A68" s="2" t="s">
        <v>241</v>
      </c>
      <c r="B68" s="2" t="s">
        <v>242</v>
      </c>
      <c r="C68" s="2">
        <v>42.360599999999998</v>
      </c>
      <c r="D68" s="2">
        <v>-71.010599999999997</v>
      </c>
      <c r="E68" s="2">
        <v>22</v>
      </c>
      <c r="F68" s="2">
        <v>0</v>
      </c>
      <c r="G68" s="4" t="str">
        <f t="shared" si="5"/>
        <v>SI</v>
      </c>
      <c r="H68" s="4" t="str">
        <f t="shared" si="6"/>
        <v>FRIO</v>
      </c>
      <c r="I68" s="4" t="str">
        <f t="shared" si="7"/>
        <v>NINGUNO</v>
      </c>
      <c r="J68" s="4" t="str">
        <f t="shared" si="8"/>
        <v>SECO</v>
      </c>
      <c r="K68" s="95" t="b">
        <f t="shared" si="9"/>
        <v>0</v>
      </c>
    </row>
    <row r="69" spans="1:11">
      <c r="A69" s="2" t="s">
        <v>241</v>
      </c>
      <c r="B69" s="2" t="s">
        <v>242</v>
      </c>
      <c r="C69" s="2">
        <v>42.360599999999998</v>
      </c>
      <c r="D69" s="2">
        <v>-71.010599999999997</v>
      </c>
      <c r="E69" s="2">
        <v>28</v>
      </c>
      <c r="F69" s="2">
        <v>0</v>
      </c>
      <c r="G69" s="4" t="str">
        <f t="shared" si="5"/>
        <v>SI</v>
      </c>
      <c r="H69" s="4" t="str">
        <f t="shared" si="6"/>
        <v>FRIO</v>
      </c>
      <c r="I69" s="4" t="str">
        <f t="shared" si="7"/>
        <v>NINGUNO</v>
      </c>
      <c r="J69" s="4" t="str">
        <f t="shared" si="8"/>
        <v>SECO</v>
      </c>
      <c r="K69" s="95" t="b">
        <f t="shared" si="9"/>
        <v>0</v>
      </c>
    </row>
    <row r="70" spans="1:11">
      <c r="A70" s="2" t="s">
        <v>241</v>
      </c>
      <c r="B70" s="2" t="s">
        <v>242</v>
      </c>
      <c r="C70" s="2">
        <v>42.360599999999998</v>
      </c>
      <c r="D70" s="2">
        <v>-71.010599999999997</v>
      </c>
      <c r="E70" s="2">
        <v>25</v>
      </c>
      <c r="F70" s="2">
        <v>0</v>
      </c>
      <c r="G70" s="4" t="str">
        <f t="shared" si="5"/>
        <v>SI</v>
      </c>
      <c r="H70" s="4" t="str">
        <f t="shared" si="6"/>
        <v>FRIO</v>
      </c>
      <c r="I70" s="4" t="str">
        <f t="shared" si="7"/>
        <v>NINGUNO</v>
      </c>
      <c r="J70" s="4" t="str">
        <f t="shared" si="8"/>
        <v>SECO</v>
      </c>
      <c r="K70" s="95" t="b">
        <f t="shared" si="9"/>
        <v>0</v>
      </c>
    </row>
    <row r="71" spans="1:11">
      <c r="A71" s="2" t="s">
        <v>241</v>
      </c>
      <c r="B71" s="2" t="s">
        <v>242</v>
      </c>
      <c r="C71" s="2">
        <v>42.360599999999998</v>
      </c>
      <c r="D71" s="2">
        <v>-71.010599999999997</v>
      </c>
      <c r="E71" s="2">
        <v>12</v>
      </c>
      <c r="F71" s="2">
        <v>20</v>
      </c>
      <c r="G71" s="4" t="str">
        <f t="shared" si="5"/>
        <v>SI</v>
      </c>
      <c r="H71" s="4" t="str">
        <f t="shared" si="6"/>
        <v>FRIO</v>
      </c>
      <c r="I71" s="4" t="str">
        <f t="shared" si="7"/>
        <v>NIEVE</v>
      </c>
      <c r="J71" s="4" t="str">
        <f t="shared" si="8"/>
        <v>HUMEDO</v>
      </c>
      <c r="K71" s="95" t="b">
        <f t="shared" si="9"/>
        <v>0</v>
      </c>
    </row>
    <row r="72" spans="1:11">
      <c r="A72" s="2" t="s">
        <v>241</v>
      </c>
      <c r="B72" s="2" t="s">
        <v>242</v>
      </c>
      <c r="C72" s="2">
        <v>42.360599999999998</v>
      </c>
      <c r="D72" s="2">
        <v>-71.010599999999997</v>
      </c>
      <c r="E72" s="2">
        <v>32</v>
      </c>
      <c r="F72" s="2">
        <v>0</v>
      </c>
      <c r="G72" s="4" t="str">
        <f t="shared" si="5"/>
        <v>NO</v>
      </c>
      <c r="H72" s="4" t="str">
        <f t="shared" si="6"/>
        <v>FRIO</v>
      </c>
      <c r="I72" s="4" t="str">
        <f t="shared" si="7"/>
        <v>NINGUNO</v>
      </c>
      <c r="J72" s="4" t="str">
        <f t="shared" si="8"/>
        <v>SECO</v>
      </c>
      <c r="K72" s="95" t="b">
        <f t="shared" si="9"/>
        <v>0</v>
      </c>
    </row>
    <row r="73" spans="1:11">
      <c r="A73" s="2" t="s">
        <v>241</v>
      </c>
      <c r="B73" s="2" t="s">
        <v>242</v>
      </c>
      <c r="C73" s="2">
        <v>42.360599999999998</v>
      </c>
      <c r="D73" s="2">
        <v>-71.010599999999997</v>
      </c>
      <c r="E73" s="2">
        <v>15</v>
      </c>
      <c r="F73" s="2">
        <v>373</v>
      </c>
      <c r="G73" s="4" t="str">
        <f t="shared" si="5"/>
        <v>SI</v>
      </c>
      <c r="H73" s="4" t="str">
        <f t="shared" si="6"/>
        <v>FRIO</v>
      </c>
      <c r="I73" s="4" t="str">
        <f t="shared" si="7"/>
        <v>NIEVE</v>
      </c>
      <c r="J73" s="4" t="str">
        <f t="shared" si="8"/>
        <v>HUMEDO</v>
      </c>
      <c r="K73" s="95" t="b">
        <f t="shared" si="9"/>
        <v>0</v>
      </c>
    </row>
    <row r="74" spans="1:11">
      <c r="A74" s="2" t="s">
        <v>241</v>
      </c>
      <c r="B74" s="2" t="s">
        <v>242</v>
      </c>
      <c r="C74" s="2">
        <v>42.360599999999998</v>
      </c>
      <c r="D74" s="2">
        <v>-71.010599999999997</v>
      </c>
      <c r="E74" s="2">
        <v>26</v>
      </c>
      <c r="F74" s="2">
        <v>864</v>
      </c>
      <c r="G74" s="4" t="str">
        <f t="shared" si="5"/>
        <v>SI</v>
      </c>
      <c r="H74" s="4" t="str">
        <f t="shared" si="6"/>
        <v>FRIO</v>
      </c>
      <c r="I74" s="4" t="str">
        <f t="shared" si="7"/>
        <v>NIEVE</v>
      </c>
      <c r="J74" s="4" t="str">
        <f t="shared" si="8"/>
        <v>HUMEDO</v>
      </c>
      <c r="K74" s="95" t="b">
        <f t="shared" si="9"/>
        <v>0</v>
      </c>
    </row>
    <row r="75" spans="1:11">
      <c r="A75" s="2" t="s">
        <v>241</v>
      </c>
      <c r="B75" s="2" t="s">
        <v>242</v>
      </c>
      <c r="C75" s="2">
        <v>42.360599999999998</v>
      </c>
      <c r="D75" s="2">
        <v>-71.010599999999997</v>
      </c>
      <c r="E75" s="2">
        <v>35</v>
      </c>
      <c r="F75" s="2">
        <v>536</v>
      </c>
      <c r="G75" s="4" t="str">
        <f t="shared" si="5"/>
        <v>NO</v>
      </c>
      <c r="H75" s="4" t="str">
        <f t="shared" si="6"/>
        <v>FRIO</v>
      </c>
      <c r="I75" s="4" t="str">
        <f t="shared" si="7"/>
        <v>LLUVIA</v>
      </c>
      <c r="J75" s="4" t="str">
        <f t="shared" si="8"/>
        <v>HUMEDO</v>
      </c>
      <c r="K75" s="95" t="b">
        <f t="shared" si="9"/>
        <v>0</v>
      </c>
    </row>
    <row r="76" spans="1:11">
      <c r="A76" s="2" t="s">
        <v>241</v>
      </c>
      <c r="B76" s="2" t="s">
        <v>242</v>
      </c>
      <c r="C76" s="2">
        <v>42.360599999999998</v>
      </c>
      <c r="D76" s="2">
        <v>-71.010599999999997</v>
      </c>
      <c r="E76" s="2">
        <v>12</v>
      </c>
      <c r="F76" s="2">
        <v>0</v>
      </c>
      <c r="G76" s="4" t="str">
        <f t="shared" si="5"/>
        <v>SI</v>
      </c>
      <c r="H76" s="4" t="str">
        <f t="shared" si="6"/>
        <v>FRIO</v>
      </c>
      <c r="I76" s="4" t="str">
        <f t="shared" si="7"/>
        <v>NINGUNO</v>
      </c>
      <c r="J76" s="4" t="str">
        <f t="shared" si="8"/>
        <v>SECO</v>
      </c>
      <c r="K76" s="95" t="b">
        <f t="shared" si="9"/>
        <v>0</v>
      </c>
    </row>
    <row r="77" spans="1:11">
      <c r="A77" s="2" t="s">
        <v>241</v>
      </c>
      <c r="B77" s="2" t="s">
        <v>242</v>
      </c>
      <c r="C77" s="2">
        <v>42.360599999999998</v>
      </c>
      <c r="D77" s="2">
        <v>-71.010599999999997</v>
      </c>
      <c r="E77" s="2">
        <v>16</v>
      </c>
      <c r="F77" s="2">
        <v>0</v>
      </c>
      <c r="G77" s="4" t="str">
        <f t="shared" si="5"/>
        <v>SI</v>
      </c>
      <c r="H77" s="4" t="str">
        <f t="shared" si="6"/>
        <v>FRIO</v>
      </c>
      <c r="I77" s="4" t="str">
        <f t="shared" si="7"/>
        <v>NINGUNO</v>
      </c>
      <c r="J77" s="4" t="str">
        <f t="shared" si="8"/>
        <v>SECO</v>
      </c>
      <c r="K77" s="95" t="b">
        <f t="shared" si="9"/>
        <v>0</v>
      </c>
    </row>
    <row r="78" spans="1:11">
      <c r="A78" s="2" t="s">
        <v>241</v>
      </c>
      <c r="B78" s="2" t="s">
        <v>242</v>
      </c>
      <c r="C78" s="2">
        <v>42.360599999999998</v>
      </c>
      <c r="D78" s="2">
        <v>-71.010599999999997</v>
      </c>
      <c r="E78" s="2">
        <v>36</v>
      </c>
      <c r="F78" s="2">
        <v>0</v>
      </c>
      <c r="G78" s="4" t="str">
        <f t="shared" si="5"/>
        <v>NO</v>
      </c>
      <c r="H78" s="4" t="str">
        <f t="shared" si="6"/>
        <v>FRIO</v>
      </c>
      <c r="I78" s="4" t="str">
        <f t="shared" si="7"/>
        <v>NINGUNO</v>
      </c>
      <c r="J78" s="4" t="str">
        <f t="shared" si="8"/>
        <v>SECO</v>
      </c>
      <c r="K78" s="95" t="b">
        <f t="shared" si="9"/>
        <v>0</v>
      </c>
    </row>
    <row r="79" spans="1:11">
      <c r="A79" s="2" t="s">
        <v>241</v>
      </c>
      <c r="B79" s="2" t="s">
        <v>242</v>
      </c>
      <c r="C79" s="2">
        <v>42.360599999999998</v>
      </c>
      <c r="D79" s="2">
        <v>-71.010599999999997</v>
      </c>
      <c r="E79" s="2">
        <v>33</v>
      </c>
      <c r="F79" s="2">
        <v>0</v>
      </c>
      <c r="G79" s="4" t="str">
        <f t="shared" si="5"/>
        <v>NO</v>
      </c>
      <c r="H79" s="4" t="str">
        <f t="shared" si="6"/>
        <v>FRIO</v>
      </c>
      <c r="I79" s="4" t="str">
        <f t="shared" si="7"/>
        <v>NINGUNO</v>
      </c>
      <c r="J79" s="4" t="str">
        <f t="shared" si="8"/>
        <v>SECO</v>
      </c>
      <c r="K79" s="95" t="b">
        <f t="shared" si="9"/>
        <v>0</v>
      </c>
    </row>
    <row r="80" spans="1:11">
      <c r="A80" s="2" t="s">
        <v>241</v>
      </c>
      <c r="B80" s="2" t="s">
        <v>242</v>
      </c>
      <c r="C80" s="2">
        <v>42.360599999999998</v>
      </c>
      <c r="D80" s="2">
        <v>-71.010599999999997</v>
      </c>
      <c r="E80" s="2">
        <v>24</v>
      </c>
      <c r="F80" s="2">
        <v>0</v>
      </c>
      <c r="G80" s="4" t="str">
        <f t="shared" si="5"/>
        <v>SI</v>
      </c>
      <c r="H80" s="4" t="str">
        <f t="shared" si="6"/>
        <v>FRIO</v>
      </c>
      <c r="I80" s="4" t="str">
        <f t="shared" si="7"/>
        <v>NINGUNO</v>
      </c>
      <c r="J80" s="4" t="str">
        <f t="shared" si="8"/>
        <v>SECO</v>
      </c>
      <c r="K80" s="95" t="b">
        <f t="shared" si="9"/>
        <v>0</v>
      </c>
    </row>
    <row r="81" spans="1:11">
      <c r="A81" s="2" t="s">
        <v>241</v>
      </c>
      <c r="B81" s="2" t="s">
        <v>242</v>
      </c>
      <c r="C81" s="2">
        <v>42.360599999999998</v>
      </c>
      <c r="D81" s="2">
        <v>-71.010599999999997</v>
      </c>
      <c r="E81" s="2">
        <v>24</v>
      </c>
      <c r="F81" s="2">
        <v>0</v>
      </c>
      <c r="G81" s="4" t="str">
        <f t="shared" si="5"/>
        <v>SI</v>
      </c>
      <c r="H81" s="4" t="str">
        <f t="shared" si="6"/>
        <v>FRIO</v>
      </c>
      <c r="I81" s="4" t="str">
        <f t="shared" si="7"/>
        <v>NINGUNO</v>
      </c>
      <c r="J81" s="4" t="str">
        <f t="shared" si="8"/>
        <v>SECO</v>
      </c>
      <c r="K81" s="95" t="b">
        <f t="shared" si="9"/>
        <v>0</v>
      </c>
    </row>
    <row r="82" spans="1:11">
      <c r="A82" s="2" t="s">
        <v>241</v>
      </c>
      <c r="B82" s="2" t="s">
        <v>242</v>
      </c>
      <c r="C82" s="2">
        <v>42.360599999999998</v>
      </c>
      <c r="D82" s="2">
        <v>-71.010599999999997</v>
      </c>
      <c r="E82" s="2">
        <v>19</v>
      </c>
      <c r="F82" s="2">
        <v>20</v>
      </c>
      <c r="G82" s="4" t="str">
        <f t="shared" si="5"/>
        <v>SI</v>
      </c>
      <c r="H82" s="4" t="str">
        <f t="shared" si="6"/>
        <v>FRIO</v>
      </c>
      <c r="I82" s="4" t="str">
        <f t="shared" si="7"/>
        <v>NIEVE</v>
      </c>
      <c r="J82" s="4" t="str">
        <f t="shared" si="8"/>
        <v>HUMEDO</v>
      </c>
      <c r="K82" s="95" t="b">
        <f t="shared" si="9"/>
        <v>0</v>
      </c>
    </row>
    <row r="83" spans="1:11">
      <c r="A83" s="2" t="s">
        <v>241</v>
      </c>
      <c r="B83" s="2" t="s">
        <v>242</v>
      </c>
      <c r="C83" s="2">
        <v>42.360599999999998</v>
      </c>
      <c r="D83" s="2">
        <v>-71.010599999999997</v>
      </c>
      <c r="E83" s="2">
        <v>35</v>
      </c>
      <c r="F83" s="2">
        <v>564</v>
      </c>
      <c r="G83" s="4" t="str">
        <f t="shared" si="5"/>
        <v>NO</v>
      </c>
      <c r="H83" s="4" t="str">
        <f t="shared" si="6"/>
        <v>FRIO</v>
      </c>
      <c r="I83" s="4" t="str">
        <f t="shared" si="7"/>
        <v>LLUVIA</v>
      </c>
      <c r="J83" s="4" t="str">
        <f t="shared" si="8"/>
        <v>HUMEDO</v>
      </c>
      <c r="K83" s="95" t="b">
        <f t="shared" si="9"/>
        <v>0</v>
      </c>
    </row>
    <row r="84" spans="1:11">
      <c r="A84" s="2" t="s">
        <v>241</v>
      </c>
      <c r="B84" s="2" t="s">
        <v>242</v>
      </c>
      <c r="C84" s="2">
        <v>42.360599999999998</v>
      </c>
      <c r="D84" s="2">
        <v>-71.010599999999997</v>
      </c>
      <c r="E84" s="2">
        <v>18</v>
      </c>
      <c r="F84" s="2">
        <v>5</v>
      </c>
      <c r="G84" s="4" t="str">
        <f t="shared" si="5"/>
        <v>SI</v>
      </c>
      <c r="H84" s="4" t="str">
        <f t="shared" si="6"/>
        <v>FRIO</v>
      </c>
      <c r="I84" s="4" t="str">
        <f t="shared" si="7"/>
        <v>NIEVE</v>
      </c>
      <c r="J84" s="4" t="str">
        <f t="shared" si="8"/>
        <v>HUMEDO</v>
      </c>
      <c r="K84" s="95" t="b">
        <f t="shared" si="9"/>
        <v>0</v>
      </c>
    </row>
    <row r="85" spans="1:11">
      <c r="A85" s="2" t="s">
        <v>241</v>
      </c>
      <c r="B85" s="2" t="s">
        <v>242</v>
      </c>
      <c r="C85" s="2">
        <v>42.360599999999998</v>
      </c>
      <c r="D85" s="2">
        <v>-71.010599999999997</v>
      </c>
      <c r="E85" s="2">
        <v>31</v>
      </c>
      <c r="F85" s="2">
        <v>0</v>
      </c>
      <c r="G85" s="4" t="str">
        <f t="shared" si="5"/>
        <v>SI</v>
      </c>
      <c r="H85" s="4" t="str">
        <f t="shared" si="6"/>
        <v>FRIO</v>
      </c>
      <c r="I85" s="4" t="str">
        <f t="shared" si="7"/>
        <v>NINGUNO</v>
      </c>
      <c r="J85" s="4" t="str">
        <f t="shared" si="8"/>
        <v>SECO</v>
      </c>
      <c r="K85" s="95" t="b">
        <f t="shared" si="9"/>
        <v>0</v>
      </c>
    </row>
    <row r="86" spans="1:11">
      <c r="A86" s="2" t="s">
        <v>241</v>
      </c>
      <c r="B86" s="2" t="s">
        <v>242</v>
      </c>
      <c r="C86" s="2">
        <v>42.360599999999998</v>
      </c>
      <c r="D86" s="2">
        <v>-71.010599999999997</v>
      </c>
      <c r="E86" s="2">
        <v>34</v>
      </c>
      <c r="F86" s="2">
        <v>43</v>
      </c>
      <c r="G86" s="4" t="str">
        <f t="shared" si="5"/>
        <v>NO</v>
      </c>
      <c r="H86" s="4" t="str">
        <f t="shared" si="6"/>
        <v>FRIO</v>
      </c>
      <c r="I86" s="4" t="str">
        <f t="shared" si="7"/>
        <v>LLUVIA</v>
      </c>
      <c r="J86" s="4" t="str">
        <f t="shared" si="8"/>
        <v>HUMEDO</v>
      </c>
      <c r="K86" s="95" t="b">
        <f t="shared" si="9"/>
        <v>0</v>
      </c>
    </row>
    <row r="87" spans="1:11">
      <c r="A87" s="2" t="s">
        <v>241</v>
      </c>
      <c r="B87" s="2" t="s">
        <v>242</v>
      </c>
      <c r="C87" s="2">
        <v>42.360599999999998</v>
      </c>
      <c r="D87" s="2">
        <v>-71.010599999999997</v>
      </c>
      <c r="E87" s="2">
        <v>44</v>
      </c>
      <c r="F87" s="2">
        <v>0</v>
      </c>
      <c r="G87" s="4" t="str">
        <f t="shared" si="5"/>
        <v>NO</v>
      </c>
      <c r="H87" s="4" t="str">
        <f t="shared" si="6"/>
        <v>TEMPLADO</v>
      </c>
      <c r="I87" s="4" t="str">
        <f t="shared" si="7"/>
        <v>NINGUNO</v>
      </c>
      <c r="J87" s="4" t="str">
        <f t="shared" si="8"/>
        <v>SECO</v>
      </c>
      <c r="K87" s="95" t="b">
        <f t="shared" si="9"/>
        <v>0</v>
      </c>
    </row>
    <row r="88" spans="1:11">
      <c r="A88" s="2" t="s">
        <v>241</v>
      </c>
      <c r="B88" s="2" t="s">
        <v>242</v>
      </c>
      <c r="C88" s="2">
        <v>42.360599999999998</v>
      </c>
      <c r="D88" s="2">
        <v>-71.010599999999997</v>
      </c>
      <c r="E88" s="2">
        <v>15</v>
      </c>
      <c r="F88" s="2">
        <v>0</v>
      </c>
      <c r="G88" s="4" t="str">
        <f t="shared" si="5"/>
        <v>SI</v>
      </c>
      <c r="H88" s="4" t="str">
        <f t="shared" si="6"/>
        <v>FRIO</v>
      </c>
      <c r="I88" s="4" t="str">
        <f t="shared" si="7"/>
        <v>NINGUNO</v>
      </c>
      <c r="J88" s="4" t="str">
        <f t="shared" si="8"/>
        <v>SECO</v>
      </c>
      <c r="K88" s="95" t="b">
        <f t="shared" si="9"/>
        <v>0</v>
      </c>
    </row>
    <row r="89" spans="1:11">
      <c r="A89" s="2" t="s">
        <v>241</v>
      </c>
      <c r="B89" s="2" t="s">
        <v>242</v>
      </c>
      <c r="C89" s="2">
        <v>42.360599999999998</v>
      </c>
      <c r="D89" s="2">
        <v>-71.010599999999997</v>
      </c>
      <c r="E89" s="2">
        <v>25</v>
      </c>
      <c r="F89" s="2">
        <v>498</v>
      </c>
      <c r="G89" s="4" t="str">
        <f t="shared" si="5"/>
        <v>SI</v>
      </c>
      <c r="H89" s="4" t="str">
        <f t="shared" si="6"/>
        <v>FRIO</v>
      </c>
      <c r="I89" s="4" t="str">
        <f t="shared" si="7"/>
        <v>NIEVE</v>
      </c>
      <c r="J89" s="4" t="str">
        <f t="shared" si="8"/>
        <v>HUMEDO</v>
      </c>
      <c r="K89" s="95" t="b">
        <f t="shared" si="9"/>
        <v>0</v>
      </c>
    </row>
    <row r="90" spans="1:11">
      <c r="A90" s="2" t="s">
        <v>241</v>
      </c>
      <c r="B90" s="2" t="s">
        <v>242</v>
      </c>
      <c r="C90" s="2">
        <v>42.360599999999998</v>
      </c>
      <c r="D90" s="2">
        <v>-71.010599999999997</v>
      </c>
      <c r="E90" s="2">
        <v>32</v>
      </c>
      <c r="F90" s="2">
        <v>744</v>
      </c>
      <c r="G90" s="4" t="str">
        <f t="shared" si="5"/>
        <v>NO</v>
      </c>
      <c r="H90" s="4" t="str">
        <f t="shared" si="6"/>
        <v>FRIO</v>
      </c>
      <c r="I90" s="4" t="str">
        <f t="shared" si="7"/>
        <v>LLUVIA</v>
      </c>
      <c r="J90" s="4" t="str">
        <f t="shared" si="8"/>
        <v>HUMEDO</v>
      </c>
      <c r="K90" s="95" t="b">
        <f t="shared" si="9"/>
        <v>0</v>
      </c>
    </row>
    <row r="91" spans="1:11">
      <c r="A91" s="2" t="s">
        <v>241</v>
      </c>
      <c r="B91" s="2" t="s">
        <v>242</v>
      </c>
      <c r="C91" s="2">
        <v>42.360599999999998</v>
      </c>
      <c r="D91" s="2">
        <v>-71.010599999999997</v>
      </c>
      <c r="E91" s="2">
        <v>32</v>
      </c>
      <c r="F91" s="2">
        <v>10</v>
      </c>
      <c r="G91" s="4" t="str">
        <f t="shared" si="5"/>
        <v>NO</v>
      </c>
      <c r="H91" s="4" t="str">
        <f t="shared" si="6"/>
        <v>FRIO</v>
      </c>
      <c r="I91" s="4" t="str">
        <f t="shared" si="7"/>
        <v>LLUVIA</v>
      </c>
      <c r="J91" s="4" t="str">
        <f t="shared" si="8"/>
        <v>HUMEDO</v>
      </c>
      <c r="K91" s="95" t="b">
        <f t="shared" si="9"/>
        <v>0</v>
      </c>
    </row>
    <row r="92" spans="1:11">
      <c r="A92" s="2" t="s">
        <v>241</v>
      </c>
      <c r="B92" s="2" t="s">
        <v>242</v>
      </c>
      <c r="C92" s="2">
        <v>42.360599999999998</v>
      </c>
      <c r="D92" s="2">
        <v>-71.010599999999997</v>
      </c>
      <c r="E92" s="2">
        <v>49</v>
      </c>
      <c r="F92" s="2">
        <v>0</v>
      </c>
      <c r="G92" s="4" t="str">
        <f t="shared" si="5"/>
        <v>NO</v>
      </c>
      <c r="H92" s="4" t="str">
        <f t="shared" si="6"/>
        <v>TEMPLADO</v>
      </c>
      <c r="I92" s="4" t="str">
        <f t="shared" si="7"/>
        <v>NINGUNO</v>
      </c>
      <c r="J92" s="4" t="str">
        <f t="shared" si="8"/>
        <v>SECO</v>
      </c>
      <c r="K92" s="95" t="b">
        <f t="shared" si="9"/>
        <v>0</v>
      </c>
    </row>
    <row r="93" spans="1:11">
      <c r="A93" s="2" t="s">
        <v>241</v>
      </c>
      <c r="B93" s="2" t="s">
        <v>242</v>
      </c>
      <c r="C93" s="2">
        <v>42.360599999999998</v>
      </c>
      <c r="D93" s="2">
        <v>-71.010599999999997</v>
      </c>
      <c r="E93" s="2">
        <v>41</v>
      </c>
      <c r="F93" s="2">
        <v>0</v>
      </c>
      <c r="G93" s="4" t="str">
        <f t="shared" si="5"/>
        <v>NO</v>
      </c>
      <c r="H93" s="4" t="str">
        <f t="shared" si="6"/>
        <v>TEMPLADO</v>
      </c>
      <c r="I93" s="4" t="str">
        <f t="shared" si="7"/>
        <v>NINGUNO</v>
      </c>
      <c r="J93" s="4" t="str">
        <f t="shared" si="8"/>
        <v>SECO</v>
      </c>
      <c r="K93" s="95" t="b">
        <f t="shared" si="9"/>
        <v>0</v>
      </c>
    </row>
    <row r="94" spans="1:11">
      <c r="A94" s="2" t="s">
        <v>241</v>
      </c>
      <c r="B94" s="2" t="s">
        <v>242</v>
      </c>
      <c r="C94" s="2">
        <v>42.360599999999998</v>
      </c>
      <c r="D94" s="2">
        <v>-71.010599999999997</v>
      </c>
      <c r="E94" s="2">
        <v>52</v>
      </c>
      <c r="F94" s="2">
        <v>0</v>
      </c>
      <c r="G94" s="4" t="str">
        <f t="shared" si="5"/>
        <v>NO</v>
      </c>
      <c r="H94" s="4" t="str">
        <f t="shared" si="6"/>
        <v>TEMPLADO</v>
      </c>
      <c r="I94" s="4" t="str">
        <f t="shared" si="7"/>
        <v>NINGUNO</v>
      </c>
      <c r="J94" s="4" t="str">
        <f t="shared" si="8"/>
        <v>SECO</v>
      </c>
      <c r="K94" s="95" t="b">
        <f t="shared" si="9"/>
        <v>0</v>
      </c>
    </row>
    <row r="95" spans="1:11">
      <c r="A95" s="2" t="s">
        <v>241</v>
      </c>
      <c r="B95" s="2" t="s">
        <v>242</v>
      </c>
      <c r="C95" s="2">
        <v>42.360599999999998</v>
      </c>
      <c r="D95" s="2">
        <v>-71.010599999999997</v>
      </c>
      <c r="E95" s="2"/>
      <c r="F95" s="2">
        <v>0</v>
      </c>
      <c r="G95" s="4" t="str">
        <f t="shared" si="5"/>
        <v>SI</v>
      </c>
      <c r="H95" s="4" t="str">
        <f t="shared" si="6"/>
        <v>FRIO</v>
      </c>
      <c r="I95" s="4" t="str">
        <f t="shared" si="7"/>
        <v>NINGUNO</v>
      </c>
      <c r="J95" s="4" t="str">
        <f t="shared" si="8"/>
        <v>SECO</v>
      </c>
      <c r="K95" s="95" t="b">
        <f t="shared" si="9"/>
        <v>1</v>
      </c>
    </row>
    <row r="96" spans="1:11">
      <c r="A96" s="2" t="s">
        <v>241</v>
      </c>
      <c r="B96" s="2" t="s">
        <v>242</v>
      </c>
      <c r="C96" s="2">
        <v>42.360599999999998</v>
      </c>
      <c r="D96" s="2">
        <v>-71.010599999999997</v>
      </c>
      <c r="E96" s="2"/>
      <c r="F96" s="2">
        <v>0</v>
      </c>
      <c r="G96" s="4" t="str">
        <f t="shared" si="5"/>
        <v>SI</v>
      </c>
      <c r="H96" s="4" t="str">
        <f t="shared" si="6"/>
        <v>FRIO</v>
      </c>
      <c r="I96" s="4" t="str">
        <f t="shared" si="7"/>
        <v>NINGUNO</v>
      </c>
      <c r="J96" s="4" t="str">
        <f t="shared" si="8"/>
        <v>SECO</v>
      </c>
      <c r="K96" s="95" t="b">
        <f t="shared" si="9"/>
        <v>1</v>
      </c>
    </row>
    <row r="97" spans="1:11">
      <c r="A97" s="2" t="s">
        <v>241</v>
      </c>
      <c r="B97" s="2" t="s">
        <v>242</v>
      </c>
      <c r="C97" s="2">
        <v>42.360599999999998</v>
      </c>
      <c r="D97" s="2">
        <v>-71.010599999999997</v>
      </c>
      <c r="E97" s="2">
        <v>52</v>
      </c>
      <c r="F97" s="2">
        <v>0</v>
      </c>
      <c r="G97" s="4" t="str">
        <f t="shared" si="5"/>
        <v>NO</v>
      </c>
      <c r="H97" s="4" t="str">
        <f t="shared" si="6"/>
        <v>TEMPLADO</v>
      </c>
      <c r="I97" s="4" t="str">
        <f t="shared" si="7"/>
        <v>NINGUNO</v>
      </c>
      <c r="J97" s="4" t="str">
        <f t="shared" si="8"/>
        <v>SECO</v>
      </c>
      <c r="K97" s="95" t="b">
        <f t="shared" si="9"/>
        <v>0</v>
      </c>
    </row>
    <row r="98" spans="1:11">
      <c r="A98" s="2" t="s">
        <v>241</v>
      </c>
      <c r="B98" s="2" t="s">
        <v>242</v>
      </c>
      <c r="C98" s="2">
        <v>42.360599999999998</v>
      </c>
      <c r="D98" s="2">
        <v>-71.010599999999997</v>
      </c>
      <c r="E98" s="2">
        <v>58</v>
      </c>
      <c r="F98" s="2">
        <v>0</v>
      </c>
      <c r="G98" s="4" t="str">
        <f t="shared" si="5"/>
        <v>NO</v>
      </c>
      <c r="H98" s="4" t="str">
        <f t="shared" si="6"/>
        <v>TEMPLADO</v>
      </c>
      <c r="I98" s="4" t="str">
        <f t="shared" si="7"/>
        <v>NINGUNO</v>
      </c>
      <c r="J98" s="4" t="str">
        <f t="shared" si="8"/>
        <v>SECO</v>
      </c>
      <c r="K98" s="95" t="b">
        <f t="shared" si="9"/>
        <v>0</v>
      </c>
    </row>
    <row r="99" spans="1:11">
      <c r="A99" s="2" t="s">
        <v>241</v>
      </c>
      <c r="B99" s="2" t="s">
        <v>242</v>
      </c>
      <c r="C99" s="2">
        <v>42.360599999999998</v>
      </c>
      <c r="D99" s="2">
        <v>-71.010599999999997</v>
      </c>
      <c r="E99" s="2">
        <v>46</v>
      </c>
      <c r="F99" s="2">
        <v>0</v>
      </c>
      <c r="G99" s="4" t="str">
        <f t="shared" si="5"/>
        <v>NO</v>
      </c>
      <c r="H99" s="4" t="str">
        <f t="shared" si="6"/>
        <v>TEMPLADO</v>
      </c>
      <c r="I99" s="4" t="str">
        <f t="shared" si="7"/>
        <v>NINGUNO</v>
      </c>
      <c r="J99" s="4" t="str">
        <f t="shared" si="8"/>
        <v>SECO</v>
      </c>
      <c r="K99" s="95" t="b">
        <f t="shared" si="9"/>
        <v>0</v>
      </c>
    </row>
    <row r="100" spans="1:11">
      <c r="A100" s="2" t="s">
        <v>241</v>
      </c>
      <c r="B100" s="2" t="s">
        <v>242</v>
      </c>
      <c r="C100" s="2">
        <v>42.360599999999998</v>
      </c>
      <c r="D100" s="2">
        <v>-71.010599999999997</v>
      </c>
      <c r="E100" s="2">
        <v>54</v>
      </c>
      <c r="F100" s="2">
        <v>224</v>
      </c>
      <c r="G100" s="4" t="str">
        <f t="shared" si="5"/>
        <v>NO</v>
      </c>
      <c r="H100" s="4" t="str">
        <f t="shared" si="6"/>
        <v>TEMPLADO</v>
      </c>
      <c r="I100" s="4" t="str">
        <f t="shared" si="7"/>
        <v>LLUVIA</v>
      </c>
      <c r="J100" s="4" t="str">
        <f t="shared" si="8"/>
        <v>HUMEDO</v>
      </c>
      <c r="K100" s="95" t="b">
        <f t="shared" si="9"/>
        <v>0</v>
      </c>
    </row>
    <row r="101" spans="1:11">
      <c r="A101" s="2" t="s">
        <v>241</v>
      </c>
      <c r="B101" s="2" t="s">
        <v>242</v>
      </c>
      <c r="C101" s="2">
        <v>42.360599999999998</v>
      </c>
      <c r="D101" s="2">
        <v>-71.010599999999997</v>
      </c>
      <c r="E101" s="2">
        <v>48</v>
      </c>
      <c r="F101" s="2">
        <v>0</v>
      </c>
      <c r="G101" s="4" t="str">
        <f t="shared" si="5"/>
        <v>NO</v>
      </c>
      <c r="H101" s="4" t="str">
        <f t="shared" si="6"/>
        <v>TEMPLADO</v>
      </c>
      <c r="I101" s="4" t="str">
        <f t="shared" si="7"/>
        <v>NINGUNO</v>
      </c>
      <c r="J101" s="4" t="str">
        <f t="shared" si="8"/>
        <v>SECO</v>
      </c>
      <c r="K101" s="95" t="b">
        <f t="shared" si="9"/>
        <v>0</v>
      </c>
    </row>
    <row r="102" spans="1:11">
      <c r="A102" s="2" t="s">
        <v>241</v>
      </c>
      <c r="B102" s="2" t="s">
        <v>242</v>
      </c>
      <c r="C102" s="2">
        <v>42.360599999999998</v>
      </c>
      <c r="D102" s="2">
        <v>-71.010599999999997</v>
      </c>
      <c r="E102" s="2">
        <v>41</v>
      </c>
      <c r="F102" s="2">
        <v>0</v>
      </c>
      <c r="G102" s="4" t="str">
        <f t="shared" si="5"/>
        <v>NO</v>
      </c>
      <c r="H102" s="4" t="str">
        <f t="shared" si="6"/>
        <v>TEMPLADO</v>
      </c>
      <c r="I102" s="4" t="str">
        <f t="shared" si="7"/>
        <v>NINGUNO</v>
      </c>
      <c r="J102" s="4" t="str">
        <f t="shared" si="8"/>
        <v>SECO</v>
      </c>
      <c r="K102" s="95" t="b">
        <f t="shared" si="9"/>
        <v>0</v>
      </c>
    </row>
    <row r="103" spans="1:11">
      <c r="A103" s="2" t="s">
        <v>241</v>
      </c>
      <c r="B103" s="2" t="s">
        <v>242</v>
      </c>
      <c r="C103" s="2">
        <v>42.360599999999998</v>
      </c>
      <c r="D103" s="2">
        <v>-71.010599999999997</v>
      </c>
      <c r="E103" s="2">
        <v>54</v>
      </c>
      <c r="F103" s="2">
        <v>0</v>
      </c>
      <c r="G103" s="4" t="str">
        <f t="shared" si="5"/>
        <v>NO</v>
      </c>
      <c r="H103" s="4" t="str">
        <f t="shared" si="6"/>
        <v>TEMPLADO</v>
      </c>
      <c r="I103" s="4" t="str">
        <f t="shared" si="7"/>
        <v>NINGUNO</v>
      </c>
      <c r="J103" s="4" t="str">
        <f t="shared" si="8"/>
        <v>SECO</v>
      </c>
      <c r="K103" s="95" t="b">
        <f t="shared" si="9"/>
        <v>0</v>
      </c>
    </row>
    <row r="104" spans="1:11">
      <c r="A104" s="2" t="s">
        <v>241</v>
      </c>
      <c r="B104" s="2" t="s">
        <v>242</v>
      </c>
      <c r="C104" s="2">
        <v>42.360599999999998</v>
      </c>
      <c r="D104" s="2">
        <v>-71.010599999999997</v>
      </c>
      <c r="E104" s="2">
        <v>57</v>
      </c>
      <c r="F104" s="2">
        <v>0</v>
      </c>
      <c r="G104" s="4" t="str">
        <f t="shared" si="5"/>
        <v>NO</v>
      </c>
      <c r="H104" s="4" t="str">
        <f t="shared" si="6"/>
        <v>TEMPLADO</v>
      </c>
      <c r="I104" s="4" t="str">
        <f t="shared" si="7"/>
        <v>NINGUNO</v>
      </c>
      <c r="J104" s="4" t="str">
        <f t="shared" si="8"/>
        <v>SECO</v>
      </c>
      <c r="K104" s="95" t="b">
        <f t="shared" si="9"/>
        <v>0</v>
      </c>
    </row>
    <row r="105" spans="1:11">
      <c r="A105" s="2" t="s">
        <v>241</v>
      </c>
      <c r="B105" s="2" t="s">
        <v>242</v>
      </c>
      <c r="C105" s="2">
        <v>42.360599999999998</v>
      </c>
      <c r="D105" s="2">
        <v>-71.010599999999997</v>
      </c>
      <c r="E105" s="2">
        <v>40</v>
      </c>
      <c r="F105" s="2">
        <v>0</v>
      </c>
      <c r="G105" s="4" t="str">
        <f t="shared" si="5"/>
        <v>NO</v>
      </c>
      <c r="H105" s="4" t="str">
        <f t="shared" si="6"/>
        <v>TEMPLADO</v>
      </c>
      <c r="I105" s="4" t="str">
        <f t="shared" si="7"/>
        <v>NINGUNO</v>
      </c>
      <c r="J105" s="4" t="str">
        <f t="shared" si="8"/>
        <v>SECO</v>
      </c>
      <c r="K105" s="95" t="b">
        <f t="shared" si="9"/>
        <v>0</v>
      </c>
    </row>
    <row r="106" spans="1:11">
      <c r="A106" s="2" t="s">
        <v>241</v>
      </c>
      <c r="B106" s="2" t="s">
        <v>242</v>
      </c>
      <c r="C106" s="2">
        <v>42.360599999999998</v>
      </c>
      <c r="D106" s="2">
        <v>-71.010599999999997</v>
      </c>
      <c r="E106" s="2">
        <v>52</v>
      </c>
      <c r="F106" s="2">
        <v>0</v>
      </c>
      <c r="G106" s="4" t="str">
        <f t="shared" si="5"/>
        <v>NO</v>
      </c>
      <c r="H106" s="4" t="str">
        <f t="shared" si="6"/>
        <v>TEMPLADO</v>
      </c>
      <c r="I106" s="4" t="str">
        <f t="shared" si="7"/>
        <v>NINGUNO</v>
      </c>
      <c r="J106" s="4" t="str">
        <f t="shared" si="8"/>
        <v>SECO</v>
      </c>
      <c r="K106" s="95" t="b">
        <f t="shared" si="9"/>
        <v>0</v>
      </c>
    </row>
    <row r="107" spans="1:11">
      <c r="A107" s="2" t="s">
        <v>241</v>
      </c>
      <c r="B107" s="2" t="s">
        <v>242</v>
      </c>
      <c r="C107" s="2">
        <v>42.360599999999998</v>
      </c>
      <c r="D107" s="2">
        <v>-71.010599999999997</v>
      </c>
      <c r="E107" s="2">
        <v>51</v>
      </c>
      <c r="F107" s="2">
        <v>99</v>
      </c>
      <c r="G107" s="4" t="str">
        <f t="shared" si="5"/>
        <v>NO</v>
      </c>
      <c r="H107" s="4" t="str">
        <f t="shared" si="6"/>
        <v>TEMPLADO</v>
      </c>
      <c r="I107" s="4" t="str">
        <f t="shared" si="7"/>
        <v>LLUVIA</v>
      </c>
      <c r="J107" s="4" t="str">
        <f t="shared" si="8"/>
        <v>HUMEDO</v>
      </c>
      <c r="K107" s="95" t="b">
        <f t="shared" si="9"/>
        <v>0</v>
      </c>
    </row>
    <row r="108" spans="1:11">
      <c r="A108" s="2" t="s">
        <v>241</v>
      </c>
      <c r="B108" s="2" t="s">
        <v>242</v>
      </c>
      <c r="C108" s="2">
        <v>42.360599999999998</v>
      </c>
      <c r="D108" s="2">
        <v>-71.010599999999997</v>
      </c>
      <c r="E108" s="2">
        <v>54</v>
      </c>
      <c r="F108" s="2">
        <v>38</v>
      </c>
      <c r="G108" s="4" t="str">
        <f t="shared" si="5"/>
        <v>NO</v>
      </c>
      <c r="H108" s="4" t="str">
        <f t="shared" si="6"/>
        <v>TEMPLADO</v>
      </c>
      <c r="I108" s="4" t="str">
        <f t="shared" si="7"/>
        <v>LLUVIA</v>
      </c>
      <c r="J108" s="4" t="str">
        <f t="shared" si="8"/>
        <v>HUMEDO</v>
      </c>
      <c r="K108" s="95" t="b">
        <f t="shared" si="9"/>
        <v>0</v>
      </c>
    </row>
    <row r="109" spans="1:11">
      <c r="A109" s="2" t="s">
        <v>241</v>
      </c>
      <c r="B109" s="2" t="s">
        <v>242</v>
      </c>
      <c r="C109" s="2">
        <v>42.360599999999998</v>
      </c>
      <c r="D109" s="2">
        <v>-71.010599999999997</v>
      </c>
      <c r="E109" s="2">
        <v>50</v>
      </c>
      <c r="F109" s="2">
        <v>20</v>
      </c>
      <c r="G109" s="4" t="str">
        <f t="shared" si="5"/>
        <v>NO</v>
      </c>
      <c r="H109" s="4" t="str">
        <f t="shared" si="6"/>
        <v>TEMPLADO</v>
      </c>
      <c r="I109" s="4" t="str">
        <f t="shared" si="7"/>
        <v>LLUVIA</v>
      </c>
      <c r="J109" s="4" t="str">
        <f t="shared" si="8"/>
        <v>HUMEDO</v>
      </c>
      <c r="K109" s="95" t="b">
        <f t="shared" si="9"/>
        <v>0</v>
      </c>
    </row>
    <row r="110" spans="1:11">
      <c r="A110" s="2" t="s">
        <v>241</v>
      </c>
      <c r="B110" s="2" t="s">
        <v>242</v>
      </c>
      <c r="C110" s="2">
        <v>42.360599999999998</v>
      </c>
      <c r="D110" s="2">
        <v>-71.010599999999997</v>
      </c>
      <c r="E110" s="2">
        <v>52</v>
      </c>
      <c r="F110" s="2">
        <v>0</v>
      </c>
      <c r="G110" s="4" t="str">
        <f t="shared" si="5"/>
        <v>NO</v>
      </c>
      <c r="H110" s="4" t="str">
        <f t="shared" si="6"/>
        <v>TEMPLADO</v>
      </c>
      <c r="I110" s="4" t="str">
        <f t="shared" si="7"/>
        <v>NINGUNO</v>
      </c>
      <c r="J110" s="4" t="str">
        <f t="shared" si="8"/>
        <v>SECO</v>
      </c>
      <c r="K110" s="95" t="b">
        <f t="shared" si="9"/>
        <v>0</v>
      </c>
    </row>
    <row r="111" spans="1:11">
      <c r="A111" s="2" t="s">
        <v>241</v>
      </c>
      <c r="B111" s="2" t="s">
        <v>242</v>
      </c>
      <c r="C111" s="2">
        <v>42.360599999999998</v>
      </c>
      <c r="D111" s="2">
        <v>-71.010599999999997</v>
      </c>
      <c r="E111" s="2">
        <v>58</v>
      </c>
      <c r="F111" s="2">
        <v>0</v>
      </c>
      <c r="G111" s="4" t="str">
        <f t="shared" si="5"/>
        <v>NO</v>
      </c>
      <c r="H111" s="4" t="str">
        <f t="shared" si="6"/>
        <v>TEMPLADO</v>
      </c>
      <c r="I111" s="4" t="str">
        <f t="shared" si="7"/>
        <v>NINGUNO</v>
      </c>
      <c r="J111" s="4" t="str">
        <f t="shared" si="8"/>
        <v>SECO</v>
      </c>
      <c r="K111" s="95" t="b">
        <f t="shared" si="9"/>
        <v>0</v>
      </c>
    </row>
    <row r="112" spans="1:11">
      <c r="A112" s="2" t="s">
        <v>241</v>
      </c>
      <c r="B112" s="2" t="s">
        <v>242</v>
      </c>
      <c r="C112" s="2">
        <v>42.360599999999998</v>
      </c>
      <c r="D112" s="2">
        <v>-71.010599999999997</v>
      </c>
      <c r="E112" s="2">
        <v>49</v>
      </c>
      <c r="F112" s="2">
        <v>0</v>
      </c>
      <c r="G112" s="4" t="str">
        <f t="shared" si="5"/>
        <v>NO</v>
      </c>
      <c r="H112" s="4" t="str">
        <f t="shared" si="6"/>
        <v>TEMPLADO</v>
      </c>
      <c r="I112" s="4" t="str">
        <f t="shared" si="7"/>
        <v>NINGUNO</v>
      </c>
      <c r="J112" s="4" t="str">
        <f t="shared" si="8"/>
        <v>SECO</v>
      </c>
      <c r="K112" s="95" t="b">
        <f t="shared" si="9"/>
        <v>0</v>
      </c>
    </row>
    <row r="113" spans="1:11">
      <c r="A113" s="2" t="s">
        <v>241</v>
      </c>
      <c r="B113" s="2" t="s">
        <v>242</v>
      </c>
      <c r="C113" s="2">
        <v>42.360599999999998</v>
      </c>
      <c r="D113" s="2">
        <v>-71.010599999999997</v>
      </c>
      <c r="E113" s="2">
        <v>42</v>
      </c>
      <c r="F113" s="2">
        <v>38</v>
      </c>
      <c r="G113" s="4" t="str">
        <f t="shared" si="5"/>
        <v>NO</v>
      </c>
      <c r="H113" s="4" t="str">
        <f t="shared" si="6"/>
        <v>TEMPLADO</v>
      </c>
      <c r="I113" s="4" t="str">
        <f t="shared" si="7"/>
        <v>LLUVIA</v>
      </c>
      <c r="J113" s="4" t="str">
        <f t="shared" si="8"/>
        <v>HUMEDO</v>
      </c>
      <c r="K113" s="95" t="b">
        <f t="shared" si="9"/>
        <v>0</v>
      </c>
    </row>
    <row r="114" spans="1:11">
      <c r="A114" s="2" t="s">
        <v>241</v>
      </c>
      <c r="B114" s="2" t="s">
        <v>242</v>
      </c>
      <c r="C114" s="2">
        <v>42.360599999999998</v>
      </c>
      <c r="D114" s="2">
        <v>-71.010599999999997</v>
      </c>
      <c r="E114" s="2">
        <v>42</v>
      </c>
      <c r="F114" s="2">
        <v>3</v>
      </c>
      <c r="G114" s="4" t="str">
        <f t="shared" si="5"/>
        <v>NO</v>
      </c>
      <c r="H114" s="4" t="str">
        <f t="shared" si="6"/>
        <v>TEMPLADO</v>
      </c>
      <c r="I114" s="4" t="str">
        <f t="shared" si="7"/>
        <v>LLUVIA</v>
      </c>
      <c r="J114" s="4" t="str">
        <f t="shared" si="8"/>
        <v>HUMEDO</v>
      </c>
      <c r="K114" s="95" t="b">
        <f t="shared" si="9"/>
        <v>0</v>
      </c>
    </row>
    <row r="115" spans="1:11">
      <c r="A115" s="2" t="s">
        <v>241</v>
      </c>
      <c r="B115" s="2" t="s">
        <v>242</v>
      </c>
      <c r="C115" s="2">
        <v>42.360599999999998</v>
      </c>
      <c r="D115" s="2">
        <v>-71.010599999999997</v>
      </c>
      <c r="E115" s="2">
        <v>53</v>
      </c>
      <c r="F115" s="2">
        <v>0</v>
      </c>
      <c r="G115" s="4" t="str">
        <f t="shared" si="5"/>
        <v>NO</v>
      </c>
      <c r="H115" s="4" t="str">
        <f t="shared" si="6"/>
        <v>TEMPLADO</v>
      </c>
      <c r="I115" s="4" t="str">
        <f t="shared" si="7"/>
        <v>NINGUNO</v>
      </c>
      <c r="J115" s="4" t="str">
        <f t="shared" si="8"/>
        <v>SECO</v>
      </c>
      <c r="K115" s="95" t="b">
        <f t="shared" si="9"/>
        <v>0</v>
      </c>
    </row>
    <row r="116" spans="1:11">
      <c r="A116" s="2" t="s">
        <v>241</v>
      </c>
      <c r="B116" s="2" t="s">
        <v>242</v>
      </c>
      <c r="C116" s="2">
        <v>42.360599999999998</v>
      </c>
      <c r="D116" s="2">
        <v>-71.010599999999997</v>
      </c>
      <c r="E116" s="2">
        <v>41</v>
      </c>
      <c r="F116" s="2">
        <v>0</v>
      </c>
      <c r="G116" s="4" t="str">
        <f t="shared" si="5"/>
        <v>NO</v>
      </c>
      <c r="H116" s="4" t="str">
        <f t="shared" si="6"/>
        <v>TEMPLADO</v>
      </c>
      <c r="I116" s="4" t="str">
        <f t="shared" si="7"/>
        <v>NINGUNO</v>
      </c>
      <c r="J116" s="4" t="str">
        <f t="shared" si="8"/>
        <v>SECO</v>
      </c>
      <c r="K116" s="95" t="b">
        <f t="shared" si="9"/>
        <v>0</v>
      </c>
    </row>
    <row r="117" spans="1:11">
      <c r="A117" s="2" t="s">
        <v>241</v>
      </c>
      <c r="B117" s="2" t="s">
        <v>242</v>
      </c>
      <c r="C117" s="2">
        <v>42.360599999999998</v>
      </c>
      <c r="D117" s="2">
        <v>-71.010599999999997</v>
      </c>
      <c r="E117" s="2">
        <v>59</v>
      </c>
      <c r="F117" s="2">
        <v>8</v>
      </c>
      <c r="G117" s="4" t="str">
        <f t="shared" si="5"/>
        <v>NO</v>
      </c>
      <c r="H117" s="4" t="str">
        <f t="shared" si="6"/>
        <v>TEMPLADO</v>
      </c>
      <c r="I117" s="4" t="str">
        <f t="shared" si="7"/>
        <v>LLUVIA</v>
      </c>
      <c r="J117" s="4" t="str">
        <f t="shared" si="8"/>
        <v>HUMEDO</v>
      </c>
      <c r="K117" s="95" t="b">
        <f t="shared" si="9"/>
        <v>0</v>
      </c>
    </row>
    <row r="118" spans="1:11">
      <c r="A118" s="2" t="s">
        <v>241</v>
      </c>
      <c r="B118" s="2" t="s">
        <v>242</v>
      </c>
      <c r="C118" s="2">
        <v>42.360599999999998</v>
      </c>
      <c r="D118" s="2">
        <v>-71.010599999999997</v>
      </c>
      <c r="E118" s="2">
        <v>58</v>
      </c>
      <c r="F118" s="2">
        <v>15</v>
      </c>
      <c r="G118" s="4" t="str">
        <f t="shared" si="5"/>
        <v>NO</v>
      </c>
      <c r="H118" s="4" t="str">
        <f t="shared" si="6"/>
        <v>TEMPLADO</v>
      </c>
      <c r="I118" s="4" t="str">
        <f t="shared" si="7"/>
        <v>LLUVIA</v>
      </c>
      <c r="J118" s="4" t="str">
        <f t="shared" si="8"/>
        <v>HUMEDO</v>
      </c>
      <c r="K118" s="95" t="b">
        <f t="shared" si="9"/>
        <v>0</v>
      </c>
    </row>
    <row r="119" spans="1:11">
      <c r="A119" s="2" t="s">
        <v>241</v>
      </c>
      <c r="B119" s="2" t="s">
        <v>242</v>
      </c>
      <c r="C119" s="2">
        <v>42.360599999999998</v>
      </c>
      <c r="D119" s="2">
        <v>-71.010599999999997</v>
      </c>
      <c r="E119" s="2">
        <v>59</v>
      </c>
      <c r="F119" s="2">
        <v>8</v>
      </c>
      <c r="G119" s="4" t="str">
        <f t="shared" si="5"/>
        <v>NO</v>
      </c>
      <c r="H119" s="4" t="str">
        <f t="shared" si="6"/>
        <v>TEMPLADO</v>
      </c>
      <c r="I119" s="4" t="str">
        <f t="shared" si="7"/>
        <v>LLUVIA</v>
      </c>
      <c r="J119" s="4" t="str">
        <f t="shared" si="8"/>
        <v>HUMEDO</v>
      </c>
      <c r="K119" s="95" t="b">
        <f t="shared" si="9"/>
        <v>0</v>
      </c>
    </row>
    <row r="120" spans="1:11">
      <c r="A120" s="2" t="s">
        <v>241</v>
      </c>
      <c r="B120" s="2" t="s">
        <v>242</v>
      </c>
      <c r="C120" s="2">
        <v>42.360599999999998</v>
      </c>
      <c r="D120" s="2">
        <v>-71.010599999999997</v>
      </c>
      <c r="E120" s="2">
        <v>41</v>
      </c>
      <c r="F120" s="2">
        <v>0</v>
      </c>
      <c r="G120" s="4" t="str">
        <f t="shared" si="5"/>
        <v>NO</v>
      </c>
      <c r="H120" s="4" t="str">
        <f t="shared" si="6"/>
        <v>TEMPLADO</v>
      </c>
      <c r="I120" s="4" t="str">
        <f t="shared" si="7"/>
        <v>NINGUNO</v>
      </c>
      <c r="J120" s="4" t="str">
        <f t="shared" si="8"/>
        <v>SECO</v>
      </c>
      <c r="K120" s="95" t="b">
        <f t="shared" si="9"/>
        <v>0</v>
      </c>
    </row>
    <row r="121" spans="1:11">
      <c r="A121" s="2" t="s">
        <v>241</v>
      </c>
      <c r="B121" s="2" t="s">
        <v>242</v>
      </c>
      <c r="C121" s="2">
        <v>42.360599999999998</v>
      </c>
      <c r="D121" s="2">
        <v>-71.010599999999997</v>
      </c>
      <c r="E121" s="2">
        <v>45</v>
      </c>
      <c r="F121" s="2">
        <v>0</v>
      </c>
      <c r="G121" s="4" t="str">
        <f t="shared" si="5"/>
        <v>NO</v>
      </c>
      <c r="H121" s="4" t="str">
        <f t="shared" si="6"/>
        <v>TEMPLADO</v>
      </c>
      <c r="I121" s="4" t="str">
        <f t="shared" si="7"/>
        <v>NINGUNO</v>
      </c>
      <c r="J121" s="4" t="str">
        <f t="shared" si="8"/>
        <v>SECO</v>
      </c>
      <c r="K121" s="95" t="b">
        <f t="shared" si="9"/>
        <v>0</v>
      </c>
    </row>
    <row r="122" spans="1:11">
      <c r="A122" s="2" t="s">
        <v>241</v>
      </c>
      <c r="B122" s="2" t="s">
        <v>242</v>
      </c>
      <c r="C122" s="2">
        <v>42.360599999999998</v>
      </c>
      <c r="D122" s="2">
        <v>-71.010599999999997</v>
      </c>
      <c r="E122" s="2">
        <v>46</v>
      </c>
      <c r="F122" s="2">
        <v>0</v>
      </c>
      <c r="G122" s="4" t="str">
        <f t="shared" si="5"/>
        <v>NO</v>
      </c>
      <c r="H122" s="4" t="str">
        <f t="shared" si="6"/>
        <v>TEMPLADO</v>
      </c>
      <c r="I122" s="4" t="str">
        <f t="shared" si="7"/>
        <v>NINGUNO</v>
      </c>
      <c r="J122" s="4" t="str">
        <f t="shared" si="8"/>
        <v>SECO</v>
      </c>
      <c r="K122" s="95" t="b">
        <f t="shared" si="9"/>
        <v>0</v>
      </c>
    </row>
    <row r="123" spans="1:11">
      <c r="A123" s="2" t="s">
        <v>241</v>
      </c>
      <c r="B123" s="2" t="s">
        <v>242</v>
      </c>
      <c r="C123" s="2">
        <v>42.360599999999998</v>
      </c>
      <c r="D123" s="2">
        <v>-71.010599999999997</v>
      </c>
      <c r="E123" s="2">
        <v>41</v>
      </c>
      <c r="F123" s="2">
        <v>0</v>
      </c>
      <c r="G123" s="4" t="str">
        <f t="shared" si="5"/>
        <v>NO</v>
      </c>
      <c r="H123" s="4" t="str">
        <f t="shared" si="6"/>
        <v>TEMPLADO</v>
      </c>
      <c r="I123" s="4" t="str">
        <f t="shared" si="7"/>
        <v>NINGUNO</v>
      </c>
      <c r="J123" s="4" t="str">
        <f t="shared" si="8"/>
        <v>SECO</v>
      </c>
      <c r="K123" s="95" t="b">
        <f t="shared" si="9"/>
        <v>0</v>
      </c>
    </row>
    <row r="124" spans="1:11">
      <c r="A124" s="2" t="s">
        <v>241</v>
      </c>
      <c r="B124" s="2" t="s">
        <v>242</v>
      </c>
      <c r="C124" s="2">
        <v>42.360599999999998</v>
      </c>
      <c r="D124" s="2">
        <v>-71.010599999999997</v>
      </c>
      <c r="E124" s="2">
        <v>54</v>
      </c>
      <c r="F124" s="2">
        <v>5</v>
      </c>
      <c r="G124" s="4" t="str">
        <f t="shared" si="5"/>
        <v>NO</v>
      </c>
      <c r="H124" s="4" t="str">
        <f t="shared" si="6"/>
        <v>TEMPLADO</v>
      </c>
      <c r="I124" s="4" t="str">
        <f t="shared" si="7"/>
        <v>LLUVIA</v>
      </c>
      <c r="J124" s="4" t="str">
        <f t="shared" si="8"/>
        <v>HUMEDO</v>
      </c>
      <c r="K124" s="95" t="b">
        <f t="shared" si="9"/>
        <v>0</v>
      </c>
    </row>
    <row r="125" spans="1:11">
      <c r="A125" s="2" t="s">
        <v>241</v>
      </c>
      <c r="B125" s="2" t="s">
        <v>242</v>
      </c>
      <c r="C125" s="2">
        <v>42.360599999999998</v>
      </c>
      <c r="D125" s="2">
        <v>-71.010599999999997</v>
      </c>
      <c r="E125" s="2">
        <v>56</v>
      </c>
      <c r="F125" s="2">
        <v>5</v>
      </c>
      <c r="G125" s="4" t="str">
        <f t="shared" si="5"/>
        <v>NO</v>
      </c>
      <c r="H125" s="4" t="str">
        <f t="shared" si="6"/>
        <v>TEMPLADO</v>
      </c>
      <c r="I125" s="4" t="str">
        <f t="shared" si="7"/>
        <v>LLUVIA</v>
      </c>
      <c r="J125" s="4" t="str">
        <f t="shared" si="8"/>
        <v>HUMEDO</v>
      </c>
      <c r="K125" s="95" t="b">
        <f t="shared" si="9"/>
        <v>0</v>
      </c>
    </row>
    <row r="126" spans="1:11">
      <c r="A126" s="2" t="s">
        <v>241</v>
      </c>
      <c r="B126" s="2" t="s">
        <v>242</v>
      </c>
      <c r="C126" s="2">
        <v>42.360599999999998</v>
      </c>
      <c r="D126" s="2">
        <v>-71.010599999999997</v>
      </c>
      <c r="E126" s="2">
        <v>45</v>
      </c>
      <c r="F126" s="2">
        <v>0</v>
      </c>
      <c r="G126" s="4" t="str">
        <f t="shared" si="5"/>
        <v>NO</v>
      </c>
      <c r="H126" s="4" t="str">
        <f t="shared" si="6"/>
        <v>TEMPLADO</v>
      </c>
      <c r="I126" s="4" t="str">
        <f t="shared" si="7"/>
        <v>NINGUNO</v>
      </c>
      <c r="J126" s="4" t="str">
        <f t="shared" si="8"/>
        <v>SECO</v>
      </c>
      <c r="K126" s="95" t="b">
        <f t="shared" si="9"/>
        <v>0</v>
      </c>
    </row>
    <row r="127" spans="1:11">
      <c r="A127" s="2" t="s">
        <v>241</v>
      </c>
      <c r="B127" s="2" t="s">
        <v>242</v>
      </c>
      <c r="C127" s="2">
        <v>42.360599999999998</v>
      </c>
      <c r="D127" s="2">
        <v>-71.010599999999997</v>
      </c>
      <c r="E127" s="2">
        <v>58</v>
      </c>
      <c r="F127" s="2">
        <v>0</v>
      </c>
      <c r="G127" s="4" t="str">
        <f t="shared" si="5"/>
        <v>NO</v>
      </c>
      <c r="H127" s="4" t="str">
        <f t="shared" si="6"/>
        <v>TEMPLADO</v>
      </c>
      <c r="I127" s="4" t="str">
        <f t="shared" si="7"/>
        <v>NINGUNO</v>
      </c>
      <c r="J127" s="4" t="str">
        <f t="shared" si="8"/>
        <v>SECO</v>
      </c>
      <c r="K127" s="95" t="b">
        <f t="shared" si="9"/>
        <v>0</v>
      </c>
    </row>
    <row r="128" spans="1:11">
      <c r="A128" s="2" t="s">
        <v>241</v>
      </c>
      <c r="B128" s="2" t="s">
        <v>242</v>
      </c>
      <c r="C128" s="2">
        <v>42.360599999999998</v>
      </c>
      <c r="D128" s="2">
        <v>-71.010599999999997</v>
      </c>
      <c r="E128" s="2">
        <v>47</v>
      </c>
      <c r="F128" s="2">
        <v>0</v>
      </c>
      <c r="G128" s="4" t="str">
        <f t="shared" si="5"/>
        <v>NO</v>
      </c>
      <c r="H128" s="4" t="str">
        <f t="shared" si="6"/>
        <v>TEMPLADO</v>
      </c>
      <c r="I128" s="4" t="str">
        <f t="shared" si="7"/>
        <v>NINGUNO</v>
      </c>
      <c r="J128" s="4" t="str">
        <f t="shared" si="8"/>
        <v>SECO</v>
      </c>
      <c r="K128" s="95" t="b">
        <f t="shared" si="9"/>
        <v>0</v>
      </c>
    </row>
    <row r="129" spans="1:11">
      <c r="A129" s="2" t="s">
        <v>241</v>
      </c>
      <c r="B129" s="2" t="s">
        <v>242</v>
      </c>
      <c r="C129" s="2">
        <v>42.360599999999998</v>
      </c>
      <c r="D129" s="2">
        <v>-71.010599999999997</v>
      </c>
      <c r="E129" s="2">
        <v>60</v>
      </c>
      <c r="F129" s="2">
        <v>305</v>
      </c>
      <c r="G129" s="4" t="str">
        <f t="shared" si="5"/>
        <v>NO</v>
      </c>
      <c r="H129" s="4" t="str">
        <f t="shared" si="6"/>
        <v>TEMPLADO</v>
      </c>
      <c r="I129" s="4" t="str">
        <f t="shared" si="7"/>
        <v>LLUVIA</v>
      </c>
      <c r="J129" s="4" t="str">
        <f t="shared" si="8"/>
        <v>HUMEDO</v>
      </c>
      <c r="K129" s="95" t="b">
        <f t="shared" si="9"/>
        <v>0</v>
      </c>
    </row>
    <row r="130" spans="1:11">
      <c r="A130" s="2" t="s">
        <v>241</v>
      </c>
      <c r="B130" s="2" t="s">
        <v>242</v>
      </c>
      <c r="C130" s="2">
        <v>42.360599999999998</v>
      </c>
      <c r="D130" s="2">
        <v>-71.010599999999997</v>
      </c>
      <c r="E130" s="2"/>
      <c r="F130" s="2">
        <v>0</v>
      </c>
      <c r="G130" s="4" t="str">
        <f t="shared" si="5"/>
        <v>SI</v>
      </c>
      <c r="H130" s="4" t="str">
        <f t="shared" si="6"/>
        <v>FRIO</v>
      </c>
      <c r="I130" s="4" t="str">
        <f t="shared" si="7"/>
        <v>NINGUNO</v>
      </c>
      <c r="J130" s="4" t="str">
        <f t="shared" si="8"/>
        <v>SECO</v>
      </c>
      <c r="K130" s="95" t="b">
        <f t="shared" si="9"/>
        <v>1</v>
      </c>
    </row>
    <row r="131" spans="1:11">
      <c r="A131" s="2" t="s">
        <v>241</v>
      </c>
      <c r="B131" s="2" t="s">
        <v>242</v>
      </c>
      <c r="C131" s="2">
        <v>42.360599999999998</v>
      </c>
      <c r="D131" s="2">
        <v>-71.010599999999997</v>
      </c>
      <c r="E131" s="2"/>
      <c r="F131" s="2">
        <v>0</v>
      </c>
      <c r="G131" s="4" t="str">
        <f t="shared" ref="G131:G194" si="10">IFERROR(IF(E131&lt;32,"SI","NO"),"OTRO")</f>
        <v>SI</v>
      </c>
      <c r="H131" s="4" t="str">
        <f t="shared" ref="H131:H194" si="11">IFERROR(IF(E131&lt;40,"FRIO",IF(E131&gt;80,"CALIENTE","TEMPLADO")),"OTRO")</f>
        <v>FRIO</v>
      </c>
      <c r="I131" s="4" t="str">
        <f t="shared" ref="I131:I194" si="12">IF(AND(F131&gt;0,G131="SI"),"NIEVE",IF(AND(F131&gt;0,G131="NO"),"LLUVIA","NINGUNO"))</f>
        <v>NINGUNO</v>
      </c>
      <c r="J131" s="4" t="str">
        <f t="shared" ref="J131:J194" si="13">IF(F131&lt;&gt;0,"HUMEDO","SECO")</f>
        <v>SECO</v>
      </c>
      <c r="K131" s="95" t="b">
        <f t="shared" ref="K131:K194" si="14">OR(ISBLANK(E131),ISERROR(E131))</f>
        <v>1</v>
      </c>
    </row>
    <row r="132" spans="1:11">
      <c r="A132" s="2" t="s">
        <v>241</v>
      </c>
      <c r="B132" s="2" t="s">
        <v>242</v>
      </c>
      <c r="C132" s="2">
        <v>42.360599999999998</v>
      </c>
      <c r="D132" s="2">
        <v>-71.010599999999997</v>
      </c>
      <c r="E132" s="2">
        <v>59</v>
      </c>
      <c r="F132" s="2">
        <v>0</v>
      </c>
      <c r="G132" s="4" t="str">
        <f t="shared" si="10"/>
        <v>NO</v>
      </c>
      <c r="H132" s="4" t="str">
        <f t="shared" si="11"/>
        <v>TEMPLADO</v>
      </c>
      <c r="I132" s="4" t="str">
        <f t="shared" si="12"/>
        <v>NINGUNO</v>
      </c>
      <c r="J132" s="4" t="str">
        <f t="shared" si="13"/>
        <v>SECO</v>
      </c>
      <c r="K132" s="95" t="b">
        <f t="shared" si="14"/>
        <v>0</v>
      </c>
    </row>
    <row r="133" spans="1:11">
      <c r="A133" s="2" t="s">
        <v>241</v>
      </c>
      <c r="B133" s="2" t="s">
        <v>242</v>
      </c>
      <c r="C133" s="2">
        <v>42.360599999999998</v>
      </c>
      <c r="D133" s="2">
        <v>-71.010599999999997</v>
      </c>
      <c r="E133" s="2">
        <v>58</v>
      </c>
      <c r="F133" s="2">
        <v>0</v>
      </c>
      <c r="G133" s="4" t="str">
        <f t="shared" si="10"/>
        <v>NO</v>
      </c>
      <c r="H133" s="4" t="str">
        <f t="shared" si="11"/>
        <v>TEMPLADO</v>
      </c>
      <c r="I133" s="4" t="str">
        <f t="shared" si="12"/>
        <v>NINGUNO</v>
      </c>
      <c r="J133" s="4" t="str">
        <f t="shared" si="13"/>
        <v>SECO</v>
      </c>
      <c r="K133" s="95" t="b">
        <f t="shared" si="14"/>
        <v>0</v>
      </c>
    </row>
    <row r="134" spans="1:11">
      <c r="A134" s="2" t="s">
        <v>241</v>
      </c>
      <c r="B134" s="2" t="s">
        <v>242</v>
      </c>
      <c r="C134" s="2">
        <v>42.360599999999998</v>
      </c>
      <c r="D134" s="2">
        <v>-71.010599999999997</v>
      </c>
      <c r="E134" s="2">
        <v>57</v>
      </c>
      <c r="F134" s="2">
        <v>0</v>
      </c>
      <c r="G134" s="4" t="str">
        <f t="shared" si="10"/>
        <v>NO</v>
      </c>
      <c r="H134" s="4" t="str">
        <f t="shared" si="11"/>
        <v>TEMPLADO</v>
      </c>
      <c r="I134" s="4" t="str">
        <f t="shared" si="12"/>
        <v>NINGUNO</v>
      </c>
      <c r="J134" s="4" t="str">
        <f t="shared" si="13"/>
        <v>SECO</v>
      </c>
      <c r="K134" s="95" t="b">
        <f t="shared" si="14"/>
        <v>0</v>
      </c>
    </row>
    <row r="135" spans="1:11">
      <c r="A135" s="2" t="s">
        <v>241</v>
      </c>
      <c r="B135" s="2" t="s">
        <v>242</v>
      </c>
      <c r="C135" s="2">
        <v>42.360599999999998</v>
      </c>
      <c r="D135" s="2">
        <v>-71.010599999999997</v>
      </c>
      <c r="E135" s="2">
        <v>43</v>
      </c>
      <c r="F135" s="2">
        <v>119</v>
      </c>
      <c r="G135" s="4" t="str">
        <f t="shared" si="10"/>
        <v>NO</v>
      </c>
      <c r="H135" s="4" t="str">
        <f t="shared" si="11"/>
        <v>TEMPLADO</v>
      </c>
      <c r="I135" s="4" t="str">
        <f t="shared" si="12"/>
        <v>LLUVIA</v>
      </c>
      <c r="J135" s="4" t="str">
        <f t="shared" si="13"/>
        <v>HUMEDO</v>
      </c>
      <c r="K135" s="95" t="b">
        <f t="shared" si="14"/>
        <v>0</v>
      </c>
    </row>
    <row r="136" spans="1:11">
      <c r="A136" s="2" t="s">
        <v>241</v>
      </c>
      <c r="B136" s="2" t="s">
        <v>242</v>
      </c>
      <c r="C136" s="2">
        <v>42.360599999999998</v>
      </c>
      <c r="D136" s="2">
        <v>-71.010599999999997</v>
      </c>
      <c r="E136" s="2">
        <v>41</v>
      </c>
      <c r="F136" s="2">
        <v>0</v>
      </c>
      <c r="G136" s="4" t="str">
        <f t="shared" si="10"/>
        <v>NO</v>
      </c>
      <c r="H136" s="4" t="str">
        <f t="shared" si="11"/>
        <v>TEMPLADO</v>
      </c>
      <c r="I136" s="4" t="str">
        <f t="shared" si="12"/>
        <v>NINGUNO</v>
      </c>
      <c r="J136" s="4" t="str">
        <f t="shared" si="13"/>
        <v>SECO</v>
      </c>
      <c r="K136" s="95" t="b">
        <f t="shared" si="14"/>
        <v>0</v>
      </c>
    </row>
    <row r="137" spans="1:11">
      <c r="A137" s="2" t="s">
        <v>241</v>
      </c>
      <c r="B137" s="2" t="s">
        <v>242</v>
      </c>
      <c r="C137" s="2">
        <v>42.360599999999998</v>
      </c>
      <c r="D137" s="2">
        <v>-71.010599999999997</v>
      </c>
      <c r="E137" s="2">
        <v>59</v>
      </c>
      <c r="F137" s="2">
        <v>0</v>
      </c>
      <c r="G137" s="4" t="str">
        <f t="shared" si="10"/>
        <v>NO</v>
      </c>
      <c r="H137" s="4" t="str">
        <f t="shared" si="11"/>
        <v>TEMPLADO</v>
      </c>
      <c r="I137" s="4" t="str">
        <f t="shared" si="12"/>
        <v>NINGUNO</v>
      </c>
      <c r="J137" s="4" t="str">
        <f t="shared" si="13"/>
        <v>SECO</v>
      </c>
      <c r="K137" s="95" t="b">
        <f t="shared" si="14"/>
        <v>0</v>
      </c>
    </row>
    <row r="138" spans="1:11">
      <c r="A138" s="2" t="s">
        <v>241</v>
      </c>
      <c r="B138" s="2" t="s">
        <v>242</v>
      </c>
      <c r="C138" s="2">
        <v>42.360599999999998</v>
      </c>
      <c r="D138" s="2">
        <v>-71.010599999999997</v>
      </c>
      <c r="E138" s="2">
        <v>60</v>
      </c>
      <c r="F138" s="2">
        <v>0</v>
      </c>
      <c r="G138" s="4" t="str">
        <f t="shared" si="10"/>
        <v>NO</v>
      </c>
      <c r="H138" s="4" t="str">
        <f t="shared" si="11"/>
        <v>TEMPLADO</v>
      </c>
      <c r="I138" s="4" t="str">
        <f t="shared" si="12"/>
        <v>NINGUNO</v>
      </c>
      <c r="J138" s="4" t="str">
        <f t="shared" si="13"/>
        <v>SECO</v>
      </c>
      <c r="K138" s="95" t="b">
        <f t="shared" si="14"/>
        <v>0</v>
      </c>
    </row>
    <row r="139" spans="1:11">
      <c r="A139" s="2" t="s">
        <v>241</v>
      </c>
      <c r="B139" s="2" t="s">
        <v>242</v>
      </c>
      <c r="C139" s="2">
        <v>42.360599999999998</v>
      </c>
      <c r="D139" s="2">
        <v>-71.010599999999997</v>
      </c>
      <c r="E139" s="2">
        <v>50</v>
      </c>
      <c r="F139" s="2">
        <v>224</v>
      </c>
      <c r="G139" s="4" t="str">
        <f t="shared" si="10"/>
        <v>NO</v>
      </c>
      <c r="H139" s="4" t="str">
        <f t="shared" si="11"/>
        <v>TEMPLADO</v>
      </c>
      <c r="I139" s="4" t="str">
        <f t="shared" si="12"/>
        <v>LLUVIA</v>
      </c>
      <c r="J139" s="4" t="str">
        <f t="shared" si="13"/>
        <v>HUMEDO</v>
      </c>
      <c r="K139" s="95" t="b">
        <f t="shared" si="14"/>
        <v>0</v>
      </c>
    </row>
    <row r="140" spans="1:11">
      <c r="A140" s="2" t="s">
        <v>241</v>
      </c>
      <c r="B140" s="2" t="s">
        <v>242</v>
      </c>
      <c r="C140" s="2">
        <v>42.360599999999998</v>
      </c>
      <c r="D140" s="2">
        <v>-71.010599999999997</v>
      </c>
      <c r="E140" s="2">
        <v>42</v>
      </c>
      <c r="F140" s="2">
        <v>51</v>
      </c>
      <c r="G140" s="4" t="str">
        <f t="shared" si="10"/>
        <v>NO</v>
      </c>
      <c r="H140" s="4" t="str">
        <f t="shared" si="11"/>
        <v>TEMPLADO</v>
      </c>
      <c r="I140" s="4" t="str">
        <f t="shared" si="12"/>
        <v>LLUVIA</v>
      </c>
      <c r="J140" s="4" t="str">
        <f t="shared" si="13"/>
        <v>HUMEDO</v>
      </c>
      <c r="K140" s="95" t="b">
        <f t="shared" si="14"/>
        <v>0</v>
      </c>
    </row>
    <row r="141" spans="1:11">
      <c r="A141" s="2" t="s">
        <v>241</v>
      </c>
      <c r="B141" s="2" t="s">
        <v>242</v>
      </c>
      <c r="C141" s="2">
        <v>42.360599999999998</v>
      </c>
      <c r="D141" s="2">
        <v>-71.010599999999997</v>
      </c>
      <c r="E141" s="2">
        <v>52</v>
      </c>
      <c r="F141" s="2">
        <v>0</v>
      </c>
      <c r="G141" s="4" t="str">
        <f t="shared" si="10"/>
        <v>NO</v>
      </c>
      <c r="H141" s="4" t="str">
        <f t="shared" si="11"/>
        <v>TEMPLADO</v>
      </c>
      <c r="I141" s="4" t="str">
        <f t="shared" si="12"/>
        <v>NINGUNO</v>
      </c>
      <c r="J141" s="4" t="str">
        <f t="shared" si="13"/>
        <v>SECO</v>
      </c>
      <c r="K141" s="95" t="b">
        <f t="shared" si="14"/>
        <v>0</v>
      </c>
    </row>
    <row r="142" spans="1:11">
      <c r="A142" s="2" t="s">
        <v>241</v>
      </c>
      <c r="B142" s="2" t="s">
        <v>242</v>
      </c>
      <c r="C142" s="2">
        <v>42.360599999999998</v>
      </c>
      <c r="D142" s="2">
        <v>-71.010599999999997</v>
      </c>
      <c r="E142" s="2">
        <v>44</v>
      </c>
      <c r="F142" s="2">
        <v>0</v>
      </c>
      <c r="G142" s="4" t="str">
        <f t="shared" si="10"/>
        <v>NO</v>
      </c>
      <c r="H142" s="4" t="str">
        <f t="shared" si="11"/>
        <v>TEMPLADO</v>
      </c>
      <c r="I142" s="4" t="str">
        <f t="shared" si="12"/>
        <v>NINGUNO</v>
      </c>
      <c r="J142" s="4" t="str">
        <f t="shared" si="13"/>
        <v>SECO</v>
      </c>
      <c r="K142" s="95" t="b">
        <f t="shared" si="14"/>
        <v>0</v>
      </c>
    </row>
    <row r="143" spans="1:11">
      <c r="A143" s="2" t="s">
        <v>241</v>
      </c>
      <c r="B143" s="2" t="s">
        <v>242</v>
      </c>
      <c r="C143" s="2">
        <v>42.360599999999998</v>
      </c>
      <c r="D143" s="2">
        <v>-71.010599999999997</v>
      </c>
      <c r="E143" s="2">
        <v>46</v>
      </c>
      <c r="F143" s="2">
        <v>0</v>
      </c>
      <c r="G143" s="4" t="str">
        <f t="shared" si="10"/>
        <v>NO</v>
      </c>
      <c r="H143" s="4" t="str">
        <f t="shared" si="11"/>
        <v>TEMPLADO</v>
      </c>
      <c r="I143" s="4" t="str">
        <f t="shared" si="12"/>
        <v>NINGUNO</v>
      </c>
      <c r="J143" s="4" t="str">
        <f t="shared" si="13"/>
        <v>SECO</v>
      </c>
      <c r="K143" s="95" t="b">
        <f t="shared" si="14"/>
        <v>0</v>
      </c>
    </row>
    <row r="144" spans="1:11">
      <c r="A144" s="2" t="s">
        <v>241</v>
      </c>
      <c r="B144" s="2" t="s">
        <v>242</v>
      </c>
      <c r="C144" s="2">
        <v>42.360599999999998</v>
      </c>
      <c r="D144" s="2">
        <v>-71.010599999999997</v>
      </c>
      <c r="E144" s="2">
        <v>56</v>
      </c>
      <c r="F144" s="2">
        <v>0</v>
      </c>
      <c r="G144" s="4" t="str">
        <f t="shared" si="10"/>
        <v>NO</v>
      </c>
      <c r="H144" s="4" t="str">
        <f t="shared" si="11"/>
        <v>TEMPLADO</v>
      </c>
      <c r="I144" s="4" t="str">
        <f t="shared" si="12"/>
        <v>NINGUNO</v>
      </c>
      <c r="J144" s="4" t="str">
        <f t="shared" si="13"/>
        <v>SECO</v>
      </c>
      <c r="K144" s="95" t="b">
        <f t="shared" si="14"/>
        <v>0</v>
      </c>
    </row>
    <row r="145" spans="1:11">
      <c r="A145" s="2" t="s">
        <v>241</v>
      </c>
      <c r="B145" s="2" t="s">
        <v>242</v>
      </c>
      <c r="C145" s="2">
        <v>42.360599999999998</v>
      </c>
      <c r="D145" s="2">
        <v>-71.010599999999997</v>
      </c>
      <c r="E145" s="2">
        <v>44</v>
      </c>
      <c r="F145" s="2">
        <v>0</v>
      </c>
      <c r="G145" s="4" t="str">
        <f t="shared" si="10"/>
        <v>NO</v>
      </c>
      <c r="H145" s="4" t="str">
        <f t="shared" si="11"/>
        <v>TEMPLADO</v>
      </c>
      <c r="I145" s="4" t="str">
        <f t="shared" si="12"/>
        <v>NINGUNO</v>
      </c>
      <c r="J145" s="4" t="str">
        <f t="shared" si="13"/>
        <v>SECO</v>
      </c>
      <c r="K145" s="95" t="b">
        <f t="shared" si="14"/>
        <v>0</v>
      </c>
    </row>
    <row r="146" spans="1:11">
      <c r="A146" s="2" t="s">
        <v>241</v>
      </c>
      <c r="B146" s="2" t="s">
        <v>242</v>
      </c>
      <c r="C146" s="2">
        <v>42.360599999999998</v>
      </c>
      <c r="D146" s="2">
        <v>-71.010599999999997</v>
      </c>
      <c r="E146" s="2">
        <v>51</v>
      </c>
      <c r="F146" s="2">
        <v>0</v>
      </c>
      <c r="G146" s="4" t="str">
        <f t="shared" si="10"/>
        <v>NO</v>
      </c>
      <c r="H146" s="4" t="str">
        <f t="shared" si="11"/>
        <v>TEMPLADO</v>
      </c>
      <c r="I146" s="4" t="str">
        <f t="shared" si="12"/>
        <v>NINGUNO</v>
      </c>
      <c r="J146" s="4" t="str">
        <f t="shared" si="13"/>
        <v>SECO</v>
      </c>
      <c r="K146" s="95" t="b">
        <f t="shared" si="14"/>
        <v>0</v>
      </c>
    </row>
    <row r="147" spans="1:11">
      <c r="A147" s="2" t="s">
        <v>241</v>
      </c>
      <c r="B147" s="2" t="s">
        <v>242</v>
      </c>
      <c r="C147" s="2">
        <v>42.360599999999998</v>
      </c>
      <c r="D147" s="2">
        <v>-71.010599999999997</v>
      </c>
      <c r="E147" s="2">
        <v>46</v>
      </c>
      <c r="F147" s="2">
        <v>15</v>
      </c>
      <c r="G147" s="4" t="str">
        <f t="shared" si="10"/>
        <v>NO</v>
      </c>
      <c r="H147" s="4" t="str">
        <f t="shared" si="11"/>
        <v>TEMPLADO</v>
      </c>
      <c r="I147" s="4" t="str">
        <f t="shared" si="12"/>
        <v>LLUVIA</v>
      </c>
      <c r="J147" s="4" t="str">
        <f t="shared" si="13"/>
        <v>HUMEDO</v>
      </c>
      <c r="K147" s="95" t="b">
        <f t="shared" si="14"/>
        <v>0</v>
      </c>
    </row>
    <row r="148" spans="1:11">
      <c r="A148" s="2" t="s">
        <v>241</v>
      </c>
      <c r="B148" s="2" t="s">
        <v>242</v>
      </c>
      <c r="C148" s="2">
        <v>42.360599999999998</v>
      </c>
      <c r="D148" s="2">
        <v>-71.010599999999997</v>
      </c>
      <c r="E148" s="2">
        <v>43</v>
      </c>
      <c r="F148" s="2">
        <v>13</v>
      </c>
      <c r="G148" s="4" t="str">
        <f t="shared" si="10"/>
        <v>NO</v>
      </c>
      <c r="H148" s="4" t="str">
        <f t="shared" si="11"/>
        <v>TEMPLADO</v>
      </c>
      <c r="I148" s="4" t="str">
        <f t="shared" si="12"/>
        <v>LLUVIA</v>
      </c>
      <c r="J148" s="4" t="str">
        <f t="shared" si="13"/>
        <v>HUMEDO</v>
      </c>
      <c r="K148" s="95" t="b">
        <f t="shared" si="14"/>
        <v>0</v>
      </c>
    </row>
    <row r="149" spans="1:11">
      <c r="A149" s="2" t="s">
        <v>241</v>
      </c>
      <c r="B149" s="2" t="s">
        <v>242</v>
      </c>
      <c r="C149" s="2">
        <v>42.360599999999998</v>
      </c>
      <c r="D149" s="2">
        <v>-71.010599999999997</v>
      </c>
      <c r="E149" s="2">
        <v>43</v>
      </c>
      <c r="F149" s="2">
        <v>0</v>
      </c>
      <c r="G149" s="4" t="str">
        <f t="shared" si="10"/>
        <v>NO</v>
      </c>
      <c r="H149" s="4" t="str">
        <f t="shared" si="11"/>
        <v>TEMPLADO</v>
      </c>
      <c r="I149" s="4" t="str">
        <f t="shared" si="12"/>
        <v>NINGUNO</v>
      </c>
      <c r="J149" s="4" t="str">
        <f t="shared" si="13"/>
        <v>SECO</v>
      </c>
      <c r="K149" s="95" t="b">
        <f t="shared" si="14"/>
        <v>0</v>
      </c>
    </row>
    <row r="150" spans="1:11">
      <c r="A150" s="2" t="s">
        <v>241</v>
      </c>
      <c r="B150" s="2" t="s">
        <v>242</v>
      </c>
      <c r="C150" s="2">
        <v>42.360599999999998</v>
      </c>
      <c r="D150" s="2">
        <v>-71.010599999999997</v>
      </c>
      <c r="E150" s="2">
        <v>50</v>
      </c>
      <c r="F150" s="2">
        <v>0</v>
      </c>
      <c r="G150" s="4" t="str">
        <f t="shared" si="10"/>
        <v>NO</v>
      </c>
      <c r="H150" s="4" t="str">
        <f t="shared" si="11"/>
        <v>TEMPLADO</v>
      </c>
      <c r="I150" s="4" t="str">
        <f t="shared" si="12"/>
        <v>NINGUNO</v>
      </c>
      <c r="J150" s="4" t="str">
        <f t="shared" si="13"/>
        <v>SECO</v>
      </c>
      <c r="K150" s="95" t="b">
        <f t="shared" si="14"/>
        <v>0</v>
      </c>
    </row>
    <row r="151" spans="1:11">
      <c r="A151" s="2" t="s">
        <v>241</v>
      </c>
      <c r="B151" s="2" t="s">
        <v>242</v>
      </c>
      <c r="C151" s="2">
        <v>42.360599999999998</v>
      </c>
      <c r="D151" s="2">
        <v>-71.010599999999997</v>
      </c>
      <c r="E151" s="2">
        <v>42</v>
      </c>
      <c r="F151" s="2">
        <v>0</v>
      </c>
      <c r="G151" s="4" t="str">
        <f t="shared" si="10"/>
        <v>NO</v>
      </c>
      <c r="H151" s="4" t="str">
        <f t="shared" si="11"/>
        <v>TEMPLADO</v>
      </c>
      <c r="I151" s="4" t="str">
        <f t="shared" si="12"/>
        <v>NINGUNO</v>
      </c>
      <c r="J151" s="4" t="str">
        <f t="shared" si="13"/>
        <v>SECO</v>
      </c>
      <c r="K151" s="95" t="b">
        <f t="shared" si="14"/>
        <v>0</v>
      </c>
    </row>
    <row r="152" spans="1:11">
      <c r="A152" s="2" t="s">
        <v>241</v>
      </c>
      <c r="B152" s="2" t="s">
        <v>242</v>
      </c>
      <c r="C152" s="2">
        <v>42.360599999999998</v>
      </c>
      <c r="D152" s="2">
        <v>-71.010599999999997</v>
      </c>
      <c r="E152" s="2">
        <v>56</v>
      </c>
      <c r="F152" s="2">
        <v>0</v>
      </c>
      <c r="G152" s="4" t="str">
        <f t="shared" si="10"/>
        <v>NO</v>
      </c>
      <c r="H152" s="4" t="str">
        <f t="shared" si="11"/>
        <v>TEMPLADO</v>
      </c>
      <c r="I152" s="4" t="str">
        <f t="shared" si="12"/>
        <v>NINGUNO</v>
      </c>
      <c r="J152" s="4" t="str">
        <f t="shared" si="13"/>
        <v>SECO</v>
      </c>
      <c r="K152" s="95" t="b">
        <f t="shared" si="14"/>
        <v>0</v>
      </c>
    </row>
    <row r="153" spans="1:11">
      <c r="A153" s="2" t="s">
        <v>241</v>
      </c>
      <c r="B153" s="2" t="s">
        <v>242</v>
      </c>
      <c r="C153" s="2">
        <v>42.360599999999998</v>
      </c>
      <c r="D153" s="2">
        <v>-71.010599999999997</v>
      </c>
      <c r="E153" s="2">
        <v>69</v>
      </c>
      <c r="F153" s="2">
        <v>109</v>
      </c>
      <c r="G153" s="4" t="str">
        <f t="shared" si="10"/>
        <v>NO</v>
      </c>
      <c r="H153" s="4" t="str">
        <f t="shared" si="11"/>
        <v>TEMPLADO</v>
      </c>
      <c r="I153" s="4" t="str">
        <f t="shared" si="12"/>
        <v>LLUVIA</v>
      </c>
      <c r="J153" s="4" t="str">
        <f t="shared" si="13"/>
        <v>HUMEDO</v>
      </c>
      <c r="K153" s="95" t="b">
        <f t="shared" si="14"/>
        <v>0</v>
      </c>
    </row>
    <row r="154" spans="1:11">
      <c r="A154" s="2" t="s">
        <v>241</v>
      </c>
      <c r="B154" s="2" t="s">
        <v>242</v>
      </c>
      <c r="C154" s="2">
        <v>42.360599999999998</v>
      </c>
      <c r="D154" s="2">
        <v>-71.010599999999997</v>
      </c>
      <c r="E154" s="2">
        <v>69</v>
      </c>
      <c r="F154" s="2">
        <v>0</v>
      </c>
      <c r="G154" s="4" t="str">
        <f t="shared" si="10"/>
        <v>NO</v>
      </c>
      <c r="H154" s="4" t="str">
        <f t="shared" si="11"/>
        <v>TEMPLADO</v>
      </c>
      <c r="I154" s="4" t="str">
        <f t="shared" si="12"/>
        <v>NINGUNO</v>
      </c>
      <c r="J154" s="4" t="str">
        <f t="shared" si="13"/>
        <v>SECO</v>
      </c>
      <c r="K154" s="95" t="b">
        <f t="shared" si="14"/>
        <v>0</v>
      </c>
    </row>
    <row r="155" spans="1:11">
      <c r="A155" s="2" t="s">
        <v>241</v>
      </c>
      <c r="B155" s="2" t="s">
        <v>242</v>
      </c>
      <c r="C155" s="2">
        <v>42.360599999999998</v>
      </c>
      <c r="D155" s="2">
        <v>-71.010599999999997</v>
      </c>
      <c r="E155" s="2">
        <v>84</v>
      </c>
      <c r="F155" s="2">
        <v>178</v>
      </c>
      <c r="G155" s="4" t="str">
        <f t="shared" si="10"/>
        <v>NO</v>
      </c>
      <c r="H155" s="4" t="str">
        <f t="shared" si="11"/>
        <v>CALIENTE</v>
      </c>
      <c r="I155" s="4" t="str">
        <f t="shared" si="12"/>
        <v>LLUVIA</v>
      </c>
      <c r="J155" s="4" t="str">
        <f t="shared" si="13"/>
        <v>HUMEDO</v>
      </c>
      <c r="K155" s="95" t="b">
        <f t="shared" si="14"/>
        <v>0</v>
      </c>
    </row>
    <row r="156" spans="1:11">
      <c r="A156" s="2" t="s">
        <v>241</v>
      </c>
      <c r="B156" s="2" t="s">
        <v>242</v>
      </c>
      <c r="C156" s="2">
        <v>42.360599999999998</v>
      </c>
      <c r="D156" s="2">
        <v>-71.010599999999997</v>
      </c>
      <c r="E156" s="2">
        <v>79</v>
      </c>
      <c r="F156" s="2">
        <v>0</v>
      </c>
      <c r="G156" s="4" t="str">
        <f t="shared" si="10"/>
        <v>NO</v>
      </c>
      <c r="H156" s="4" t="str">
        <f t="shared" si="11"/>
        <v>TEMPLADO</v>
      </c>
      <c r="I156" s="4" t="str">
        <f t="shared" si="12"/>
        <v>NINGUNO</v>
      </c>
      <c r="J156" s="4" t="str">
        <f t="shared" si="13"/>
        <v>SECO</v>
      </c>
      <c r="K156" s="95" t="b">
        <f t="shared" si="14"/>
        <v>0</v>
      </c>
    </row>
    <row r="157" spans="1:11">
      <c r="A157" s="2" t="s">
        <v>241</v>
      </c>
      <c r="B157" s="2" t="s">
        <v>242</v>
      </c>
      <c r="C157" s="2">
        <v>42.360599999999998</v>
      </c>
      <c r="D157" s="2">
        <v>-71.010599999999997</v>
      </c>
      <c r="E157" s="2">
        <v>67</v>
      </c>
      <c r="F157" s="2">
        <v>180</v>
      </c>
      <c r="G157" s="4" t="str">
        <f t="shared" si="10"/>
        <v>NO</v>
      </c>
      <c r="H157" s="4" t="str">
        <f t="shared" si="11"/>
        <v>TEMPLADO</v>
      </c>
      <c r="I157" s="4" t="str">
        <f t="shared" si="12"/>
        <v>LLUVIA</v>
      </c>
      <c r="J157" s="4" t="str">
        <f t="shared" si="13"/>
        <v>HUMEDO</v>
      </c>
      <c r="K157" s="95" t="b">
        <f t="shared" si="14"/>
        <v>0</v>
      </c>
    </row>
    <row r="158" spans="1:11">
      <c r="A158" s="2" t="s">
        <v>241</v>
      </c>
      <c r="B158" s="2" t="s">
        <v>242</v>
      </c>
      <c r="C158" s="2">
        <v>42.360599999999998</v>
      </c>
      <c r="D158" s="2">
        <v>-71.010599999999997</v>
      </c>
      <c r="E158" s="2">
        <v>69</v>
      </c>
      <c r="F158" s="2">
        <v>180</v>
      </c>
      <c r="G158" s="4" t="str">
        <f t="shared" si="10"/>
        <v>NO</v>
      </c>
      <c r="H158" s="4" t="str">
        <f t="shared" si="11"/>
        <v>TEMPLADO</v>
      </c>
      <c r="I158" s="4" t="str">
        <f t="shared" si="12"/>
        <v>LLUVIA</v>
      </c>
      <c r="J158" s="4" t="str">
        <f t="shared" si="13"/>
        <v>HUMEDO</v>
      </c>
      <c r="K158" s="95" t="b">
        <f t="shared" si="14"/>
        <v>0</v>
      </c>
    </row>
    <row r="159" spans="1:11">
      <c r="A159" s="2" t="s">
        <v>241</v>
      </c>
      <c r="B159" s="2" t="s">
        <v>242</v>
      </c>
      <c r="C159" s="2">
        <v>42.360599999999998</v>
      </c>
      <c r="D159" s="2">
        <v>-71.010599999999997</v>
      </c>
      <c r="E159" s="2">
        <v>69</v>
      </c>
      <c r="F159" s="2">
        <v>0</v>
      </c>
      <c r="G159" s="4" t="str">
        <f t="shared" si="10"/>
        <v>NO</v>
      </c>
      <c r="H159" s="4" t="str">
        <f t="shared" si="11"/>
        <v>TEMPLADO</v>
      </c>
      <c r="I159" s="4" t="str">
        <f t="shared" si="12"/>
        <v>NINGUNO</v>
      </c>
      <c r="J159" s="4" t="str">
        <f t="shared" si="13"/>
        <v>SECO</v>
      </c>
      <c r="K159" s="95" t="b">
        <f t="shared" si="14"/>
        <v>0</v>
      </c>
    </row>
    <row r="160" spans="1:11">
      <c r="A160" s="2" t="s">
        <v>241</v>
      </c>
      <c r="B160" s="2" t="s">
        <v>242</v>
      </c>
      <c r="C160" s="2">
        <v>42.360599999999998</v>
      </c>
      <c r="D160" s="2">
        <v>-71.010599999999997</v>
      </c>
      <c r="E160" s="2">
        <v>75</v>
      </c>
      <c r="F160" s="2">
        <v>0</v>
      </c>
      <c r="G160" s="4" t="str">
        <f t="shared" si="10"/>
        <v>NO</v>
      </c>
      <c r="H160" s="4" t="str">
        <f t="shared" si="11"/>
        <v>TEMPLADO</v>
      </c>
      <c r="I160" s="4" t="str">
        <f t="shared" si="12"/>
        <v>NINGUNO</v>
      </c>
      <c r="J160" s="4" t="str">
        <f t="shared" si="13"/>
        <v>SECO</v>
      </c>
      <c r="K160" s="95" t="b">
        <f t="shared" si="14"/>
        <v>0</v>
      </c>
    </row>
    <row r="161" spans="1:11">
      <c r="A161" s="2" t="s">
        <v>241</v>
      </c>
      <c r="B161" s="2" t="s">
        <v>242</v>
      </c>
      <c r="C161" s="2">
        <v>42.360599999999998</v>
      </c>
      <c r="D161" s="2">
        <v>-71.010599999999997</v>
      </c>
      <c r="E161" s="2">
        <v>90</v>
      </c>
      <c r="F161" s="2">
        <v>10</v>
      </c>
      <c r="G161" s="4" t="str">
        <f t="shared" si="10"/>
        <v>NO</v>
      </c>
      <c r="H161" s="4" t="str">
        <f t="shared" si="11"/>
        <v>CALIENTE</v>
      </c>
      <c r="I161" s="4" t="str">
        <f t="shared" si="12"/>
        <v>LLUVIA</v>
      </c>
      <c r="J161" s="4" t="str">
        <f t="shared" si="13"/>
        <v>HUMEDO</v>
      </c>
      <c r="K161" s="95" t="b">
        <f t="shared" si="14"/>
        <v>0</v>
      </c>
    </row>
    <row r="162" spans="1:11">
      <c r="A162" s="2" t="s">
        <v>241</v>
      </c>
      <c r="B162" s="2" t="s">
        <v>242</v>
      </c>
      <c r="C162" s="2">
        <v>42.360599999999998</v>
      </c>
      <c r="D162" s="2">
        <v>-71.010599999999997</v>
      </c>
      <c r="E162" s="2">
        <v>72</v>
      </c>
      <c r="F162" s="2">
        <v>25</v>
      </c>
      <c r="G162" s="4" t="str">
        <f t="shared" si="10"/>
        <v>NO</v>
      </c>
      <c r="H162" s="4" t="str">
        <f t="shared" si="11"/>
        <v>TEMPLADO</v>
      </c>
      <c r="I162" s="4" t="str">
        <f t="shared" si="12"/>
        <v>LLUVIA</v>
      </c>
      <c r="J162" s="4" t="str">
        <f t="shared" si="13"/>
        <v>HUMEDO</v>
      </c>
      <c r="K162" s="95" t="b">
        <f t="shared" si="14"/>
        <v>0</v>
      </c>
    </row>
    <row r="163" spans="1:11">
      <c r="A163" s="2" t="s">
        <v>241</v>
      </c>
      <c r="B163" s="2" t="s">
        <v>242</v>
      </c>
      <c r="C163" s="2">
        <v>42.360599999999998</v>
      </c>
      <c r="D163" s="2">
        <v>-71.010599999999997</v>
      </c>
      <c r="E163" s="2">
        <v>78</v>
      </c>
      <c r="F163" s="2">
        <v>0</v>
      </c>
      <c r="G163" s="4" t="str">
        <f t="shared" si="10"/>
        <v>NO</v>
      </c>
      <c r="H163" s="4" t="str">
        <f t="shared" si="11"/>
        <v>TEMPLADO</v>
      </c>
      <c r="I163" s="4" t="str">
        <f t="shared" si="12"/>
        <v>NINGUNO</v>
      </c>
      <c r="J163" s="4" t="str">
        <f t="shared" si="13"/>
        <v>SECO</v>
      </c>
      <c r="K163" s="95" t="b">
        <f t="shared" si="14"/>
        <v>0</v>
      </c>
    </row>
    <row r="164" spans="1:11">
      <c r="A164" s="2" t="s">
        <v>241</v>
      </c>
      <c r="B164" s="2" t="s">
        <v>242</v>
      </c>
      <c r="C164" s="2">
        <v>42.360599999999998</v>
      </c>
      <c r="D164" s="2">
        <v>-71.010599999999997</v>
      </c>
      <c r="E164" s="2">
        <v>80</v>
      </c>
      <c r="F164" s="2">
        <v>46</v>
      </c>
      <c r="G164" s="4" t="str">
        <f t="shared" si="10"/>
        <v>NO</v>
      </c>
      <c r="H164" s="4" t="str">
        <f t="shared" si="11"/>
        <v>TEMPLADO</v>
      </c>
      <c r="I164" s="4" t="str">
        <f t="shared" si="12"/>
        <v>LLUVIA</v>
      </c>
      <c r="J164" s="4" t="str">
        <f t="shared" si="13"/>
        <v>HUMEDO</v>
      </c>
      <c r="K164" s="95" t="b">
        <f t="shared" si="14"/>
        <v>0</v>
      </c>
    </row>
    <row r="165" spans="1:11">
      <c r="A165" s="2" t="s">
        <v>241</v>
      </c>
      <c r="B165" s="2" t="s">
        <v>242</v>
      </c>
      <c r="C165" s="2">
        <v>42.360599999999998</v>
      </c>
      <c r="D165" s="2">
        <v>-71.010599999999997</v>
      </c>
      <c r="E165" s="2">
        <v>68</v>
      </c>
      <c r="F165" s="2">
        <v>5</v>
      </c>
      <c r="G165" s="4" t="str">
        <f t="shared" si="10"/>
        <v>NO</v>
      </c>
      <c r="H165" s="4" t="str">
        <f t="shared" si="11"/>
        <v>TEMPLADO</v>
      </c>
      <c r="I165" s="4" t="str">
        <f t="shared" si="12"/>
        <v>LLUVIA</v>
      </c>
      <c r="J165" s="4" t="str">
        <f t="shared" si="13"/>
        <v>HUMEDO</v>
      </c>
      <c r="K165" s="95" t="b">
        <f t="shared" si="14"/>
        <v>0</v>
      </c>
    </row>
    <row r="166" spans="1:11">
      <c r="A166" s="2" t="s">
        <v>241</v>
      </c>
      <c r="B166" s="2" t="s">
        <v>242</v>
      </c>
      <c r="C166" s="2">
        <v>42.360599999999998</v>
      </c>
      <c r="D166" s="2">
        <v>-71.010599999999997</v>
      </c>
      <c r="E166" s="2">
        <v>78</v>
      </c>
      <c r="F166" s="2">
        <v>0</v>
      </c>
      <c r="G166" s="4" t="str">
        <f t="shared" si="10"/>
        <v>NO</v>
      </c>
      <c r="H166" s="4" t="str">
        <f t="shared" si="11"/>
        <v>TEMPLADO</v>
      </c>
      <c r="I166" s="4" t="str">
        <f t="shared" si="12"/>
        <v>NINGUNO</v>
      </c>
      <c r="J166" s="4" t="str">
        <f t="shared" si="13"/>
        <v>SECO</v>
      </c>
      <c r="K166" s="95" t="b">
        <f t="shared" si="14"/>
        <v>0</v>
      </c>
    </row>
    <row r="167" spans="1:11">
      <c r="A167" s="2" t="s">
        <v>241</v>
      </c>
      <c r="B167" s="2" t="s">
        <v>242</v>
      </c>
      <c r="C167" s="2">
        <v>42.360599999999998</v>
      </c>
      <c r="D167" s="2">
        <v>-71.010599999999997</v>
      </c>
      <c r="E167" s="2">
        <v>69</v>
      </c>
      <c r="F167" s="2">
        <v>0</v>
      </c>
      <c r="G167" s="4" t="str">
        <f t="shared" si="10"/>
        <v>NO</v>
      </c>
      <c r="H167" s="4" t="str">
        <f t="shared" si="11"/>
        <v>TEMPLADO</v>
      </c>
      <c r="I167" s="4" t="str">
        <f t="shared" si="12"/>
        <v>NINGUNO</v>
      </c>
      <c r="J167" s="4" t="str">
        <f t="shared" si="13"/>
        <v>SECO</v>
      </c>
      <c r="K167" s="95" t="b">
        <f t="shared" si="14"/>
        <v>0</v>
      </c>
    </row>
    <row r="168" spans="1:11">
      <c r="A168" s="2" t="s">
        <v>241</v>
      </c>
      <c r="B168" s="2" t="s">
        <v>242</v>
      </c>
      <c r="C168" s="2">
        <v>42.360599999999998</v>
      </c>
      <c r="D168" s="2">
        <v>-71.010599999999997</v>
      </c>
      <c r="E168" s="2">
        <v>80</v>
      </c>
      <c r="F168" s="2">
        <v>5</v>
      </c>
      <c r="G168" s="4" t="str">
        <f t="shared" si="10"/>
        <v>NO</v>
      </c>
      <c r="H168" s="4" t="str">
        <f t="shared" si="11"/>
        <v>TEMPLADO</v>
      </c>
      <c r="I168" s="4" t="str">
        <f t="shared" si="12"/>
        <v>LLUVIA</v>
      </c>
      <c r="J168" s="4" t="str">
        <f t="shared" si="13"/>
        <v>HUMEDO</v>
      </c>
      <c r="K168" s="95" t="b">
        <f t="shared" si="14"/>
        <v>0</v>
      </c>
    </row>
    <row r="169" spans="1:11">
      <c r="A169" s="2" t="s">
        <v>241</v>
      </c>
      <c r="B169" s="2" t="s">
        <v>242</v>
      </c>
      <c r="C169" s="2">
        <v>42.360599999999998</v>
      </c>
      <c r="D169" s="2">
        <v>-71.010599999999997</v>
      </c>
      <c r="E169" s="2">
        <v>82</v>
      </c>
      <c r="F169" s="2">
        <v>0</v>
      </c>
      <c r="G169" s="4" t="str">
        <f t="shared" si="10"/>
        <v>NO</v>
      </c>
      <c r="H169" s="4" t="str">
        <f t="shared" si="11"/>
        <v>CALIENTE</v>
      </c>
      <c r="I169" s="4" t="str">
        <f t="shared" si="12"/>
        <v>NINGUNO</v>
      </c>
      <c r="J169" s="4" t="str">
        <f t="shared" si="13"/>
        <v>SECO</v>
      </c>
      <c r="K169" s="95" t="b">
        <f t="shared" si="14"/>
        <v>0</v>
      </c>
    </row>
    <row r="170" spans="1:11">
      <c r="A170" s="2" t="s">
        <v>241</v>
      </c>
      <c r="B170" s="2" t="s">
        <v>242</v>
      </c>
      <c r="C170" s="2">
        <v>42.360599999999998</v>
      </c>
      <c r="D170" s="2">
        <v>-71.010599999999997</v>
      </c>
      <c r="E170" s="2">
        <v>69</v>
      </c>
      <c r="F170" s="2">
        <v>0</v>
      </c>
      <c r="G170" s="4" t="str">
        <f t="shared" si="10"/>
        <v>NO</v>
      </c>
      <c r="H170" s="4" t="str">
        <f t="shared" si="11"/>
        <v>TEMPLADO</v>
      </c>
      <c r="I170" s="4" t="str">
        <f t="shared" si="12"/>
        <v>NINGUNO</v>
      </c>
      <c r="J170" s="4" t="str">
        <f t="shared" si="13"/>
        <v>SECO</v>
      </c>
      <c r="K170" s="95" t="b">
        <f t="shared" si="14"/>
        <v>0</v>
      </c>
    </row>
    <row r="171" spans="1:11">
      <c r="A171" s="2" t="s">
        <v>241</v>
      </c>
      <c r="B171" s="2" t="s">
        <v>242</v>
      </c>
      <c r="C171" s="2">
        <v>42.360599999999998</v>
      </c>
      <c r="D171" s="2">
        <v>-71.010599999999997</v>
      </c>
      <c r="E171" s="2">
        <v>65</v>
      </c>
      <c r="F171" s="2">
        <v>0</v>
      </c>
      <c r="G171" s="4" t="str">
        <f t="shared" si="10"/>
        <v>NO</v>
      </c>
      <c r="H171" s="4" t="str">
        <f t="shared" si="11"/>
        <v>TEMPLADO</v>
      </c>
      <c r="I171" s="4" t="str">
        <f t="shared" si="12"/>
        <v>NINGUNO</v>
      </c>
      <c r="J171" s="4" t="str">
        <f t="shared" si="13"/>
        <v>SECO</v>
      </c>
      <c r="K171" s="95" t="b">
        <f t="shared" si="14"/>
        <v>0</v>
      </c>
    </row>
    <row r="172" spans="1:11">
      <c r="A172" s="2" t="s">
        <v>241</v>
      </c>
      <c r="B172" s="2" t="s">
        <v>242</v>
      </c>
      <c r="C172" s="2">
        <v>42.360599999999998</v>
      </c>
      <c r="D172" s="2">
        <v>-71.010599999999997</v>
      </c>
      <c r="E172" s="2">
        <v>76</v>
      </c>
      <c r="F172" s="2">
        <v>41</v>
      </c>
      <c r="G172" s="4" t="str">
        <f t="shared" si="10"/>
        <v>NO</v>
      </c>
      <c r="H172" s="4" t="str">
        <f t="shared" si="11"/>
        <v>TEMPLADO</v>
      </c>
      <c r="I172" s="4" t="str">
        <f t="shared" si="12"/>
        <v>LLUVIA</v>
      </c>
      <c r="J172" s="4" t="str">
        <f t="shared" si="13"/>
        <v>HUMEDO</v>
      </c>
      <c r="K172" s="95" t="b">
        <f t="shared" si="14"/>
        <v>0</v>
      </c>
    </row>
    <row r="173" spans="1:11">
      <c r="A173" s="2" t="s">
        <v>241</v>
      </c>
      <c r="B173" s="2" t="s">
        <v>242</v>
      </c>
      <c r="C173" s="2">
        <v>42.360599999999998</v>
      </c>
      <c r="D173" s="2">
        <v>-71.010599999999997</v>
      </c>
      <c r="E173" s="2">
        <v>74</v>
      </c>
      <c r="F173" s="2">
        <v>0</v>
      </c>
      <c r="G173" s="4" t="str">
        <f t="shared" si="10"/>
        <v>NO</v>
      </c>
      <c r="H173" s="4" t="str">
        <f t="shared" si="11"/>
        <v>TEMPLADO</v>
      </c>
      <c r="I173" s="4" t="str">
        <f t="shared" si="12"/>
        <v>NINGUNO</v>
      </c>
      <c r="J173" s="4" t="str">
        <f t="shared" si="13"/>
        <v>SECO</v>
      </c>
      <c r="K173" s="95" t="b">
        <f t="shared" si="14"/>
        <v>0</v>
      </c>
    </row>
    <row r="174" spans="1:11">
      <c r="A174" s="2" t="s">
        <v>241</v>
      </c>
      <c r="B174" s="2" t="s">
        <v>242</v>
      </c>
      <c r="C174" s="2">
        <v>42.360599999999998</v>
      </c>
      <c r="D174" s="2">
        <v>-71.010599999999997</v>
      </c>
      <c r="E174" s="2">
        <v>90</v>
      </c>
      <c r="F174" s="2">
        <v>0</v>
      </c>
      <c r="G174" s="4" t="str">
        <f t="shared" si="10"/>
        <v>NO</v>
      </c>
      <c r="H174" s="4" t="str">
        <f t="shared" si="11"/>
        <v>CALIENTE</v>
      </c>
      <c r="I174" s="4" t="str">
        <f t="shared" si="12"/>
        <v>NINGUNO</v>
      </c>
      <c r="J174" s="4" t="str">
        <f t="shared" si="13"/>
        <v>SECO</v>
      </c>
      <c r="K174" s="95" t="b">
        <f t="shared" si="14"/>
        <v>0</v>
      </c>
    </row>
    <row r="175" spans="1:11">
      <c r="A175" s="2" t="s">
        <v>241</v>
      </c>
      <c r="B175" s="2" t="s">
        <v>242</v>
      </c>
      <c r="C175" s="2">
        <v>42.360599999999998</v>
      </c>
      <c r="D175" s="2">
        <v>-71.010599999999997</v>
      </c>
      <c r="E175" s="2">
        <v>66</v>
      </c>
      <c r="F175" s="2">
        <v>15</v>
      </c>
      <c r="G175" s="4" t="str">
        <f t="shared" si="10"/>
        <v>NO</v>
      </c>
      <c r="H175" s="4" t="str">
        <f t="shared" si="11"/>
        <v>TEMPLADO</v>
      </c>
      <c r="I175" s="4" t="str">
        <f t="shared" si="12"/>
        <v>LLUVIA</v>
      </c>
      <c r="J175" s="4" t="str">
        <f t="shared" si="13"/>
        <v>HUMEDO</v>
      </c>
      <c r="K175" s="95" t="b">
        <f t="shared" si="14"/>
        <v>0</v>
      </c>
    </row>
    <row r="176" spans="1:11">
      <c r="A176" s="2" t="s">
        <v>241</v>
      </c>
      <c r="B176" s="2" t="s">
        <v>242</v>
      </c>
      <c r="C176" s="2">
        <v>42.360599999999998</v>
      </c>
      <c r="D176" s="2">
        <v>-71.010599999999997</v>
      </c>
      <c r="E176" s="2">
        <v>72</v>
      </c>
      <c r="F176" s="2">
        <v>13</v>
      </c>
      <c r="G176" s="4" t="str">
        <f t="shared" si="10"/>
        <v>NO</v>
      </c>
      <c r="H176" s="4" t="str">
        <f t="shared" si="11"/>
        <v>TEMPLADO</v>
      </c>
      <c r="I176" s="4" t="str">
        <f t="shared" si="12"/>
        <v>LLUVIA</v>
      </c>
      <c r="J176" s="4" t="str">
        <f t="shared" si="13"/>
        <v>HUMEDO</v>
      </c>
      <c r="K176" s="95" t="b">
        <f t="shared" si="14"/>
        <v>0</v>
      </c>
    </row>
    <row r="177" spans="1:11">
      <c r="A177" s="2" t="s">
        <v>241</v>
      </c>
      <c r="B177" s="2" t="s">
        <v>242</v>
      </c>
      <c r="C177" s="2">
        <v>42.360599999999998</v>
      </c>
      <c r="D177" s="2">
        <v>-71.010599999999997</v>
      </c>
      <c r="E177" s="2">
        <v>69</v>
      </c>
      <c r="F177" s="2">
        <v>0</v>
      </c>
      <c r="G177" s="4" t="str">
        <f t="shared" si="10"/>
        <v>NO</v>
      </c>
      <c r="H177" s="4" t="str">
        <f t="shared" si="11"/>
        <v>TEMPLADO</v>
      </c>
      <c r="I177" s="4" t="str">
        <f t="shared" si="12"/>
        <v>NINGUNO</v>
      </c>
      <c r="J177" s="4" t="str">
        <f t="shared" si="13"/>
        <v>SECO</v>
      </c>
      <c r="K177" s="95" t="b">
        <f t="shared" si="14"/>
        <v>0</v>
      </c>
    </row>
    <row r="178" spans="1:11">
      <c r="A178" s="2" t="s">
        <v>241</v>
      </c>
      <c r="B178" s="2" t="s">
        <v>242</v>
      </c>
      <c r="C178" s="2">
        <v>42.360599999999998</v>
      </c>
      <c r="D178" s="2">
        <v>-71.010599999999997</v>
      </c>
      <c r="E178" s="2">
        <v>67</v>
      </c>
      <c r="F178" s="2">
        <v>0</v>
      </c>
      <c r="G178" s="4" t="str">
        <f t="shared" si="10"/>
        <v>NO</v>
      </c>
      <c r="H178" s="4" t="str">
        <f t="shared" si="11"/>
        <v>TEMPLADO</v>
      </c>
      <c r="I178" s="4" t="str">
        <f t="shared" si="12"/>
        <v>NINGUNO</v>
      </c>
      <c r="J178" s="4" t="str">
        <f t="shared" si="13"/>
        <v>SECO</v>
      </c>
      <c r="K178" s="95" t="b">
        <f t="shared" si="14"/>
        <v>0</v>
      </c>
    </row>
    <row r="179" spans="1:11">
      <c r="A179" s="2" t="s">
        <v>241</v>
      </c>
      <c r="B179" s="2" t="s">
        <v>242</v>
      </c>
      <c r="C179" s="2">
        <v>42.360599999999998</v>
      </c>
      <c r="D179" s="2">
        <v>-71.010599999999997</v>
      </c>
      <c r="E179" s="2">
        <v>75</v>
      </c>
      <c r="F179" s="2">
        <v>0</v>
      </c>
      <c r="G179" s="4" t="str">
        <f t="shared" si="10"/>
        <v>NO</v>
      </c>
      <c r="H179" s="4" t="str">
        <f t="shared" si="11"/>
        <v>TEMPLADO</v>
      </c>
      <c r="I179" s="4" t="str">
        <f t="shared" si="12"/>
        <v>NINGUNO</v>
      </c>
      <c r="J179" s="4" t="str">
        <f t="shared" si="13"/>
        <v>SECO</v>
      </c>
      <c r="K179" s="95" t="b">
        <f t="shared" si="14"/>
        <v>0</v>
      </c>
    </row>
    <row r="180" spans="1:11">
      <c r="A180" s="2" t="s">
        <v>241</v>
      </c>
      <c r="B180" s="2" t="s">
        <v>242</v>
      </c>
      <c r="C180" s="2">
        <v>42.360599999999998</v>
      </c>
      <c r="D180" s="2">
        <v>-71.010599999999997</v>
      </c>
      <c r="E180" s="2">
        <v>90</v>
      </c>
      <c r="F180" s="2">
        <v>0</v>
      </c>
      <c r="G180" s="4" t="str">
        <f t="shared" si="10"/>
        <v>NO</v>
      </c>
      <c r="H180" s="4" t="str">
        <f t="shared" si="11"/>
        <v>CALIENTE</v>
      </c>
      <c r="I180" s="4" t="str">
        <f t="shared" si="12"/>
        <v>NINGUNO</v>
      </c>
      <c r="J180" s="4" t="str">
        <f t="shared" si="13"/>
        <v>SECO</v>
      </c>
      <c r="K180" s="95" t="b">
        <f t="shared" si="14"/>
        <v>0</v>
      </c>
    </row>
    <row r="181" spans="1:11">
      <c r="A181" s="2" t="s">
        <v>241</v>
      </c>
      <c r="B181" s="2" t="s">
        <v>242</v>
      </c>
      <c r="C181" s="2">
        <v>42.360599999999998</v>
      </c>
      <c r="D181" s="2">
        <v>-71.010599999999997</v>
      </c>
      <c r="E181" s="2">
        <v>71</v>
      </c>
      <c r="F181" s="2">
        <v>0</v>
      </c>
      <c r="G181" s="4" t="str">
        <f t="shared" si="10"/>
        <v>NO</v>
      </c>
      <c r="H181" s="4" t="str">
        <f t="shared" si="11"/>
        <v>TEMPLADO</v>
      </c>
      <c r="I181" s="4" t="str">
        <f t="shared" si="12"/>
        <v>NINGUNO</v>
      </c>
      <c r="J181" s="4" t="str">
        <f t="shared" si="13"/>
        <v>SECO</v>
      </c>
      <c r="K181" s="95" t="b">
        <f t="shared" si="14"/>
        <v>0</v>
      </c>
    </row>
    <row r="182" spans="1:11">
      <c r="A182" s="2" t="s">
        <v>241</v>
      </c>
      <c r="B182" s="2" t="s">
        <v>242</v>
      </c>
      <c r="C182" s="2">
        <v>42.360599999999998</v>
      </c>
      <c r="D182" s="2">
        <v>-71.010599999999997</v>
      </c>
      <c r="E182" s="2">
        <v>68</v>
      </c>
      <c r="F182" s="2">
        <v>0</v>
      </c>
      <c r="G182" s="4" t="str">
        <f t="shared" si="10"/>
        <v>NO</v>
      </c>
      <c r="H182" s="4" t="str">
        <f t="shared" si="11"/>
        <v>TEMPLADO</v>
      </c>
      <c r="I182" s="4" t="str">
        <f t="shared" si="12"/>
        <v>NINGUNO</v>
      </c>
      <c r="J182" s="4" t="str">
        <f t="shared" si="13"/>
        <v>SECO</v>
      </c>
      <c r="K182" s="95" t="b">
        <f t="shared" si="14"/>
        <v>0</v>
      </c>
    </row>
    <row r="183" spans="1:11">
      <c r="A183" s="2" t="s">
        <v>241</v>
      </c>
      <c r="B183" s="2" t="s">
        <v>242</v>
      </c>
      <c r="C183" s="2">
        <v>42.360599999999998</v>
      </c>
      <c r="D183" s="2">
        <v>-71.010599999999997</v>
      </c>
      <c r="E183" s="2">
        <v>77</v>
      </c>
      <c r="F183" s="2">
        <v>0</v>
      </c>
      <c r="G183" s="4" t="str">
        <f t="shared" si="10"/>
        <v>NO</v>
      </c>
      <c r="H183" s="4" t="str">
        <f t="shared" si="11"/>
        <v>TEMPLADO</v>
      </c>
      <c r="I183" s="4" t="str">
        <f t="shared" si="12"/>
        <v>NINGUNO</v>
      </c>
      <c r="J183" s="4" t="str">
        <f t="shared" si="13"/>
        <v>SECO</v>
      </c>
      <c r="K183" s="95" t="b">
        <f t="shared" si="14"/>
        <v>0</v>
      </c>
    </row>
    <row r="184" spans="1:11">
      <c r="A184" s="2" t="s">
        <v>241</v>
      </c>
      <c r="B184" s="2" t="s">
        <v>242</v>
      </c>
      <c r="C184" s="2">
        <v>42.360599999999998</v>
      </c>
      <c r="D184" s="2">
        <v>-71.010599999999997</v>
      </c>
      <c r="E184" s="2">
        <v>78</v>
      </c>
      <c r="F184" s="2">
        <v>0</v>
      </c>
      <c r="G184" s="4" t="str">
        <f t="shared" si="10"/>
        <v>NO</v>
      </c>
      <c r="H184" s="4" t="str">
        <f t="shared" si="11"/>
        <v>TEMPLADO</v>
      </c>
      <c r="I184" s="4" t="str">
        <f t="shared" si="12"/>
        <v>NINGUNO</v>
      </c>
      <c r="J184" s="4" t="str">
        <f t="shared" si="13"/>
        <v>SECO</v>
      </c>
      <c r="K184" s="95" t="b">
        <f t="shared" si="14"/>
        <v>0</v>
      </c>
    </row>
    <row r="185" spans="1:11">
      <c r="A185" s="2" t="s">
        <v>241</v>
      </c>
      <c r="B185" s="2" t="s">
        <v>242</v>
      </c>
      <c r="C185" s="2">
        <v>42.360599999999998</v>
      </c>
      <c r="D185" s="2">
        <v>-71.010599999999997</v>
      </c>
      <c r="E185" s="2">
        <v>75</v>
      </c>
      <c r="F185" s="2">
        <v>0</v>
      </c>
      <c r="G185" s="4" t="str">
        <f t="shared" si="10"/>
        <v>NO</v>
      </c>
      <c r="H185" s="4" t="str">
        <f t="shared" si="11"/>
        <v>TEMPLADO</v>
      </c>
      <c r="I185" s="4" t="str">
        <f t="shared" si="12"/>
        <v>NINGUNO</v>
      </c>
      <c r="J185" s="4" t="str">
        <f t="shared" si="13"/>
        <v>SECO</v>
      </c>
      <c r="K185" s="95" t="b">
        <f t="shared" si="14"/>
        <v>0</v>
      </c>
    </row>
    <row r="186" spans="1:11">
      <c r="A186" s="2" t="s">
        <v>241</v>
      </c>
      <c r="B186" s="2" t="s">
        <v>242</v>
      </c>
      <c r="C186" s="2">
        <v>42.360599999999998</v>
      </c>
      <c r="D186" s="2">
        <v>-71.010599999999997</v>
      </c>
      <c r="E186" s="2">
        <v>90</v>
      </c>
      <c r="F186" s="2">
        <v>0</v>
      </c>
      <c r="G186" s="4" t="str">
        <f t="shared" si="10"/>
        <v>NO</v>
      </c>
      <c r="H186" s="4" t="str">
        <f t="shared" si="11"/>
        <v>CALIENTE</v>
      </c>
      <c r="I186" s="4" t="str">
        <f t="shared" si="12"/>
        <v>NINGUNO</v>
      </c>
      <c r="J186" s="4" t="str">
        <f t="shared" si="13"/>
        <v>SECO</v>
      </c>
      <c r="K186" s="95" t="b">
        <f t="shared" si="14"/>
        <v>0</v>
      </c>
    </row>
    <row r="187" spans="1:11">
      <c r="A187" s="2" t="s">
        <v>241</v>
      </c>
      <c r="B187" s="2" t="s">
        <v>242</v>
      </c>
      <c r="C187" s="2">
        <v>42.360599999999998</v>
      </c>
      <c r="D187" s="2">
        <v>-71.010599999999997</v>
      </c>
      <c r="E187" s="2">
        <v>88</v>
      </c>
      <c r="F187" s="2">
        <v>0</v>
      </c>
      <c r="G187" s="4" t="str">
        <f t="shared" si="10"/>
        <v>NO</v>
      </c>
      <c r="H187" s="4" t="str">
        <f t="shared" si="11"/>
        <v>CALIENTE</v>
      </c>
      <c r="I187" s="4" t="str">
        <f t="shared" si="12"/>
        <v>NINGUNO</v>
      </c>
      <c r="J187" s="4" t="str">
        <f t="shared" si="13"/>
        <v>SECO</v>
      </c>
      <c r="K187" s="95" t="b">
        <f t="shared" si="14"/>
        <v>0</v>
      </c>
    </row>
    <row r="188" spans="1:11">
      <c r="A188" s="2" t="s">
        <v>241</v>
      </c>
      <c r="B188" s="2" t="s">
        <v>242</v>
      </c>
      <c r="C188" s="2">
        <v>42.360599999999998</v>
      </c>
      <c r="D188" s="2">
        <v>-71.010599999999997</v>
      </c>
      <c r="E188" s="2">
        <v>80</v>
      </c>
      <c r="F188" s="2">
        <v>0</v>
      </c>
      <c r="G188" s="4" t="str">
        <f t="shared" si="10"/>
        <v>NO</v>
      </c>
      <c r="H188" s="4" t="str">
        <f t="shared" si="11"/>
        <v>TEMPLADO</v>
      </c>
      <c r="I188" s="4" t="str">
        <f t="shared" si="12"/>
        <v>NINGUNO</v>
      </c>
      <c r="J188" s="4" t="str">
        <f t="shared" si="13"/>
        <v>SECO</v>
      </c>
      <c r="K188" s="95" t="b">
        <f t="shared" si="14"/>
        <v>0</v>
      </c>
    </row>
    <row r="189" spans="1:11">
      <c r="A189" s="2" t="s">
        <v>241</v>
      </c>
      <c r="B189" s="2" t="s">
        <v>242</v>
      </c>
      <c r="C189" s="2">
        <v>42.360599999999998</v>
      </c>
      <c r="D189" s="2">
        <v>-71.010599999999997</v>
      </c>
      <c r="E189" s="2">
        <v>74</v>
      </c>
      <c r="F189" s="2">
        <v>0</v>
      </c>
      <c r="G189" s="4" t="str">
        <f t="shared" si="10"/>
        <v>NO</v>
      </c>
      <c r="H189" s="4" t="str">
        <f t="shared" si="11"/>
        <v>TEMPLADO</v>
      </c>
      <c r="I189" s="4" t="str">
        <f t="shared" si="12"/>
        <v>NINGUNO</v>
      </c>
      <c r="J189" s="4" t="str">
        <f t="shared" si="13"/>
        <v>SECO</v>
      </c>
      <c r="K189" s="95" t="b">
        <f t="shared" si="14"/>
        <v>0</v>
      </c>
    </row>
    <row r="190" spans="1:11">
      <c r="A190" s="2" t="s">
        <v>241</v>
      </c>
      <c r="B190" s="2" t="s">
        <v>242</v>
      </c>
      <c r="C190" s="2">
        <v>42.360599999999998</v>
      </c>
      <c r="D190" s="2">
        <v>-71.010599999999997</v>
      </c>
      <c r="E190" s="2">
        <v>89</v>
      </c>
      <c r="F190" s="2">
        <v>0</v>
      </c>
      <c r="G190" s="4" t="str">
        <f t="shared" si="10"/>
        <v>NO</v>
      </c>
      <c r="H190" s="4" t="str">
        <f t="shared" si="11"/>
        <v>CALIENTE</v>
      </c>
      <c r="I190" s="4" t="str">
        <f t="shared" si="12"/>
        <v>NINGUNO</v>
      </c>
      <c r="J190" s="4" t="str">
        <f t="shared" si="13"/>
        <v>SECO</v>
      </c>
      <c r="K190" s="95" t="b">
        <f t="shared" si="14"/>
        <v>0</v>
      </c>
    </row>
    <row r="191" spans="1:11">
      <c r="A191" s="2" t="s">
        <v>241</v>
      </c>
      <c r="B191" s="2" t="s">
        <v>242</v>
      </c>
      <c r="C191" s="2">
        <v>42.360599999999998</v>
      </c>
      <c r="D191" s="2">
        <v>-71.010599999999997</v>
      </c>
      <c r="E191" s="2">
        <v>84</v>
      </c>
      <c r="F191" s="2">
        <v>0</v>
      </c>
      <c r="G191" s="4" t="str">
        <f t="shared" si="10"/>
        <v>NO</v>
      </c>
      <c r="H191" s="4" t="str">
        <f t="shared" si="11"/>
        <v>CALIENTE</v>
      </c>
      <c r="I191" s="4" t="str">
        <f t="shared" si="12"/>
        <v>NINGUNO</v>
      </c>
      <c r="J191" s="4" t="str">
        <f t="shared" si="13"/>
        <v>SECO</v>
      </c>
      <c r="K191" s="95" t="b">
        <f t="shared" si="14"/>
        <v>0</v>
      </c>
    </row>
    <row r="192" spans="1:11">
      <c r="A192" s="2" t="s">
        <v>241</v>
      </c>
      <c r="B192" s="2" t="s">
        <v>242</v>
      </c>
      <c r="C192" s="2">
        <v>42.360599999999998</v>
      </c>
      <c r="D192" s="2">
        <v>-71.010599999999997</v>
      </c>
      <c r="E192" s="2">
        <v>65</v>
      </c>
      <c r="F192" s="2">
        <v>419</v>
      </c>
      <c r="G192" s="4" t="str">
        <f t="shared" si="10"/>
        <v>NO</v>
      </c>
      <c r="H192" s="4" t="str">
        <f t="shared" si="11"/>
        <v>TEMPLADO</v>
      </c>
      <c r="I192" s="4" t="str">
        <f t="shared" si="12"/>
        <v>LLUVIA</v>
      </c>
      <c r="J192" s="4" t="str">
        <f t="shared" si="13"/>
        <v>HUMEDO</v>
      </c>
      <c r="K192" s="95" t="b">
        <f t="shared" si="14"/>
        <v>0</v>
      </c>
    </row>
    <row r="193" spans="1:11">
      <c r="A193" s="2" t="s">
        <v>241</v>
      </c>
      <c r="B193" s="2" t="s">
        <v>242</v>
      </c>
      <c r="C193" s="2">
        <v>42.360599999999998</v>
      </c>
      <c r="D193" s="2">
        <v>-71.010599999999997</v>
      </c>
      <c r="E193" s="2">
        <v>70</v>
      </c>
      <c r="F193" s="2">
        <v>3</v>
      </c>
      <c r="G193" s="4" t="str">
        <f t="shared" si="10"/>
        <v>NO</v>
      </c>
      <c r="H193" s="4" t="str">
        <f t="shared" si="11"/>
        <v>TEMPLADO</v>
      </c>
      <c r="I193" s="4" t="str">
        <f t="shared" si="12"/>
        <v>LLUVIA</v>
      </c>
      <c r="J193" s="4" t="str">
        <f t="shared" si="13"/>
        <v>HUMEDO</v>
      </c>
      <c r="K193" s="95" t="b">
        <f t="shared" si="14"/>
        <v>0</v>
      </c>
    </row>
    <row r="194" spans="1:11">
      <c r="A194" s="2" t="s">
        <v>241</v>
      </c>
      <c r="B194" s="2" t="s">
        <v>242</v>
      </c>
      <c r="C194" s="2">
        <v>42.360599999999998</v>
      </c>
      <c r="D194" s="2">
        <v>-71.010599999999997</v>
      </c>
      <c r="E194" s="2">
        <v>85</v>
      </c>
      <c r="F194" s="2">
        <v>64</v>
      </c>
      <c r="G194" s="4" t="str">
        <f t="shared" si="10"/>
        <v>NO</v>
      </c>
      <c r="H194" s="4" t="str">
        <f t="shared" si="11"/>
        <v>CALIENTE</v>
      </c>
      <c r="I194" s="4" t="str">
        <f t="shared" si="12"/>
        <v>LLUVIA</v>
      </c>
      <c r="J194" s="4" t="str">
        <f t="shared" si="13"/>
        <v>HUMEDO</v>
      </c>
      <c r="K194" s="95" t="b">
        <f t="shared" si="14"/>
        <v>0</v>
      </c>
    </row>
    <row r="195" spans="1:11">
      <c r="A195" s="2" t="s">
        <v>241</v>
      </c>
      <c r="B195" s="2" t="s">
        <v>242</v>
      </c>
      <c r="C195" s="2">
        <v>42.360599999999998</v>
      </c>
      <c r="D195" s="2">
        <v>-71.010599999999997</v>
      </c>
      <c r="E195" s="2">
        <v>84</v>
      </c>
      <c r="F195" s="2">
        <v>10</v>
      </c>
      <c r="G195" s="4" t="str">
        <f t="shared" ref="G195:G258" si="15">IFERROR(IF(E195&lt;32,"SI","NO"),"OTRO")</f>
        <v>NO</v>
      </c>
      <c r="H195" s="4" t="str">
        <f t="shared" ref="H195:H258" si="16">IFERROR(IF(E195&lt;40,"FRIO",IF(E195&gt;80,"CALIENTE","TEMPLADO")),"OTRO")</f>
        <v>CALIENTE</v>
      </c>
      <c r="I195" s="4" t="str">
        <f t="shared" ref="I195:I258" si="17">IF(AND(F195&gt;0,G195="SI"),"NIEVE",IF(AND(F195&gt;0,G195="NO"),"LLUVIA","NINGUNO"))</f>
        <v>LLUVIA</v>
      </c>
      <c r="J195" s="4" t="str">
        <f t="shared" ref="J195:J258" si="18">IF(F195&lt;&gt;0,"HUMEDO","SECO")</f>
        <v>HUMEDO</v>
      </c>
      <c r="K195" s="95" t="b">
        <f t="shared" ref="K195:K258" si="19">OR(ISBLANK(E195),ISERROR(E195))</f>
        <v>0</v>
      </c>
    </row>
    <row r="196" spans="1:11">
      <c r="A196" s="2" t="s">
        <v>241</v>
      </c>
      <c r="B196" s="2" t="s">
        <v>242</v>
      </c>
      <c r="C196" s="2">
        <v>42.360599999999998</v>
      </c>
      <c r="D196" s="2">
        <v>-71.010599999999997</v>
      </c>
      <c r="E196" s="2">
        <v>70</v>
      </c>
      <c r="F196" s="2">
        <v>28</v>
      </c>
      <c r="G196" s="4" t="str">
        <f t="shared" si="15"/>
        <v>NO</v>
      </c>
      <c r="H196" s="4" t="str">
        <f t="shared" si="16"/>
        <v>TEMPLADO</v>
      </c>
      <c r="I196" s="4" t="str">
        <f t="shared" si="17"/>
        <v>LLUVIA</v>
      </c>
      <c r="J196" s="4" t="str">
        <f t="shared" si="18"/>
        <v>HUMEDO</v>
      </c>
      <c r="K196" s="95" t="b">
        <f t="shared" si="19"/>
        <v>0</v>
      </c>
    </row>
    <row r="197" spans="1:11">
      <c r="A197" s="2" t="s">
        <v>241</v>
      </c>
      <c r="B197" s="2" t="s">
        <v>242</v>
      </c>
      <c r="C197" s="2">
        <v>42.360599999999998</v>
      </c>
      <c r="D197" s="2">
        <v>-71.010599999999997</v>
      </c>
      <c r="E197" s="2">
        <v>70</v>
      </c>
      <c r="F197" s="2">
        <v>0</v>
      </c>
      <c r="G197" s="4" t="str">
        <f t="shared" si="15"/>
        <v>NO</v>
      </c>
      <c r="H197" s="4" t="str">
        <f t="shared" si="16"/>
        <v>TEMPLADO</v>
      </c>
      <c r="I197" s="4" t="str">
        <f t="shared" si="17"/>
        <v>NINGUNO</v>
      </c>
      <c r="J197" s="4" t="str">
        <f t="shared" si="18"/>
        <v>SECO</v>
      </c>
      <c r="K197" s="95" t="b">
        <f t="shared" si="19"/>
        <v>0</v>
      </c>
    </row>
    <row r="198" spans="1:11">
      <c r="A198" s="2" t="s">
        <v>241</v>
      </c>
      <c r="B198" s="2" t="s">
        <v>242</v>
      </c>
      <c r="C198" s="2">
        <v>42.360599999999998</v>
      </c>
      <c r="D198" s="2">
        <v>-71.010599999999997</v>
      </c>
      <c r="E198" s="2">
        <v>87</v>
      </c>
      <c r="F198" s="2">
        <v>5</v>
      </c>
      <c r="G198" s="4" t="str">
        <f t="shared" si="15"/>
        <v>NO</v>
      </c>
      <c r="H198" s="4" t="str">
        <f t="shared" si="16"/>
        <v>CALIENTE</v>
      </c>
      <c r="I198" s="4" t="str">
        <f t="shared" si="17"/>
        <v>LLUVIA</v>
      </c>
      <c r="J198" s="4" t="str">
        <f t="shared" si="18"/>
        <v>HUMEDO</v>
      </c>
      <c r="K198" s="95" t="b">
        <f t="shared" si="19"/>
        <v>0</v>
      </c>
    </row>
    <row r="199" spans="1:11">
      <c r="A199" s="2" t="s">
        <v>241</v>
      </c>
      <c r="B199" s="2" t="s">
        <v>242</v>
      </c>
      <c r="C199" s="2">
        <v>42.360599999999998</v>
      </c>
      <c r="D199" s="2">
        <v>-71.010599999999997</v>
      </c>
      <c r="E199" s="2">
        <v>77</v>
      </c>
      <c r="F199" s="2">
        <v>0</v>
      </c>
      <c r="G199" s="4" t="str">
        <f t="shared" si="15"/>
        <v>NO</v>
      </c>
      <c r="H199" s="4" t="str">
        <f t="shared" si="16"/>
        <v>TEMPLADO</v>
      </c>
      <c r="I199" s="4" t="str">
        <f t="shared" si="17"/>
        <v>NINGUNO</v>
      </c>
      <c r="J199" s="4" t="str">
        <f t="shared" si="18"/>
        <v>SECO</v>
      </c>
      <c r="K199" s="95" t="b">
        <f t="shared" si="19"/>
        <v>0</v>
      </c>
    </row>
    <row r="200" spans="1:11">
      <c r="A200" s="2" t="s">
        <v>241</v>
      </c>
      <c r="B200" s="2" t="s">
        <v>242</v>
      </c>
      <c r="C200" s="2">
        <v>42.360599999999998</v>
      </c>
      <c r="D200" s="2">
        <v>-71.010599999999997</v>
      </c>
      <c r="E200" s="2">
        <v>71</v>
      </c>
      <c r="F200" s="2">
        <v>0</v>
      </c>
      <c r="G200" s="4" t="str">
        <f t="shared" si="15"/>
        <v>NO</v>
      </c>
      <c r="H200" s="4" t="str">
        <f t="shared" si="16"/>
        <v>TEMPLADO</v>
      </c>
      <c r="I200" s="4" t="str">
        <f t="shared" si="17"/>
        <v>NINGUNO</v>
      </c>
      <c r="J200" s="4" t="str">
        <f t="shared" si="18"/>
        <v>SECO</v>
      </c>
      <c r="K200" s="95" t="b">
        <f t="shared" si="19"/>
        <v>0</v>
      </c>
    </row>
    <row r="201" spans="1:11">
      <c r="A201" s="2" t="s">
        <v>241</v>
      </c>
      <c r="B201" s="2" t="s">
        <v>242</v>
      </c>
      <c r="C201" s="2">
        <v>42.360599999999998</v>
      </c>
      <c r="D201" s="2">
        <v>-71.010599999999997</v>
      </c>
      <c r="E201" s="2">
        <v>85</v>
      </c>
      <c r="F201" s="2">
        <v>0</v>
      </c>
      <c r="G201" s="4" t="str">
        <f t="shared" si="15"/>
        <v>NO</v>
      </c>
      <c r="H201" s="4" t="str">
        <f t="shared" si="16"/>
        <v>CALIENTE</v>
      </c>
      <c r="I201" s="4" t="str">
        <f t="shared" si="17"/>
        <v>NINGUNO</v>
      </c>
      <c r="J201" s="4" t="str">
        <f t="shared" si="18"/>
        <v>SECO</v>
      </c>
      <c r="K201" s="95" t="b">
        <f t="shared" si="19"/>
        <v>0</v>
      </c>
    </row>
    <row r="202" spans="1:11">
      <c r="A202" s="2" t="s">
        <v>241</v>
      </c>
      <c r="B202" s="2" t="s">
        <v>242</v>
      </c>
      <c r="C202" s="2">
        <v>42.360599999999998</v>
      </c>
      <c r="D202" s="2">
        <v>-71.010599999999997</v>
      </c>
      <c r="E202" s="2">
        <v>73</v>
      </c>
      <c r="F202" s="2">
        <v>0</v>
      </c>
      <c r="G202" s="4" t="str">
        <f t="shared" si="15"/>
        <v>NO</v>
      </c>
      <c r="H202" s="4" t="str">
        <f t="shared" si="16"/>
        <v>TEMPLADO</v>
      </c>
      <c r="I202" s="4" t="str">
        <f t="shared" si="17"/>
        <v>NINGUNO</v>
      </c>
      <c r="J202" s="4" t="str">
        <f t="shared" si="18"/>
        <v>SECO</v>
      </c>
      <c r="K202" s="95" t="b">
        <f t="shared" si="19"/>
        <v>0</v>
      </c>
    </row>
    <row r="203" spans="1:11">
      <c r="A203" s="2" t="s">
        <v>241</v>
      </c>
      <c r="B203" s="2" t="s">
        <v>242</v>
      </c>
      <c r="C203" s="2">
        <v>42.360599999999998</v>
      </c>
      <c r="D203" s="2">
        <v>-71.010599999999997</v>
      </c>
      <c r="E203" s="2">
        <v>70</v>
      </c>
      <c r="F203" s="2">
        <v>13</v>
      </c>
      <c r="G203" s="4" t="str">
        <f t="shared" si="15"/>
        <v>NO</v>
      </c>
      <c r="H203" s="4" t="str">
        <f t="shared" si="16"/>
        <v>TEMPLADO</v>
      </c>
      <c r="I203" s="4" t="str">
        <f t="shared" si="17"/>
        <v>LLUVIA</v>
      </c>
      <c r="J203" s="4" t="str">
        <f t="shared" si="18"/>
        <v>HUMEDO</v>
      </c>
      <c r="K203" s="95" t="b">
        <f t="shared" si="19"/>
        <v>0</v>
      </c>
    </row>
    <row r="204" spans="1:11">
      <c r="A204" s="2" t="s">
        <v>241</v>
      </c>
      <c r="B204" s="2" t="s">
        <v>242</v>
      </c>
      <c r="C204" s="2">
        <v>42.360599999999998</v>
      </c>
      <c r="D204" s="2">
        <v>-71.010599999999997</v>
      </c>
      <c r="E204" s="2">
        <v>86</v>
      </c>
      <c r="F204" s="2">
        <v>0</v>
      </c>
      <c r="G204" s="4" t="str">
        <f t="shared" si="15"/>
        <v>NO</v>
      </c>
      <c r="H204" s="4" t="str">
        <f t="shared" si="16"/>
        <v>CALIENTE</v>
      </c>
      <c r="I204" s="4" t="str">
        <f t="shared" si="17"/>
        <v>NINGUNO</v>
      </c>
      <c r="J204" s="4" t="str">
        <f t="shared" si="18"/>
        <v>SECO</v>
      </c>
      <c r="K204" s="95" t="b">
        <f t="shared" si="19"/>
        <v>0</v>
      </c>
    </row>
    <row r="205" spans="1:11">
      <c r="A205" s="2" t="s">
        <v>241</v>
      </c>
      <c r="B205" s="2" t="s">
        <v>242</v>
      </c>
      <c r="C205" s="2">
        <v>42.360599999999998</v>
      </c>
      <c r="D205" s="2">
        <v>-71.010599999999997</v>
      </c>
      <c r="E205" s="2">
        <v>89</v>
      </c>
      <c r="F205" s="2">
        <v>124</v>
      </c>
      <c r="G205" s="4" t="str">
        <f t="shared" si="15"/>
        <v>NO</v>
      </c>
      <c r="H205" s="4" t="str">
        <f t="shared" si="16"/>
        <v>CALIENTE</v>
      </c>
      <c r="I205" s="4" t="str">
        <f t="shared" si="17"/>
        <v>LLUVIA</v>
      </c>
      <c r="J205" s="4" t="str">
        <f t="shared" si="18"/>
        <v>HUMEDO</v>
      </c>
      <c r="K205" s="95" t="b">
        <f t="shared" si="19"/>
        <v>0</v>
      </c>
    </row>
    <row r="206" spans="1:11">
      <c r="A206" s="2" t="s">
        <v>241</v>
      </c>
      <c r="B206" s="2" t="s">
        <v>242</v>
      </c>
      <c r="C206" s="2">
        <v>42.360599999999998</v>
      </c>
      <c r="D206" s="2">
        <v>-71.010599999999997</v>
      </c>
      <c r="E206" s="2">
        <v>87</v>
      </c>
      <c r="F206" s="2">
        <v>0</v>
      </c>
      <c r="G206" s="4" t="str">
        <f t="shared" si="15"/>
        <v>NO</v>
      </c>
      <c r="H206" s="4" t="str">
        <f t="shared" si="16"/>
        <v>CALIENTE</v>
      </c>
      <c r="I206" s="4" t="str">
        <f t="shared" si="17"/>
        <v>NINGUNO</v>
      </c>
      <c r="J206" s="4" t="str">
        <f t="shared" si="18"/>
        <v>SECO</v>
      </c>
      <c r="K206" s="95" t="b">
        <f t="shared" si="19"/>
        <v>0</v>
      </c>
    </row>
    <row r="207" spans="1:11">
      <c r="A207" s="2" t="s">
        <v>241</v>
      </c>
      <c r="B207" s="2" t="s">
        <v>242</v>
      </c>
      <c r="C207" s="2">
        <v>42.360599999999998</v>
      </c>
      <c r="D207" s="2">
        <v>-71.010599999999997</v>
      </c>
      <c r="E207" s="2">
        <v>87</v>
      </c>
      <c r="F207" s="2">
        <v>0</v>
      </c>
      <c r="G207" s="4" t="str">
        <f t="shared" si="15"/>
        <v>NO</v>
      </c>
      <c r="H207" s="4" t="str">
        <f t="shared" si="16"/>
        <v>CALIENTE</v>
      </c>
      <c r="I207" s="4" t="str">
        <f t="shared" si="17"/>
        <v>NINGUNO</v>
      </c>
      <c r="J207" s="4" t="str">
        <f t="shared" si="18"/>
        <v>SECO</v>
      </c>
      <c r="K207" s="95" t="b">
        <f t="shared" si="19"/>
        <v>0</v>
      </c>
    </row>
    <row r="208" spans="1:11">
      <c r="A208" s="2" t="s">
        <v>241</v>
      </c>
      <c r="B208" s="2" t="s">
        <v>242</v>
      </c>
      <c r="C208" s="2">
        <v>42.360599999999998</v>
      </c>
      <c r="D208" s="2">
        <v>-71.010599999999997</v>
      </c>
      <c r="E208" s="2">
        <v>81</v>
      </c>
      <c r="F208" s="2">
        <v>0</v>
      </c>
      <c r="G208" s="4" t="str">
        <f t="shared" si="15"/>
        <v>NO</v>
      </c>
      <c r="H208" s="4" t="str">
        <f t="shared" si="16"/>
        <v>CALIENTE</v>
      </c>
      <c r="I208" s="4" t="str">
        <f t="shared" si="17"/>
        <v>NINGUNO</v>
      </c>
      <c r="J208" s="4" t="str">
        <f t="shared" si="18"/>
        <v>SECO</v>
      </c>
      <c r="K208" s="95" t="b">
        <f t="shared" si="19"/>
        <v>0</v>
      </c>
    </row>
    <row r="209" spans="1:11">
      <c r="A209" s="2" t="s">
        <v>241</v>
      </c>
      <c r="B209" s="2" t="s">
        <v>242</v>
      </c>
      <c r="C209" s="2">
        <v>42.360599999999998</v>
      </c>
      <c r="D209" s="2">
        <v>-71.010599999999997</v>
      </c>
      <c r="E209" s="2">
        <v>74</v>
      </c>
      <c r="F209" s="2">
        <v>0</v>
      </c>
      <c r="G209" s="4" t="str">
        <f t="shared" si="15"/>
        <v>NO</v>
      </c>
      <c r="H209" s="4" t="str">
        <f t="shared" si="16"/>
        <v>TEMPLADO</v>
      </c>
      <c r="I209" s="4" t="str">
        <f t="shared" si="17"/>
        <v>NINGUNO</v>
      </c>
      <c r="J209" s="4" t="str">
        <f t="shared" si="18"/>
        <v>SECO</v>
      </c>
      <c r="K209" s="95" t="b">
        <f t="shared" si="19"/>
        <v>0</v>
      </c>
    </row>
    <row r="210" spans="1:11">
      <c r="A210" s="2" t="s">
        <v>241</v>
      </c>
      <c r="B210" s="2" t="s">
        <v>242</v>
      </c>
      <c r="C210" s="2">
        <v>42.360599999999998</v>
      </c>
      <c r="D210" s="2">
        <v>-71.010599999999997</v>
      </c>
      <c r="E210" s="2">
        <v>82</v>
      </c>
      <c r="F210" s="2">
        <v>0</v>
      </c>
      <c r="G210" s="4" t="str">
        <f t="shared" si="15"/>
        <v>NO</v>
      </c>
      <c r="H210" s="4" t="str">
        <f t="shared" si="16"/>
        <v>CALIENTE</v>
      </c>
      <c r="I210" s="4" t="str">
        <f t="shared" si="17"/>
        <v>NINGUNO</v>
      </c>
      <c r="J210" s="4" t="str">
        <f t="shared" si="18"/>
        <v>SECO</v>
      </c>
      <c r="K210" s="95" t="b">
        <f t="shared" si="19"/>
        <v>0</v>
      </c>
    </row>
    <row r="211" spans="1:11">
      <c r="A211" s="2" t="s">
        <v>241</v>
      </c>
      <c r="B211" s="2" t="s">
        <v>242</v>
      </c>
      <c r="C211" s="2">
        <v>42.360599999999998</v>
      </c>
      <c r="D211" s="2">
        <v>-71.010599999999997</v>
      </c>
      <c r="E211" s="2">
        <v>73</v>
      </c>
      <c r="F211" s="2">
        <v>10</v>
      </c>
      <c r="G211" s="4" t="str">
        <f t="shared" si="15"/>
        <v>NO</v>
      </c>
      <c r="H211" s="4" t="str">
        <f t="shared" si="16"/>
        <v>TEMPLADO</v>
      </c>
      <c r="I211" s="4" t="str">
        <f t="shared" si="17"/>
        <v>LLUVIA</v>
      </c>
      <c r="J211" s="4" t="str">
        <f t="shared" si="18"/>
        <v>HUMEDO</v>
      </c>
      <c r="K211" s="95" t="b">
        <f t="shared" si="19"/>
        <v>0</v>
      </c>
    </row>
    <row r="212" spans="1:11">
      <c r="A212" s="2" t="s">
        <v>241</v>
      </c>
      <c r="B212" s="2" t="s">
        <v>242</v>
      </c>
      <c r="C212" s="2">
        <v>42.360599999999998</v>
      </c>
      <c r="D212" s="2">
        <v>-71.010599999999997</v>
      </c>
      <c r="E212" s="2">
        <v>80</v>
      </c>
      <c r="F212" s="2">
        <v>0</v>
      </c>
      <c r="G212" s="4" t="str">
        <f t="shared" si="15"/>
        <v>NO</v>
      </c>
      <c r="H212" s="4" t="str">
        <f t="shared" si="16"/>
        <v>TEMPLADO</v>
      </c>
      <c r="I212" s="4" t="str">
        <f t="shared" si="17"/>
        <v>NINGUNO</v>
      </c>
      <c r="J212" s="4" t="str">
        <f t="shared" si="18"/>
        <v>SECO</v>
      </c>
      <c r="K212" s="95" t="b">
        <f t="shared" si="19"/>
        <v>0</v>
      </c>
    </row>
    <row r="213" spans="1:11">
      <c r="A213" s="2" t="s">
        <v>241</v>
      </c>
      <c r="B213" s="2" t="s">
        <v>242</v>
      </c>
      <c r="C213" s="2">
        <v>42.360599999999998</v>
      </c>
      <c r="D213" s="2">
        <v>-71.010599999999997</v>
      </c>
      <c r="E213" s="2">
        <v>73</v>
      </c>
      <c r="F213" s="2">
        <v>0</v>
      </c>
      <c r="G213" s="4" t="str">
        <f t="shared" si="15"/>
        <v>NO</v>
      </c>
      <c r="H213" s="4" t="str">
        <f t="shared" si="16"/>
        <v>TEMPLADO</v>
      </c>
      <c r="I213" s="4" t="str">
        <f t="shared" si="17"/>
        <v>NINGUNO</v>
      </c>
      <c r="J213" s="4" t="str">
        <f t="shared" si="18"/>
        <v>SECO</v>
      </c>
      <c r="K213" s="95" t="b">
        <f t="shared" si="19"/>
        <v>0</v>
      </c>
    </row>
    <row r="214" spans="1:11">
      <c r="A214" s="2" t="s">
        <v>241</v>
      </c>
      <c r="B214" s="2" t="s">
        <v>242</v>
      </c>
      <c r="C214" s="2">
        <v>42.360599999999998</v>
      </c>
      <c r="D214" s="2">
        <v>-71.010599999999997</v>
      </c>
      <c r="E214" s="2">
        <v>68</v>
      </c>
      <c r="F214" s="2">
        <v>0</v>
      </c>
      <c r="G214" s="4" t="str">
        <f t="shared" si="15"/>
        <v>NO</v>
      </c>
      <c r="H214" s="4" t="str">
        <f t="shared" si="16"/>
        <v>TEMPLADO</v>
      </c>
      <c r="I214" s="4" t="str">
        <f t="shared" si="17"/>
        <v>NINGUNO</v>
      </c>
      <c r="J214" s="4" t="str">
        <f t="shared" si="18"/>
        <v>SECO</v>
      </c>
      <c r="K214" s="95" t="b">
        <f t="shared" si="19"/>
        <v>0</v>
      </c>
    </row>
    <row r="215" spans="1:11">
      <c r="A215" s="2" t="s">
        <v>241</v>
      </c>
      <c r="B215" s="2" t="s">
        <v>242</v>
      </c>
      <c r="C215" s="2">
        <v>42.360599999999998</v>
      </c>
      <c r="D215" s="2">
        <v>-71.010599999999997</v>
      </c>
      <c r="E215" s="2">
        <v>80</v>
      </c>
      <c r="F215" s="2">
        <v>0</v>
      </c>
      <c r="G215" s="4" t="str">
        <f t="shared" si="15"/>
        <v>NO</v>
      </c>
      <c r="H215" s="4" t="str">
        <f t="shared" si="16"/>
        <v>TEMPLADO</v>
      </c>
      <c r="I215" s="4" t="str">
        <f t="shared" si="17"/>
        <v>NINGUNO</v>
      </c>
      <c r="J215" s="4" t="str">
        <f t="shared" si="18"/>
        <v>SECO</v>
      </c>
      <c r="K215" s="95" t="b">
        <f t="shared" si="19"/>
        <v>0</v>
      </c>
    </row>
    <row r="216" spans="1:11">
      <c r="A216" s="2" t="s">
        <v>241</v>
      </c>
      <c r="B216" s="2" t="s">
        <v>242</v>
      </c>
      <c r="C216" s="2">
        <v>42.360599999999998</v>
      </c>
      <c r="D216" s="2">
        <v>-71.010599999999997</v>
      </c>
      <c r="E216" s="2">
        <v>67</v>
      </c>
      <c r="F216" s="2">
        <v>0</v>
      </c>
      <c r="G216" s="4" t="str">
        <f t="shared" si="15"/>
        <v>NO</v>
      </c>
      <c r="H216" s="4" t="str">
        <f t="shared" si="16"/>
        <v>TEMPLADO</v>
      </c>
      <c r="I216" s="4" t="str">
        <f t="shared" si="17"/>
        <v>NINGUNO</v>
      </c>
      <c r="J216" s="4" t="str">
        <f t="shared" si="18"/>
        <v>SECO</v>
      </c>
      <c r="K216" s="95" t="b">
        <f t="shared" si="19"/>
        <v>0</v>
      </c>
    </row>
    <row r="217" spans="1:11">
      <c r="A217" s="2" t="s">
        <v>241</v>
      </c>
      <c r="B217" s="2" t="s">
        <v>242</v>
      </c>
      <c r="C217" s="2">
        <v>42.360599999999998</v>
      </c>
      <c r="D217" s="2">
        <v>-71.010599999999997</v>
      </c>
      <c r="E217" s="2">
        <v>65</v>
      </c>
      <c r="F217" s="2">
        <v>0</v>
      </c>
      <c r="G217" s="4" t="str">
        <f t="shared" si="15"/>
        <v>NO</v>
      </c>
      <c r="H217" s="4" t="str">
        <f t="shared" si="16"/>
        <v>TEMPLADO</v>
      </c>
      <c r="I217" s="4" t="str">
        <f t="shared" si="17"/>
        <v>NINGUNO</v>
      </c>
      <c r="J217" s="4" t="str">
        <f t="shared" si="18"/>
        <v>SECO</v>
      </c>
      <c r="K217" s="95" t="b">
        <f t="shared" si="19"/>
        <v>0</v>
      </c>
    </row>
    <row r="218" spans="1:11">
      <c r="A218" s="2" t="s">
        <v>241</v>
      </c>
      <c r="B218" s="2" t="s">
        <v>242</v>
      </c>
      <c r="C218" s="2">
        <v>42.360599999999998</v>
      </c>
      <c r="D218" s="2">
        <v>-71.010599999999997</v>
      </c>
      <c r="E218" s="2">
        <v>87</v>
      </c>
      <c r="F218" s="2">
        <v>251</v>
      </c>
      <c r="G218" s="4" t="str">
        <f t="shared" si="15"/>
        <v>NO</v>
      </c>
      <c r="H218" s="4" t="str">
        <f t="shared" si="16"/>
        <v>CALIENTE</v>
      </c>
      <c r="I218" s="4" t="str">
        <f t="shared" si="17"/>
        <v>LLUVIA</v>
      </c>
      <c r="J218" s="4" t="str">
        <f t="shared" si="18"/>
        <v>HUMEDO</v>
      </c>
      <c r="K218" s="95" t="b">
        <f t="shared" si="19"/>
        <v>0</v>
      </c>
    </row>
    <row r="219" spans="1:11">
      <c r="A219" s="2" t="s">
        <v>241</v>
      </c>
      <c r="B219" s="2" t="s">
        <v>242</v>
      </c>
      <c r="C219" s="2">
        <v>42.360599999999998</v>
      </c>
      <c r="D219" s="2">
        <v>-71.010599999999997</v>
      </c>
      <c r="E219" s="2">
        <v>86</v>
      </c>
      <c r="F219" s="2">
        <v>0</v>
      </c>
      <c r="G219" s="4" t="str">
        <f t="shared" si="15"/>
        <v>NO</v>
      </c>
      <c r="H219" s="4" t="str">
        <f t="shared" si="16"/>
        <v>CALIENTE</v>
      </c>
      <c r="I219" s="4" t="str">
        <f t="shared" si="17"/>
        <v>NINGUNO</v>
      </c>
      <c r="J219" s="4" t="str">
        <f t="shared" si="18"/>
        <v>SECO</v>
      </c>
      <c r="K219" s="95" t="b">
        <f t="shared" si="19"/>
        <v>0</v>
      </c>
    </row>
    <row r="220" spans="1:11">
      <c r="A220" s="2" t="s">
        <v>241</v>
      </c>
      <c r="B220" s="2" t="s">
        <v>242</v>
      </c>
      <c r="C220" s="2">
        <v>42.360599999999998</v>
      </c>
      <c r="D220" s="2">
        <v>-71.010599999999997</v>
      </c>
      <c r="E220" s="2">
        <v>83</v>
      </c>
      <c r="F220" s="2">
        <v>0</v>
      </c>
      <c r="G220" s="4" t="str">
        <f t="shared" si="15"/>
        <v>NO</v>
      </c>
      <c r="H220" s="4" t="str">
        <f t="shared" si="16"/>
        <v>CALIENTE</v>
      </c>
      <c r="I220" s="4" t="str">
        <f t="shared" si="17"/>
        <v>NINGUNO</v>
      </c>
      <c r="J220" s="4" t="str">
        <f t="shared" si="18"/>
        <v>SECO</v>
      </c>
      <c r="K220" s="95" t="b">
        <f t="shared" si="19"/>
        <v>0</v>
      </c>
    </row>
    <row r="221" spans="1:11">
      <c r="A221" s="2" t="s">
        <v>241</v>
      </c>
      <c r="B221" s="2" t="s">
        <v>242</v>
      </c>
      <c r="C221" s="2">
        <v>42.360599999999998</v>
      </c>
      <c r="D221" s="2">
        <v>-71.010599999999997</v>
      </c>
      <c r="E221" s="2">
        <v>71</v>
      </c>
      <c r="F221" s="2">
        <v>0</v>
      </c>
      <c r="G221" s="4" t="str">
        <f t="shared" si="15"/>
        <v>NO</v>
      </c>
      <c r="H221" s="4" t="str">
        <f t="shared" si="16"/>
        <v>TEMPLADO</v>
      </c>
      <c r="I221" s="4" t="str">
        <f t="shared" si="17"/>
        <v>NINGUNO</v>
      </c>
      <c r="J221" s="4" t="str">
        <f t="shared" si="18"/>
        <v>SECO</v>
      </c>
      <c r="K221" s="95" t="b">
        <f t="shared" si="19"/>
        <v>0</v>
      </c>
    </row>
    <row r="222" spans="1:11">
      <c r="A222" s="2" t="s">
        <v>241</v>
      </c>
      <c r="B222" s="2" t="s">
        <v>242</v>
      </c>
      <c r="C222" s="2">
        <v>42.360599999999998</v>
      </c>
      <c r="D222" s="2">
        <v>-71.010599999999997</v>
      </c>
      <c r="E222" s="2">
        <v>75</v>
      </c>
      <c r="F222" s="2">
        <v>0</v>
      </c>
      <c r="G222" s="4" t="str">
        <f t="shared" si="15"/>
        <v>NO</v>
      </c>
      <c r="H222" s="4" t="str">
        <f t="shared" si="16"/>
        <v>TEMPLADO</v>
      </c>
      <c r="I222" s="4" t="str">
        <f t="shared" si="17"/>
        <v>NINGUNO</v>
      </c>
      <c r="J222" s="4" t="str">
        <f t="shared" si="18"/>
        <v>SECO</v>
      </c>
      <c r="K222" s="95" t="b">
        <f t="shared" si="19"/>
        <v>0</v>
      </c>
    </row>
    <row r="223" spans="1:11">
      <c r="A223" s="2" t="s">
        <v>241</v>
      </c>
      <c r="B223" s="2" t="s">
        <v>242</v>
      </c>
      <c r="C223" s="2">
        <v>42.360599999999998</v>
      </c>
      <c r="D223" s="2">
        <v>-71.010599999999997</v>
      </c>
      <c r="E223" s="2">
        <v>81</v>
      </c>
      <c r="F223" s="2">
        <v>18</v>
      </c>
      <c r="G223" s="4" t="str">
        <f t="shared" si="15"/>
        <v>NO</v>
      </c>
      <c r="H223" s="4" t="str">
        <f t="shared" si="16"/>
        <v>CALIENTE</v>
      </c>
      <c r="I223" s="4" t="str">
        <f t="shared" si="17"/>
        <v>LLUVIA</v>
      </c>
      <c r="J223" s="4" t="str">
        <f t="shared" si="18"/>
        <v>HUMEDO</v>
      </c>
      <c r="K223" s="95" t="b">
        <f t="shared" si="19"/>
        <v>0</v>
      </c>
    </row>
    <row r="224" spans="1:11">
      <c r="A224" s="2" t="s">
        <v>241</v>
      </c>
      <c r="B224" s="2" t="s">
        <v>242</v>
      </c>
      <c r="C224" s="2">
        <v>42.360599999999998</v>
      </c>
      <c r="D224" s="2">
        <v>-71.010599999999997</v>
      </c>
      <c r="E224" s="2">
        <v>78</v>
      </c>
      <c r="F224" s="2">
        <v>0</v>
      </c>
      <c r="G224" s="4" t="str">
        <f t="shared" si="15"/>
        <v>NO</v>
      </c>
      <c r="H224" s="4" t="str">
        <f t="shared" si="16"/>
        <v>TEMPLADO</v>
      </c>
      <c r="I224" s="4" t="str">
        <f t="shared" si="17"/>
        <v>NINGUNO</v>
      </c>
      <c r="J224" s="4" t="str">
        <f t="shared" si="18"/>
        <v>SECO</v>
      </c>
      <c r="K224" s="95" t="b">
        <f t="shared" si="19"/>
        <v>0</v>
      </c>
    </row>
    <row r="225" spans="1:11">
      <c r="A225" s="2" t="s">
        <v>241</v>
      </c>
      <c r="B225" s="2" t="s">
        <v>242</v>
      </c>
      <c r="C225" s="2">
        <v>42.360599999999998</v>
      </c>
      <c r="D225" s="2">
        <v>-71.010599999999997</v>
      </c>
      <c r="E225" s="2">
        <v>81</v>
      </c>
      <c r="F225" s="2">
        <v>0</v>
      </c>
      <c r="G225" s="4" t="str">
        <f t="shared" si="15"/>
        <v>NO</v>
      </c>
      <c r="H225" s="4" t="str">
        <f t="shared" si="16"/>
        <v>CALIENTE</v>
      </c>
      <c r="I225" s="4" t="str">
        <f t="shared" si="17"/>
        <v>NINGUNO</v>
      </c>
      <c r="J225" s="4" t="str">
        <f t="shared" si="18"/>
        <v>SECO</v>
      </c>
      <c r="K225" s="95" t="b">
        <f t="shared" si="19"/>
        <v>0</v>
      </c>
    </row>
    <row r="226" spans="1:11">
      <c r="A226" s="2" t="s">
        <v>241</v>
      </c>
      <c r="B226" s="2" t="s">
        <v>242</v>
      </c>
      <c r="C226" s="2">
        <v>42.360599999999998</v>
      </c>
      <c r="D226" s="2">
        <v>-71.010599999999997</v>
      </c>
      <c r="E226" s="2" t="e">
        <v>#N/A</v>
      </c>
      <c r="F226" s="2">
        <v>0</v>
      </c>
      <c r="G226" s="4" t="str">
        <f t="shared" si="15"/>
        <v>OTRO</v>
      </c>
      <c r="H226" s="4" t="str">
        <f t="shared" si="16"/>
        <v>OTRO</v>
      </c>
      <c r="I226" s="4" t="str">
        <f t="shared" si="17"/>
        <v>NINGUNO</v>
      </c>
      <c r="J226" s="4" t="str">
        <f t="shared" si="18"/>
        <v>SECO</v>
      </c>
      <c r="K226" s="95" t="b">
        <f t="shared" si="19"/>
        <v>1</v>
      </c>
    </row>
    <row r="227" spans="1:11">
      <c r="A227" s="2" t="s">
        <v>241</v>
      </c>
      <c r="B227" s="2" t="s">
        <v>242</v>
      </c>
      <c r="C227" s="2">
        <v>42.360599999999998</v>
      </c>
      <c r="D227" s="2">
        <v>-71.010599999999997</v>
      </c>
      <c r="E227" s="2" t="e">
        <v>#N/A</v>
      </c>
      <c r="F227" s="2">
        <v>0</v>
      </c>
      <c r="G227" s="4" t="str">
        <f t="shared" si="15"/>
        <v>OTRO</v>
      </c>
      <c r="H227" s="4" t="str">
        <f t="shared" si="16"/>
        <v>OTRO</v>
      </c>
      <c r="I227" s="4" t="str">
        <f t="shared" si="17"/>
        <v>NINGUNO</v>
      </c>
      <c r="J227" s="4" t="str">
        <f t="shared" si="18"/>
        <v>SECO</v>
      </c>
      <c r="K227" s="95" t="b">
        <f t="shared" si="19"/>
        <v>1</v>
      </c>
    </row>
    <row r="228" spans="1:11">
      <c r="A228" s="2" t="s">
        <v>241</v>
      </c>
      <c r="B228" s="2" t="s">
        <v>242</v>
      </c>
      <c r="C228" s="2">
        <v>42.360599999999998</v>
      </c>
      <c r="D228" s="2">
        <v>-71.010599999999997</v>
      </c>
      <c r="E228" s="2">
        <v>65</v>
      </c>
      <c r="F228" s="2">
        <v>0</v>
      </c>
      <c r="G228" s="4" t="str">
        <f t="shared" si="15"/>
        <v>NO</v>
      </c>
      <c r="H228" s="4" t="str">
        <f t="shared" si="16"/>
        <v>TEMPLADO</v>
      </c>
      <c r="I228" s="4" t="str">
        <f t="shared" si="17"/>
        <v>NINGUNO</v>
      </c>
      <c r="J228" s="4" t="str">
        <f t="shared" si="18"/>
        <v>SECO</v>
      </c>
      <c r="K228" s="95" t="b">
        <f t="shared" si="19"/>
        <v>0</v>
      </c>
    </row>
    <row r="229" spans="1:11">
      <c r="A229" s="2" t="s">
        <v>241</v>
      </c>
      <c r="B229" s="2" t="s">
        <v>242</v>
      </c>
      <c r="C229" s="2">
        <v>42.360599999999998</v>
      </c>
      <c r="D229" s="2">
        <v>-71.010599999999997</v>
      </c>
      <c r="E229" s="2">
        <v>85</v>
      </c>
      <c r="F229" s="2">
        <v>53</v>
      </c>
      <c r="G229" s="4" t="str">
        <f t="shared" si="15"/>
        <v>NO</v>
      </c>
      <c r="H229" s="4" t="str">
        <f t="shared" si="16"/>
        <v>CALIENTE</v>
      </c>
      <c r="I229" s="4" t="str">
        <f t="shared" si="17"/>
        <v>LLUVIA</v>
      </c>
      <c r="J229" s="4" t="str">
        <f t="shared" si="18"/>
        <v>HUMEDO</v>
      </c>
      <c r="K229" s="95" t="b">
        <f t="shared" si="19"/>
        <v>0</v>
      </c>
    </row>
    <row r="230" spans="1:11">
      <c r="A230" s="2" t="s">
        <v>241</v>
      </c>
      <c r="B230" s="2" t="s">
        <v>242</v>
      </c>
      <c r="C230" s="2">
        <v>42.360599999999998</v>
      </c>
      <c r="D230" s="2">
        <v>-71.010599999999997</v>
      </c>
      <c r="E230" s="2">
        <v>85</v>
      </c>
      <c r="F230" s="2">
        <v>0</v>
      </c>
      <c r="G230" s="4" t="str">
        <f t="shared" si="15"/>
        <v>NO</v>
      </c>
      <c r="H230" s="4" t="str">
        <f t="shared" si="16"/>
        <v>CALIENTE</v>
      </c>
      <c r="I230" s="4" t="str">
        <f t="shared" si="17"/>
        <v>NINGUNO</v>
      </c>
      <c r="J230" s="4" t="str">
        <f t="shared" si="18"/>
        <v>SECO</v>
      </c>
      <c r="K230" s="95" t="b">
        <f t="shared" si="19"/>
        <v>0</v>
      </c>
    </row>
    <row r="231" spans="1:11">
      <c r="A231" s="2" t="s">
        <v>241</v>
      </c>
      <c r="B231" s="2" t="s">
        <v>242</v>
      </c>
      <c r="C231" s="2">
        <v>42.360599999999998</v>
      </c>
      <c r="D231" s="2">
        <v>-71.010599999999997</v>
      </c>
      <c r="E231" s="2">
        <v>71</v>
      </c>
      <c r="F231" s="2">
        <v>0</v>
      </c>
      <c r="G231" s="4" t="str">
        <f t="shared" si="15"/>
        <v>NO</v>
      </c>
      <c r="H231" s="4" t="str">
        <f t="shared" si="16"/>
        <v>TEMPLADO</v>
      </c>
      <c r="I231" s="4" t="str">
        <f t="shared" si="17"/>
        <v>NINGUNO</v>
      </c>
      <c r="J231" s="4" t="str">
        <f t="shared" si="18"/>
        <v>SECO</v>
      </c>
      <c r="K231" s="95" t="b">
        <f t="shared" si="19"/>
        <v>0</v>
      </c>
    </row>
    <row r="232" spans="1:11">
      <c r="A232" s="2" t="s">
        <v>241</v>
      </c>
      <c r="B232" s="2" t="s">
        <v>242</v>
      </c>
      <c r="C232" s="2">
        <v>42.360599999999998</v>
      </c>
      <c r="D232" s="2">
        <v>-71.010599999999997</v>
      </c>
      <c r="E232" s="2">
        <v>82</v>
      </c>
      <c r="F232" s="2">
        <v>0</v>
      </c>
      <c r="G232" s="4" t="str">
        <f t="shared" si="15"/>
        <v>NO</v>
      </c>
      <c r="H232" s="4" t="str">
        <f t="shared" si="16"/>
        <v>CALIENTE</v>
      </c>
      <c r="I232" s="4" t="str">
        <f t="shared" si="17"/>
        <v>NINGUNO</v>
      </c>
      <c r="J232" s="4" t="str">
        <f t="shared" si="18"/>
        <v>SECO</v>
      </c>
      <c r="K232" s="95" t="b">
        <f t="shared" si="19"/>
        <v>0</v>
      </c>
    </row>
    <row r="233" spans="1:11">
      <c r="A233" s="2" t="s">
        <v>241</v>
      </c>
      <c r="B233" s="2" t="s">
        <v>242</v>
      </c>
      <c r="C233" s="2">
        <v>42.360599999999998</v>
      </c>
      <c r="D233" s="2">
        <v>-71.010599999999997</v>
      </c>
      <c r="E233" s="2">
        <v>84</v>
      </c>
      <c r="F233" s="2">
        <v>0</v>
      </c>
      <c r="G233" s="4" t="str">
        <f t="shared" si="15"/>
        <v>NO</v>
      </c>
      <c r="H233" s="4" t="str">
        <f t="shared" si="16"/>
        <v>CALIENTE</v>
      </c>
      <c r="I233" s="4" t="str">
        <f t="shared" si="17"/>
        <v>NINGUNO</v>
      </c>
      <c r="J233" s="4" t="str">
        <f t="shared" si="18"/>
        <v>SECO</v>
      </c>
      <c r="K233" s="95" t="b">
        <f t="shared" si="19"/>
        <v>0</v>
      </c>
    </row>
    <row r="234" spans="1:11">
      <c r="A234" s="2" t="s">
        <v>241</v>
      </c>
      <c r="B234" s="2" t="s">
        <v>242</v>
      </c>
      <c r="C234" s="2">
        <v>42.360599999999998</v>
      </c>
      <c r="D234" s="2">
        <v>-71.010599999999997</v>
      </c>
      <c r="E234" s="2">
        <v>75</v>
      </c>
      <c r="F234" s="2">
        <v>0</v>
      </c>
      <c r="G234" s="4" t="str">
        <f t="shared" si="15"/>
        <v>NO</v>
      </c>
      <c r="H234" s="4" t="str">
        <f t="shared" si="16"/>
        <v>TEMPLADO</v>
      </c>
      <c r="I234" s="4" t="str">
        <f t="shared" si="17"/>
        <v>NINGUNO</v>
      </c>
      <c r="J234" s="4" t="str">
        <f t="shared" si="18"/>
        <v>SECO</v>
      </c>
      <c r="K234" s="95" t="b">
        <f t="shared" si="19"/>
        <v>0</v>
      </c>
    </row>
    <row r="235" spans="1:11">
      <c r="A235" s="2" t="s">
        <v>241</v>
      </c>
      <c r="B235" s="2" t="s">
        <v>242</v>
      </c>
      <c r="C235" s="2">
        <v>42.360599999999998</v>
      </c>
      <c r="D235" s="2">
        <v>-71.010599999999997</v>
      </c>
      <c r="E235" s="2">
        <v>75</v>
      </c>
      <c r="F235" s="2">
        <v>61</v>
      </c>
      <c r="G235" s="4" t="str">
        <f t="shared" si="15"/>
        <v>NO</v>
      </c>
      <c r="H235" s="4" t="str">
        <f t="shared" si="16"/>
        <v>TEMPLADO</v>
      </c>
      <c r="I235" s="4" t="str">
        <f t="shared" si="17"/>
        <v>LLUVIA</v>
      </c>
      <c r="J235" s="4" t="str">
        <f t="shared" si="18"/>
        <v>HUMEDO</v>
      </c>
      <c r="K235" s="95" t="b">
        <f t="shared" si="19"/>
        <v>0</v>
      </c>
    </row>
    <row r="236" spans="1:11">
      <c r="A236" s="2" t="s">
        <v>241</v>
      </c>
      <c r="B236" s="2" t="s">
        <v>242</v>
      </c>
      <c r="C236" s="2">
        <v>42.360599999999998</v>
      </c>
      <c r="D236" s="2">
        <v>-71.010599999999997</v>
      </c>
      <c r="E236" s="2">
        <v>88</v>
      </c>
      <c r="F236" s="2">
        <v>178</v>
      </c>
      <c r="G236" s="4" t="str">
        <f t="shared" si="15"/>
        <v>NO</v>
      </c>
      <c r="H236" s="4" t="str">
        <f t="shared" si="16"/>
        <v>CALIENTE</v>
      </c>
      <c r="I236" s="4" t="str">
        <f t="shared" si="17"/>
        <v>LLUVIA</v>
      </c>
      <c r="J236" s="4" t="str">
        <f t="shared" si="18"/>
        <v>HUMEDO</v>
      </c>
      <c r="K236" s="95" t="b">
        <f t="shared" si="19"/>
        <v>0</v>
      </c>
    </row>
    <row r="237" spans="1:11">
      <c r="A237" s="2" t="s">
        <v>241</v>
      </c>
      <c r="B237" s="2" t="s">
        <v>242</v>
      </c>
      <c r="C237" s="2">
        <v>42.360599999999998</v>
      </c>
      <c r="D237" s="2">
        <v>-71.010599999999997</v>
      </c>
      <c r="E237" s="2">
        <v>73</v>
      </c>
      <c r="F237" s="2">
        <v>198</v>
      </c>
      <c r="G237" s="4" t="str">
        <f t="shared" si="15"/>
        <v>NO</v>
      </c>
      <c r="H237" s="4" t="str">
        <f t="shared" si="16"/>
        <v>TEMPLADO</v>
      </c>
      <c r="I237" s="4" t="str">
        <f t="shared" si="17"/>
        <v>LLUVIA</v>
      </c>
      <c r="J237" s="4" t="str">
        <f t="shared" si="18"/>
        <v>HUMEDO</v>
      </c>
      <c r="K237" s="95" t="b">
        <f t="shared" si="19"/>
        <v>0</v>
      </c>
    </row>
    <row r="238" spans="1:11">
      <c r="A238" s="2" t="s">
        <v>241</v>
      </c>
      <c r="B238" s="2" t="s">
        <v>242</v>
      </c>
      <c r="C238" s="2">
        <v>42.360599999999998</v>
      </c>
      <c r="D238" s="2">
        <v>-71.010599999999997</v>
      </c>
      <c r="E238" s="2">
        <v>86</v>
      </c>
      <c r="F238" s="2">
        <v>701</v>
      </c>
      <c r="G238" s="4" t="str">
        <f t="shared" si="15"/>
        <v>NO</v>
      </c>
      <c r="H238" s="4" t="str">
        <f t="shared" si="16"/>
        <v>CALIENTE</v>
      </c>
      <c r="I238" s="4" t="str">
        <f t="shared" si="17"/>
        <v>LLUVIA</v>
      </c>
      <c r="J238" s="4" t="str">
        <f t="shared" si="18"/>
        <v>HUMEDO</v>
      </c>
      <c r="K238" s="95" t="b">
        <f t="shared" si="19"/>
        <v>0</v>
      </c>
    </row>
    <row r="239" spans="1:11">
      <c r="A239" s="2" t="s">
        <v>241</v>
      </c>
      <c r="B239" s="2" t="s">
        <v>242</v>
      </c>
      <c r="C239" s="2">
        <v>42.360599999999998</v>
      </c>
      <c r="D239" s="2">
        <v>-71.010599999999997</v>
      </c>
      <c r="E239" s="2">
        <v>81</v>
      </c>
      <c r="F239" s="2">
        <v>0</v>
      </c>
      <c r="G239" s="4" t="str">
        <f t="shared" si="15"/>
        <v>NO</v>
      </c>
      <c r="H239" s="4" t="str">
        <f t="shared" si="16"/>
        <v>CALIENTE</v>
      </c>
      <c r="I239" s="4" t="str">
        <f t="shared" si="17"/>
        <v>NINGUNO</v>
      </c>
      <c r="J239" s="4" t="str">
        <f t="shared" si="18"/>
        <v>SECO</v>
      </c>
      <c r="K239" s="95" t="b">
        <f t="shared" si="19"/>
        <v>0</v>
      </c>
    </row>
    <row r="240" spans="1:11">
      <c r="A240" s="2" t="s">
        <v>241</v>
      </c>
      <c r="B240" s="2" t="s">
        <v>242</v>
      </c>
      <c r="C240" s="2">
        <v>42.360599999999998</v>
      </c>
      <c r="D240" s="2">
        <v>-71.010599999999997</v>
      </c>
      <c r="E240" s="2">
        <v>74</v>
      </c>
      <c r="F240" s="2">
        <v>0</v>
      </c>
      <c r="G240" s="4" t="str">
        <f t="shared" si="15"/>
        <v>NO</v>
      </c>
      <c r="H240" s="4" t="str">
        <f t="shared" si="16"/>
        <v>TEMPLADO</v>
      </c>
      <c r="I240" s="4" t="str">
        <f t="shared" si="17"/>
        <v>NINGUNO</v>
      </c>
      <c r="J240" s="4" t="str">
        <f t="shared" si="18"/>
        <v>SECO</v>
      </c>
      <c r="K240" s="95" t="b">
        <f t="shared" si="19"/>
        <v>0</v>
      </c>
    </row>
    <row r="241" spans="1:11">
      <c r="A241" s="2" t="s">
        <v>241</v>
      </c>
      <c r="B241" s="2" t="s">
        <v>242</v>
      </c>
      <c r="C241" s="2">
        <v>42.360599999999998</v>
      </c>
      <c r="D241" s="2">
        <v>-71.010599999999997</v>
      </c>
      <c r="E241" s="2">
        <v>82</v>
      </c>
      <c r="F241" s="2">
        <v>0</v>
      </c>
      <c r="G241" s="4" t="str">
        <f t="shared" si="15"/>
        <v>NO</v>
      </c>
      <c r="H241" s="4" t="str">
        <f t="shared" si="16"/>
        <v>CALIENTE</v>
      </c>
      <c r="I241" s="4" t="str">
        <f t="shared" si="17"/>
        <v>NINGUNO</v>
      </c>
      <c r="J241" s="4" t="str">
        <f t="shared" si="18"/>
        <v>SECO</v>
      </c>
      <c r="K241" s="95" t="b">
        <f t="shared" si="19"/>
        <v>0</v>
      </c>
    </row>
    <row r="242" spans="1:11">
      <c r="A242" s="2" t="s">
        <v>241</v>
      </c>
      <c r="B242" s="2" t="s">
        <v>242</v>
      </c>
      <c r="C242" s="2">
        <v>42.360599999999998</v>
      </c>
      <c r="D242" s="2">
        <v>-71.010599999999997</v>
      </c>
      <c r="E242" s="2">
        <v>80</v>
      </c>
      <c r="F242" s="2">
        <v>0</v>
      </c>
      <c r="G242" s="4" t="str">
        <f t="shared" si="15"/>
        <v>NO</v>
      </c>
      <c r="H242" s="4" t="str">
        <f t="shared" si="16"/>
        <v>TEMPLADO</v>
      </c>
      <c r="I242" s="4" t="str">
        <f t="shared" si="17"/>
        <v>NINGUNO</v>
      </c>
      <c r="J242" s="4" t="str">
        <f t="shared" si="18"/>
        <v>SECO</v>
      </c>
      <c r="K242" s="95" t="b">
        <f t="shared" si="19"/>
        <v>0</v>
      </c>
    </row>
    <row r="243" spans="1:11">
      <c r="A243" s="2" t="s">
        <v>241</v>
      </c>
      <c r="B243" s="2" t="s">
        <v>242</v>
      </c>
      <c r="C243" s="2">
        <v>42.360599999999998</v>
      </c>
      <c r="D243" s="2">
        <v>-71.010599999999997</v>
      </c>
      <c r="E243" s="2">
        <v>73</v>
      </c>
      <c r="F243" s="2">
        <v>0</v>
      </c>
      <c r="G243" s="4" t="str">
        <f t="shared" si="15"/>
        <v>NO</v>
      </c>
      <c r="H243" s="4" t="str">
        <f t="shared" si="16"/>
        <v>TEMPLADO</v>
      </c>
      <c r="I243" s="4" t="str">
        <f t="shared" si="17"/>
        <v>NINGUNO</v>
      </c>
      <c r="J243" s="4" t="str">
        <f t="shared" si="18"/>
        <v>SECO</v>
      </c>
      <c r="K243" s="95" t="b">
        <f t="shared" si="19"/>
        <v>0</v>
      </c>
    </row>
    <row r="244" spans="1:11">
      <c r="A244" s="2" t="s">
        <v>241</v>
      </c>
      <c r="B244" s="2" t="s">
        <v>242</v>
      </c>
      <c r="C244" s="2">
        <v>42.360599999999998</v>
      </c>
      <c r="D244" s="2">
        <v>-71.010599999999997</v>
      </c>
      <c r="E244" s="2">
        <v>69</v>
      </c>
      <c r="F244" s="2">
        <v>0</v>
      </c>
      <c r="G244" s="4" t="str">
        <f t="shared" si="15"/>
        <v>NO</v>
      </c>
      <c r="H244" s="4" t="str">
        <f t="shared" si="16"/>
        <v>TEMPLADO</v>
      </c>
      <c r="I244" s="4" t="str">
        <f t="shared" si="17"/>
        <v>NINGUNO</v>
      </c>
      <c r="J244" s="4" t="str">
        <f t="shared" si="18"/>
        <v>SECO</v>
      </c>
      <c r="K244" s="95" t="b">
        <f t="shared" si="19"/>
        <v>0</v>
      </c>
    </row>
    <row r="245" spans="1:11">
      <c r="A245" s="2" t="s">
        <v>241</v>
      </c>
      <c r="B245" s="2" t="s">
        <v>242</v>
      </c>
      <c r="C245" s="2">
        <v>42.360599999999998</v>
      </c>
      <c r="D245" s="2">
        <v>-71.010599999999997</v>
      </c>
      <c r="E245" s="2">
        <v>42</v>
      </c>
      <c r="F245" s="2">
        <v>0</v>
      </c>
      <c r="G245" s="4" t="str">
        <f t="shared" si="15"/>
        <v>NO</v>
      </c>
      <c r="H245" s="4" t="str">
        <f t="shared" si="16"/>
        <v>TEMPLADO</v>
      </c>
      <c r="I245" s="4" t="str">
        <f t="shared" si="17"/>
        <v>NINGUNO</v>
      </c>
      <c r="J245" s="4" t="str">
        <f t="shared" si="18"/>
        <v>SECO</v>
      </c>
      <c r="K245" s="95" t="b">
        <f t="shared" si="19"/>
        <v>0</v>
      </c>
    </row>
    <row r="246" spans="1:11">
      <c r="A246" s="2" t="s">
        <v>241</v>
      </c>
      <c r="B246" s="2" t="s">
        <v>242</v>
      </c>
      <c r="C246" s="2">
        <v>42.360599999999998</v>
      </c>
      <c r="D246" s="2">
        <v>-71.010599999999997</v>
      </c>
      <c r="E246" s="2">
        <v>40</v>
      </c>
      <c r="F246" s="2">
        <v>0</v>
      </c>
      <c r="G246" s="4" t="str">
        <f t="shared" si="15"/>
        <v>NO</v>
      </c>
      <c r="H246" s="4" t="str">
        <f t="shared" si="16"/>
        <v>TEMPLADO</v>
      </c>
      <c r="I246" s="4" t="str">
        <f t="shared" si="17"/>
        <v>NINGUNO</v>
      </c>
      <c r="J246" s="4" t="str">
        <f t="shared" si="18"/>
        <v>SECO</v>
      </c>
      <c r="K246" s="95" t="b">
        <f t="shared" si="19"/>
        <v>0</v>
      </c>
    </row>
    <row r="247" spans="1:11">
      <c r="A247" s="2" t="s">
        <v>241</v>
      </c>
      <c r="B247" s="2" t="s">
        <v>242</v>
      </c>
      <c r="C247" s="2">
        <v>42.360599999999998</v>
      </c>
      <c r="D247" s="2">
        <v>-71.010599999999997</v>
      </c>
      <c r="E247" s="2">
        <v>51</v>
      </c>
      <c r="F247" s="2">
        <v>86</v>
      </c>
      <c r="G247" s="4" t="str">
        <f t="shared" si="15"/>
        <v>NO</v>
      </c>
      <c r="H247" s="4" t="str">
        <f t="shared" si="16"/>
        <v>TEMPLADO</v>
      </c>
      <c r="I247" s="4" t="str">
        <f t="shared" si="17"/>
        <v>LLUVIA</v>
      </c>
      <c r="J247" s="4" t="str">
        <f t="shared" si="18"/>
        <v>HUMEDO</v>
      </c>
      <c r="K247" s="95" t="b">
        <f t="shared" si="19"/>
        <v>0</v>
      </c>
    </row>
    <row r="248" spans="1:11">
      <c r="A248" s="2" t="s">
        <v>241</v>
      </c>
      <c r="B248" s="2" t="s">
        <v>242</v>
      </c>
      <c r="C248" s="2">
        <v>42.360599999999998</v>
      </c>
      <c r="D248" s="2">
        <v>-71.010599999999997</v>
      </c>
      <c r="E248" s="2">
        <v>53</v>
      </c>
      <c r="F248" s="2">
        <v>5</v>
      </c>
      <c r="G248" s="4" t="str">
        <f t="shared" si="15"/>
        <v>NO</v>
      </c>
      <c r="H248" s="4" t="str">
        <f t="shared" si="16"/>
        <v>TEMPLADO</v>
      </c>
      <c r="I248" s="4" t="str">
        <f t="shared" si="17"/>
        <v>LLUVIA</v>
      </c>
      <c r="J248" s="4" t="str">
        <f t="shared" si="18"/>
        <v>HUMEDO</v>
      </c>
      <c r="K248" s="95" t="b">
        <f t="shared" si="19"/>
        <v>0</v>
      </c>
    </row>
    <row r="249" spans="1:11">
      <c r="A249" s="2" t="s">
        <v>241</v>
      </c>
      <c r="B249" s="2" t="s">
        <v>242</v>
      </c>
      <c r="C249" s="2">
        <v>42.360599999999998</v>
      </c>
      <c r="D249" s="2">
        <v>-71.010599999999997</v>
      </c>
      <c r="E249" s="2">
        <v>45</v>
      </c>
      <c r="F249" s="2">
        <v>0</v>
      </c>
      <c r="G249" s="4" t="str">
        <f t="shared" si="15"/>
        <v>NO</v>
      </c>
      <c r="H249" s="4" t="str">
        <f t="shared" si="16"/>
        <v>TEMPLADO</v>
      </c>
      <c r="I249" s="4" t="str">
        <f t="shared" si="17"/>
        <v>NINGUNO</v>
      </c>
      <c r="J249" s="4" t="str">
        <f t="shared" si="18"/>
        <v>SECO</v>
      </c>
      <c r="K249" s="95" t="b">
        <f t="shared" si="19"/>
        <v>0</v>
      </c>
    </row>
    <row r="250" spans="1:11">
      <c r="A250" s="2" t="s">
        <v>241</v>
      </c>
      <c r="B250" s="2" t="s">
        <v>242</v>
      </c>
      <c r="C250" s="2">
        <v>42.360599999999998</v>
      </c>
      <c r="D250" s="2">
        <v>-71.010599999999997</v>
      </c>
      <c r="E250" s="2">
        <v>69</v>
      </c>
      <c r="F250" s="2">
        <v>0</v>
      </c>
      <c r="G250" s="4" t="str">
        <f t="shared" si="15"/>
        <v>NO</v>
      </c>
      <c r="H250" s="4" t="str">
        <f t="shared" si="16"/>
        <v>TEMPLADO</v>
      </c>
      <c r="I250" s="4" t="str">
        <f t="shared" si="17"/>
        <v>NINGUNO</v>
      </c>
      <c r="J250" s="4" t="str">
        <f t="shared" si="18"/>
        <v>SECO</v>
      </c>
      <c r="K250" s="95" t="b">
        <f t="shared" si="19"/>
        <v>0</v>
      </c>
    </row>
    <row r="251" spans="1:11">
      <c r="A251" s="2" t="s">
        <v>241</v>
      </c>
      <c r="B251" s="2" t="s">
        <v>242</v>
      </c>
      <c r="C251" s="2">
        <v>42.360599999999998</v>
      </c>
      <c r="D251" s="2">
        <v>-71.010599999999997</v>
      </c>
      <c r="E251" s="2">
        <v>64</v>
      </c>
      <c r="F251" s="2">
        <v>0</v>
      </c>
      <c r="G251" s="4" t="str">
        <f t="shared" si="15"/>
        <v>NO</v>
      </c>
      <c r="H251" s="4" t="str">
        <f t="shared" si="16"/>
        <v>TEMPLADO</v>
      </c>
      <c r="I251" s="4" t="str">
        <f t="shared" si="17"/>
        <v>NINGUNO</v>
      </c>
      <c r="J251" s="4" t="str">
        <f t="shared" si="18"/>
        <v>SECO</v>
      </c>
      <c r="K251" s="95" t="b">
        <f t="shared" si="19"/>
        <v>0</v>
      </c>
    </row>
    <row r="252" spans="1:11">
      <c r="A252" s="2" t="s">
        <v>241</v>
      </c>
      <c r="B252" s="2" t="s">
        <v>242</v>
      </c>
      <c r="C252" s="2">
        <v>42.360599999999998</v>
      </c>
      <c r="D252" s="2">
        <v>-71.010599999999997</v>
      </c>
      <c r="E252" s="2">
        <v>60</v>
      </c>
      <c r="F252" s="2">
        <v>71</v>
      </c>
      <c r="G252" s="4" t="str">
        <f t="shared" si="15"/>
        <v>NO</v>
      </c>
      <c r="H252" s="4" t="str">
        <f t="shared" si="16"/>
        <v>TEMPLADO</v>
      </c>
      <c r="I252" s="4" t="str">
        <f t="shared" si="17"/>
        <v>LLUVIA</v>
      </c>
      <c r="J252" s="4" t="str">
        <f t="shared" si="18"/>
        <v>HUMEDO</v>
      </c>
      <c r="K252" s="95" t="b">
        <f t="shared" si="19"/>
        <v>0</v>
      </c>
    </row>
    <row r="253" spans="1:11">
      <c r="A253" s="2" t="s">
        <v>241</v>
      </c>
      <c r="B253" s="2" t="s">
        <v>242</v>
      </c>
      <c r="C253" s="2">
        <v>42.360599999999998</v>
      </c>
      <c r="D253" s="2">
        <v>-71.010599999999997</v>
      </c>
      <c r="E253" s="2">
        <v>40</v>
      </c>
      <c r="F253" s="2">
        <v>0</v>
      </c>
      <c r="G253" s="4" t="str">
        <f t="shared" si="15"/>
        <v>NO</v>
      </c>
      <c r="H253" s="4" t="str">
        <f t="shared" si="16"/>
        <v>TEMPLADO</v>
      </c>
      <c r="I253" s="4" t="str">
        <f t="shared" si="17"/>
        <v>NINGUNO</v>
      </c>
      <c r="J253" s="4" t="str">
        <f t="shared" si="18"/>
        <v>SECO</v>
      </c>
      <c r="K253" s="95" t="b">
        <f t="shared" si="19"/>
        <v>0</v>
      </c>
    </row>
    <row r="254" spans="1:11">
      <c r="A254" s="2" t="s">
        <v>241</v>
      </c>
      <c r="B254" s="2" t="s">
        <v>242</v>
      </c>
      <c r="C254" s="2">
        <v>42.360599999999998</v>
      </c>
      <c r="D254" s="2">
        <v>-71.010599999999997</v>
      </c>
      <c r="E254" s="2">
        <v>69</v>
      </c>
      <c r="F254" s="2">
        <v>0</v>
      </c>
      <c r="G254" s="4" t="str">
        <f t="shared" si="15"/>
        <v>NO</v>
      </c>
      <c r="H254" s="4" t="str">
        <f t="shared" si="16"/>
        <v>TEMPLADO</v>
      </c>
      <c r="I254" s="4" t="str">
        <f t="shared" si="17"/>
        <v>NINGUNO</v>
      </c>
      <c r="J254" s="4" t="str">
        <f t="shared" si="18"/>
        <v>SECO</v>
      </c>
      <c r="K254" s="95" t="b">
        <f t="shared" si="19"/>
        <v>0</v>
      </c>
    </row>
    <row r="255" spans="1:11">
      <c r="A255" s="2" t="s">
        <v>241</v>
      </c>
      <c r="B255" s="2" t="s">
        <v>242</v>
      </c>
      <c r="C255" s="2">
        <v>42.360599999999998</v>
      </c>
      <c r="D255" s="2">
        <v>-71.010599999999997</v>
      </c>
      <c r="E255" s="2">
        <v>45</v>
      </c>
      <c r="F255" s="2">
        <v>0</v>
      </c>
      <c r="G255" s="4" t="str">
        <f t="shared" si="15"/>
        <v>NO</v>
      </c>
      <c r="H255" s="4" t="str">
        <f t="shared" si="16"/>
        <v>TEMPLADO</v>
      </c>
      <c r="I255" s="4" t="str">
        <f t="shared" si="17"/>
        <v>NINGUNO</v>
      </c>
      <c r="J255" s="4" t="str">
        <f t="shared" si="18"/>
        <v>SECO</v>
      </c>
      <c r="K255" s="95" t="b">
        <f t="shared" si="19"/>
        <v>0</v>
      </c>
    </row>
    <row r="256" spans="1:11">
      <c r="A256" s="2" t="s">
        <v>241</v>
      </c>
      <c r="B256" s="2" t="s">
        <v>242</v>
      </c>
      <c r="C256" s="2">
        <v>42.360599999999998</v>
      </c>
      <c r="D256" s="2">
        <v>-71.010599999999997</v>
      </c>
      <c r="E256" s="2">
        <v>41</v>
      </c>
      <c r="F256" s="2">
        <v>0</v>
      </c>
      <c r="G256" s="4" t="str">
        <f t="shared" si="15"/>
        <v>NO</v>
      </c>
      <c r="H256" s="4" t="str">
        <f t="shared" si="16"/>
        <v>TEMPLADO</v>
      </c>
      <c r="I256" s="4" t="str">
        <f t="shared" si="17"/>
        <v>NINGUNO</v>
      </c>
      <c r="J256" s="4" t="str">
        <f t="shared" si="18"/>
        <v>SECO</v>
      </c>
      <c r="K256" s="95" t="b">
        <f t="shared" si="19"/>
        <v>0</v>
      </c>
    </row>
    <row r="257" spans="1:11">
      <c r="A257" s="2" t="s">
        <v>241</v>
      </c>
      <c r="B257" s="2" t="s">
        <v>242</v>
      </c>
      <c r="C257" s="2">
        <v>42.360599999999998</v>
      </c>
      <c r="D257" s="2">
        <v>-71.010599999999997</v>
      </c>
      <c r="E257" s="2">
        <v>42</v>
      </c>
      <c r="F257" s="2">
        <v>25</v>
      </c>
      <c r="G257" s="4" t="str">
        <f t="shared" si="15"/>
        <v>NO</v>
      </c>
      <c r="H257" s="4" t="str">
        <f t="shared" si="16"/>
        <v>TEMPLADO</v>
      </c>
      <c r="I257" s="4" t="str">
        <f t="shared" si="17"/>
        <v>LLUVIA</v>
      </c>
      <c r="J257" s="4" t="str">
        <f t="shared" si="18"/>
        <v>HUMEDO</v>
      </c>
      <c r="K257" s="95" t="b">
        <f t="shared" si="19"/>
        <v>0</v>
      </c>
    </row>
    <row r="258" spans="1:11">
      <c r="A258" s="2" t="s">
        <v>241</v>
      </c>
      <c r="B258" s="2" t="s">
        <v>242</v>
      </c>
      <c r="C258" s="2">
        <v>42.360599999999998</v>
      </c>
      <c r="D258" s="2">
        <v>-71.010599999999997</v>
      </c>
      <c r="E258" s="2">
        <v>53</v>
      </c>
      <c r="F258" s="2">
        <v>13</v>
      </c>
      <c r="G258" s="4" t="str">
        <f t="shared" si="15"/>
        <v>NO</v>
      </c>
      <c r="H258" s="4" t="str">
        <f t="shared" si="16"/>
        <v>TEMPLADO</v>
      </c>
      <c r="I258" s="4" t="str">
        <f t="shared" si="17"/>
        <v>LLUVIA</v>
      </c>
      <c r="J258" s="4" t="str">
        <f t="shared" si="18"/>
        <v>HUMEDO</v>
      </c>
      <c r="K258" s="95" t="b">
        <f t="shared" si="19"/>
        <v>0</v>
      </c>
    </row>
    <row r="259" spans="1:11">
      <c r="A259" s="2" t="s">
        <v>241</v>
      </c>
      <c r="B259" s="2" t="s">
        <v>242</v>
      </c>
      <c r="C259" s="2">
        <v>42.360599999999998</v>
      </c>
      <c r="D259" s="2">
        <v>-71.010599999999997</v>
      </c>
      <c r="E259" s="2">
        <v>44</v>
      </c>
      <c r="F259" s="2">
        <v>0</v>
      </c>
      <c r="G259" s="4" t="str">
        <f t="shared" ref="G259:G322" si="20">IFERROR(IF(E259&lt;32,"SI","NO"),"OTRO")</f>
        <v>NO</v>
      </c>
      <c r="H259" s="4" t="str">
        <f t="shared" ref="H259:H322" si="21">IFERROR(IF(E259&lt;40,"FRIO",IF(E259&gt;80,"CALIENTE","TEMPLADO")),"OTRO")</f>
        <v>TEMPLADO</v>
      </c>
      <c r="I259" s="4" t="str">
        <f t="shared" ref="I259:I322" si="22">IF(AND(F259&gt;0,G259="SI"),"NIEVE",IF(AND(F259&gt;0,G259="NO"),"LLUVIA","NINGUNO"))</f>
        <v>NINGUNO</v>
      </c>
      <c r="J259" s="4" t="str">
        <f t="shared" ref="J259:J322" si="23">IF(F259&lt;&gt;0,"HUMEDO","SECO")</f>
        <v>SECO</v>
      </c>
      <c r="K259" s="95" t="b">
        <f t="shared" ref="K259:K322" si="24">OR(ISBLANK(E259),ISERROR(E259))</f>
        <v>0</v>
      </c>
    </row>
    <row r="260" spans="1:11">
      <c r="A260" s="2" t="s">
        <v>241</v>
      </c>
      <c r="B260" s="2" t="s">
        <v>242</v>
      </c>
      <c r="C260" s="2">
        <v>42.360599999999998</v>
      </c>
      <c r="D260" s="2">
        <v>-71.010599999999997</v>
      </c>
      <c r="E260" s="2">
        <v>69</v>
      </c>
      <c r="F260" s="2">
        <v>36</v>
      </c>
      <c r="G260" s="4" t="str">
        <f t="shared" si="20"/>
        <v>NO</v>
      </c>
      <c r="H260" s="4" t="str">
        <f t="shared" si="21"/>
        <v>TEMPLADO</v>
      </c>
      <c r="I260" s="4" t="str">
        <f t="shared" si="22"/>
        <v>LLUVIA</v>
      </c>
      <c r="J260" s="4" t="str">
        <f t="shared" si="23"/>
        <v>HUMEDO</v>
      </c>
      <c r="K260" s="95" t="b">
        <f t="shared" si="24"/>
        <v>0</v>
      </c>
    </row>
    <row r="261" spans="1:11">
      <c r="A261" s="2" t="s">
        <v>241</v>
      </c>
      <c r="B261" s="2" t="s">
        <v>242</v>
      </c>
      <c r="C261" s="2">
        <v>42.360599999999998</v>
      </c>
      <c r="D261" s="2">
        <v>-71.010599999999997</v>
      </c>
      <c r="E261" s="2">
        <v>63</v>
      </c>
      <c r="F261" s="2">
        <v>38</v>
      </c>
      <c r="G261" s="4" t="str">
        <f t="shared" si="20"/>
        <v>NO</v>
      </c>
      <c r="H261" s="4" t="str">
        <f t="shared" si="21"/>
        <v>TEMPLADO</v>
      </c>
      <c r="I261" s="4" t="str">
        <f t="shared" si="22"/>
        <v>LLUVIA</v>
      </c>
      <c r="J261" s="4" t="str">
        <f t="shared" si="23"/>
        <v>HUMEDO</v>
      </c>
      <c r="K261" s="95" t="b">
        <f t="shared" si="24"/>
        <v>0</v>
      </c>
    </row>
    <row r="262" spans="1:11">
      <c r="A262" s="2" t="s">
        <v>241</v>
      </c>
      <c r="B262" s="2" t="s">
        <v>242</v>
      </c>
      <c r="C262" s="2">
        <v>42.360599999999998</v>
      </c>
      <c r="D262" s="2">
        <v>-71.010599999999997</v>
      </c>
      <c r="E262" s="2">
        <v>41</v>
      </c>
      <c r="F262" s="2">
        <v>0</v>
      </c>
      <c r="G262" s="4" t="str">
        <f t="shared" si="20"/>
        <v>NO</v>
      </c>
      <c r="H262" s="4" t="str">
        <f t="shared" si="21"/>
        <v>TEMPLADO</v>
      </c>
      <c r="I262" s="4" t="str">
        <f t="shared" si="22"/>
        <v>NINGUNO</v>
      </c>
      <c r="J262" s="4" t="str">
        <f t="shared" si="23"/>
        <v>SECO</v>
      </c>
      <c r="K262" s="95" t="b">
        <f t="shared" si="24"/>
        <v>0</v>
      </c>
    </row>
    <row r="263" spans="1:11">
      <c r="A263" s="2" t="s">
        <v>241</v>
      </c>
      <c r="B263" s="2" t="s">
        <v>242</v>
      </c>
      <c r="C263" s="2">
        <v>42.360599999999998</v>
      </c>
      <c r="D263" s="2">
        <v>-71.010599999999997</v>
      </c>
      <c r="E263" s="2">
        <v>43</v>
      </c>
      <c r="F263" s="2">
        <v>0</v>
      </c>
      <c r="G263" s="4" t="str">
        <f t="shared" si="20"/>
        <v>NO</v>
      </c>
      <c r="H263" s="4" t="str">
        <f t="shared" si="21"/>
        <v>TEMPLADO</v>
      </c>
      <c r="I263" s="4" t="str">
        <f t="shared" si="22"/>
        <v>NINGUNO</v>
      </c>
      <c r="J263" s="4" t="str">
        <f t="shared" si="23"/>
        <v>SECO</v>
      </c>
      <c r="K263" s="95" t="b">
        <f t="shared" si="24"/>
        <v>0</v>
      </c>
    </row>
    <row r="264" spans="1:11">
      <c r="A264" s="2" t="s">
        <v>241</v>
      </c>
      <c r="B264" s="2" t="s">
        <v>242</v>
      </c>
      <c r="C264" s="2">
        <v>42.360599999999998</v>
      </c>
      <c r="D264" s="2">
        <v>-71.010599999999997</v>
      </c>
      <c r="E264" s="2">
        <v>44</v>
      </c>
      <c r="F264" s="2">
        <v>0</v>
      </c>
      <c r="G264" s="4" t="str">
        <f t="shared" si="20"/>
        <v>NO</v>
      </c>
      <c r="H264" s="4" t="str">
        <f t="shared" si="21"/>
        <v>TEMPLADO</v>
      </c>
      <c r="I264" s="4" t="str">
        <f t="shared" si="22"/>
        <v>NINGUNO</v>
      </c>
      <c r="J264" s="4" t="str">
        <f t="shared" si="23"/>
        <v>SECO</v>
      </c>
      <c r="K264" s="95" t="b">
        <f t="shared" si="24"/>
        <v>0</v>
      </c>
    </row>
    <row r="265" spans="1:11">
      <c r="A265" s="2" t="s">
        <v>241</v>
      </c>
      <c r="B265" s="2" t="s">
        <v>242</v>
      </c>
      <c r="C265" s="2">
        <v>42.360599999999998</v>
      </c>
      <c r="D265" s="2">
        <v>-71.010599999999997</v>
      </c>
      <c r="E265" s="2">
        <v>67</v>
      </c>
      <c r="F265" s="2">
        <v>0</v>
      </c>
      <c r="G265" s="4" t="str">
        <f t="shared" si="20"/>
        <v>NO</v>
      </c>
      <c r="H265" s="4" t="str">
        <f t="shared" si="21"/>
        <v>TEMPLADO</v>
      </c>
      <c r="I265" s="4" t="str">
        <f t="shared" si="22"/>
        <v>NINGUNO</v>
      </c>
      <c r="J265" s="4" t="str">
        <f t="shared" si="23"/>
        <v>SECO</v>
      </c>
      <c r="K265" s="95" t="b">
        <f t="shared" si="24"/>
        <v>0</v>
      </c>
    </row>
    <row r="266" spans="1:11">
      <c r="A266" s="2" t="s">
        <v>241</v>
      </c>
      <c r="B266" s="2" t="s">
        <v>242</v>
      </c>
      <c r="C266" s="2">
        <v>42.360599999999998</v>
      </c>
      <c r="D266" s="2">
        <v>-71.010599999999997</v>
      </c>
      <c r="E266" s="2">
        <v>60</v>
      </c>
      <c r="F266" s="2">
        <v>0</v>
      </c>
      <c r="G266" s="4" t="str">
        <f t="shared" si="20"/>
        <v>NO</v>
      </c>
      <c r="H266" s="4" t="str">
        <f t="shared" si="21"/>
        <v>TEMPLADO</v>
      </c>
      <c r="I266" s="4" t="str">
        <f t="shared" si="22"/>
        <v>NINGUNO</v>
      </c>
      <c r="J266" s="4" t="str">
        <f t="shared" si="23"/>
        <v>SECO</v>
      </c>
      <c r="K266" s="95" t="b">
        <f t="shared" si="24"/>
        <v>0</v>
      </c>
    </row>
    <row r="267" spans="1:11">
      <c r="A267" s="2" t="s">
        <v>241</v>
      </c>
      <c r="B267" s="2" t="s">
        <v>242</v>
      </c>
      <c r="C267" s="2">
        <v>42.360599999999998</v>
      </c>
      <c r="D267" s="2">
        <v>-71.010599999999997</v>
      </c>
      <c r="E267" s="2">
        <v>67</v>
      </c>
      <c r="F267" s="2">
        <v>0</v>
      </c>
      <c r="G267" s="4" t="str">
        <f t="shared" si="20"/>
        <v>NO</v>
      </c>
      <c r="H267" s="4" t="str">
        <f t="shared" si="21"/>
        <v>TEMPLADO</v>
      </c>
      <c r="I267" s="4" t="str">
        <f t="shared" si="22"/>
        <v>NINGUNO</v>
      </c>
      <c r="J267" s="4" t="str">
        <f t="shared" si="23"/>
        <v>SECO</v>
      </c>
      <c r="K267" s="95" t="b">
        <f t="shared" si="24"/>
        <v>0</v>
      </c>
    </row>
    <row r="268" spans="1:11">
      <c r="A268" s="2" t="s">
        <v>241</v>
      </c>
      <c r="B268" s="2" t="s">
        <v>242</v>
      </c>
      <c r="C268" s="2">
        <v>42.360599999999998</v>
      </c>
      <c r="D268" s="2">
        <v>-71.010599999999997</v>
      </c>
      <c r="E268" s="2">
        <v>70</v>
      </c>
      <c r="F268" s="2">
        <v>0</v>
      </c>
      <c r="G268" s="4" t="str">
        <f t="shared" si="20"/>
        <v>NO</v>
      </c>
      <c r="H268" s="4" t="str">
        <f t="shared" si="21"/>
        <v>TEMPLADO</v>
      </c>
      <c r="I268" s="4" t="str">
        <f t="shared" si="22"/>
        <v>NINGUNO</v>
      </c>
      <c r="J268" s="4" t="str">
        <f t="shared" si="23"/>
        <v>SECO</v>
      </c>
      <c r="K268" s="95" t="b">
        <f t="shared" si="24"/>
        <v>0</v>
      </c>
    </row>
    <row r="269" spans="1:11">
      <c r="A269" s="2" t="s">
        <v>241</v>
      </c>
      <c r="B269" s="2" t="s">
        <v>242</v>
      </c>
      <c r="C269" s="2">
        <v>42.360599999999998</v>
      </c>
      <c r="D269" s="2">
        <v>-71.010599999999997</v>
      </c>
      <c r="E269" s="2">
        <v>40</v>
      </c>
      <c r="F269" s="2">
        <v>0</v>
      </c>
      <c r="G269" s="4" t="str">
        <f t="shared" si="20"/>
        <v>NO</v>
      </c>
      <c r="H269" s="4" t="str">
        <f t="shared" si="21"/>
        <v>TEMPLADO</v>
      </c>
      <c r="I269" s="4" t="str">
        <f t="shared" si="22"/>
        <v>NINGUNO</v>
      </c>
      <c r="J269" s="4" t="str">
        <f t="shared" si="23"/>
        <v>SECO</v>
      </c>
      <c r="K269" s="95" t="b">
        <f t="shared" si="24"/>
        <v>0</v>
      </c>
    </row>
    <row r="270" spans="1:11">
      <c r="A270" s="2" t="s">
        <v>241</v>
      </c>
      <c r="B270" s="2" t="s">
        <v>242</v>
      </c>
      <c r="C270" s="2">
        <v>42.360599999999998</v>
      </c>
      <c r="D270" s="2">
        <v>-71.010599999999997</v>
      </c>
      <c r="E270" s="2">
        <v>65</v>
      </c>
      <c r="F270" s="2">
        <v>0</v>
      </c>
      <c r="G270" s="4" t="str">
        <f t="shared" si="20"/>
        <v>NO</v>
      </c>
      <c r="H270" s="4" t="str">
        <f t="shared" si="21"/>
        <v>TEMPLADO</v>
      </c>
      <c r="I270" s="4" t="str">
        <f t="shared" si="22"/>
        <v>NINGUNO</v>
      </c>
      <c r="J270" s="4" t="str">
        <f t="shared" si="23"/>
        <v>SECO</v>
      </c>
      <c r="K270" s="95" t="b">
        <f t="shared" si="24"/>
        <v>0</v>
      </c>
    </row>
    <row r="271" spans="1:11">
      <c r="A271" s="2" t="s">
        <v>241</v>
      </c>
      <c r="B271" s="2" t="s">
        <v>242</v>
      </c>
      <c r="C271" s="2">
        <v>42.360599999999998</v>
      </c>
      <c r="D271" s="2">
        <v>-71.010599999999997</v>
      </c>
      <c r="E271" s="2">
        <v>64</v>
      </c>
      <c r="F271" s="2">
        <v>10</v>
      </c>
      <c r="G271" s="4" t="str">
        <f t="shared" si="20"/>
        <v>NO</v>
      </c>
      <c r="H271" s="4" t="str">
        <f t="shared" si="21"/>
        <v>TEMPLADO</v>
      </c>
      <c r="I271" s="4" t="str">
        <f t="shared" si="22"/>
        <v>LLUVIA</v>
      </c>
      <c r="J271" s="4" t="str">
        <f t="shared" si="23"/>
        <v>HUMEDO</v>
      </c>
      <c r="K271" s="95" t="b">
        <f t="shared" si="24"/>
        <v>0</v>
      </c>
    </row>
    <row r="272" spans="1:11">
      <c r="A272" s="2" t="s">
        <v>241</v>
      </c>
      <c r="B272" s="2" t="s">
        <v>242</v>
      </c>
      <c r="C272" s="2">
        <v>42.360599999999998</v>
      </c>
      <c r="D272" s="2">
        <v>-71.010599999999997</v>
      </c>
      <c r="E272" s="2">
        <v>50</v>
      </c>
      <c r="F272" s="2">
        <v>173</v>
      </c>
      <c r="G272" s="4" t="str">
        <f t="shared" si="20"/>
        <v>NO</v>
      </c>
      <c r="H272" s="4" t="str">
        <f t="shared" si="21"/>
        <v>TEMPLADO</v>
      </c>
      <c r="I272" s="4" t="str">
        <f t="shared" si="22"/>
        <v>LLUVIA</v>
      </c>
      <c r="J272" s="4" t="str">
        <f t="shared" si="23"/>
        <v>HUMEDO</v>
      </c>
      <c r="K272" s="95" t="b">
        <f t="shared" si="24"/>
        <v>0</v>
      </c>
    </row>
    <row r="273" spans="1:11">
      <c r="A273" s="2" t="s">
        <v>241</v>
      </c>
      <c r="B273" s="2" t="s">
        <v>242</v>
      </c>
      <c r="C273" s="2">
        <v>42.360599999999998</v>
      </c>
      <c r="D273" s="2">
        <v>-71.010599999999997</v>
      </c>
      <c r="E273" s="2">
        <v>50</v>
      </c>
      <c r="F273" s="2">
        <v>0</v>
      </c>
      <c r="G273" s="4" t="str">
        <f t="shared" si="20"/>
        <v>NO</v>
      </c>
      <c r="H273" s="4" t="str">
        <f t="shared" si="21"/>
        <v>TEMPLADO</v>
      </c>
      <c r="I273" s="4" t="str">
        <f t="shared" si="22"/>
        <v>NINGUNO</v>
      </c>
      <c r="J273" s="4" t="str">
        <f t="shared" si="23"/>
        <v>SECO</v>
      </c>
      <c r="K273" s="95" t="b">
        <f t="shared" si="24"/>
        <v>0</v>
      </c>
    </row>
    <row r="274" spans="1:11">
      <c r="A274" s="2" t="s">
        <v>241</v>
      </c>
      <c r="B274" s="2" t="s">
        <v>242</v>
      </c>
      <c r="C274" s="2">
        <v>42.360599999999998</v>
      </c>
      <c r="D274" s="2">
        <v>-71.010599999999997</v>
      </c>
      <c r="E274" s="2">
        <v>49</v>
      </c>
      <c r="F274" s="2">
        <v>0</v>
      </c>
      <c r="G274" s="4" t="str">
        <f t="shared" si="20"/>
        <v>NO</v>
      </c>
      <c r="H274" s="4" t="str">
        <f t="shared" si="21"/>
        <v>TEMPLADO</v>
      </c>
      <c r="I274" s="4" t="str">
        <f t="shared" si="22"/>
        <v>NINGUNO</v>
      </c>
      <c r="J274" s="4" t="str">
        <f t="shared" si="23"/>
        <v>SECO</v>
      </c>
      <c r="K274" s="95" t="b">
        <f t="shared" si="24"/>
        <v>0</v>
      </c>
    </row>
    <row r="275" spans="1:11">
      <c r="A275" s="2" t="s">
        <v>241</v>
      </c>
      <c r="B275" s="2" t="s">
        <v>242</v>
      </c>
      <c r="C275" s="2">
        <v>42.360599999999998</v>
      </c>
      <c r="D275" s="2">
        <v>-71.010599999999997</v>
      </c>
      <c r="E275" s="2">
        <v>45</v>
      </c>
      <c r="F275" s="2">
        <v>89</v>
      </c>
      <c r="G275" s="4" t="str">
        <f t="shared" si="20"/>
        <v>NO</v>
      </c>
      <c r="H275" s="4" t="str">
        <f t="shared" si="21"/>
        <v>TEMPLADO</v>
      </c>
      <c r="I275" s="4" t="str">
        <f t="shared" si="22"/>
        <v>LLUVIA</v>
      </c>
      <c r="J275" s="4" t="str">
        <f t="shared" si="23"/>
        <v>HUMEDO</v>
      </c>
      <c r="K275" s="95" t="b">
        <f t="shared" si="24"/>
        <v>0</v>
      </c>
    </row>
    <row r="276" spans="1:11">
      <c r="A276" s="2" t="s">
        <v>241</v>
      </c>
      <c r="B276" s="2" t="s">
        <v>242</v>
      </c>
      <c r="C276" s="2">
        <v>42.360599999999998</v>
      </c>
      <c r="D276" s="2">
        <v>-71.010599999999997</v>
      </c>
      <c r="E276" s="2">
        <v>52</v>
      </c>
      <c r="F276" s="2">
        <v>0</v>
      </c>
      <c r="G276" s="4" t="str">
        <f t="shared" si="20"/>
        <v>NO</v>
      </c>
      <c r="H276" s="4" t="str">
        <f t="shared" si="21"/>
        <v>TEMPLADO</v>
      </c>
      <c r="I276" s="4" t="str">
        <f t="shared" si="22"/>
        <v>NINGUNO</v>
      </c>
      <c r="J276" s="4" t="str">
        <f t="shared" si="23"/>
        <v>SECO</v>
      </c>
      <c r="K276" s="95" t="b">
        <f t="shared" si="24"/>
        <v>0</v>
      </c>
    </row>
    <row r="277" spans="1:11">
      <c r="A277" s="2" t="s">
        <v>241</v>
      </c>
      <c r="B277" s="2" t="s">
        <v>242</v>
      </c>
      <c r="C277" s="2">
        <v>42.360599999999998</v>
      </c>
      <c r="D277" s="2">
        <v>-71.010599999999997</v>
      </c>
      <c r="E277" s="2">
        <v>66</v>
      </c>
      <c r="F277" s="2">
        <v>0</v>
      </c>
      <c r="G277" s="4" t="str">
        <f t="shared" si="20"/>
        <v>NO</v>
      </c>
      <c r="H277" s="4" t="str">
        <f t="shared" si="21"/>
        <v>TEMPLADO</v>
      </c>
      <c r="I277" s="4" t="str">
        <f t="shared" si="22"/>
        <v>NINGUNO</v>
      </c>
      <c r="J277" s="4" t="str">
        <f t="shared" si="23"/>
        <v>SECO</v>
      </c>
      <c r="K277" s="95" t="b">
        <f t="shared" si="24"/>
        <v>0</v>
      </c>
    </row>
    <row r="278" spans="1:11">
      <c r="A278" s="2" t="s">
        <v>241</v>
      </c>
      <c r="B278" s="2" t="s">
        <v>242</v>
      </c>
      <c r="C278" s="2">
        <v>42.360599999999998</v>
      </c>
      <c r="D278" s="2">
        <v>-71.010599999999997</v>
      </c>
      <c r="E278" s="2">
        <v>65</v>
      </c>
      <c r="F278" s="2">
        <v>130</v>
      </c>
      <c r="G278" s="4" t="str">
        <f t="shared" si="20"/>
        <v>NO</v>
      </c>
      <c r="H278" s="4" t="str">
        <f t="shared" si="21"/>
        <v>TEMPLADO</v>
      </c>
      <c r="I278" s="4" t="str">
        <f t="shared" si="22"/>
        <v>LLUVIA</v>
      </c>
      <c r="J278" s="4" t="str">
        <f t="shared" si="23"/>
        <v>HUMEDO</v>
      </c>
      <c r="K278" s="95" t="b">
        <f t="shared" si="24"/>
        <v>0</v>
      </c>
    </row>
    <row r="279" spans="1:11">
      <c r="A279" s="2" t="s">
        <v>241</v>
      </c>
      <c r="B279" s="2" t="s">
        <v>242</v>
      </c>
      <c r="C279" s="2">
        <v>42.360599999999998</v>
      </c>
      <c r="D279" s="2">
        <v>-71.010599999999997</v>
      </c>
      <c r="E279" s="2">
        <v>46</v>
      </c>
      <c r="F279" s="2">
        <v>23</v>
      </c>
      <c r="G279" s="4" t="str">
        <f t="shared" si="20"/>
        <v>NO</v>
      </c>
      <c r="H279" s="4" t="str">
        <f t="shared" si="21"/>
        <v>TEMPLADO</v>
      </c>
      <c r="I279" s="4" t="str">
        <f t="shared" si="22"/>
        <v>LLUVIA</v>
      </c>
      <c r="J279" s="4" t="str">
        <f t="shared" si="23"/>
        <v>HUMEDO</v>
      </c>
      <c r="K279" s="95" t="b">
        <f t="shared" si="24"/>
        <v>0</v>
      </c>
    </row>
    <row r="280" spans="1:11">
      <c r="A280" s="2" t="s">
        <v>241</v>
      </c>
      <c r="B280" s="2" t="s">
        <v>242</v>
      </c>
      <c r="C280" s="2">
        <v>42.360599999999998</v>
      </c>
      <c r="D280" s="2">
        <v>-71.010599999999997</v>
      </c>
      <c r="E280" s="2">
        <v>61</v>
      </c>
      <c r="F280" s="2">
        <v>328</v>
      </c>
      <c r="G280" s="4" t="str">
        <f t="shared" si="20"/>
        <v>NO</v>
      </c>
      <c r="H280" s="4" t="str">
        <f t="shared" si="21"/>
        <v>TEMPLADO</v>
      </c>
      <c r="I280" s="4" t="str">
        <f t="shared" si="22"/>
        <v>LLUVIA</v>
      </c>
      <c r="J280" s="4" t="str">
        <f t="shared" si="23"/>
        <v>HUMEDO</v>
      </c>
      <c r="K280" s="95" t="b">
        <f t="shared" si="24"/>
        <v>0</v>
      </c>
    </row>
    <row r="281" spans="1:11">
      <c r="A281" s="2" t="s">
        <v>241</v>
      </c>
      <c r="B281" s="2" t="s">
        <v>242</v>
      </c>
      <c r="C281" s="2">
        <v>42.360599999999998</v>
      </c>
      <c r="D281" s="2">
        <v>-71.010599999999997</v>
      </c>
      <c r="E281" s="2">
        <v>44</v>
      </c>
      <c r="F281" s="2">
        <v>0</v>
      </c>
      <c r="G281" s="4" t="str">
        <f t="shared" si="20"/>
        <v>NO</v>
      </c>
      <c r="H281" s="4" t="str">
        <f t="shared" si="21"/>
        <v>TEMPLADO</v>
      </c>
      <c r="I281" s="4" t="str">
        <f t="shared" si="22"/>
        <v>NINGUNO</v>
      </c>
      <c r="J281" s="4" t="str">
        <f t="shared" si="23"/>
        <v>SECO</v>
      </c>
      <c r="K281" s="95" t="b">
        <f t="shared" si="24"/>
        <v>0</v>
      </c>
    </row>
    <row r="282" spans="1:11">
      <c r="A282" s="2" t="s">
        <v>241</v>
      </c>
      <c r="B282" s="2" t="s">
        <v>242</v>
      </c>
      <c r="C282" s="2">
        <v>42.360599999999998</v>
      </c>
      <c r="D282" s="2">
        <v>-71.010599999999997</v>
      </c>
      <c r="E282" s="2">
        <v>60</v>
      </c>
      <c r="F282" s="2">
        <v>0</v>
      </c>
      <c r="G282" s="4" t="str">
        <f t="shared" si="20"/>
        <v>NO</v>
      </c>
      <c r="H282" s="4" t="str">
        <f t="shared" si="21"/>
        <v>TEMPLADO</v>
      </c>
      <c r="I282" s="4" t="str">
        <f t="shared" si="22"/>
        <v>NINGUNO</v>
      </c>
      <c r="J282" s="4" t="str">
        <f t="shared" si="23"/>
        <v>SECO</v>
      </c>
      <c r="K282" s="95" t="b">
        <f t="shared" si="24"/>
        <v>0</v>
      </c>
    </row>
    <row r="283" spans="1:11">
      <c r="A283" s="2" t="s">
        <v>241</v>
      </c>
      <c r="B283" s="2" t="s">
        <v>242</v>
      </c>
      <c r="C283" s="2">
        <v>42.360599999999998</v>
      </c>
      <c r="D283" s="2">
        <v>-71.010599999999997</v>
      </c>
      <c r="E283" s="2">
        <v>44</v>
      </c>
      <c r="F283" s="2">
        <v>0</v>
      </c>
      <c r="G283" s="4" t="str">
        <f t="shared" si="20"/>
        <v>NO</v>
      </c>
      <c r="H283" s="4" t="str">
        <f t="shared" si="21"/>
        <v>TEMPLADO</v>
      </c>
      <c r="I283" s="4" t="str">
        <f t="shared" si="22"/>
        <v>NINGUNO</v>
      </c>
      <c r="J283" s="4" t="str">
        <f t="shared" si="23"/>
        <v>SECO</v>
      </c>
      <c r="K283" s="95" t="b">
        <f t="shared" si="24"/>
        <v>0</v>
      </c>
    </row>
    <row r="284" spans="1:11">
      <c r="A284" s="2" t="s">
        <v>241</v>
      </c>
      <c r="B284" s="2" t="s">
        <v>242</v>
      </c>
      <c r="C284" s="2">
        <v>42.360599999999998</v>
      </c>
      <c r="D284" s="2">
        <v>-71.010599999999997</v>
      </c>
      <c r="E284" s="2">
        <v>41</v>
      </c>
      <c r="F284" s="2">
        <v>0</v>
      </c>
      <c r="G284" s="4" t="str">
        <f t="shared" si="20"/>
        <v>NO</v>
      </c>
      <c r="H284" s="4" t="str">
        <f t="shared" si="21"/>
        <v>TEMPLADO</v>
      </c>
      <c r="I284" s="4" t="str">
        <f t="shared" si="22"/>
        <v>NINGUNO</v>
      </c>
      <c r="J284" s="4" t="str">
        <f t="shared" si="23"/>
        <v>SECO</v>
      </c>
      <c r="K284" s="95" t="b">
        <f t="shared" si="24"/>
        <v>0</v>
      </c>
    </row>
    <row r="285" spans="1:11">
      <c r="A285" s="2" t="s">
        <v>241</v>
      </c>
      <c r="B285" s="2" t="s">
        <v>242</v>
      </c>
      <c r="C285" s="2">
        <v>42.360599999999998</v>
      </c>
      <c r="D285" s="2">
        <v>-71.010599999999997</v>
      </c>
      <c r="E285" s="2">
        <v>64</v>
      </c>
      <c r="F285" s="2">
        <v>0</v>
      </c>
      <c r="G285" s="4" t="str">
        <f t="shared" si="20"/>
        <v>NO</v>
      </c>
      <c r="H285" s="4" t="str">
        <f t="shared" si="21"/>
        <v>TEMPLADO</v>
      </c>
      <c r="I285" s="4" t="str">
        <f t="shared" si="22"/>
        <v>NINGUNO</v>
      </c>
      <c r="J285" s="4" t="str">
        <f t="shared" si="23"/>
        <v>SECO</v>
      </c>
      <c r="K285" s="95" t="b">
        <f t="shared" si="24"/>
        <v>0</v>
      </c>
    </row>
    <row r="286" spans="1:11">
      <c r="A286" s="2" t="s">
        <v>241</v>
      </c>
      <c r="B286" s="2" t="s">
        <v>242</v>
      </c>
      <c r="C286" s="2">
        <v>42.360599999999998</v>
      </c>
      <c r="D286" s="2">
        <v>-71.010599999999997</v>
      </c>
      <c r="E286" s="2">
        <v>55</v>
      </c>
      <c r="F286" s="2">
        <v>13</v>
      </c>
      <c r="G286" s="4" t="str">
        <f t="shared" si="20"/>
        <v>NO</v>
      </c>
      <c r="H286" s="4" t="str">
        <f t="shared" si="21"/>
        <v>TEMPLADO</v>
      </c>
      <c r="I286" s="4" t="str">
        <f t="shared" si="22"/>
        <v>LLUVIA</v>
      </c>
      <c r="J286" s="4" t="str">
        <f t="shared" si="23"/>
        <v>HUMEDO</v>
      </c>
      <c r="K286" s="95" t="b">
        <f t="shared" si="24"/>
        <v>0</v>
      </c>
    </row>
    <row r="287" spans="1:11">
      <c r="A287" s="2" t="s">
        <v>241</v>
      </c>
      <c r="B287" s="2" t="s">
        <v>242</v>
      </c>
      <c r="C287" s="2">
        <v>42.360599999999998</v>
      </c>
      <c r="D287" s="2">
        <v>-71.010599999999997</v>
      </c>
      <c r="E287" s="2">
        <v>60</v>
      </c>
      <c r="F287" s="2">
        <v>0</v>
      </c>
      <c r="G287" s="4" t="str">
        <f t="shared" si="20"/>
        <v>NO</v>
      </c>
      <c r="H287" s="4" t="str">
        <f t="shared" si="21"/>
        <v>TEMPLADO</v>
      </c>
      <c r="I287" s="4" t="str">
        <f t="shared" si="22"/>
        <v>NINGUNO</v>
      </c>
      <c r="J287" s="4" t="str">
        <f t="shared" si="23"/>
        <v>SECO</v>
      </c>
      <c r="K287" s="95" t="b">
        <f t="shared" si="24"/>
        <v>0</v>
      </c>
    </row>
    <row r="288" spans="1:11">
      <c r="A288" s="2" t="s">
        <v>241</v>
      </c>
      <c r="B288" s="2" t="s">
        <v>242</v>
      </c>
      <c r="C288" s="2">
        <v>42.360599999999998</v>
      </c>
      <c r="D288" s="2">
        <v>-71.010599999999997</v>
      </c>
      <c r="E288" s="2">
        <v>60</v>
      </c>
      <c r="F288" s="2">
        <v>66</v>
      </c>
      <c r="G288" s="4" t="str">
        <f t="shared" si="20"/>
        <v>NO</v>
      </c>
      <c r="H288" s="4" t="str">
        <f t="shared" si="21"/>
        <v>TEMPLADO</v>
      </c>
      <c r="I288" s="4" t="str">
        <f t="shared" si="22"/>
        <v>LLUVIA</v>
      </c>
      <c r="J288" s="4" t="str">
        <f t="shared" si="23"/>
        <v>HUMEDO</v>
      </c>
      <c r="K288" s="95" t="b">
        <f t="shared" si="24"/>
        <v>0</v>
      </c>
    </row>
    <row r="289" spans="1:11">
      <c r="A289" s="2" t="s">
        <v>241</v>
      </c>
      <c r="B289" s="2" t="s">
        <v>242</v>
      </c>
      <c r="C289" s="2">
        <v>42.360599999999998</v>
      </c>
      <c r="D289" s="2">
        <v>-71.010599999999997</v>
      </c>
      <c r="E289" s="2">
        <v>56</v>
      </c>
      <c r="F289" s="2">
        <v>300</v>
      </c>
      <c r="G289" s="4" t="str">
        <f t="shared" si="20"/>
        <v>NO</v>
      </c>
      <c r="H289" s="4" t="str">
        <f t="shared" si="21"/>
        <v>TEMPLADO</v>
      </c>
      <c r="I289" s="4" t="str">
        <f t="shared" si="22"/>
        <v>LLUVIA</v>
      </c>
      <c r="J289" s="4" t="str">
        <f t="shared" si="23"/>
        <v>HUMEDO</v>
      </c>
      <c r="K289" s="95" t="b">
        <f t="shared" si="24"/>
        <v>0</v>
      </c>
    </row>
    <row r="290" spans="1:11">
      <c r="A290" s="2" t="s">
        <v>241</v>
      </c>
      <c r="B290" s="2" t="s">
        <v>242</v>
      </c>
      <c r="C290" s="2">
        <v>42.360599999999998</v>
      </c>
      <c r="D290" s="2">
        <v>-71.010599999999997</v>
      </c>
      <c r="E290" s="2">
        <v>66</v>
      </c>
      <c r="F290" s="2">
        <v>0</v>
      </c>
      <c r="G290" s="4" t="str">
        <f t="shared" si="20"/>
        <v>NO</v>
      </c>
      <c r="H290" s="4" t="str">
        <f t="shared" si="21"/>
        <v>TEMPLADO</v>
      </c>
      <c r="I290" s="4" t="str">
        <f t="shared" si="22"/>
        <v>NINGUNO</v>
      </c>
      <c r="J290" s="4" t="str">
        <f t="shared" si="23"/>
        <v>SECO</v>
      </c>
      <c r="K290" s="95" t="b">
        <f t="shared" si="24"/>
        <v>0</v>
      </c>
    </row>
    <row r="291" spans="1:11">
      <c r="A291" s="2" t="s">
        <v>241</v>
      </c>
      <c r="B291" s="2" t="s">
        <v>242</v>
      </c>
      <c r="C291" s="2">
        <v>42.360599999999998</v>
      </c>
      <c r="D291" s="2">
        <v>-71.010599999999997</v>
      </c>
      <c r="E291" s="2">
        <v>54</v>
      </c>
      <c r="F291" s="2">
        <v>0</v>
      </c>
      <c r="G291" s="4" t="str">
        <f t="shared" si="20"/>
        <v>NO</v>
      </c>
      <c r="H291" s="4" t="str">
        <f t="shared" si="21"/>
        <v>TEMPLADO</v>
      </c>
      <c r="I291" s="4" t="str">
        <f t="shared" si="22"/>
        <v>NINGUNO</v>
      </c>
      <c r="J291" s="4" t="str">
        <f t="shared" si="23"/>
        <v>SECO</v>
      </c>
      <c r="K291" s="95" t="b">
        <f t="shared" si="24"/>
        <v>0</v>
      </c>
    </row>
    <row r="292" spans="1:11">
      <c r="A292" s="2" t="s">
        <v>241</v>
      </c>
      <c r="B292" s="2" t="s">
        <v>242</v>
      </c>
      <c r="C292" s="2">
        <v>42.360599999999998</v>
      </c>
      <c r="D292" s="2">
        <v>-71.010599999999997</v>
      </c>
      <c r="E292" s="2">
        <v>44</v>
      </c>
      <c r="F292" s="2">
        <v>0</v>
      </c>
      <c r="G292" s="4" t="str">
        <f t="shared" si="20"/>
        <v>NO</v>
      </c>
      <c r="H292" s="4" t="str">
        <f t="shared" si="21"/>
        <v>TEMPLADO</v>
      </c>
      <c r="I292" s="4" t="str">
        <f t="shared" si="22"/>
        <v>NINGUNO</v>
      </c>
      <c r="J292" s="4" t="str">
        <f t="shared" si="23"/>
        <v>SECO</v>
      </c>
      <c r="K292" s="95" t="b">
        <f t="shared" si="24"/>
        <v>0</v>
      </c>
    </row>
    <row r="293" spans="1:11">
      <c r="A293" s="2" t="s">
        <v>241</v>
      </c>
      <c r="B293" s="2" t="s">
        <v>242</v>
      </c>
      <c r="C293" s="2">
        <v>42.360599999999998</v>
      </c>
      <c r="D293" s="2">
        <v>-71.010599999999997</v>
      </c>
      <c r="E293" s="2">
        <v>65</v>
      </c>
      <c r="F293" s="2">
        <v>0</v>
      </c>
      <c r="G293" s="4" t="str">
        <f t="shared" si="20"/>
        <v>NO</v>
      </c>
      <c r="H293" s="4" t="str">
        <f t="shared" si="21"/>
        <v>TEMPLADO</v>
      </c>
      <c r="I293" s="4" t="str">
        <f t="shared" si="22"/>
        <v>NINGUNO</v>
      </c>
      <c r="J293" s="4" t="str">
        <f t="shared" si="23"/>
        <v>SECO</v>
      </c>
      <c r="K293" s="95" t="b">
        <f t="shared" si="24"/>
        <v>0</v>
      </c>
    </row>
    <row r="294" spans="1:11">
      <c r="A294" s="2" t="s">
        <v>241</v>
      </c>
      <c r="B294" s="2" t="s">
        <v>242</v>
      </c>
      <c r="C294" s="2">
        <v>42.360599999999998</v>
      </c>
      <c r="D294" s="2">
        <v>-71.010599999999997</v>
      </c>
      <c r="E294" s="2">
        <v>65</v>
      </c>
      <c r="F294" s="2">
        <v>0</v>
      </c>
      <c r="G294" s="4" t="str">
        <f t="shared" si="20"/>
        <v>NO</v>
      </c>
      <c r="H294" s="4" t="str">
        <f t="shared" si="21"/>
        <v>TEMPLADO</v>
      </c>
      <c r="I294" s="4" t="str">
        <f t="shared" si="22"/>
        <v>NINGUNO</v>
      </c>
      <c r="J294" s="4" t="str">
        <f t="shared" si="23"/>
        <v>SECO</v>
      </c>
      <c r="K294" s="95" t="b">
        <f t="shared" si="24"/>
        <v>0</v>
      </c>
    </row>
    <row r="295" spans="1:11">
      <c r="A295" s="2" t="s">
        <v>241</v>
      </c>
      <c r="B295" s="2" t="s">
        <v>242</v>
      </c>
      <c r="C295" s="2">
        <v>42.360599999999998</v>
      </c>
      <c r="D295" s="2">
        <v>-71.010599999999997</v>
      </c>
      <c r="E295" s="2">
        <v>60</v>
      </c>
      <c r="F295" s="2">
        <v>5</v>
      </c>
      <c r="G295" s="4" t="str">
        <f t="shared" si="20"/>
        <v>NO</v>
      </c>
      <c r="H295" s="4" t="str">
        <f t="shared" si="21"/>
        <v>TEMPLADO</v>
      </c>
      <c r="I295" s="4" t="str">
        <f t="shared" si="22"/>
        <v>LLUVIA</v>
      </c>
      <c r="J295" s="4" t="str">
        <f t="shared" si="23"/>
        <v>HUMEDO</v>
      </c>
      <c r="K295" s="95" t="b">
        <f t="shared" si="24"/>
        <v>0</v>
      </c>
    </row>
    <row r="296" spans="1:11">
      <c r="A296" s="2" t="s">
        <v>241</v>
      </c>
      <c r="B296" s="2" t="s">
        <v>242</v>
      </c>
      <c r="C296" s="2">
        <v>42.360599999999998</v>
      </c>
      <c r="D296" s="2">
        <v>-71.010599999999997</v>
      </c>
      <c r="E296" s="2">
        <v>48</v>
      </c>
      <c r="F296" s="2">
        <v>0</v>
      </c>
      <c r="G296" s="4" t="str">
        <f t="shared" si="20"/>
        <v>NO</v>
      </c>
      <c r="H296" s="4" t="str">
        <f t="shared" si="21"/>
        <v>TEMPLADO</v>
      </c>
      <c r="I296" s="4" t="str">
        <f t="shared" si="22"/>
        <v>NINGUNO</v>
      </c>
      <c r="J296" s="4" t="str">
        <f t="shared" si="23"/>
        <v>SECO</v>
      </c>
      <c r="K296" s="95" t="b">
        <f t="shared" si="24"/>
        <v>0</v>
      </c>
    </row>
    <row r="297" spans="1:11">
      <c r="A297" s="2" t="s">
        <v>241</v>
      </c>
      <c r="B297" s="2" t="s">
        <v>242</v>
      </c>
      <c r="C297" s="2">
        <v>42.360599999999998</v>
      </c>
      <c r="D297" s="2">
        <v>-71.010599999999997</v>
      </c>
      <c r="E297" s="2">
        <v>45</v>
      </c>
      <c r="F297" s="2">
        <v>0</v>
      </c>
      <c r="G297" s="4" t="str">
        <f t="shared" si="20"/>
        <v>NO</v>
      </c>
      <c r="H297" s="4" t="str">
        <f t="shared" si="21"/>
        <v>TEMPLADO</v>
      </c>
      <c r="I297" s="4" t="str">
        <f t="shared" si="22"/>
        <v>NINGUNO</v>
      </c>
      <c r="J297" s="4" t="str">
        <f t="shared" si="23"/>
        <v>SECO</v>
      </c>
      <c r="K297" s="95" t="b">
        <f t="shared" si="24"/>
        <v>0</v>
      </c>
    </row>
    <row r="298" spans="1:11">
      <c r="A298" s="2" t="s">
        <v>241</v>
      </c>
      <c r="B298" s="2" t="s">
        <v>242</v>
      </c>
      <c r="C298" s="2">
        <v>42.360599999999998</v>
      </c>
      <c r="D298" s="2">
        <v>-71.010599999999997</v>
      </c>
      <c r="E298" s="2">
        <v>41</v>
      </c>
      <c r="F298" s="2">
        <v>3</v>
      </c>
      <c r="G298" s="4" t="str">
        <f t="shared" si="20"/>
        <v>NO</v>
      </c>
      <c r="H298" s="4" t="str">
        <f t="shared" si="21"/>
        <v>TEMPLADO</v>
      </c>
      <c r="I298" s="4" t="str">
        <f t="shared" si="22"/>
        <v>LLUVIA</v>
      </c>
      <c r="J298" s="4" t="str">
        <f t="shared" si="23"/>
        <v>HUMEDO</v>
      </c>
      <c r="K298" s="95" t="b">
        <f t="shared" si="24"/>
        <v>0</v>
      </c>
    </row>
    <row r="299" spans="1:11">
      <c r="A299" s="2" t="s">
        <v>241</v>
      </c>
      <c r="B299" s="2" t="s">
        <v>242</v>
      </c>
      <c r="C299" s="2">
        <v>42.360599999999998</v>
      </c>
      <c r="D299" s="2">
        <v>-71.010599999999997</v>
      </c>
      <c r="E299" s="2">
        <v>56</v>
      </c>
      <c r="F299" s="2">
        <v>3</v>
      </c>
      <c r="G299" s="4" t="str">
        <f t="shared" si="20"/>
        <v>NO</v>
      </c>
      <c r="H299" s="4" t="str">
        <f t="shared" si="21"/>
        <v>TEMPLADO</v>
      </c>
      <c r="I299" s="4" t="str">
        <f t="shared" si="22"/>
        <v>LLUVIA</v>
      </c>
      <c r="J299" s="4" t="str">
        <f t="shared" si="23"/>
        <v>HUMEDO</v>
      </c>
      <c r="K299" s="95" t="b">
        <f t="shared" si="24"/>
        <v>0</v>
      </c>
    </row>
    <row r="300" spans="1:11">
      <c r="A300" s="2" t="s">
        <v>241</v>
      </c>
      <c r="B300" s="2" t="s">
        <v>242</v>
      </c>
      <c r="C300" s="2">
        <v>42.360599999999998</v>
      </c>
      <c r="D300" s="2">
        <v>-71.010599999999997</v>
      </c>
      <c r="E300" s="2">
        <v>56</v>
      </c>
      <c r="F300" s="2">
        <v>0</v>
      </c>
      <c r="G300" s="4" t="str">
        <f t="shared" si="20"/>
        <v>NO</v>
      </c>
      <c r="H300" s="4" t="str">
        <f t="shared" si="21"/>
        <v>TEMPLADO</v>
      </c>
      <c r="I300" s="4" t="str">
        <f t="shared" si="22"/>
        <v>NINGUNO</v>
      </c>
      <c r="J300" s="4" t="str">
        <f t="shared" si="23"/>
        <v>SECO</v>
      </c>
      <c r="K300" s="95" t="b">
        <f t="shared" si="24"/>
        <v>0</v>
      </c>
    </row>
    <row r="301" spans="1:11">
      <c r="A301" s="2" t="s">
        <v>241</v>
      </c>
      <c r="B301" s="2" t="s">
        <v>242</v>
      </c>
      <c r="C301" s="2">
        <v>42.360599999999998</v>
      </c>
      <c r="D301" s="2">
        <v>-71.010599999999997</v>
      </c>
      <c r="E301" s="2">
        <v>58</v>
      </c>
      <c r="F301" s="2">
        <v>33</v>
      </c>
      <c r="G301" s="4" t="str">
        <f t="shared" si="20"/>
        <v>NO</v>
      </c>
      <c r="H301" s="4" t="str">
        <f t="shared" si="21"/>
        <v>TEMPLADO</v>
      </c>
      <c r="I301" s="4" t="str">
        <f t="shared" si="22"/>
        <v>LLUVIA</v>
      </c>
      <c r="J301" s="4" t="str">
        <f t="shared" si="23"/>
        <v>HUMEDO</v>
      </c>
      <c r="K301" s="95" t="b">
        <f t="shared" si="24"/>
        <v>0</v>
      </c>
    </row>
    <row r="302" spans="1:11">
      <c r="A302" s="2" t="s">
        <v>241</v>
      </c>
      <c r="B302" s="2" t="s">
        <v>242</v>
      </c>
      <c r="C302" s="2">
        <v>42.360599999999998</v>
      </c>
      <c r="D302" s="2">
        <v>-71.010599999999997</v>
      </c>
      <c r="E302" s="2">
        <v>62</v>
      </c>
      <c r="F302" s="2">
        <v>0</v>
      </c>
      <c r="G302" s="4" t="str">
        <f t="shared" si="20"/>
        <v>NO</v>
      </c>
      <c r="H302" s="4" t="str">
        <f t="shared" si="21"/>
        <v>TEMPLADO</v>
      </c>
      <c r="I302" s="4" t="str">
        <f t="shared" si="22"/>
        <v>NINGUNO</v>
      </c>
      <c r="J302" s="4" t="str">
        <f t="shared" si="23"/>
        <v>SECO</v>
      </c>
      <c r="K302" s="95" t="b">
        <f t="shared" si="24"/>
        <v>0</v>
      </c>
    </row>
    <row r="303" spans="1:11">
      <c r="A303" s="2" t="s">
        <v>241</v>
      </c>
      <c r="B303" s="2" t="s">
        <v>242</v>
      </c>
      <c r="C303" s="2">
        <v>42.360599999999998</v>
      </c>
      <c r="D303" s="2">
        <v>-71.010599999999997</v>
      </c>
      <c r="E303" s="2">
        <v>50</v>
      </c>
      <c r="F303" s="2">
        <v>0</v>
      </c>
      <c r="G303" s="4" t="str">
        <f t="shared" si="20"/>
        <v>NO</v>
      </c>
      <c r="H303" s="4" t="str">
        <f t="shared" si="21"/>
        <v>TEMPLADO</v>
      </c>
      <c r="I303" s="4" t="str">
        <f t="shared" si="22"/>
        <v>NINGUNO</v>
      </c>
      <c r="J303" s="4" t="str">
        <f t="shared" si="23"/>
        <v>SECO</v>
      </c>
      <c r="K303" s="95" t="b">
        <f t="shared" si="24"/>
        <v>0</v>
      </c>
    </row>
    <row r="304" spans="1:11">
      <c r="A304" s="2" t="s">
        <v>241</v>
      </c>
      <c r="B304" s="2" t="s">
        <v>242</v>
      </c>
      <c r="C304" s="2">
        <v>42.360599999999998</v>
      </c>
      <c r="D304" s="2">
        <v>-71.010599999999997</v>
      </c>
      <c r="E304" s="2">
        <v>42</v>
      </c>
      <c r="F304" s="2">
        <v>0</v>
      </c>
      <c r="G304" s="4" t="str">
        <f t="shared" si="20"/>
        <v>NO</v>
      </c>
      <c r="H304" s="4" t="str">
        <f t="shared" si="21"/>
        <v>TEMPLADO</v>
      </c>
      <c r="I304" s="4" t="str">
        <f t="shared" si="22"/>
        <v>NINGUNO</v>
      </c>
      <c r="J304" s="4" t="str">
        <f t="shared" si="23"/>
        <v>SECO</v>
      </c>
      <c r="K304" s="95" t="b">
        <f t="shared" si="24"/>
        <v>0</v>
      </c>
    </row>
    <row r="305" spans="1:11">
      <c r="A305" s="2" t="s">
        <v>241</v>
      </c>
      <c r="B305" s="2" t="s">
        <v>242</v>
      </c>
      <c r="C305" s="2">
        <v>42.360599999999998</v>
      </c>
      <c r="D305" s="2">
        <v>-71.010599999999997</v>
      </c>
      <c r="E305" s="2">
        <v>55</v>
      </c>
      <c r="F305" s="2">
        <v>0</v>
      </c>
      <c r="G305" s="4" t="str">
        <f t="shared" si="20"/>
        <v>NO</v>
      </c>
      <c r="H305" s="4" t="str">
        <f t="shared" si="21"/>
        <v>TEMPLADO</v>
      </c>
      <c r="I305" s="4" t="str">
        <f t="shared" si="22"/>
        <v>NINGUNO</v>
      </c>
      <c r="J305" s="4" t="str">
        <f t="shared" si="23"/>
        <v>SECO</v>
      </c>
      <c r="K305" s="95" t="b">
        <f t="shared" si="24"/>
        <v>0</v>
      </c>
    </row>
    <row r="306" spans="1:11">
      <c r="A306" s="2" t="s">
        <v>241</v>
      </c>
      <c r="B306" s="2" t="s">
        <v>242</v>
      </c>
      <c r="C306" s="2">
        <v>42.360599999999998</v>
      </c>
      <c r="D306" s="2">
        <v>-71.010599999999997</v>
      </c>
      <c r="E306" s="2">
        <v>55</v>
      </c>
      <c r="F306" s="2">
        <v>0</v>
      </c>
      <c r="G306" s="4" t="str">
        <f t="shared" si="20"/>
        <v>NO</v>
      </c>
      <c r="H306" s="4" t="str">
        <f t="shared" si="21"/>
        <v>TEMPLADO</v>
      </c>
      <c r="I306" s="4" t="str">
        <f t="shared" si="22"/>
        <v>NINGUNO</v>
      </c>
      <c r="J306" s="4" t="str">
        <f t="shared" si="23"/>
        <v>SECO</v>
      </c>
      <c r="K306" s="95" t="b">
        <f t="shared" si="24"/>
        <v>0</v>
      </c>
    </row>
    <row r="307" spans="1:11">
      <c r="A307" s="2" t="s">
        <v>241</v>
      </c>
      <c r="B307" s="2" t="s">
        <v>242</v>
      </c>
      <c r="C307" s="2">
        <v>42.360599999999998</v>
      </c>
      <c r="D307" s="2">
        <v>-71.010599999999997</v>
      </c>
      <c r="E307" s="2">
        <v>49</v>
      </c>
      <c r="F307" s="2">
        <v>0</v>
      </c>
      <c r="G307" s="4" t="str">
        <f t="shared" si="20"/>
        <v>NO</v>
      </c>
      <c r="H307" s="4" t="str">
        <f t="shared" si="21"/>
        <v>TEMPLADO</v>
      </c>
      <c r="I307" s="4" t="str">
        <f t="shared" si="22"/>
        <v>NINGUNO</v>
      </c>
      <c r="J307" s="4" t="str">
        <f t="shared" si="23"/>
        <v>SECO</v>
      </c>
      <c r="K307" s="95" t="b">
        <f t="shared" si="24"/>
        <v>0</v>
      </c>
    </row>
    <row r="308" spans="1:11">
      <c r="A308" s="2" t="s">
        <v>241</v>
      </c>
      <c r="B308" s="2" t="s">
        <v>242</v>
      </c>
      <c r="C308" s="2">
        <v>42.360599999999998</v>
      </c>
      <c r="D308" s="2">
        <v>-71.010599999999997</v>
      </c>
      <c r="E308" s="2">
        <v>68</v>
      </c>
      <c r="F308" s="2">
        <v>0</v>
      </c>
      <c r="G308" s="4" t="str">
        <f t="shared" si="20"/>
        <v>NO</v>
      </c>
      <c r="H308" s="4" t="str">
        <f t="shared" si="21"/>
        <v>TEMPLADO</v>
      </c>
      <c r="I308" s="4" t="str">
        <f t="shared" si="22"/>
        <v>NINGUNO</v>
      </c>
      <c r="J308" s="4" t="str">
        <f t="shared" si="23"/>
        <v>SECO</v>
      </c>
      <c r="K308" s="95" t="b">
        <f t="shared" si="24"/>
        <v>0</v>
      </c>
    </row>
    <row r="309" spans="1:11">
      <c r="A309" s="2" t="s">
        <v>241</v>
      </c>
      <c r="B309" s="2" t="s">
        <v>242</v>
      </c>
      <c r="C309" s="2">
        <v>42.360599999999998</v>
      </c>
      <c r="D309" s="2">
        <v>-71.010599999999997</v>
      </c>
      <c r="E309" s="2">
        <v>48</v>
      </c>
      <c r="F309" s="2">
        <v>198</v>
      </c>
      <c r="G309" s="4" t="str">
        <f t="shared" si="20"/>
        <v>NO</v>
      </c>
      <c r="H309" s="4" t="str">
        <f t="shared" si="21"/>
        <v>TEMPLADO</v>
      </c>
      <c r="I309" s="4" t="str">
        <f t="shared" si="22"/>
        <v>LLUVIA</v>
      </c>
      <c r="J309" s="4" t="str">
        <f t="shared" si="23"/>
        <v>HUMEDO</v>
      </c>
      <c r="K309" s="95" t="b">
        <f t="shared" si="24"/>
        <v>0</v>
      </c>
    </row>
    <row r="310" spans="1:11">
      <c r="A310" s="2" t="s">
        <v>241</v>
      </c>
      <c r="B310" s="2" t="s">
        <v>242</v>
      </c>
      <c r="C310" s="2">
        <v>42.360599999999998</v>
      </c>
      <c r="D310" s="2">
        <v>-71.010599999999997</v>
      </c>
      <c r="E310" s="2">
        <v>58</v>
      </c>
      <c r="F310" s="2">
        <v>97</v>
      </c>
      <c r="G310" s="4" t="str">
        <f t="shared" si="20"/>
        <v>NO</v>
      </c>
      <c r="H310" s="4" t="str">
        <f t="shared" si="21"/>
        <v>TEMPLADO</v>
      </c>
      <c r="I310" s="4" t="str">
        <f t="shared" si="22"/>
        <v>LLUVIA</v>
      </c>
      <c r="J310" s="4" t="str">
        <f t="shared" si="23"/>
        <v>HUMEDO</v>
      </c>
      <c r="K310" s="95" t="b">
        <f t="shared" si="24"/>
        <v>0</v>
      </c>
    </row>
    <row r="311" spans="1:11">
      <c r="A311" s="2" t="s">
        <v>241</v>
      </c>
      <c r="B311" s="2" t="s">
        <v>242</v>
      </c>
      <c r="C311" s="2">
        <v>42.360599999999998</v>
      </c>
      <c r="D311" s="2">
        <v>-71.010599999999997</v>
      </c>
      <c r="E311" s="2">
        <v>59</v>
      </c>
      <c r="F311" s="2">
        <v>0</v>
      </c>
      <c r="G311" s="4" t="str">
        <f t="shared" si="20"/>
        <v>NO</v>
      </c>
      <c r="H311" s="4" t="str">
        <f t="shared" si="21"/>
        <v>TEMPLADO</v>
      </c>
      <c r="I311" s="4" t="str">
        <f t="shared" si="22"/>
        <v>NINGUNO</v>
      </c>
      <c r="J311" s="4" t="str">
        <f t="shared" si="23"/>
        <v>SECO</v>
      </c>
      <c r="K311" s="95" t="b">
        <f t="shared" si="24"/>
        <v>0</v>
      </c>
    </row>
    <row r="312" spans="1:11">
      <c r="A312" s="2" t="s">
        <v>241</v>
      </c>
      <c r="B312" s="2" t="s">
        <v>242</v>
      </c>
      <c r="C312" s="2">
        <v>42.360599999999998</v>
      </c>
      <c r="D312" s="2">
        <v>-71.010599999999997</v>
      </c>
      <c r="E312" s="2">
        <v>57</v>
      </c>
      <c r="F312" s="2">
        <v>36</v>
      </c>
      <c r="G312" s="4" t="str">
        <f t="shared" si="20"/>
        <v>NO</v>
      </c>
      <c r="H312" s="4" t="str">
        <f t="shared" si="21"/>
        <v>TEMPLADO</v>
      </c>
      <c r="I312" s="4" t="str">
        <f t="shared" si="22"/>
        <v>LLUVIA</v>
      </c>
      <c r="J312" s="4" t="str">
        <f t="shared" si="23"/>
        <v>HUMEDO</v>
      </c>
      <c r="K312" s="95" t="b">
        <f t="shared" si="24"/>
        <v>0</v>
      </c>
    </row>
    <row r="313" spans="1:11">
      <c r="A313" s="2" t="s">
        <v>241</v>
      </c>
      <c r="B313" s="2" t="s">
        <v>242</v>
      </c>
      <c r="C313" s="2">
        <v>42.360599999999998</v>
      </c>
      <c r="D313" s="2">
        <v>-71.010599999999997</v>
      </c>
      <c r="E313" s="2">
        <v>52</v>
      </c>
      <c r="F313" s="2">
        <v>109</v>
      </c>
      <c r="G313" s="4" t="str">
        <f t="shared" si="20"/>
        <v>NO</v>
      </c>
      <c r="H313" s="4" t="str">
        <f t="shared" si="21"/>
        <v>TEMPLADO</v>
      </c>
      <c r="I313" s="4" t="str">
        <f t="shared" si="22"/>
        <v>LLUVIA</v>
      </c>
      <c r="J313" s="4" t="str">
        <f t="shared" si="23"/>
        <v>HUMEDO</v>
      </c>
      <c r="K313" s="95" t="b">
        <f t="shared" si="24"/>
        <v>0</v>
      </c>
    </row>
    <row r="314" spans="1:11">
      <c r="A314" s="2" t="s">
        <v>241</v>
      </c>
      <c r="B314" s="2" t="s">
        <v>242</v>
      </c>
      <c r="C314" s="2">
        <v>42.360599999999998</v>
      </c>
      <c r="D314" s="2">
        <v>-71.010599999999997</v>
      </c>
      <c r="E314" s="2">
        <v>69</v>
      </c>
      <c r="F314" s="2">
        <v>15</v>
      </c>
      <c r="G314" s="4" t="str">
        <f t="shared" si="20"/>
        <v>NO</v>
      </c>
      <c r="H314" s="4" t="str">
        <f t="shared" si="21"/>
        <v>TEMPLADO</v>
      </c>
      <c r="I314" s="4" t="str">
        <f t="shared" si="22"/>
        <v>LLUVIA</v>
      </c>
      <c r="J314" s="4" t="str">
        <f t="shared" si="23"/>
        <v>HUMEDO</v>
      </c>
      <c r="K314" s="95" t="b">
        <f t="shared" si="24"/>
        <v>0</v>
      </c>
    </row>
    <row r="315" spans="1:11">
      <c r="A315" s="2" t="s">
        <v>241</v>
      </c>
      <c r="B315" s="2" t="s">
        <v>242</v>
      </c>
      <c r="C315" s="2">
        <v>42.360599999999998</v>
      </c>
      <c r="D315" s="2">
        <v>-71.010599999999997</v>
      </c>
      <c r="E315" s="2">
        <v>59</v>
      </c>
      <c r="F315" s="2">
        <v>18</v>
      </c>
      <c r="G315" s="4" t="str">
        <f t="shared" si="20"/>
        <v>NO</v>
      </c>
      <c r="H315" s="4" t="str">
        <f t="shared" si="21"/>
        <v>TEMPLADO</v>
      </c>
      <c r="I315" s="4" t="str">
        <f t="shared" si="22"/>
        <v>LLUVIA</v>
      </c>
      <c r="J315" s="4" t="str">
        <f t="shared" si="23"/>
        <v>HUMEDO</v>
      </c>
      <c r="K315" s="95" t="b">
        <f t="shared" si="24"/>
        <v>0</v>
      </c>
    </row>
    <row r="316" spans="1:11">
      <c r="A316" s="2" t="s">
        <v>241</v>
      </c>
      <c r="B316" s="2" t="s">
        <v>242</v>
      </c>
      <c r="C316" s="2">
        <v>42.360599999999998</v>
      </c>
      <c r="D316" s="2">
        <v>-71.010599999999997</v>
      </c>
      <c r="E316" s="2">
        <v>54</v>
      </c>
      <c r="F316" s="2">
        <v>0</v>
      </c>
      <c r="G316" s="4" t="str">
        <f t="shared" si="20"/>
        <v>NO</v>
      </c>
      <c r="H316" s="4" t="str">
        <f t="shared" si="21"/>
        <v>TEMPLADO</v>
      </c>
      <c r="I316" s="4" t="str">
        <f t="shared" si="22"/>
        <v>NINGUNO</v>
      </c>
      <c r="J316" s="4" t="str">
        <f t="shared" si="23"/>
        <v>SECO</v>
      </c>
      <c r="K316" s="95" t="b">
        <f t="shared" si="24"/>
        <v>0</v>
      </c>
    </row>
    <row r="317" spans="1:11">
      <c r="A317" s="2" t="s">
        <v>241</v>
      </c>
      <c r="B317" s="2" t="s">
        <v>242</v>
      </c>
      <c r="C317" s="2">
        <v>42.360599999999998</v>
      </c>
      <c r="D317" s="2">
        <v>-71.010599999999997</v>
      </c>
      <c r="E317" s="2">
        <v>50</v>
      </c>
      <c r="F317" s="2">
        <v>0</v>
      </c>
      <c r="G317" s="4" t="str">
        <f t="shared" si="20"/>
        <v>NO</v>
      </c>
      <c r="H317" s="4" t="str">
        <f t="shared" si="21"/>
        <v>TEMPLADO</v>
      </c>
      <c r="I317" s="4" t="str">
        <f t="shared" si="22"/>
        <v>NINGUNO</v>
      </c>
      <c r="J317" s="4" t="str">
        <f t="shared" si="23"/>
        <v>SECO</v>
      </c>
      <c r="K317" s="95" t="b">
        <f t="shared" si="24"/>
        <v>0</v>
      </c>
    </row>
    <row r="318" spans="1:11">
      <c r="A318" s="2" t="s">
        <v>241</v>
      </c>
      <c r="B318" s="2" t="s">
        <v>242</v>
      </c>
      <c r="C318" s="2">
        <v>42.360599999999998</v>
      </c>
      <c r="D318" s="2">
        <v>-71.010599999999997</v>
      </c>
      <c r="E318" s="2">
        <v>40</v>
      </c>
      <c r="F318" s="2">
        <v>0</v>
      </c>
      <c r="G318" s="4" t="str">
        <f t="shared" si="20"/>
        <v>NO</v>
      </c>
      <c r="H318" s="4" t="str">
        <f t="shared" si="21"/>
        <v>TEMPLADO</v>
      </c>
      <c r="I318" s="4" t="str">
        <f t="shared" si="22"/>
        <v>NINGUNO</v>
      </c>
      <c r="J318" s="4" t="str">
        <f t="shared" si="23"/>
        <v>SECO</v>
      </c>
      <c r="K318" s="95" t="b">
        <f t="shared" si="24"/>
        <v>0</v>
      </c>
    </row>
    <row r="319" spans="1:11">
      <c r="A319" s="2" t="s">
        <v>241</v>
      </c>
      <c r="B319" s="2" t="s">
        <v>242</v>
      </c>
      <c r="C319" s="2">
        <v>42.360599999999998</v>
      </c>
      <c r="D319" s="2">
        <v>-71.010599999999997</v>
      </c>
      <c r="E319" s="2">
        <v>46</v>
      </c>
      <c r="F319" s="2">
        <v>0</v>
      </c>
      <c r="G319" s="4" t="str">
        <f t="shared" si="20"/>
        <v>NO</v>
      </c>
      <c r="H319" s="4" t="str">
        <f t="shared" si="21"/>
        <v>TEMPLADO</v>
      </c>
      <c r="I319" s="4" t="str">
        <f t="shared" si="22"/>
        <v>NINGUNO</v>
      </c>
      <c r="J319" s="4" t="str">
        <f t="shared" si="23"/>
        <v>SECO</v>
      </c>
      <c r="K319" s="95" t="b">
        <f t="shared" si="24"/>
        <v>0</v>
      </c>
    </row>
    <row r="320" spans="1:11">
      <c r="A320" s="2" t="s">
        <v>241</v>
      </c>
      <c r="B320" s="2" t="s">
        <v>242</v>
      </c>
      <c r="C320" s="2">
        <v>42.360599999999998</v>
      </c>
      <c r="D320" s="2">
        <v>-71.010599999999997</v>
      </c>
      <c r="E320" s="2">
        <v>42</v>
      </c>
      <c r="F320" s="2">
        <v>0</v>
      </c>
      <c r="G320" s="4" t="str">
        <f t="shared" si="20"/>
        <v>NO</v>
      </c>
      <c r="H320" s="4" t="str">
        <f t="shared" si="21"/>
        <v>TEMPLADO</v>
      </c>
      <c r="I320" s="4" t="str">
        <f t="shared" si="22"/>
        <v>NINGUNO</v>
      </c>
      <c r="J320" s="4" t="str">
        <f t="shared" si="23"/>
        <v>SECO</v>
      </c>
      <c r="K320" s="95" t="b">
        <f t="shared" si="24"/>
        <v>0</v>
      </c>
    </row>
    <row r="321" spans="1:11">
      <c r="A321" s="2" t="s">
        <v>241</v>
      </c>
      <c r="B321" s="2" t="s">
        <v>242</v>
      </c>
      <c r="C321" s="2">
        <v>42.360599999999998</v>
      </c>
      <c r="D321" s="2">
        <v>-71.010599999999997</v>
      </c>
      <c r="E321" s="2">
        <v>58</v>
      </c>
      <c r="F321" s="2">
        <v>10</v>
      </c>
      <c r="G321" s="4" t="str">
        <f t="shared" si="20"/>
        <v>NO</v>
      </c>
      <c r="H321" s="4" t="str">
        <f t="shared" si="21"/>
        <v>TEMPLADO</v>
      </c>
      <c r="I321" s="4" t="str">
        <f t="shared" si="22"/>
        <v>LLUVIA</v>
      </c>
      <c r="J321" s="4" t="str">
        <f t="shared" si="23"/>
        <v>HUMEDO</v>
      </c>
      <c r="K321" s="95" t="b">
        <f t="shared" si="24"/>
        <v>0</v>
      </c>
    </row>
    <row r="322" spans="1:11">
      <c r="A322" s="2" t="s">
        <v>241</v>
      </c>
      <c r="B322" s="2" t="s">
        <v>242</v>
      </c>
      <c r="C322" s="2">
        <v>42.360599999999998</v>
      </c>
      <c r="D322" s="2">
        <v>-71.010599999999997</v>
      </c>
      <c r="E322" s="2">
        <v>68</v>
      </c>
      <c r="F322" s="2">
        <v>229</v>
      </c>
      <c r="G322" s="4" t="str">
        <f t="shared" si="20"/>
        <v>NO</v>
      </c>
      <c r="H322" s="4" t="str">
        <f t="shared" si="21"/>
        <v>TEMPLADO</v>
      </c>
      <c r="I322" s="4" t="str">
        <f t="shared" si="22"/>
        <v>LLUVIA</v>
      </c>
      <c r="J322" s="4" t="str">
        <f t="shared" si="23"/>
        <v>HUMEDO</v>
      </c>
      <c r="K322" s="95" t="b">
        <f t="shared" si="24"/>
        <v>0</v>
      </c>
    </row>
    <row r="323" spans="1:11">
      <c r="A323" s="2" t="s">
        <v>241</v>
      </c>
      <c r="B323" s="2" t="s">
        <v>242</v>
      </c>
      <c r="C323" s="2">
        <v>42.360599999999998</v>
      </c>
      <c r="D323" s="2">
        <v>-71.010599999999997</v>
      </c>
      <c r="E323" s="2">
        <v>41</v>
      </c>
      <c r="F323" s="2">
        <v>0</v>
      </c>
      <c r="G323" s="4" t="str">
        <f t="shared" ref="G323:G386" si="25">IFERROR(IF(E323&lt;32,"SI","NO"),"OTRO")</f>
        <v>NO</v>
      </c>
      <c r="H323" s="4" t="str">
        <f t="shared" ref="H323:H386" si="26">IFERROR(IF(E323&lt;40,"FRIO",IF(E323&gt;80,"CALIENTE","TEMPLADO")),"OTRO")</f>
        <v>TEMPLADO</v>
      </c>
      <c r="I323" s="4" t="str">
        <f t="shared" ref="I323:I386" si="27">IF(AND(F323&gt;0,G323="SI"),"NIEVE",IF(AND(F323&gt;0,G323="NO"),"LLUVIA","NINGUNO"))</f>
        <v>NINGUNO</v>
      </c>
      <c r="J323" s="4" t="str">
        <f t="shared" ref="J323:J386" si="28">IF(F323&lt;&gt;0,"HUMEDO","SECO")</f>
        <v>SECO</v>
      </c>
      <c r="K323" s="95" t="b">
        <f t="shared" ref="K323:K386" si="29">OR(ISBLANK(E323),ISERROR(E323))</f>
        <v>0</v>
      </c>
    </row>
    <row r="324" spans="1:11">
      <c r="A324" s="2" t="s">
        <v>241</v>
      </c>
      <c r="B324" s="2" t="s">
        <v>242</v>
      </c>
      <c r="C324" s="2">
        <v>42.360599999999998</v>
      </c>
      <c r="D324" s="2">
        <v>-71.010599999999997</v>
      </c>
      <c r="E324" s="2">
        <v>57</v>
      </c>
      <c r="F324" s="2">
        <v>0</v>
      </c>
      <c r="G324" s="4" t="str">
        <f t="shared" si="25"/>
        <v>NO</v>
      </c>
      <c r="H324" s="4" t="str">
        <f t="shared" si="26"/>
        <v>TEMPLADO</v>
      </c>
      <c r="I324" s="4" t="str">
        <f t="shared" si="27"/>
        <v>NINGUNO</v>
      </c>
      <c r="J324" s="4" t="str">
        <f t="shared" si="28"/>
        <v>SECO</v>
      </c>
      <c r="K324" s="95" t="b">
        <f t="shared" si="29"/>
        <v>0</v>
      </c>
    </row>
    <row r="325" spans="1:11">
      <c r="A325" s="2" t="s">
        <v>241</v>
      </c>
      <c r="B325" s="2" t="s">
        <v>242</v>
      </c>
      <c r="C325" s="2">
        <v>42.360599999999998</v>
      </c>
      <c r="D325" s="2">
        <v>-71.010599999999997</v>
      </c>
      <c r="E325" s="2">
        <v>54</v>
      </c>
      <c r="F325" s="2">
        <v>0</v>
      </c>
      <c r="G325" s="4" t="str">
        <f t="shared" si="25"/>
        <v>NO</v>
      </c>
      <c r="H325" s="4" t="str">
        <f t="shared" si="26"/>
        <v>TEMPLADO</v>
      </c>
      <c r="I325" s="4" t="str">
        <f t="shared" si="27"/>
        <v>NINGUNO</v>
      </c>
      <c r="J325" s="4" t="str">
        <f t="shared" si="28"/>
        <v>SECO</v>
      </c>
      <c r="K325" s="95" t="b">
        <f t="shared" si="29"/>
        <v>0</v>
      </c>
    </row>
    <row r="326" spans="1:11">
      <c r="A326" s="2" t="s">
        <v>241</v>
      </c>
      <c r="B326" s="2" t="s">
        <v>242</v>
      </c>
      <c r="C326" s="2">
        <v>42.360599999999998</v>
      </c>
      <c r="D326" s="2">
        <v>-71.010599999999997</v>
      </c>
      <c r="E326" s="2">
        <v>60</v>
      </c>
      <c r="F326" s="2">
        <v>0</v>
      </c>
      <c r="G326" s="4" t="str">
        <f t="shared" si="25"/>
        <v>NO</v>
      </c>
      <c r="H326" s="4" t="str">
        <f t="shared" si="26"/>
        <v>TEMPLADO</v>
      </c>
      <c r="I326" s="4" t="str">
        <f t="shared" si="27"/>
        <v>NINGUNO</v>
      </c>
      <c r="J326" s="4" t="str">
        <f t="shared" si="28"/>
        <v>SECO</v>
      </c>
      <c r="K326" s="95" t="b">
        <f t="shared" si="29"/>
        <v>0</v>
      </c>
    </row>
    <row r="327" spans="1:11">
      <c r="A327" s="2" t="s">
        <v>241</v>
      </c>
      <c r="B327" s="2" t="s">
        <v>242</v>
      </c>
      <c r="C327" s="2">
        <v>42.360599999999998</v>
      </c>
      <c r="D327" s="2">
        <v>-71.010599999999997</v>
      </c>
      <c r="E327" s="2">
        <v>55</v>
      </c>
      <c r="F327" s="2">
        <v>0</v>
      </c>
      <c r="G327" s="4" t="str">
        <f t="shared" si="25"/>
        <v>NO</v>
      </c>
      <c r="H327" s="4" t="str">
        <f t="shared" si="26"/>
        <v>TEMPLADO</v>
      </c>
      <c r="I327" s="4" t="str">
        <f t="shared" si="27"/>
        <v>NINGUNO</v>
      </c>
      <c r="J327" s="4" t="str">
        <f t="shared" si="28"/>
        <v>SECO</v>
      </c>
      <c r="K327" s="95" t="b">
        <f t="shared" si="29"/>
        <v>0</v>
      </c>
    </row>
    <row r="328" spans="1:11">
      <c r="A328" s="2" t="s">
        <v>241</v>
      </c>
      <c r="B328" s="2" t="s">
        <v>242</v>
      </c>
      <c r="C328" s="2">
        <v>42.360599999999998</v>
      </c>
      <c r="D328" s="2">
        <v>-71.010599999999997</v>
      </c>
      <c r="E328" s="2">
        <v>64</v>
      </c>
      <c r="F328" s="2">
        <v>0</v>
      </c>
      <c r="G328" s="4" t="str">
        <f t="shared" si="25"/>
        <v>NO</v>
      </c>
      <c r="H328" s="4" t="str">
        <f t="shared" si="26"/>
        <v>TEMPLADO</v>
      </c>
      <c r="I328" s="4" t="str">
        <f t="shared" si="27"/>
        <v>NINGUNO</v>
      </c>
      <c r="J328" s="4" t="str">
        <f t="shared" si="28"/>
        <v>SECO</v>
      </c>
      <c r="K328" s="95" t="b">
        <f t="shared" si="29"/>
        <v>0</v>
      </c>
    </row>
    <row r="329" spans="1:11">
      <c r="A329" s="2" t="s">
        <v>241</v>
      </c>
      <c r="B329" s="2" t="s">
        <v>242</v>
      </c>
      <c r="C329" s="2">
        <v>42.360599999999998</v>
      </c>
      <c r="D329" s="2">
        <v>-71.010599999999997</v>
      </c>
      <c r="E329" s="2">
        <v>44</v>
      </c>
      <c r="F329" s="2">
        <v>0</v>
      </c>
      <c r="G329" s="4" t="str">
        <f t="shared" si="25"/>
        <v>NO</v>
      </c>
      <c r="H329" s="4" t="str">
        <f t="shared" si="26"/>
        <v>TEMPLADO</v>
      </c>
      <c r="I329" s="4" t="str">
        <f t="shared" si="27"/>
        <v>NINGUNO</v>
      </c>
      <c r="J329" s="4" t="str">
        <f t="shared" si="28"/>
        <v>SECO</v>
      </c>
      <c r="K329" s="95" t="b">
        <f t="shared" si="29"/>
        <v>0</v>
      </c>
    </row>
    <row r="330" spans="1:11">
      <c r="A330" s="2" t="s">
        <v>241</v>
      </c>
      <c r="B330" s="2" t="s">
        <v>242</v>
      </c>
      <c r="C330" s="2">
        <v>42.360599999999998</v>
      </c>
      <c r="D330" s="2">
        <v>-71.010599999999997</v>
      </c>
      <c r="E330" s="2">
        <v>48</v>
      </c>
      <c r="F330" s="2">
        <v>0</v>
      </c>
      <c r="G330" s="4" t="str">
        <f t="shared" si="25"/>
        <v>NO</v>
      </c>
      <c r="H330" s="4" t="str">
        <f t="shared" si="26"/>
        <v>TEMPLADO</v>
      </c>
      <c r="I330" s="4" t="str">
        <f t="shared" si="27"/>
        <v>NINGUNO</v>
      </c>
      <c r="J330" s="4" t="str">
        <f t="shared" si="28"/>
        <v>SECO</v>
      </c>
      <c r="K330" s="95" t="b">
        <f t="shared" si="29"/>
        <v>0</v>
      </c>
    </row>
    <row r="331" spans="1:11">
      <c r="A331" s="2" t="s">
        <v>241</v>
      </c>
      <c r="B331" s="2" t="s">
        <v>242</v>
      </c>
      <c r="C331" s="2">
        <v>42.360599999999998</v>
      </c>
      <c r="D331" s="2">
        <v>-71.010599999999997</v>
      </c>
      <c r="E331" s="2">
        <v>46</v>
      </c>
      <c r="F331" s="2">
        <v>41</v>
      </c>
      <c r="G331" s="4" t="str">
        <f t="shared" si="25"/>
        <v>NO</v>
      </c>
      <c r="H331" s="4" t="str">
        <f t="shared" si="26"/>
        <v>TEMPLADO</v>
      </c>
      <c r="I331" s="4" t="str">
        <f t="shared" si="27"/>
        <v>LLUVIA</v>
      </c>
      <c r="J331" s="4" t="str">
        <f t="shared" si="28"/>
        <v>HUMEDO</v>
      </c>
      <c r="K331" s="95" t="b">
        <f t="shared" si="29"/>
        <v>0</v>
      </c>
    </row>
    <row r="332" spans="1:11">
      <c r="A332" s="2" t="s">
        <v>241</v>
      </c>
      <c r="B332" s="2" t="s">
        <v>242</v>
      </c>
      <c r="C332" s="2">
        <v>42.360599999999998</v>
      </c>
      <c r="D332" s="2">
        <v>-71.010599999999997</v>
      </c>
      <c r="E332" s="2">
        <v>60</v>
      </c>
      <c r="F332" s="2">
        <v>0</v>
      </c>
      <c r="G332" s="4" t="str">
        <f t="shared" si="25"/>
        <v>NO</v>
      </c>
      <c r="H332" s="4" t="str">
        <f t="shared" si="26"/>
        <v>TEMPLADO</v>
      </c>
      <c r="I332" s="4" t="str">
        <f t="shared" si="27"/>
        <v>NINGUNO</v>
      </c>
      <c r="J332" s="4" t="str">
        <f t="shared" si="28"/>
        <v>SECO</v>
      </c>
      <c r="K332" s="95" t="b">
        <f t="shared" si="29"/>
        <v>0</v>
      </c>
    </row>
    <row r="333" spans="1:11">
      <c r="A333" s="2" t="s">
        <v>241</v>
      </c>
      <c r="B333" s="2" t="s">
        <v>242</v>
      </c>
      <c r="C333" s="2">
        <v>42.360599999999998</v>
      </c>
      <c r="D333" s="2">
        <v>-71.010599999999997</v>
      </c>
      <c r="E333" s="2">
        <v>50</v>
      </c>
      <c r="F333" s="2">
        <v>0</v>
      </c>
      <c r="G333" s="4" t="str">
        <f t="shared" si="25"/>
        <v>NO</v>
      </c>
      <c r="H333" s="4" t="str">
        <f t="shared" si="26"/>
        <v>TEMPLADO</v>
      </c>
      <c r="I333" s="4" t="str">
        <f t="shared" si="27"/>
        <v>NINGUNO</v>
      </c>
      <c r="J333" s="4" t="str">
        <f t="shared" si="28"/>
        <v>SECO</v>
      </c>
      <c r="K333" s="95" t="b">
        <f t="shared" si="29"/>
        <v>0</v>
      </c>
    </row>
    <row r="334" spans="1:11">
      <c r="A334" s="2" t="s">
        <v>241</v>
      </c>
      <c r="B334" s="2" t="s">
        <v>242</v>
      </c>
      <c r="C334" s="2">
        <v>42.360599999999998</v>
      </c>
      <c r="D334" s="2">
        <v>-71.010599999999997</v>
      </c>
      <c r="E334" s="2">
        <v>59</v>
      </c>
      <c r="F334" s="2">
        <v>0</v>
      </c>
      <c r="G334" s="4" t="str">
        <f t="shared" si="25"/>
        <v>NO</v>
      </c>
      <c r="H334" s="4" t="str">
        <f t="shared" si="26"/>
        <v>TEMPLADO</v>
      </c>
      <c r="I334" s="4" t="str">
        <f t="shared" si="27"/>
        <v>NINGUNO</v>
      </c>
      <c r="J334" s="4" t="str">
        <f t="shared" si="28"/>
        <v>SECO</v>
      </c>
      <c r="K334" s="95" t="b">
        <f t="shared" si="29"/>
        <v>0</v>
      </c>
    </row>
    <row r="335" spans="1:11">
      <c r="A335" s="2" t="s">
        <v>241</v>
      </c>
      <c r="B335" s="2" t="s">
        <v>242</v>
      </c>
      <c r="C335" s="2">
        <v>42.360599999999998</v>
      </c>
      <c r="D335" s="2">
        <v>-71.010599999999997</v>
      </c>
      <c r="E335" s="2">
        <v>52</v>
      </c>
      <c r="F335" s="2">
        <v>0</v>
      </c>
      <c r="G335" s="4" t="str">
        <f t="shared" si="25"/>
        <v>NO</v>
      </c>
      <c r="H335" s="4" t="str">
        <f t="shared" si="26"/>
        <v>TEMPLADO</v>
      </c>
      <c r="I335" s="4" t="str">
        <f t="shared" si="27"/>
        <v>NINGUNO</v>
      </c>
      <c r="J335" s="4" t="str">
        <f t="shared" si="28"/>
        <v>SECO</v>
      </c>
      <c r="K335" s="95" t="b">
        <f t="shared" si="29"/>
        <v>0</v>
      </c>
    </row>
    <row r="336" spans="1:11">
      <c r="A336" s="2" t="s">
        <v>241</v>
      </c>
      <c r="B336" s="2" t="s">
        <v>242</v>
      </c>
      <c r="C336" s="2">
        <v>42.360599999999998</v>
      </c>
      <c r="D336" s="2">
        <v>-71.010599999999997</v>
      </c>
      <c r="E336" s="2">
        <v>37</v>
      </c>
      <c r="F336" s="2">
        <v>97</v>
      </c>
      <c r="G336" s="4" t="str">
        <f t="shared" si="25"/>
        <v>NO</v>
      </c>
      <c r="H336" s="4" t="str">
        <f t="shared" si="26"/>
        <v>FRIO</v>
      </c>
      <c r="I336" s="4" t="str">
        <f t="shared" si="27"/>
        <v>LLUVIA</v>
      </c>
      <c r="J336" s="4" t="str">
        <f t="shared" si="28"/>
        <v>HUMEDO</v>
      </c>
      <c r="K336" s="95" t="b">
        <f t="shared" si="29"/>
        <v>0</v>
      </c>
    </row>
    <row r="337" spans="1:11">
      <c r="A337" s="2" t="s">
        <v>241</v>
      </c>
      <c r="B337" s="2" t="s">
        <v>242</v>
      </c>
      <c r="C337" s="2">
        <v>42.360599999999998</v>
      </c>
      <c r="D337" s="2">
        <v>-71.010599999999997</v>
      </c>
      <c r="E337" s="2">
        <v>20</v>
      </c>
      <c r="F337" s="2">
        <v>0</v>
      </c>
      <c r="G337" s="4" t="str">
        <f t="shared" si="25"/>
        <v>SI</v>
      </c>
      <c r="H337" s="4" t="str">
        <f t="shared" si="26"/>
        <v>FRIO</v>
      </c>
      <c r="I337" s="4" t="str">
        <f t="shared" si="27"/>
        <v>NINGUNO</v>
      </c>
      <c r="J337" s="4" t="str">
        <f t="shared" si="28"/>
        <v>SECO</v>
      </c>
      <c r="K337" s="95" t="b">
        <f t="shared" si="29"/>
        <v>0</v>
      </c>
    </row>
    <row r="338" spans="1:11">
      <c r="A338" s="2" t="s">
        <v>241</v>
      </c>
      <c r="B338" s="2" t="s">
        <v>242</v>
      </c>
      <c r="C338" s="2">
        <v>42.360599999999998</v>
      </c>
      <c r="D338" s="2">
        <v>-71.010599999999997</v>
      </c>
      <c r="E338" s="2">
        <v>17</v>
      </c>
      <c r="F338" s="2">
        <v>0</v>
      </c>
      <c r="G338" s="4" t="str">
        <f t="shared" si="25"/>
        <v>SI</v>
      </c>
      <c r="H338" s="4" t="str">
        <f t="shared" si="26"/>
        <v>FRIO</v>
      </c>
      <c r="I338" s="4" t="str">
        <f t="shared" si="27"/>
        <v>NINGUNO</v>
      </c>
      <c r="J338" s="4" t="str">
        <f t="shared" si="28"/>
        <v>SECO</v>
      </c>
      <c r="K338" s="95" t="b">
        <f t="shared" si="29"/>
        <v>0</v>
      </c>
    </row>
    <row r="339" spans="1:11">
      <c r="A339" s="2" t="s">
        <v>241</v>
      </c>
      <c r="B339" s="2" t="s">
        <v>242</v>
      </c>
      <c r="C339" s="2">
        <v>42.360599999999998</v>
      </c>
      <c r="D339" s="2">
        <v>-71.010599999999997</v>
      </c>
      <c r="E339" s="2">
        <v>42</v>
      </c>
      <c r="F339" s="2">
        <v>0</v>
      </c>
      <c r="G339" s="4" t="str">
        <f t="shared" si="25"/>
        <v>NO</v>
      </c>
      <c r="H339" s="4" t="str">
        <f t="shared" si="26"/>
        <v>TEMPLADO</v>
      </c>
      <c r="I339" s="4" t="str">
        <f t="shared" si="27"/>
        <v>NINGUNO</v>
      </c>
      <c r="J339" s="4" t="str">
        <f t="shared" si="28"/>
        <v>SECO</v>
      </c>
      <c r="K339" s="95" t="b">
        <f t="shared" si="29"/>
        <v>0</v>
      </c>
    </row>
    <row r="340" spans="1:11">
      <c r="A340" s="2" t="s">
        <v>241</v>
      </c>
      <c r="B340" s="2" t="s">
        <v>242</v>
      </c>
      <c r="C340" s="2">
        <v>42.360599999999998</v>
      </c>
      <c r="D340" s="2">
        <v>-71.010599999999997</v>
      </c>
      <c r="E340" s="2">
        <v>43</v>
      </c>
      <c r="F340" s="2">
        <v>0</v>
      </c>
      <c r="G340" s="4" t="str">
        <f t="shared" si="25"/>
        <v>NO</v>
      </c>
      <c r="H340" s="4" t="str">
        <f t="shared" si="26"/>
        <v>TEMPLADO</v>
      </c>
      <c r="I340" s="4" t="str">
        <f t="shared" si="27"/>
        <v>NINGUNO</v>
      </c>
      <c r="J340" s="4" t="str">
        <f t="shared" si="28"/>
        <v>SECO</v>
      </c>
      <c r="K340" s="95" t="b">
        <f t="shared" si="29"/>
        <v>0</v>
      </c>
    </row>
    <row r="341" spans="1:11">
      <c r="A341" s="2" t="s">
        <v>241</v>
      </c>
      <c r="B341" s="2" t="s">
        <v>242</v>
      </c>
      <c r="C341" s="2">
        <v>42.360599999999998</v>
      </c>
      <c r="D341" s="2">
        <v>-71.010599999999997</v>
      </c>
      <c r="E341" s="2">
        <v>11</v>
      </c>
      <c r="F341" s="2">
        <v>0</v>
      </c>
      <c r="G341" s="4" t="str">
        <f t="shared" si="25"/>
        <v>SI</v>
      </c>
      <c r="H341" s="4" t="str">
        <f t="shared" si="26"/>
        <v>FRIO</v>
      </c>
      <c r="I341" s="4" t="str">
        <f t="shared" si="27"/>
        <v>NINGUNO</v>
      </c>
      <c r="J341" s="4" t="str">
        <f t="shared" si="28"/>
        <v>SECO</v>
      </c>
      <c r="K341" s="95" t="b">
        <f t="shared" si="29"/>
        <v>0</v>
      </c>
    </row>
    <row r="342" spans="1:11">
      <c r="A342" s="2" t="s">
        <v>241</v>
      </c>
      <c r="B342" s="2" t="s">
        <v>242</v>
      </c>
      <c r="C342" s="2">
        <v>42.360599999999998</v>
      </c>
      <c r="D342" s="2">
        <v>-71.010599999999997</v>
      </c>
      <c r="E342" s="2">
        <v>25</v>
      </c>
      <c r="F342" s="2">
        <v>0</v>
      </c>
      <c r="G342" s="4" t="str">
        <f t="shared" si="25"/>
        <v>SI</v>
      </c>
      <c r="H342" s="4" t="str">
        <f t="shared" si="26"/>
        <v>FRIO</v>
      </c>
      <c r="I342" s="4" t="str">
        <f t="shared" si="27"/>
        <v>NINGUNO</v>
      </c>
      <c r="J342" s="4" t="str">
        <f t="shared" si="28"/>
        <v>SECO</v>
      </c>
      <c r="K342" s="95" t="b">
        <f t="shared" si="29"/>
        <v>0</v>
      </c>
    </row>
    <row r="343" spans="1:11">
      <c r="A343" s="2" t="s">
        <v>241</v>
      </c>
      <c r="B343" s="2" t="s">
        <v>242</v>
      </c>
      <c r="C343" s="2">
        <v>42.360599999999998</v>
      </c>
      <c r="D343" s="2">
        <v>-71.010599999999997</v>
      </c>
      <c r="E343" s="2">
        <v>35</v>
      </c>
      <c r="F343" s="2">
        <v>0</v>
      </c>
      <c r="G343" s="4" t="str">
        <f t="shared" si="25"/>
        <v>NO</v>
      </c>
      <c r="H343" s="4" t="str">
        <f t="shared" si="26"/>
        <v>FRIO</v>
      </c>
      <c r="I343" s="4" t="str">
        <f t="shared" si="27"/>
        <v>NINGUNO</v>
      </c>
      <c r="J343" s="4" t="str">
        <f t="shared" si="28"/>
        <v>SECO</v>
      </c>
      <c r="K343" s="95" t="b">
        <f t="shared" si="29"/>
        <v>0</v>
      </c>
    </row>
    <row r="344" spans="1:11">
      <c r="A344" s="2" t="s">
        <v>241</v>
      </c>
      <c r="B344" s="2" t="s">
        <v>242</v>
      </c>
      <c r="C344" s="2">
        <v>42.360599999999998</v>
      </c>
      <c r="D344" s="2">
        <v>-71.010599999999997</v>
      </c>
      <c r="E344" s="2">
        <v>23</v>
      </c>
      <c r="F344" s="2">
        <v>0</v>
      </c>
      <c r="G344" s="4" t="str">
        <f t="shared" si="25"/>
        <v>SI</v>
      </c>
      <c r="H344" s="4" t="str">
        <f t="shared" si="26"/>
        <v>FRIO</v>
      </c>
      <c r="I344" s="4" t="str">
        <f t="shared" si="27"/>
        <v>NINGUNO</v>
      </c>
      <c r="J344" s="4" t="str">
        <f t="shared" si="28"/>
        <v>SECO</v>
      </c>
      <c r="K344" s="95" t="b">
        <f t="shared" si="29"/>
        <v>0</v>
      </c>
    </row>
    <row r="345" spans="1:11">
      <c r="A345" s="2" t="s">
        <v>241</v>
      </c>
      <c r="B345" s="2" t="s">
        <v>242</v>
      </c>
      <c r="C345" s="2">
        <v>42.360599999999998</v>
      </c>
      <c r="D345" s="2">
        <v>-71.010599999999997</v>
      </c>
      <c r="E345" s="2">
        <v>34</v>
      </c>
      <c r="F345" s="2">
        <v>0</v>
      </c>
      <c r="G345" s="4" t="str">
        <f t="shared" si="25"/>
        <v>NO</v>
      </c>
      <c r="H345" s="4" t="str">
        <f t="shared" si="26"/>
        <v>FRIO</v>
      </c>
      <c r="I345" s="4" t="str">
        <f t="shared" si="27"/>
        <v>NINGUNO</v>
      </c>
      <c r="J345" s="4" t="str">
        <f t="shared" si="28"/>
        <v>SECO</v>
      </c>
      <c r="K345" s="95" t="b">
        <f t="shared" si="29"/>
        <v>0</v>
      </c>
    </row>
    <row r="346" spans="1:11">
      <c r="A346" s="2" t="s">
        <v>241</v>
      </c>
      <c r="B346" s="2" t="s">
        <v>242</v>
      </c>
      <c r="C346" s="2">
        <v>42.360599999999998</v>
      </c>
      <c r="D346" s="2">
        <v>-71.010599999999997</v>
      </c>
      <c r="E346" s="2">
        <v>31</v>
      </c>
      <c r="F346" s="2">
        <v>0</v>
      </c>
      <c r="G346" s="4" t="str">
        <f t="shared" si="25"/>
        <v>SI</v>
      </c>
      <c r="H346" s="4" t="str">
        <f t="shared" si="26"/>
        <v>FRIO</v>
      </c>
      <c r="I346" s="4" t="str">
        <f t="shared" si="27"/>
        <v>NINGUNO</v>
      </c>
      <c r="J346" s="4" t="str">
        <f t="shared" si="28"/>
        <v>SECO</v>
      </c>
      <c r="K346" s="95" t="b">
        <f t="shared" si="29"/>
        <v>0</v>
      </c>
    </row>
    <row r="347" spans="1:11">
      <c r="A347" s="2" t="s">
        <v>241</v>
      </c>
      <c r="B347" s="2" t="s">
        <v>242</v>
      </c>
      <c r="C347" s="2">
        <v>42.360599999999998</v>
      </c>
      <c r="D347" s="2">
        <v>-71.010599999999997</v>
      </c>
      <c r="E347" s="2">
        <v>33</v>
      </c>
      <c r="F347" s="2">
        <v>292</v>
      </c>
      <c r="G347" s="4" t="str">
        <f t="shared" si="25"/>
        <v>NO</v>
      </c>
      <c r="H347" s="4" t="str">
        <f t="shared" si="26"/>
        <v>FRIO</v>
      </c>
      <c r="I347" s="4" t="str">
        <f t="shared" si="27"/>
        <v>LLUVIA</v>
      </c>
      <c r="J347" s="4" t="str">
        <f t="shared" si="28"/>
        <v>HUMEDO</v>
      </c>
      <c r="K347" s="95" t="b">
        <f t="shared" si="29"/>
        <v>0</v>
      </c>
    </row>
    <row r="348" spans="1:11">
      <c r="A348" s="2" t="s">
        <v>241</v>
      </c>
      <c r="B348" s="2" t="s">
        <v>242</v>
      </c>
      <c r="C348" s="2">
        <v>42.360599999999998</v>
      </c>
      <c r="D348" s="2">
        <v>-71.010599999999997</v>
      </c>
      <c r="E348" s="2">
        <v>40</v>
      </c>
      <c r="F348" s="2">
        <v>43</v>
      </c>
      <c r="G348" s="4" t="str">
        <f t="shared" si="25"/>
        <v>NO</v>
      </c>
      <c r="H348" s="4" t="str">
        <f t="shared" si="26"/>
        <v>TEMPLADO</v>
      </c>
      <c r="I348" s="4" t="str">
        <f t="shared" si="27"/>
        <v>LLUVIA</v>
      </c>
      <c r="J348" s="4" t="str">
        <f t="shared" si="28"/>
        <v>HUMEDO</v>
      </c>
      <c r="K348" s="95" t="b">
        <f t="shared" si="29"/>
        <v>0</v>
      </c>
    </row>
    <row r="349" spans="1:11">
      <c r="A349" s="2" t="s">
        <v>241</v>
      </c>
      <c r="B349" s="2" t="s">
        <v>242</v>
      </c>
      <c r="C349" s="2">
        <v>42.360599999999998</v>
      </c>
      <c r="D349" s="2">
        <v>-71.010599999999997</v>
      </c>
      <c r="E349" s="2">
        <v>42</v>
      </c>
      <c r="F349" s="2">
        <v>0</v>
      </c>
      <c r="G349" s="4" t="str">
        <f t="shared" si="25"/>
        <v>NO</v>
      </c>
      <c r="H349" s="4" t="str">
        <f t="shared" si="26"/>
        <v>TEMPLADO</v>
      </c>
      <c r="I349" s="4" t="str">
        <f t="shared" si="27"/>
        <v>NINGUNO</v>
      </c>
      <c r="J349" s="4" t="str">
        <f t="shared" si="28"/>
        <v>SECO</v>
      </c>
      <c r="K349" s="95" t="b">
        <f t="shared" si="29"/>
        <v>0</v>
      </c>
    </row>
    <row r="350" spans="1:11">
      <c r="A350" s="2" t="s">
        <v>241</v>
      </c>
      <c r="B350" s="2" t="s">
        <v>242</v>
      </c>
      <c r="C350" s="2">
        <v>42.360599999999998</v>
      </c>
      <c r="D350" s="2">
        <v>-71.010599999999997</v>
      </c>
      <c r="E350" s="2">
        <v>23</v>
      </c>
      <c r="F350" s="2">
        <v>0</v>
      </c>
      <c r="G350" s="4" t="str">
        <f t="shared" si="25"/>
        <v>SI</v>
      </c>
      <c r="H350" s="4" t="str">
        <f t="shared" si="26"/>
        <v>FRIO</v>
      </c>
      <c r="I350" s="4" t="str">
        <f t="shared" si="27"/>
        <v>NINGUNO</v>
      </c>
      <c r="J350" s="4" t="str">
        <f t="shared" si="28"/>
        <v>SECO</v>
      </c>
      <c r="K350" s="95" t="b">
        <f t="shared" si="29"/>
        <v>0</v>
      </c>
    </row>
    <row r="351" spans="1:11">
      <c r="A351" s="2" t="s">
        <v>241</v>
      </c>
      <c r="B351" s="2" t="s">
        <v>242</v>
      </c>
      <c r="C351" s="2">
        <v>42.360599999999998</v>
      </c>
      <c r="D351" s="2">
        <v>-71.010599999999997</v>
      </c>
      <c r="E351" s="2">
        <v>28</v>
      </c>
      <c r="F351" s="2">
        <v>0</v>
      </c>
      <c r="G351" s="4" t="str">
        <f t="shared" si="25"/>
        <v>SI</v>
      </c>
      <c r="H351" s="4" t="str">
        <f t="shared" si="26"/>
        <v>FRIO</v>
      </c>
      <c r="I351" s="4" t="str">
        <f t="shared" si="27"/>
        <v>NINGUNO</v>
      </c>
      <c r="J351" s="4" t="str">
        <f t="shared" si="28"/>
        <v>SECO</v>
      </c>
      <c r="K351" s="95" t="b">
        <f t="shared" si="29"/>
        <v>0</v>
      </c>
    </row>
    <row r="352" spans="1:11">
      <c r="A352" s="2" t="s">
        <v>241</v>
      </c>
      <c r="B352" s="2" t="s">
        <v>242</v>
      </c>
      <c r="C352" s="2">
        <v>42.360599999999998</v>
      </c>
      <c r="D352" s="2">
        <v>-71.010599999999997</v>
      </c>
      <c r="E352" s="2">
        <v>20</v>
      </c>
      <c r="F352" s="2">
        <v>0</v>
      </c>
      <c r="G352" s="4" t="str">
        <f t="shared" si="25"/>
        <v>SI</v>
      </c>
      <c r="H352" s="4" t="str">
        <f t="shared" si="26"/>
        <v>FRIO</v>
      </c>
      <c r="I352" s="4" t="str">
        <f t="shared" si="27"/>
        <v>NINGUNO</v>
      </c>
      <c r="J352" s="4" t="str">
        <f t="shared" si="28"/>
        <v>SECO</v>
      </c>
      <c r="K352" s="95" t="b">
        <f t="shared" si="29"/>
        <v>0</v>
      </c>
    </row>
    <row r="353" spans="1:11">
      <c r="A353" s="2" t="s">
        <v>241</v>
      </c>
      <c r="B353" s="2" t="s">
        <v>242</v>
      </c>
      <c r="C353" s="2">
        <v>42.360599999999998</v>
      </c>
      <c r="D353" s="2">
        <v>-71.010599999999997</v>
      </c>
      <c r="E353" s="2">
        <v>35</v>
      </c>
      <c r="F353" s="2">
        <v>0</v>
      </c>
      <c r="G353" s="4" t="str">
        <f t="shared" si="25"/>
        <v>NO</v>
      </c>
      <c r="H353" s="4" t="str">
        <f t="shared" si="26"/>
        <v>FRIO</v>
      </c>
      <c r="I353" s="4" t="str">
        <f t="shared" si="27"/>
        <v>NINGUNO</v>
      </c>
      <c r="J353" s="4" t="str">
        <f t="shared" si="28"/>
        <v>SECO</v>
      </c>
      <c r="K353" s="95" t="b">
        <f t="shared" si="29"/>
        <v>0</v>
      </c>
    </row>
    <row r="354" spans="1:11">
      <c r="A354" s="2" t="s">
        <v>241</v>
      </c>
      <c r="B354" s="2" t="s">
        <v>242</v>
      </c>
      <c r="C354" s="2">
        <v>42.360599999999998</v>
      </c>
      <c r="D354" s="2">
        <v>-71.010599999999997</v>
      </c>
      <c r="E354" s="2">
        <v>37</v>
      </c>
      <c r="F354" s="2">
        <v>0</v>
      </c>
      <c r="G354" s="4" t="str">
        <f t="shared" si="25"/>
        <v>NO</v>
      </c>
      <c r="H354" s="4" t="str">
        <f t="shared" si="26"/>
        <v>FRIO</v>
      </c>
      <c r="I354" s="4" t="str">
        <f t="shared" si="27"/>
        <v>NINGUNO</v>
      </c>
      <c r="J354" s="4" t="str">
        <f t="shared" si="28"/>
        <v>SECO</v>
      </c>
      <c r="K354" s="95" t="b">
        <f t="shared" si="29"/>
        <v>0</v>
      </c>
    </row>
    <row r="355" spans="1:11">
      <c r="A355" s="2" t="s">
        <v>241</v>
      </c>
      <c r="B355" s="2" t="s">
        <v>242</v>
      </c>
      <c r="C355" s="2">
        <v>42.360599999999998</v>
      </c>
      <c r="D355" s="2">
        <v>-71.010599999999997</v>
      </c>
      <c r="E355" s="2">
        <v>44</v>
      </c>
      <c r="F355" s="2">
        <v>48</v>
      </c>
      <c r="G355" s="4" t="str">
        <f t="shared" si="25"/>
        <v>NO</v>
      </c>
      <c r="H355" s="4" t="str">
        <f t="shared" si="26"/>
        <v>TEMPLADO</v>
      </c>
      <c r="I355" s="4" t="str">
        <f t="shared" si="27"/>
        <v>LLUVIA</v>
      </c>
      <c r="J355" s="4" t="str">
        <f t="shared" si="28"/>
        <v>HUMEDO</v>
      </c>
      <c r="K355" s="95" t="b">
        <f t="shared" si="29"/>
        <v>0</v>
      </c>
    </row>
    <row r="356" spans="1:11">
      <c r="A356" s="2" t="s">
        <v>241</v>
      </c>
      <c r="B356" s="2" t="s">
        <v>242</v>
      </c>
      <c r="C356" s="2">
        <v>42.360599999999998</v>
      </c>
      <c r="D356" s="2">
        <v>-71.010599999999997</v>
      </c>
      <c r="E356" s="2">
        <v>45</v>
      </c>
      <c r="F356" s="2">
        <v>3</v>
      </c>
      <c r="G356" s="4" t="str">
        <f t="shared" si="25"/>
        <v>NO</v>
      </c>
      <c r="H356" s="4" t="str">
        <f t="shared" si="26"/>
        <v>TEMPLADO</v>
      </c>
      <c r="I356" s="4" t="str">
        <f t="shared" si="27"/>
        <v>LLUVIA</v>
      </c>
      <c r="J356" s="4" t="str">
        <f t="shared" si="28"/>
        <v>HUMEDO</v>
      </c>
      <c r="K356" s="95" t="b">
        <f t="shared" si="29"/>
        <v>0</v>
      </c>
    </row>
    <row r="357" spans="1:11">
      <c r="A357" s="2" t="s">
        <v>241</v>
      </c>
      <c r="B357" s="2" t="s">
        <v>242</v>
      </c>
      <c r="C357" s="2">
        <v>42.360599999999998</v>
      </c>
      <c r="D357" s="2">
        <v>-71.010599999999997</v>
      </c>
      <c r="E357" s="2">
        <v>13</v>
      </c>
      <c r="F357" s="2">
        <v>8</v>
      </c>
      <c r="G357" s="4" t="str">
        <f t="shared" si="25"/>
        <v>SI</v>
      </c>
      <c r="H357" s="4" t="str">
        <f t="shared" si="26"/>
        <v>FRIO</v>
      </c>
      <c r="I357" s="4" t="str">
        <f t="shared" si="27"/>
        <v>NIEVE</v>
      </c>
      <c r="J357" s="4" t="str">
        <f t="shared" si="28"/>
        <v>HUMEDO</v>
      </c>
      <c r="K357" s="95" t="b">
        <f t="shared" si="29"/>
        <v>0</v>
      </c>
    </row>
    <row r="358" spans="1:11">
      <c r="A358" s="2" t="s">
        <v>241</v>
      </c>
      <c r="B358" s="2" t="s">
        <v>242</v>
      </c>
      <c r="C358" s="2">
        <v>42.360599999999998</v>
      </c>
      <c r="D358" s="2">
        <v>-71.010599999999997</v>
      </c>
      <c r="E358" s="2">
        <v>11</v>
      </c>
      <c r="F358" s="2">
        <v>18</v>
      </c>
      <c r="G358" s="4" t="str">
        <f t="shared" si="25"/>
        <v>SI</v>
      </c>
      <c r="H358" s="4" t="str">
        <f t="shared" si="26"/>
        <v>FRIO</v>
      </c>
      <c r="I358" s="4" t="str">
        <f t="shared" si="27"/>
        <v>NIEVE</v>
      </c>
      <c r="J358" s="4" t="str">
        <f t="shared" si="28"/>
        <v>HUMEDO</v>
      </c>
      <c r="K358" s="95" t="b">
        <f t="shared" si="29"/>
        <v>0</v>
      </c>
    </row>
    <row r="359" spans="1:11">
      <c r="A359" s="2" t="s">
        <v>241</v>
      </c>
      <c r="B359" s="2" t="s">
        <v>242</v>
      </c>
      <c r="C359" s="2">
        <v>42.360599999999998</v>
      </c>
      <c r="D359" s="2">
        <v>-71.010599999999997</v>
      </c>
      <c r="E359" s="2">
        <v>45</v>
      </c>
      <c r="F359" s="2">
        <v>0</v>
      </c>
      <c r="G359" s="4" t="str">
        <f t="shared" si="25"/>
        <v>NO</v>
      </c>
      <c r="H359" s="4" t="str">
        <f t="shared" si="26"/>
        <v>TEMPLADO</v>
      </c>
      <c r="I359" s="4" t="str">
        <f t="shared" si="27"/>
        <v>NINGUNO</v>
      </c>
      <c r="J359" s="4" t="str">
        <f t="shared" si="28"/>
        <v>SECO</v>
      </c>
      <c r="K359" s="95" t="b">
        <f t="shared" si="29"/>
        <v>0</v>
      </c>
    </row>
    <row r="360" spans="1:11">
      <c r="A360" s="2" t="s">
        <v>241</v>
      </c>
      <c r="B360" s="2" t="s">
        <v>242</v>
      </c>
      <c r="C360" s="2">
        <v>42.360599999999998</v>
      </c>
      <c r="D360" s="2">
        <v>-71.010599999999997</v>
      </c>
      <c r="E360" s="2">
        <v>11</v>
      </c>
      <c r="F360" s="2">
        <v>0</v>
      </c>
      <c r="G360" s="4" t="str">
        <f t="shared" si="25"/>
        <v>SI</v>
      </c>
      <c r="H360" s="4" t="str">
        <f t="shared" si="26"/>
        <v>FRIO</v>
      </c>
      <c r="I360" s="4" t="str">
        <f t="shared" si="27"/>
        <v>NINGUNO</v>
      </c>
      <c r="J360" s="4" t="str">
        <f t="shared" si="28"/>
        <v>SECO</v>
      </c>
      <c r="K360" s="95" t="b">
        <f t="shared" si="29"/>
        <v>0</v>
      </c>
    </row>
    <row r="361" spans="1:11">
      <c r="A361" s="2" t="s">
        <v>241</v>
      </c>
      <c r="B361" s="2" t="s">
        <v>242</v>
      </c>
      <c r="C361" s="2">
        <v>42.360599999999998</v>
      </c>
      <c r="D361" s="2">
        <v>-71.010599999999997</v>
      </c>
      <c r="E361" s="2">
        <v>38</v>
      </c>
      <c r="F361" s="2">
        <v>231</v>
      </c>
      <c r="G361" s="4" t="str">
        <f t="shared" si="25"/>
        <v>NO</v>
      </c>
      <c r="H361" s="4" t="str">
        <f t="shared" si="26"/>
        <v>FRIO</v>
      </c>
      <c r="I361" s="4" t="str">
        <f t="shared" si="27"/>
        <v>LLUVIA</v>
      </c>
      <c r="J361" s="4" t="str">
        <f t="shared" si="28"/>
        <v>HUMEDO</v>
      </c>
      <c r="K361" s="95" t="b">
        <f t="shared" si="29"/>
        <v>0</v>
      </c>
    </row>
    <row r="362" spans="1:11">
      <c r="A362" s="2" t="s">
        <v>241</v>
      </c>
      <c r="B362" s="2" t="s">
        <v>242</v>
      </c>
      <c r="C362" s="2">
        <v>42.360599999999998</v>
      </c>
      <c r="D362" s="2">
        <v>-71.010599999999997</v>
      </c>
      <c r="E362" s="2">
        <v>23</v>
      </c>
      <c r="F362" s="2">
        <v>178</v>
      </c>
      <c r="G362" s="4" t="str">
        <f t="shared" si="25"/>
        <v>SI</v>
      </c>
      <c r="H362" s="4" t="str">
        <f t="shared" si="26"/>
        <v>FRIO</v>
      </c>
      <c r="I362" s="4" t="str">
        <f t="shared" si="27"/>
        <v>NIEVE</v>
      </c>
      <c r="J362" s="4" t="str">
        <f t="shared" si="28"/>
        <v>HUMEDO</v>
      </c>
      <c r="K362" s="95" t="b">
        <f t="shared" si="29"/>
        <v>0</v>
      </c>
    </row>
    <row r="363" spans="1:11">
      <c r="A363" s="2" t="s">
        <v>241</v>
      </c>
      <c r="B363" s="2" t="s">
        <v>242</v>
      </c>
      <c r="C363" s="2">
        <v>42.360599999999998</v>
      </c>
      <c r="D363" s="2">
        <v>-71.010599999999997</v>
      </c>
      <c r="E363" s="2">
        <v>11</v>
      </c>
      <c r="F363" s="2">
        <v>0</v>
      </c>
      <c r="G363" s="4" t="str">
        <f t="shared" si="25"/>
        <v>SI</v>
      </c>
      <c r="H363" s="4" t="str">
        <f t="shared" si="26"/>
        <v>FRIO</v>
      </c>
      <c r="I363" s="4" t="str">
        <f t="shared" si="27"/>
        <v>NINGUNO</v>
      </c>
      <c r="J363" s="4" t="str">
        <f t="shared" si="28"/>
        <v>SECO</v>
      </c>
      <c r="K363" s="95" t="b">
        <f t="shared" si="29"/>
        <v>0</v>
      </c>
    </row>
    <row r="364" spans="1:11">
      <c r="A364" s="2" t="s">
        <v>241</v>
      </c>
      <c r="B364" s="2" t="s">
        <v>242</v>
      </c>
      <c r="C364" s="2">
        <v>42.360599999999998</v>
      </c>
      <c r="D364" s="2">
        <v>-71.010599999999997</v>
      </c>
      <c r="E364" s="2">
        <v>40</v>
      </c>
      <c r="F364" s="2">
        <v>0</v>
      </c>
      <c r="G364" s="4" t="str">
        <f t="shared" si="25"/>
        <v>NO</v>
      </c>
      <c r="H364" s="4" t="str">
        <f t="shared" si="26"/>
        <v>TEMPLADO</v>
      </c>
      <c r="I364" s="4" t="str">
        <f t="shared" si="27"/>
        <v>NINGUNO</v>
      </c>
      <c r="J364" s="4" t="str">
        <f t="shared" si="28"/>
        <v>SECO</v>
      </c>
      <c r="K364" s="95" t="b">
        <f t="shared" si="29"/>
        <v>0</v>
      </c>
    </row>
    <row r="365" spans="1:11">
      <c r="A365" s="2" t="s">
        <v>241</v>
      </c>
      <c r="B365" s="2" t="s">
        <v>242</v>
      </c>
      <c r="C365" s="2">
        <v>42.360599999999998</v>
      </c>
      <c r="D365" s="2">
        <v>-71.010599999999997</v>
      </c>
      <c r="E365" s="2"/>
      <c r="F365" s="2">
        <v>0</v>
      </c>
      <c r="G365" s="4" t="str">
        <f t="shared" si="25"/>
        <v>SI</v>
      </c>
      <c r="H365" s="4" t="str">
        <f t="shared" si="26"/>
        <v>FRIO</v>
      </c>
      <c r="I365" s="4" t="str">
        <f t="shared" si="27"/>
        <v>NINGUNO</v>
      </c>
      <c r="J365" s="4" t="str">
        <f t="shared" si="28"/>
        <v>SECO</v>
      </c>
      <c r="K365" s="95" t="b">
        <f t="shared" si="29"/>
        <v>1</v>
      </c>
    </row>
    <row r="366" spans="1:11">
      <c r="A366" s="2" t="s">
        <v>241</v>
      </c>
      <c r="B366" s="2" t="s">
        <v>242</v>
      </c>
      <c r="C366" s="2">
        <v>42.360599999999998</v>
      </c>
      <c r="D366" s="2">
        <v>-71.010599999999997</v>
      </c>
      <c r="E366" s="2">
        <v>35</v>
      </c>
      <c r="F366" s="2">
        <v>0</v>
      </c>
      <c r="G366" s="4" t="str">
        <f t="shared" si="25"/>
        <v>NO</v>
      </c>
      <c r="H366" s="4" t="str">
        <f t="shared" si="26"/>
        <v>FRIO</v>
      </c>
      <c r="I366" s="4" t="str">
        <f t="shared" si="27"/>
        <v>NINGUNO</v>
      </c>
      <c r="J366" s="4" t="str">
        <f t="shared" si="28"/>
        <v>SECO</v>
      </c>
      <c r="K366" s="95" t="b">
        <f t="shared" si="29"/>
        <v>0</v>
      </c>
    </row>
    <row r="367" spans="1:11">
      <c r="A367" s="2" t="s">
        <v>241</v>
      </c>
      <c r="B367" s="2" t="s">
        <v>242</v>
      </c>
      <c r="C367" s="2">
        <v>42.360599999999998</v>
      </c>
      <c r="D367" s="2">
        <v>-71.010599999999997</v>
      </c>
      <c r="E367" s="2">
        <v>23</v>
      </c>
      <c r="F367" s="2">
        <v>0</v>
      </c>
      <c r="G367" s="4" t="str">
        <f t="shared" si="25"/>
        <v>SI</v>
      </c>
      <c r="H367" s="4" t="str">
        <f t="shared" si="26"/>
        <v>FRIO</v>
      </c>
      <c r="I367" s="4" t="str">
        <f t="shared" si="27"/>
        <v>NINGUNO</v>
      </c>
      <c r="J367" s="4" t="str">
        <f t="shared" si="28"/>
        <v>SECO</v>
      </c>
      <c r="K367" s="95" t="b">
        <f t="shared" si="29"/>
        <v>0</v>
      </c>
    </row>
    <row r="368" spans="1:11">
      <c r="A368" s="2" t="s">
        <v>241</v>
      </c>
      <c r="B368" s="2" t="s">
        <v>242</v>
      </c>
      <c r="C368" s="2">
        <v>42.360599999999998</v>
      </c>
      <c r="D368" s="2">
        <v>-71.010599999999997</v>
      </c>
      <c r="E368" s="2">
        <v>43</v>
      </c>
      <c r="F368" s="2">
        <v>38</v>
      </c>
      <c r="G368" s="4" t="str">
        <f t="shared" si="25"/>
        <v>NO</v>
      </c>
      <c r="H368" s="4" t="str">
        <f t="shared" si="26"/>
        <v>TEMPLADO</v>
      </c>
      <c r="I368" s="4" t="str">
        <f t="shared" si="27"/>
        <v>LLUVIA</v>
      </c>
      <c r="J368" s="4" t="str">
        <f t="shared" si="28"/>
        <v>HUMEDO</v>
      </c>
      <c r="K368" s="95" t="b">
        <f t="shared" si="29"/>
        <v>0</v>
      </c>
    </row>
    <row r="369" spans="1:11">
      <c r="A369" s="2" t="s">
        <v>241</v>
      </c>
      <c r="B369" s="2" t="s">
        <v>242</v>
      </c>
      <c r="C369" s="2">
        <v>42.360599999999998</v>
      </c>
      <c r="D369" s="2">
        <v>-71.010599999999997</v>
      </c>
      <c r="E369" s="2">
        <v>40</v>
      </c>
      <c r="F369" s="2">
        <v>0</v>
      </c>
      <c r="G369" s="4" t="str">
        <f t="shared" si="25"/>
        <v>NO</v>
      </c>
      <c r="H369" s="4" t="str">
        <f t="shared" si="26"/>
        <v>TEMPLADO</v>
      </c>
      <c r="I369" s="4" t="str">
        <f t="shared" si="27"/>
        <v>NINGUNO</v>
      </c>
      <c r="J369" s="4" t="str">
        <f t="shared" si="28"/>
        <v>SECO</v>
      </c>
      <c r="K369" s="95" t="b">
        <f t="shared" si="29"/>
        <v>0</v>
      </c>
    </row>
    <row r="370" spans="1:11">
      <c r="A370" s="2" t="s">
        <v>241</v>
      </c>
      <c r="B370" s="2" t="s">
        <v>242</v>
      </c>
      <c r="C370" s="2">
        <v>42.360599999999998</v>
      </c>
      <c r="D370" s="2">
        <v>-71.010599999999997</v>
      </c>
      <c r="E370" s="2">
        <v>22</v>
      </c>
      <c r="F370" s="2">
        <v>0</v>
      </c>
      <c r="G370" s="4" t="str">
        <f t="shared" si="25"/>
        <v>SI</v>
      </c>
      <c r="H370" s="4" t="str">
        <f t="shared" si="26"/>
        <v>FRIO</v>
      </c>
      <c r="I370" s="4" t="str">
        <f t="shared" si="27"/>
        <v>NINGUNO</v>
      </c>
      <c r="J370" s="4" t="str">
        <f t="shared" si="28"/>
        <v>SECO</v>
      </c>
      <c r="K370" s="95" t="b">
        <f t="shared" si="29"/>
        <v>0</v>
      </c>
    </row>
    <row r="371" spans="1:11">
      <c r="A371" s="2" t="s">
        <v>241</v>
      </c>
      <c r="B371" s="2" t="s">
        <v>242</v>
      </c>
      <c r="C371" s="2">
        <v>42.360599999999998</v>
      </c>
      <c r="D371" s="2">
        <v>-71.010599999999997</v>
      </c>
      <c r="E371" s="2">
        <v>24</v>
      </c>
      <c r="F371" s="2">
        <v>0</v>
      </c>
      <c r="G371" s="4" t="str">
        <f t="shared" si="25"/>
        <v>SI</v>
      </c>
      <c r="H371" s="4" t="str">
        <f t="shared" si="26"/>
        <v>FRIO</v>
      </c>
      <c r="I371" s="4" t="str">
        <f t="shared" si="27"/>
        <v>NINGUNO</v>
      </c>
      <c r="J371" s="4" t="str">
        <f t="shared" si="28"/>
        <v>SECO</v>
      </c>
      <c r="K371" s="95" t="b">
        <f t="shared" si="29"/>
        <v>0</v>
      </c>
    </row>
    <row r="372" spans="1:11">
      <c r="A372" s="2" t="s">
        <v>241</v>
      </c>
      <c r="B372" s="2" t="s">
        <v>242</v>
      </c>
      <c r="C372" s="2">
        <v>42.360599999999998</v>
      </c>
      <c r="D372" s="2">
        <v>-71.010599999999997</v>
      </c>
      <c r="E372" s="2">
        <v>26</v>
      </c>
      <c r="F372" s="2">
        <v>0</v>
      </c>
      <c r="G372" s="4" t="str">
        <f t="shared" si="25"/>
        <v>SI</v>
      </c>
      <c r="H372" s="4" t="str">
        <f t="shared" si="26"/>
        <v>FRIO</v>
      </c>
      <c r="I372" s="4" t="str">
        <f t="shared" si="27"/>
        <v>NINGUNO</v>
      </c>
      <c r="J372" s="4" t="str">
        <f t="shared" si="28"/>
        <v>SECO</v>
      </c>
      <c r="K372" s="95" t="b">
        <f t="shared" si="29"/>
        <v>0</v>
      </c>
    </row>
    <row r="373" spans="1:11">
      <c r="A373" s="2" t="s">
        <v>241</v>
      </c>
      <c r="B373" s="2" t="s">
        <v>242</v>
      </c>
      <c r="C373" s="2">
        <v>42.360599999999998</v>
      </c>
      <c r="D373" s="2">
        <v>-71.010599999999997</v>
      </c>
      <c r="E373" s="2">
        <v>43</v>
      </c>
      <c r="F373" s="2">
        <v>5</v>
      </c>
      <c r="G373" s="4" t="str">
        <f t="shared" si="25"/>
        <v>NO</v>
      </c>
      <c r="H373" s="4" t="str">
        <f t="shared" si="26"/>
        <v>TEMPLADO</v>
      </c>
      <c r="I373" s="4" t="str">
        <f t="shared" si="27"/>
        <v>LLUVIA</v>
      </c>
      <c r="J373" s="4" t="str">
        <f t="shared" si="28"/>
        <v>HUMEDO</v>
      </c>
      <c r="K373" s="95" t="b">
        <f t="shared" si="29"/>
        <v>0</v>
      </c>
    </row>
    <row r="374" spans="1:11">
      <c r="A374" s="2" t="s">
        <v>241</v>
      </c>
      <c r="B374" s="2" t="s">
        <v>242</v>
      </c>
      <c r="C374" s="2">
        <v>42.360599999999998</v>
      </c>
      <c r="D374" s="2">
        <v>-71.010599999999997</v>
      </c>
      <c r="E374" s="2">
        <v>31</v>
      </c>
      <c r="F374" s="2">
        <v>41</v>
      </c>
      <c r="G374" s="4" t="str">
        <f t="shared" si="25"/>
        <v>SI</v>
      </c>
      <c r="H374" s="4" t="str">
        <f t="shared" si="26"/>
        <v>FRIO</v>
      </c>
      <c r="I374" s="4" t="str">
        <f t="shared" si="27"/>
        <v>NIEVE</v>
      </c>
      <c r="J374" s="4" t="str">
        <f t="shared" si="28"/>
        <v>HUMEDO</v>
      </c>
      <c r="K374" s="95" t="b">
        <f t="shared" si="29"/>
        <v>0</v>
      </c>
    </row>
    <row r="375" spans="1:11">
      <c r="A375" s="2" t="s">
        <v>241</v>
      </c>
      <c r="B375" s="2" t="s">
        <v>242</v>
      </c>
      <c r="C375" s="2">
        <v>42.360599999999998</v>
      </c>
      <c r="D375" s="2">
        <v>-71.010599999999997</v>
      </c>
      <c r="E375" s="2">
        <v>13</v>
      </c>
      <c r="F375" s="2">
        <v>33</v>
      </c>
      <c r="G375" s="4" t="str">
        <f t="shared" si="25"/>
        <v>SI</v>
      </c>
      <c r="H375" s="4" t="str">
        <f t="shared" si="26"/>
        <v>FRIO</v>
      </c>
      <c r="I375" s="4" t="str">
        <f t="shared" si="27"/>
        <v>NIEVE</v>
      </c>
      <c r="J375" s="4" t="str">
        <f t="shared" si="28"/>
        <v>HUMEDO</v>
      </c>
      <c r="K375" s="95" t="b">
        <f t="shared" si="29"/>
        <v>0</v>
      </c>
    </row>
    <row r="376" spans="1:11">
      <c r="A376" s="2" t="s">
        <v>241</v>
      </c>
      <c r="B376" s="2" t="s">
        <v>242</v>
      </c>
      <c r="C376" s="2">
        <v>42.360599999999998</v>
      </c>
      <c r="D376" s="2">
        <v>-71.010599999999997</v>
      </c>
      <c r="E376" s="2">
        <v>40</v>
      </c>
      <c r="F376" s="2">
        <v>0</v>
      </c>
      <c r="G376" s="4" t="str">
        <f t="shared" si="25"/>
        <v>NO</v>
      </c>
      <c r="H376" s="4" t="str">
        <f t="shared" si="26"/>
        <v>TEMPLADO</v>
      </c>
      <c r="I376" s="4" t="str">
        <f t="shared" si="27"/>
        <v>NINGUNO</v>
      </c>
      <c r="J376" s="4" t="str">
        <f t="shared" si="28"/>
        <v>SECO</v>
      </c>
      <c r="K376" s="95" t="b">
        <f t="shared" si="29"/>
        <v>0</v>
      </c>
    </row>
    <row r="377" spans="1:11">
      <c r="A377" s="2" t="s">
        <v>241</v>
      </c>
      <c r="B377" s="2" t="s">
        <v>242</v>
      </c>
      <c r="C377" s="2">
        <v>42.360599999999998</v>
      </c>
      <c r="D377" s="2">
        <v>-71.010599999999997</v>
      </c>
      <c r="E377" s="2">
        <v>10</v>
      </c>
      <c r="F377" s="2">
        <v>0</v>
      </c>
      <c r="G377" s="4" t="str">
        <f t="shared" si="25"/>
        <v>SI</v>
      </c>
      <c r="H377" s="4" t="str">
        <f t="shared" si="26"/>
        <v>FRIO</v>
      </c>
      <c r="I377" s="4" t="str">
        <f t="shared" si="27"/>
        <v>NINGUNO</v>
      </c>
      <c r="J377" s="4" t="str">
        <f t="shared" si="28"/>
        <v>SECO</v>
      </c>
      <c r="K377" s="95" t="b">
        <f t="shared" si="29"/>
        <v>0</v>
      </c>
    </row>
    <row r="378" spans="1:11">
      <c r="A378" s="2" t="s">
        <v>241</v>
      </c>
      <c r="B378" s="2" t="s">
        <v>242</v>
      </c>
      <c r="C378" s="2">
        <v>42.360599999999998</v>
      </c>
      <c r="D378" s="2">
        <v>-71.010599999999997</v>
      </c>
      <c r="E378" s="2">
        <v>14</v>
      </c>
      <c r="F378" s="2">
        <v>356</v>
      </c>
      <c r="G378" s="4" t="str">
        <f t="shared" si="25"/>
        <v>SI</v>
      </c>
      <c r="H378" s="4" t="str">
        <f t="shared" si="26"/>
        <v>FRIO</v>
      </c>
      <c r="I378" s="4" t="str">
        <f t="shared" si="27"/>
        <v>NIEVE</v>
      </c>
      <c r="J378" s="4" t="str">
        <f t="shared" si="28"/>
        <v>HUMEDO</v>
      </c>
      <c r="K378" s="95" t="b">
        <f t="shared" si="29"/>
        <v>0</v>
      </c>
    </row>
    <row r="379" spans="1:11">
      <c r="A379" s="2" t="s">
        <v>241</v>
      </c>
      <c r="B379" s="2" t="s">
        <v>242</v>
      </c>
      <c r="C379" s="2">
        <v>42.360599999999998</v>
      </c>
      <c r="D379" s="2">
        <v>-71.010599999999997</v>
      </c>
      <c r="E379" s="2">
        <v>32</v>
      </c>
      <c r="F379" s="2">
        <v>0</v>
      </c>
      <c r="G379" s="4" t="str">
        <f t="shared" si="25"/>
        <v>NO</v>
      </c>
      <c r="H379" s="4" t="str">
        <f t="shared" si="26"/>
        <v>FRIO</v>
      </c>
      <c r="I379" s="4" t="str">
        <f t="shared" si="27"/>
        <v>NINGUNO</v>
      </c>
      <c r="J379" s="4" t="str">
        <f t="shared" si="28"/>
        <v>SECO</v>
      </c>
      <c r="K379" s="95" t="b">
        <f t="shared" si="29"/>
        <v>0</v>
      </c>
    </row>
    <row r="380" spans="1:11">
      <c r="A380" s="2" t="s">
        <v>241</v>
      </c>
      <c r="B380" s="2" t="s">
        <v>242</v>
      </c>
      <c r="C380" s="2">
        <v>42.360599999999998</v>
      </c>
      <c r="D380" s="2">
        <v>-71.010599999999997</v>
      </c>
      <c r="E380" s="2">
        <v>31</v>
      </c>
      <c r="F380" s="2">
        <v>0</v>
      </c>
      <c r="G380" s="4" t="str">
        <f t="shared" si="25"/>
        <v>SI</v>
      </c>
      <c r="H380" s="4" t="str">
        <f t="shared" si="26"/>
        <v>FRIO</v>
      </c>
      <c r="I380" s="4" t="str">
        <f t="shared" si="27"/>
        <v>NINGUNO</v>
      </c>
      <c r="J380" s="4" t="str">
        <f t="shared" si="28"/>
        <v>SECO</v>
      </c>
      <c r="K380" s="95" t="b">
        <f t="shared" si="29"/>
        <v>0</v>
      </c>
    </row>
    <row r="381" spans="1:11">
      <c r="A381" s="2" t="s">
        <v>241</v>
      </c>
      <c r="B381" s="2" t="s">
        <v>242</v>
      </c>
      <c r="C381" s="2">
        <v>42.360599999999998</v>
      </c>
      <c r="D381" s="2">
        <v>-71.010599999999997</v>
      </c>
      <c r="E381" s="2">
        <v>37</v>
      </c>
      <c r="F381" s="2">
        <v>0</v>
      </c>
      <c r="G381" s="4" t="str">
        <f t="shared" si="25"/>
        <v>NO</v>
      </c>
      <c r="H381" s="4" t="str">
        <f t="shared" si="26"/>
        <v>FRIO</v>
      </c>
      <c r="I381" s="4" t="str">
        <f t="shared" si="27"/>
        <v>NINGUNO</v>
      </c>
      <c r="J381" s="4" t="str">
        <f t="shared" si="28"/>
        <v>SECO</v>
      </c>
      <c r="K381" s="95" t="b">
        <f t="shared" si="29"/>
        <v>0</v>
      </c>
    </row>
    <row r="382" spans="1:11">
      <c r="A382" s="2" t="s">
        <v>241</v>
      </c>
      <c r="B382" s="2" t="s">
        <v>242</v>
      </c>
      <c r="C382" s="2">
        <v>42.360599999999998</v>
      </c>
      <c r="D382" s="2">
        <v>-71.010599999999997</v>
      </c>
      <c r="E382" s="2">
        <v>12</v>
      </c>
      <c r="F382" s="2">
        <v>0</v>
      </c>
      <c r="G382" s="4" t="str">
        <f t="shared" si="25"/>
        <v>SI</v>
      </c>
      <c r="H382" s="4" t="str">
        <f t="shared" si="26"/>
        <v>FRIO</v>
      </c>
      <c r="I382" s="4" t="str">
        <f t="shared" si="27"/>
        <v>NINGUNO</v>
      </c>
      <c r="J382" s="4" t="str">
        <f t="shared" si="28"/>
        <v>SECO</v>
      </c>
      <c r="K382" s="95" t="b">
        <f t="shared" si="29"/>
        <v>0</v>
      </c>
    </row>
    <row r="383" spans="1:11">
      <c r="A383" s="2" t="s">
        <v>241</v>
      </c>
      <c r="B383" s="2" t="s">
        <v>242</v>
      </c>
      <c r="C383" s="2">
        <v>42.360599999999998</v>
      </c>
      <c r="D383" s="2">
        <v>-71.010599999999997</v>
      </c>
      <c r="E383" s="2">
        <v>26</v>
      </c>
      <c r="F383" s="2">
        <v>0</v>
      </c>
      <c r="G383" s="4" t="str">
        <f t="shared" si="25"/>
        <v>SI</v>
      </c>
      <c r="H383" s="4" t="str">
        <f t="shared" si="26"/>
        <v>FRIO</v>
      </c>
      <c r="I383" s="4" t="str">
        <f t="shared" si="27"/>
        <v>NINGUNO</v>
      </c>
      <c r="J383" s="4" t="str">
        <f t="shared" si="28"/>
        <v>SECO</v>
      </c>
      <c r="K383" s="95" t="b">
        <f t="shared" si="29"/>
        <v>0</v>
      </c>
    </row>
    <row r="384" spans="1:11">
      <c r="A384" s="2" t="s">
        <v>241</v>
      </c>
      <c r="B384" s="2" t="s">
        <v>242</v>
      </c>
      <c r="C384" s="2">
        <v>42.360599999999998</v>
      </c>
      <c r="D384" s="2">
        <v>-71.010599999999997</v>
      </c>
      <c r="E384" s="2">
        <v>33</v>
      </c>
      <c r="F384" s="2">
        <v>241</v>
      </c>
      <c r="G384" s="4" t="str">
        <f t="shared" si="25"/>
        <v>NO</v>
      </c>
      <c r="H384" s="4" t="str">
        <f t="shared" si="26"/>
        <v>FRIO</v>
      </c>
      <c r="I384" s="4" t="str">
        <f t="shared" si="27"/>
        <v>LLUVIA</v>
      </c>
      <c r="J384" s="4" t="str">
        <f t="shared" si="28"/>
        <v>HUMEDO</v>
      </c>
      <c r="K384" s="95" t="b">
        <f t="shared" si="29"/>
        <v>0</v>
      </c>
    </row>
    <row r="385" spans="1:11">
      <c r="A385" s="2" t="s">
        <v>241</v>
      </c>
      <c r="B385" s="2" t="s">
        <v>242</v>
      </c>
      <c r="C385" s="2">
        <v>42.360599999999998</v>
      </c>
      <c r="D385" s="2">
        <v>-71.010599999999997</v>
      </c>
      <c r="E385" s="2">
        <v>22</v>
      </c>
      <c r="F385" s="2">
        <v>48</v>
      </c>
      <c r="G385" s="4" t="str">
        <f t="shared" si="25"/>
        <v>SI</v>
      </c>
      <c r="H385" s="4" t="str">
        <f t="shared" si="26"/>
        <v>FRIO</v>
      </c>
      <c r="I385" s="4" t="str">
        <f t="shared" si="27"/>
        <v>NIEVE</v>
      </c>
      <c r="J385" s="4" t="str">
        <f t="shared" si="28"/>
        <v>HUMEDO</v>
      </c>
      <c r="K385" s="95" t="b">
        <f t="shared" si="29"/>
        <v>0</v>
      </c>
    </row>
    <row r="386" spans="1:11">
      <c r="A386" s="2" t="s">
        <v>241</v>
      </c>
      <c r="B386" s="2" t="s">
        <v>242</v>
      </c>
      <c r="C386" s="2">
        <v>42.360599999999998</v>
      </c>
      <c r="D386" s="2">
        <v>-71.010599999999997</v>
      </c>
      <c r="E386" s="2">
        <v>40</v>
      </c>
      <c r="F386" s="2">
        <v>0</v>
      </c>
      <c r="G386" s="4" t="str">
        <f t="shared" si="25"/>
        <v>NO</v>
      </c>
      <c r="H386" s="4" t="str">
        <f t="shared" si="26"/>
        <v>TEMPLADO</v>
      </c>
      <c r="I386" s="4" t="str">
        <f t="shared" si="27"/>
        <v>NINGUNO</v>
      </c>
      <c r="J386" s="4" t="str">
        <f t="shared" si="28"/>
        <v>SECO</v>
      </c>
      <c r="K386" s="95" t="b">
        <f t="shared" si="29"/>
        <v>0</v>
      </c>
    </row>
    <row r="387" spans="1:11">
      <c r="A387" s="2" t="s">
        <v>241</v>
      </c>
      <c r="B387" s="2" t="s">
        <v>242</v>
      </c>
      <c r="C387" s="2">
        <v>42.360599999999998</v>
      </c>
      <c r="D387" s="2">
        <v>-71.010599999999997</v>
      </c>
      <c r="E387" s="2">
        <v>36</v>
      </c>
      <c r="F387" s="2">
        <v>185</v>
      </c>
      <c r="G387" s="4" t="str">
        <f t="shared" ref="G387:G450" si="30">IFERROR(IF(E387&lt;32,"SI","NO"),"OTRO")</f>
        <v>NO</v>
      </c>
      <c r="H387" s="4" t="str">
        <f t="shared" ref="H387:H450" si="31">IFERROR(IF(E387&lt;40,"FRIO",IF(E387&gt;80,"CALIENTE","TEMPLADO")),"OTRO")</f>
        <v>FRIO</v>
      </c>
      <c r="I387" s="4" t="str">
        <f t="shared" ref="I387:I450" si="32">IF(AND(F387&gt;0,G387="SI"),"NIEVE",IF(AND(F387&gt;0,G387="NO"),"LLUVIA","NINGUNO"))</f>
        <v>LLUVIA</v>
      </c>
      <c r="J387" s="4" t="str">
        <f t="shared" ref="J387:J450" si="33">IF(F387&lt;&gt;0,"HUMEDO","SECO")</f>
        <v>HUMEDO</v>
      </c>
      <c r="K387" s="95" t="b">
        <f t="shared" ref="K387:K450" si="34">OR(ISBLANK(E387),ISERROR(E387))</f>
        <v>0</v>
      </c>
    </row>
    <row r="388" spans="1:11">
      <c r="A388" s="2" t="s">
        <v>241</v>
      </c>
      <c r="B388" s="2" t="s">
        <v>242</v>
      </c>
      <c r="C388" s="2">
        <v>42.360599999999998</v>
      </c>
      <c r="D388" s="2">
        <v>-71.010599999999997</v>
      </c>
      <c r="E388" s="2">
        <v>15</v>
      </c>
      <c r="F388" s="2">
        <v>0</v>
      </c>
      <c r="G388" s="4" t="str">
        <f t="shared" si="30"/>
        <v>SI</v>
      </c>
      <c r="H388" s="4" t="str">
        <f t="shared" si="31"/>
        <v>FRIO</v>
      </c>
      <c r="I388" s="4" t="str">
        <f t="shared" si="32"/>
        <v>NINGUNO</v>
      </c>
      <c r="J388" s="4" t="str">
        <f t="shared" si="33"/>
        <v>SECO</v>
      </c>
      <c r="K388" s="95" t="b">
        <f t="shared" si="34"/>
        <v>0</v>
      </c>
    </row>
    <row r="389" spans="1:11">
      <c r="A389" s="2" t="s">
        <v>241</v>
      </c>
      <c r="B389" s="2" t="s">
        <v>242</v>
      </c>
      <c r="C389" s="2">
        <v>42.360599999999998</v>
      </c>
      <c r="D389" s="2">
        <v>-71.010599999999997</v>
      </c>
      <c r="E389" s="2">
        <v>22</v>
      </c>
      <c r="F389" s="2">
        <v>0</v>
      </c>
      <c r="G389" s="4" t="str">
        <f t="shared" si="30"/>
        <v>SI</v>
      </c>
      <c r="H389" s="4" t="str">
        <f t="shared" si="31"/>
        <v>FRIO</v>
      </c>
      <c r="I389" s="4" t="str">
        <f t="shared" si="32"/>
        <v>NINGUNO</v>
      </c>
      <c r="J389" s="4" t="str">
        <f t="shared" si="33"/>
        <v>SECO</v>
      </c>
      <c r="K389" s="95" t="b">
        <f t="shared" si="34"/>
        <v>0</v>
      </c>
    </row>
    <row r="390" spans="1:11">
      <c r="A390" s="2" t="s">
        <v>241</v>
      </c>
      <c r="B390" s="2" t="s">
        <v>242</v>
      </c>
      <c r="C390" s="2">
        <v>42.360599999999998</v>
      </c>
      <c r="D390" s="2">
        <v>-71.010599999999997</v>
      </c>
      <c r="E390" s="2">
        <v>30</v>
      </c>
      <c r="F390" s="2">
        <v>0</v>
      </c>
      <c r="G390" s="4" t="str">
        <f t="shared" si="30"/>
        <v>SI</v>
      </c>
      <c r="H390" s="4" t="str">
        <f t="shared" si="31"/>
        <v>FRIO</v>
      </c>
      <c r="I390" s="4" t="str">
        <f t="shared" si="32"/>
        <v>NINGUNO</v>
      </c>
      <c r="J390" s="4" t="str">
        <f t="shared" si="33"/>
        <v>SECO</v>
      </c>
      <c r="K390" s="95" t="b">
        <f t="shared" si="34"/>
        <v>0</v>
      </c>
    </row>
    <row r="391" spans="1:11">
      <c r="A391" s="2" t="s">
        <v>241</v>
      </c>
      <c r="B391" s="2" t="s">
        <v>242</v>
      </c>
      <c r="C391" s="2">
        <v>42.360599999999998</v>
      </c>
      <c r="D391" s="2">
        <v>-71.010599999999997</v>
      </c>
      <c r="E391" s="2">
        <v>33</v>
      </c>
      <c r="F391" s="2">
        <v>13</v>
      </c>
      <c r="G391" s="4" t="str">
        <f t="shared" si="30"/>
        <v>NO</v>
      </c>
      <c r="H391" s="4" t="str">
        <f t="shared" si="31"/>
        <v>FRIO</v>
      </c>
      <c r="I391" s="4" t="str">
        <f t="shared" si="32"/>
        <v>LLUVIA</v>
      </c>
      <c r="J391" s="4" t="str">
        <f t="shared" si="33"/>
        <v>HUMEDO</v>
      </c>
      <c r="K391" s="95" t="b">
        <f t="shared" si="34"/>
        <v>0</v>
      </c>
    </row>
    <row r="392" spans="1:11">
      <c r="A392" s="2" t="s">
        <v>241</v>
      </c>
      <c r="B392" s="2" t="s">
        <v>242</v>
      </c>
      <c r="C392" s="2">
        <v>42.360599999999998</v>
      </c>
      <c r="D392" s="2">
        <v>-71.010599999999997</v>
      </c>
      <c r="E392" s="2">
        <v>29</v>
      </c>
      <c r="F392" s="2">
        <v>28</v>
      </c>
      <c r="G392" s="4" t="str">
        <f t="shared" si="30"/>
        <v>SI</v>
      </c>
      <c r="H392" s="4" t="str">
        <f t="shared" si="31"/>
        <v>FRIO</v>
      </c>
      <c r="I392" s="4" t="str">
        <f t="shared" si="32"/>
        <v>NIEVE</v>
      </c>
      <c r="J392" s="4" t="str">
        <f t="shared" si="33"/>
        <v>HUMEDO</v>
      </c>
      <c r="K392" s="95" t="b">
        <f t="shared" si="34"/>
        <v>0</v>
      </c>
    </row>
    <row r="393" spans="1:11">
      <c r="A393" s="2" t="s">
        <v>241</v>
      </c>
      <c r="B393" s="2" t="s">
        <v>242</v>
      </c>
      <c r="C393" s="2">
        <v>42.360599999999998</v>
      </c>
      <c r="D393" s="2">
        <v>-71.010599999999997</v>
      </c>
      <c r="E393" s="2">
        <v>37</v>
      </c>
      <c r="F393" s="2">
        <v>173</v>
      </c>
      <c r="G393" s="4" t="str">
        <f t="shared" si="30"/>
        <v>NO</v>
      </c>
      <c r="H393" s="4" t="str">
        <f t="shared" si="31"/>
        <v>FRIO</v>
      </c>
      <c r="I393" s="4" t="str">
        <f t="shared" si="32"/>
        <v>LLUVIA</v>
      </c>
      <c r="J393" s="4" t="str">
        <f t="shared" si="33"/>
        <v>HUMEDO</v>
      </c>
      <c r="K393" s="95" t="b">
        <f t="shared" si="34"/>
        <v>0</v>
      </c>
    </row>
    <row r="394" spans="1:11">
      <c r="A394" s="2" t="s">
        <v>241</v>
      </c>
      <c r="B394" s="2" t="s">
        <v>242</v>
      </c>
      <c r="C394" s="2">
        <v>42.360599999999998</v>
      </c>
      <c r="D394" s="2">
        <v>-71.010599999999997</v>
      </c>
      <c r="E394" s="2">
        <v>21</v>
      </c>
      <c r="F394" s="2">
        <v>0</v>
      </c>
      <c r="G394" s="4" t="str">
        <f t="shared" si="30"/>
        <v>SI</v>
      </c>
      <c r="H394" s="4" t="str">
        <f t="shared" si="31"/>
        <v>FRIO</v>
      </c>
      <c r="I394" s="4" t="str">
        <f t="shared" si="32"/>
        <v>NINGUNO</v>
      </c>
      <c r="J394" s="4" t="str">
        <f t="shared" si="33"/>
        <v>SECO</v>
      </c>
      <c r="K394" s="95" t="b">
        <f t="shared" si="34"/>
        <v>0</v>
      </c>
    </row>
    <row r="395" spans="1:11">
      <c r="A395" s="2" t="s">
        <v>241</v>
      </c>
      <c r="B395" s="2" t="s">
        <v>242</v>
      </c>
      <c r="C395" s="2">
        <v>42.360599999999998</v>
      </c>
      <c r="D395" s="2">
        <v>-71.010599999999997</v>
      </c>
      <c r="E395" s="2">
        <v>33</v>
      </c>
      <c r="F395" s="2">
        <v>0</v>
      </c>
      <c r="G395" s="4" t="str">
        <f t="shared" si="30"/>
        <v>NO</v>
      </c>
      <c r="H395" s="4" t="str">
        <f t="shared" si="31"/>
        <v>FRIO</v>
      </c>
      <c r="I395" s="4" t="str">
        <f t="shared" si="32"/>
        <v>NINGUNO</v>
      </c>
      <c r="J395" s="4" t="str">
        <f t="shared" si="33"/>
        <v>SECO</v>
      </c>
      <c r="K395" s="95" t="b">
        <f t="shared" si="34"/>
        <v>0</v>
      </c>
    </row>
    <row r="396" spans="1:11">
      <c r="A396" s="2" t="s">
        <v>241</v>
      </c>
      <c r="B396" s="2" t="s">
        <v>242</v>
      </c>
      <c r="C396" s="2">
        <v>42.360599999999998</v>
      </c>
      <c r="D396" s="2">
        <v>-71.010599999999997</v>
      </c>
      <c r="E396" s="2">
        <v>44</v>
      </c>
      <c r="F396" s="2">
        <v>0</v>
      </c>
      <c r="G396" s="4" t="str">
        <f t="shared" si="30"/>
        <v>NO</v>
      </c>
      <c r="H396" s="4" t="str">
        <f t="shared" si="31"/>
        <v>TEMPLADO</v>
      </c>
      <c r="I396" s="4" t="str">
        <f t="shared" si="32"/>
        <v>NINGUNO</v>
      </c>
      <c r="J396" s="4" t="str">
        <f t="shared" si="33"/>
        <v>SECO</v>
      </c>
      <c r="K396" s="95" t="b">
        <f t="shared" si="34"/>
        <v>0</v>
      </c>
    </row>
    <row r="397" spans="1:11">
      <c r="A397" s="2" t="s">
        <v>241</v>
      </c>
      <c r="B397" s="2" t="s">
        <v>242</v>
      </c>
      <c r="C397" s="2">
        <v>42.360599999999998</v>
      </c>
      <c r="D397" s="2">
        <v>-71.010599999999997</v>
      </c>
      <c r="E397" s="2">
        <v>20</v>
      </c>
      <c r="F397" s="2">
        <v>0</v>
      </c>
      <c r="G397" s="4" t="str">
        <f t="shared" si="30"/>
        <v>SI</v>
      </c>
      <c r="H397" s="4" t="str">
        <f t="shared" si="31"/>
        <v>FRIO</v>
      </c>
      <c r="I397" s="4" t="str">
        <f t="shared" si="32"/>
        <v>NINGUNO</v>
      </c>
      <c r="J397" s="4" t="str">
        <f t="shared" si="33"/>
        <v>SECO</v>
      </c>
      <c r="K397" s="95" t="b">
        <f t="shared" si="34"/>
        <v>0</v>
      </c>
    </row>
    <row r="398" spans="1:11">
      <c r="A398" s="2" t="s">
        <v>241</v>
      </c>
      <c r="B398" s="2" t="s">
        <v>242</v>
      </c>
      <c r="C398" s="2">
        <v>42.360599999999998</v>
      </c>
      <c r="D398" s="2">
        <v>-71.010599999999997</v>
      </c>
      <c r="E398" s="2">
        <v>12</v>
      </c>
      <c r="F398" s="2">
        <v>114</v>
      </c>
      <c r="G398" s="4" t="str">
        <f t="shared" si="30"/>
        <v>SI</v>
      </c>
      <c r="H398" s="4" t="str">
        <f t="shared" si="31"/>
        <v>FRIO</v>
      </c>
      <c r="I398" s="4" t="str">
        <f t="shared" si="32"/>
        <v>NIEVE</v>
      </c>
      <c r="J398" s="4" t="str">
        <f t="shared" si="33"/>
        <v>HUMEDO</v>
      </c>
      <c r="K398" s="95" t="b">
        <f t="shared" si="34"/>
        <v>0</v>
      </c>
    </row>
    <row r="399" spans="1:11">
      <c r="A399" s="2" t="s">
        <v>241</v>
      </c>
      <c r="B399" s="2" t="s">
        <v>242</v>
      </c>
      <c r="C399" s="2">
        <v>42.360599999999998</v>
      </c>
      <c r="D399" s="2">
        <v>-71.010599999999997</v>
      </c>
      <c r="E399" s="2">
        <v>16</v>
      </c>
      <c r="F399" s="2">
        <v>218</v>
      </c>
      <c r="G399" s="4" t="str">
        <f t="shared" si="30"/>
        <v>SI</v>
      </c>
      <c r="H399" s="4" t="str">
        <f t="shared" si="31"/>
        <v>FRIO</v>
      </c>
      <c r="I399" s="4" t="str">
        <f t="shared" si="32"/>
        <v>NIEVE</v>
      </c>
      <c r="J399" s="4" t="str">
        <f t="shared" si="33"/>
        <v>HUMEDO</v>
      </c>
      <c r="K399" s="95" t="b">
        <f t="shared" si="34"/>
        <v>0</v>
      </c>
    </row>
    <row r="400" spans="1:11">
      <c r="A400" s="2" t="s">
        <v>241</v>
      </c>
      <c r="B400" s="2" t="s">
        <v>242</v>
      </c>
      <c r="C400" s="2">
        <v>42.360599999999998</v>
      </c>
      <c r="D400" s="2">
        <v>-71.010599999999997</v>
      </c>
      <c r="E400" s="2">
        <v>15</v>
      </c>
      <c r="F400" s="2">
        <v>0</v>
      </c>
      <c r="G400" s="4" t="str">
        <f t="shared" si="30"/>
        <v>SI</v>
      </c>
      <c r="H400" s="4" t="str">
        <f t="shared" si="31"/>
        <v>FRIO</v>
      </c>
      <c r="I400" s="4" t="str">
        <f t="shared" si="32"/>
        <v>NINGUNO</v>
      </c>
      <c r="J400" s="4" t="str">
        <f t="shared" si="33"/>
        <v>SECO</v>
      </c>
      <c r="K400" s="95" t="b">
        <f t="shared" si="34"/>
        <v>0</v>
      </c>
    </row>
    <row r="401" spans="1:11">
      <c r="A401" s="2" t="s">
        <v>241</v>
      </c>
      <c r="B401" s="2" t="s">
        <v>242</v>
      </c>
      <c r="C401" s="2">
        <v>42.360599999999998</v>
      </c>
      <c r="D401" s="2">
        <v>-71.010599999999997</v>
      </c>
      <c r="E401" s="2">
        <v>14</v>
      </c>
      <c r="F401" s="2">
        <v>0</v>
      </c>
      <c r="G401" s="4" t="str">
        <f t="shared" si="30"/>
        <v>SI</v>
      </c>
      <c r="H401" s="4" t="str">
        <f t="shared" si="31"/>
        <v>FRIO</v>
      </c>
      <c r="I401" s="4" t="str">
        <f t="shared" si="32"/>
        <v>NINGUNO</v>
      </c>
      <c r="J401" s="4" t="str">
        <f t="shared" si="33"/>
        <v>SECO</v>
      </c>
      <c r="K401" s="95" t="b">
        <f t="shared" si="34"/>
        <v>0</v>
      </c>
    </row>
    <row r="402" spans="1:11">
      <c r="A402" s="2" t="s">
        <v>241</v>
      </c>
      <c r="B402" s="2" t="s">
        <v>242</v>
      </c>
      <c r="C402" s="2">
        <v>42.360599999999998</v>
      </c>
      <c r="D402" s="2">
        <v>-71.010599999999997</v>
      </c>
      <c r="E402" s="2">
        <v>13</v>
      </c>
      <c r="F402" s="2">
        <v>69</v>
      </c>
      <c r="G402" s="4" t="str">
        <f t="shared" si="30"/>
        <v>SI</v>
      </c>
      <c r="H402" s="4" t="str">
        <f t="shared" si="31"/>
        <v>FRIO</v>
      </c>
      <c r="I402" s="4" t="str">
        <f t="shared" si="32"/>
        <v>NIEVE</v>
      </c>
      <c r="J402" s="4" t="str">
        <f t="shared" si="33"/>
        <v>HUMEDO</v>
      </c>
      <c r="K402" s="95" t="b">
        <f t="shared" si="34"/>
        <v>0</v>
      </c>
    </row>
    <row r="403" spans="1:11">
      <c r="A403" s="2" t="s">
        <v>241</v>
      </c>
      <c r="B403" s="2" t="s">
        <v>242</v>
      </c>
      <c r="C403" s="2">
        <v>42.360599999999998</v>
      </c>
      <c r="D403" s="2">
        <v>-71.010599999999997</v>
      </c>
      <c r="E403" s="2">
        <v>22</v>
      </c>
      <c r="F403" s="2">
        <v>0</v>
      </c>
      <c r="G403" s="4" t="str">
        <f t="shared" si="30"/>
        <v>SI</v>
      </c>
      <c r="H403" s="4" t="str">
        <f t="shared" si="31"/>
        <v>FRIO</v>
      </c>
      <c r="I403" s="4" t="str">
        <f t="shared" si="32"/>
        <v>NINGUNO</v>
      </c>
      <c r="J403" s="4" t="str">
        <f t="shared" si="33"/>
        <v>SECO</v>
      </c>
      <c r="K403" s="95" t="b">
        <f t="shared" si="34"/>
        <v>0</v>
      </c>
    </row>
    <row r="404" spans="1:11">
      <c r="A404" s="2" t="s">
        <v>241</v>
      </c>
      <c r="B404" s="2" t="s">
        <v>242</v>
      </c>
      <c r="C404" s="2">
        <v>42.360599999999998</v>
      </c>
      <c r="D404" s="2">
        <v>-71.010599999999997</v>
      </c>
      <c r="E404" s="2">
        <v>19</v>
      </c>
      <c r="F404" s="2">
        <v>5</v>
      </c>
      <c r="G404" s="4" t="str">
        <f t="shared" si="30"/>
        <v>SI</v>
      </c>
      <c r="H404" s="4" t="str">
        <f t="shared" si="31"/>
        <v>FRIO</v>
      </c>
      <c r="I404" s="4" t="str">
        <f t="shared" si="32"/>
        <v>NIEVE</v>
      </c>
      <c r="J404" s="4" t="str">
        <f t="shared" si="33"/>
        <v>HUMEDO</v>
      </c>
      <c r="K404" s="95" t="b">
        <f t="shared" si="34"/>
        <v>0</v>
      </c>
    </row>
    <row r="405" spans="1:11">
      <c r="A405" s="2" t="s">
        <v>241</v>
      </c>
      <c r="B405" s="2" t="s">
        <v>242</v>
      </c>
      <c r="C405" s="2">
        <v>42.360599999999998</v>
      </c>
      <c r="D405" s="2">
        <v>-71.010599999999997</v>
      </c>
      <c r="E405" s="2">
        <v>30</v>
      </c>
      <c r="F405" s="2">
        <v>69</v>
      </c>
      <c r="G405" s="4" t="str">
        <f t="shared" si="30"/>
        <v>SI</v>
      </c>
      <c r="H405" s="4" t="str">
        <f t="shared" si="31"/>
        <v>FRIO</v>
      </c>
      <c r="I405" s="4" t="str">
        <f t="shared" si="32"/>
        <v>NIEVE</v>
      </c>
      <c r="J405" s="4" t="str">
        <f t="shared" si="33"/>
        <v>HUMEDO</v>
      </c>
      <c r="K405" s="95" t="b">
        <f t="shared" si="34"/>
        <v>0</v>
      </c>
    </row>
    <row r="406" spans="1:11">
      <c r="A406" s="2" t="s">
        <v>241</v>
      </c>
      <c r="B406" s="2" t="s">
        <v>242</v>
      </c>
      <c r="C406" s="2">
        <v>42.360599999999998</v>
      </c>
      <c r="D406" s="2">
        <v>-71.010599999999997</v>
      </c>
      <c r="E406" s="2">
        <v>23</v>
      </c>
      <c r="F406" s="2">
        <v>0</v>
      </c>
      <c r="G406" s="4" t="str">
        <f t="shared" si="30"/>
        <v>SI</v>
      </c>
      <c r="H406" s="4" t="str">
        <f t="shared" si="31"/>
        <v>FRIO</v>
      </c>
      <c r="I406" s="4" t="str">
        <f t="shared" si="32"/>
        <v>NINGUNO</v>
      </c>
      <c r="J406" s="4" t="str">
        <f t="shared" si="33"/>
        <v>SECO</v>
      </c>
      <c r="K406" s="95" t="b">
        <f t="shared" si="34"/>
        <v>0</v>
      </c>
    </row>
    <row r="407" spans="1:11">
      <c r="A407" s="2" t="s">
        <v>241</v>
      </c>
      <c r="B407" s="2" t="s">
        <v>242</v>
      </c>
      <c r="C407" s="2">
        <v>42.360599999999998</v>
      </c>
      <c r="D407" s="2">
        <v>-71.010599999999997</v>
      </c>
      <c r="E407" s="2">
        <v>29</v>
      </c>
      <c r="F407" s="2">
        <v>0</v>
      </c>
      <c r="G407" s="4" t="str">
        <f t="shared" si="30"/>
        <v>SI</v>
      </c>
      <c r="H407" s="4" t="str">
        <f t="shared" si="31"/>
        <v>FRIO</v>
      </c>
      <c r="I407" s="4" t="str">
        <f t="shared" si="32"/>
        <v>NINGUNO</v>
      </c>
      <c r="J407" s="4" t="str">
        <f t="shared" si="33"/>
        <v>SECO</v>
      </c>
      <c r="K407" s="95" t="b">
        <f t="shared" si="34"/>
        <v>0</v>
      </c>
    </row>
    <row r="408" spans="1:11">
      <c r="A408" s="2" t="s">
        <v>241</v>
      </c>
      <c r="B408" s="2" t="s">
        <v>242</v>
      </c>
      <c r="C408" s="2">
        <v>42.360599999999998</v>
      </c>
      <c r="D408" s="2">
        <v>-71.010599999999997</v>
      </c>
      <c r="E408" s="2">
        <v>22</v>
      </c>
      <c r="F408" s="2">
        <v>0</v>
      </c>
      <c r="G408" s="4" t="str">
        <f t="shared" si="30"/>
        <v>SI</v>
      </c>
      <c r="H408" s="4" t="str">
        <f t="shared" si="31"/>
        <v>FRIO</v>
      </c>
      <c r="I408" s="4" t="str">
        <f t="shared" si="32"/>
        <v>NINGUNO</v>
      </c>
      <c r="J408" s="4" t="str">
        <f t="shared" si="33"/>
        <v>SECO</v>
      </c>
      <c r="K408" s="95" t="b">
        <f t="shared" si="34"/>
        <v>0</v>
      </c>
    </row>
    <row r="409" spans="1:11">
      <c r="A409" s="2" t="s">
        <v>241</v>
      </c>
      <c r="B409" s="2" t="s">
        <v>242</v>
      </c>
      <c r="C409" s="2">
        <v>42.360599999999998</v>
      </c>
      <c r="D409" s="2">
        <v>-71.010599999999997</v>
      </c>
      <c r="E409" s="2">
        <v>30</v>
      </c>
      <c r="F409" s="2">
        <v>0</v>
      </c>
      <c r="G409" s="4" t="str">
        <f t="shared" si="30"/>
        <v>SI</v>
      </c>
      <c r="H409" s="4" t="str">
        <f t="shared" si="31"/>
        <v>FRIO</v>
      </c>
      <c r="I409" s="4" t="str">
        <f t="shared" si="32"/>
        <v>NINGUNO</v>
      </c>
      <c r="J409" s="4" t="str">
        <f t="shared" si="33"/>
        <v>SECO</v>
      </c>
      <c r="K409" s="95" t="b">
        <f t="shared" si="34"/>
        <v>0</v>
      </c>
    </row>
    <row r="410" spans="1:11">
      <c r="A410" s="2" t="s">
        <v>241</v>
      </c>
      <c r="B410" s="2" t="s">
        <v>242</v>
      </c>
      <c r="C410" s="2">
        <v>42.360599999999998</v>
      </c>
      <c r="D410" s="2">
        <v>-71.010599999999997</v>
      </c>
      <c r="E410" s="2">
        <v>16</v>
      </c>
      <c r="F410" s="2">
        <v>0</v>
      </c>
      <c r="G410" s="4" t="str">
        <f t="shared" si="30"/>
        <v>SI</v>
      </c>
      <c r="H410" s="4" t="str">
        <f t="shared" si="31"/>
        <v>FRIO</v>
      </c>
      <c r="I410" s="4" t="str">
        <f t="shared" si="32"/>
        <v>NINGUNO</v>
      </c>
      <c r="J410" s="4" t="str">
        <f t="shared" si="33"/>
        <v>SECO</v>
      </c>
      <c r="K410" s="95" t="b">
        <f t="shared" si="34"/>
        <v>0</v>
      </c>
    </row>
    <row r="411" spans="1:11">
      <c r="A411" s="2" t="s">
        <v>241</v>
      </c>
      <c r="B411" s="2" t="s">
        <v>242</v>
      </c>
      <c r="C411" s="2">
        <v>42.360599999999998</v>
      </c>
      <c r="D411" s="2">
        <v>-71.010599999999997</v>
      </c>
      <c r="E411" s="2">
        <v>32</v>
      </c>
      <c r="F411" s="2">
        <v>0</v>
      </c>
      <c r="G411" s="4" t="str">
        <f t="shared" si="30"/>
        <v>NO</v>
      </c>
      <c r="H411" s="4" t="str">
        <f t="shared" si="31"/>
        <v>FRIO</v>
      </c>
      <c r="I411" s="4" t="str">
        <f t="shared" si="32"/>
        <v>NINGUNO</v>
      </c>
      <c r="J411" s="4" t="str">
        <f t="shared" si="33"/>
        <v>SECO</v>
      </c>
      <c r="K411" s="95" t="b">
        <f t="shared" si="34"/>
        <v>0</v>
      </c>
    </row>
    <row r="412" spans="1:11">
      <c r="A412" s="2" t="s">
        <v>241</v>
      </c>
      <c r="B412" s="2" t="s">
        <v>242</v>
      </c>
      <c r="C412" s="2">
        <v>42.360599999999998</v>
      </c>
      <c r="D412" s="2">
        <v>-71.010599999999997</v>
      </c>
      <c r="E412" s="2">
        <v>13</v>
      </c>
      <c r="F412" s="2">
        <v>0</v>
      </c>
      <c r="G412" s="4" t="str">
        <f t="shared" si="30"/>
        <v>SI</v>
      </c>
      <c r="H412" s="4" t="str">
        <f t="shared" si="31"/>
        <v>FRIO</v>
      </c>
      <c r="I412" s="4" t="str">
        <f t="shared" si="32"/>
        <v>NINGUNO</v>
      </c>
      <c r="J412" s="4" t="str">
        <f t="shared" si="33"/>
        <v>SECO</v>
      </c>
      <c r="K412" s="95" t="b">
        <f t="shared" si="34"/>
        <v>0</v>
      </c>
    </row>
    <row r="413" spans="1:11">
      <c r="A413" s="2" t="s">
        <v>241</v>
      </c>
      <c r="B413" s="2" t="s">
        <v>242</v>
      </c>
      <c r="C413" s="2">
        <v>42.360599999999998</v>
      </c>
      <c r="D413" s="2">
        <v>-71.010599999999997</v>
      </c>
      <c r="E413" s="2">
        <v>25</v>
      </c>
      <c r="F413" s="2">
        <v>0</v>
      </c>
      <c r="G413" s="4" t="str">
        <f t="shared" si="30"/>
        <v>SI</v>
      </c>
      <c r="H413" s="4" t="str">
        <f t="shared" si="31"/>
        <v>FRIO</v>
      </c>
      <c r="I413" s="4" t="str">
        <f t="shared" si="32"/>
        <v>NINGUNO</v>
      </c>
      <c r="J413" s="4" t="str">
        <f t="shared" si="33"/>
        <v>SECO</v>
      </c>
      <c r="K413" s="95" t="b">
        <f t="shared" si="34"/>
        <v>0</v>
      </c>
    </row>
    <row r="414" spans="1:11">
      <c r="A414" s="2" t="s">
        <v>241</v>
      </c>
      <c r="B414" s="2" t="s">
        <v>242</v>
      </c>
      <c r="C414" s="2">
        <v>42.360599999999998</v>
      </c>
      <c r="D414" s="2">
        <v>-71.010599999999997</v>
      </c>
      <c r="E414" s="2">
        <v>23</v>
      </c>
      <c r="F414" s="2">
        <v>0</v>
      </c>
      <c r="G414" s="4" t="str">
        <f t="shared" si="30"/>
        <v>SI</v>
      </c>
      <c r="H414" s="4" t="str">
        <f t="shared" si="31"/>
        <v>FRIO</v>
      </c>
      <c r="I414" s="4" t="str">
        <f t="shared" si="32"/>
        <v>NINGUNO</v>
      </c>
      <c r="J414" s="4" t="str">
        <f t="shared" si="33"/>
        <v>SECO</v>
      </c>
      <c r="K414" s="95" t="b">
        <f t="shared" si="34"/>
        <v>0</v>
      </c>
    </row>
    <row r="415" spans="1:11">
      <c r="A415" s="2" t="s">
        <v>241</v>
      </c>
      <c r="B415" s="2" t="s">
        <v>242</v>
      </c>
      <c r="C415" s="2">
        <v>42.360599999999998</v>
      </c>
      <c r="D415" s="2">
        <v>-71.010599999999997</v>
      </c>
      <c r="E415" s="2">
        <v>44</v>
      </c>
      <c r="F415" s="2">
        <v>13</v>
      </c>
      <c r="G415" s="4" t="str">
        <f t="shared" si="30"/>
        <v>NO</v>
      </c>
      <c r="H415" s="4" t="str">
        <f t="shared" si="31"/>
        <v>TEMPLADO</v>
      </c>
      <c r="I415" s="4" t="str">
        <f t="shared" si="32"/>
        <v>LLUVIA</v>
      </c>
      <c r="J415" s="4" t="str">
        <f t="shared" si="33"/>
        <v>HUMEDO</v>
      </c>
      <c r="K415" s="95" t="b">
        <f t="shared" si="34"/>
        <v>0</v>
      </c>
    </row>
    <row r="416" spans="1:11">
      <c r="A416" s="2" t="s">
        <v>241</v>
      </c>
      <c r="B416" s="2" t="s">
        <v>242</v>
      </c>
      <c r="C416" s="2">
        <v>42.360599999999998</v>
      </c>
      <c r="D416" s="2">
        <v>-71.010599999999997</v>
      </c>
      <c r="E416" s="2">
        <v>22</v>
      </c>
      <c r="F416" s="2">
        <v>0</v>
      </c>
      <c r="G416" s="4" t="str">
        <f t="shared" si="30"/>
        <v>SI</v>
      </c>
      <c r="H416" s="4" t="str">
        <f t="shared" si="31"/>
        <v>FRIO</v>
      </c>
      <c r="I416" s="4" t="str">
        <f t="shared" si="32"/>
        <v>NINGUNO</v>
      </c>
      <c r="J416" s="4" t="str">
        <f t="shared" si="33"/>
        <v>SECO</v>
      </c>
      <c r="K416" s="95" t="b">
        <f t="shared" si="34"/>
        <v>0</v>
      </c>
    </row>
    <row r="417" spans="1:11">
      <c r="A417" s="2" t="s">
        <v>241</v>
      </c>
      <c r="B417" s="2" t="s">
        <v>242</v>
      </c>
      <c r="C417" s="2">
        <v>42.360599999999998</v>
      </c>
      <c r="D417" s="2">
        <v>-71.010599999999997</v>
      </c>
      <c r="E417" s="2">
        <v>22</v>
      </c>
      <c r="F417" s="2">
        <v>0</v>
      </c>
      <c r="G417" s="4" t="str">
        <f t="shared" si="30"/>
        <v>SI</v>
      </c>
      <c r="H417" s="4" t="str">
        <f t="shared" si="31"/>
        <v>FRIO</v>
      </c>
      <c r="I417" s="4" t="str">
        <f t="shared" si="32"/>
        <v>NINGUNO</v>
      </c>
      <c r="J417" s="4" t="str">
        <f t="shared" si="33"/>
        <v>SECO</v>
      </c>
      <c r="K417" s="95" t="b">
        <f t="shared" si="34"/>
        <v>0</v>
      </c>
    </row>
    <row r="418" spans="1:11">
      <c r="A418" s="2" t="s">
        <v>241</v>
      </c>
      <c r="B418" s="2" t="s">
        <v>242</v>
      </c>
      <c r="C418" s="2">
        <v>42.360599999999998</v>
      </c>
      <c r="D418" s="2">
        <v>-71.010599999999997</v>
      </c>
      <c r="E418" s="2">
        <v>25</v>
      </c>
      <c r="F418" s="2">
        <v>20</v>
      </c>
      <c r="G418" s="4" t="str">
        <f t="shared" si="30"/>
        <v>SI</v>
      </c>
      <c r="H418" s="4" t="str">
        <f t="shared" si="31"/>
        <v>FRIO</v>
      </c>
      <c r="I418" s="4" t="str">
        <f t="shared" si="32"/>
        <v>NIEVE</v>
      </c>
      <c r="J418" s="4" t="str">
        <f t="shared" si="33"/>
        <v>HUMEDO</v>
      </c>
      <c r="K418" s="95" t="b">
        <f t="shared" si="34"/>
        <v>0</v>
      </c>
    </row>
    <row r="419" spans="1:11">
      <c r="A419" s="2" t="s">
        <v>241</v>
      </c>
      <c r="B419" s="2" t="s">
        <v>242</v>
      </c>
      <c r="C419" s="2">
        <v>42.360599999999998</v>
      </c>
      <c r="D419" s="2">
        <v>-71.010599999999997</v>
      </c>
      <c r="E419" s="2">
        <v>26</v>
      </c>
      <c r="F419" s="2">
        <v>0</v>
      </c>
      <c r="G419" s="4" t="str">
        <f t="shared" si="30"/>
        <v>SI</v>
      </c>
      <c r="H419" s="4" t="str">
        <f t="shared" si="31"/>
        <v>FRIO</v>
      </c>
      <c r="I419" s="4" t="str">
        <f t="shared" si="32"/>
        <v>NINGUNO</v>
      </c>
      <c r="J419" s="4" t="str">
        <f t="shared" si="33"/>
        <v>SECO</v>
      </c>
      <c r="K419" s="95" t="b">
        <f t="shared" si="34"/>
        <v>0</v>
      </c>
    </row>
    <row r="420" spans="1:11">
      <c r="A420" s="2" t="s">
        <v>241</v>
      </c>
      <c r="B420" s="2" t="s">
        <v>242</v>
      </c>
      <c r="C420" s="2">
        <v>42.360599999999998</v>
      </c>
      <c r="D420" s="2">
        <v>-71.010599999999997</v>
      </c>
      <c r="E420" s="2">
        <v>11</v>
      </c>
      <c r="F420" s="2">
        <v>0</v>
      </c>
      <c r="G420" s="4" t="str">
        <f t="shared" si="30"/>
        <v>SI</v>
      </c>
      <c r="H420" s="4" t="str">
        <f t="shared" si="31"/>
        <v>FRIO</v>
      </c>
      <c r="I420" s="4" t="str">
        <f t="shared" si="32"/>
        <v>NINGUNO</v>
      </c>
      <c r="J420" s="4" t="str">
        <f t="shared" si="33"/>
        <v>SECO</v>
      </c>
      <c r="K420" s="95" t="b">
        <f t="shared" si="34"/>
        <v>0</v>
      </c>
    </row>
    <row r="421" spans="1:11">
      <c r="A421" s="2" t="s">
        <v>241</v>
      </c>
      <c r="B421" s="2" t="s">
        <v>242</v>
      </c>
      <c r="C421" s="2">
        <v>42.360599999999998</v>
      </c>
      <c r="D421" s="2">
        <v>-71.010599999999997</v>
      </c>
      <c r="E421" s="2">
        <v>42</v>
      </c>
      <c r="F421" s="2">
        <v>0</v>
      </c>
      <c r="G421" s="4" t="str">
        <f t="shared" si="30"/>
        <v>NO</v>
      </c>
      <c r="H421" s="4" t="str">
        <f t="shared" si="31"/>
        <v>TEMPLADO</v>
      </c>
      <c r="I421" s="4" t="str">
        <f t="shared" si="32"/>
        <v>NINGUNO</v>
      </c>
      <c r="J421" s="4" t="str">
        <f t="shared" si="33"/>
        <v>SECO</v>
      </c>
      <c r="K421" s="95" t="b">
        <f t="shared" si="34"/>
        <v>0</v>
      </c>
    </row>
    <row r="422" spans="1:11">
      <c r="A422" s="2" t="s">
        <v>241</v>
      </c>
      <c r="B422" s="2" t="s">
        <v>242</v>
      </c>
      <c r="C422" s="2">
        <v>42.360599999999998</v>
      </c>
      <c r="D422" s="2">
        <v>-71.010599999999997</v>
      </c>
      <c r="E422" s="2">
        <v>44</v>
      </c>
      <c r="F422" s="2">
        <v>414</v>
      </c>
      <c r="G422" s="4" t="str">
        <f t="shared" si="30"/>
        <v>NO</v>
      </c>
      <c r="H422" s="4" t="str">
        <f t="shared" si="31"/>
        <v>TEMPLADO</v>
      </c>
      <c r="I422" s="4" t="str">
        <f t="shared" si="32"/>
        <v>LLUVIA</v>
      </c>
      <c r="J422" s="4" t="str">
        <f t="shared" si="33"/>
        <v>HUMEDO</v>
      </c>
      <c r="K422" s="95" t="b">
        <f t="shared" si="34"/>
        <v>0</v>
      </c>
    </row>
    <row r="423" spans="1:11">
      <c r="A423" s="2" t="s">
        <v>241</v>
      </c>
      <c r="B423" s="2" t="s">
        <v>242</v>
      </c>
      <c r="C423" s="2">
        <v>42.360599999999998</v>
      </c>
      <c r="D423" s="2">
        <v>-71.010599999999997</v>
      </c>
      <c r="E423" s="2">
        <v>18</v>
      </c>
      <c r="F423" s="2">
        <v>0</v>
      </c>
      <c r="G423" s="4" t="str">
        <f t="shared" si="30"/>
        <v>SI</v>
      </c>
      <c r="H423" s="4" t="str">
        <f t="shared" si="31"/>
        <v>FRIO</v>
      </c>
      <c r="I423" s="4" t="str">
        <f t="shared" si="32"/>
        <v>NINGUNO</v>
      </c>
      <c r="J423" s="4" t="str">
        <f t="shared" si="33"/>
        <v>SECO</v>
      </c>
      <c r="K423" s="95" t="b">
        <f t="shared" si="34"/>
        <v>0</v>
      </c>
    </row>
    <row r="424" spans="1:11">
      <c r="A424" s="2" t="s">
        <v>241</v>
      </c>
      <c r="B424" s="2" t="s">
        <v>242</v>
      </c>
      <c r="C424" s="2">
        <v>42.360599999999998</v>
      </c>
      <c r="D424" s="2">
        <v>-71.010599999999997</v>
      </c>
      <c r="E424" s="2">
        <v>45</v>
      </c>
      <c r="F424" s="2">
        <v>79</v>
      </c>
      <c r="G424" s="4" t="str">
        <f t="shared" si="30"/>
        <v>NO</v>
      </c>
      <c r="H424" s="4" t="str">
        <f t="shared" si="31"/>
        <v>TEMPLADO</v>
      </c>
      <c r="I424" s="4" t="str">
        <f t="shared" si="32"/>
        <v>LLUVIA</v>
      </c>
      <c r="J424" s="4" t="str">
        <f t="shared" si="33"/>
        <v>HUMEDO</v>
      </c>
      <c r="K424" s="95" t="b">
        <f t="shared" si="34"/>
        <v>0</v>
      </c>
    </row>
    <row r="425" spans="1:11">
      <c r="A425" s="2" t="s">
        <v>241</v>
      </c>
      <c r="B425" s="2" t="s">
        <v>242</v>
      </c>
      <c r="C425" s="2">
        <v>42.360599999999998</v>
      </c>
      <c r="D425" s="2">
        <v>-71.010599999999997</v>
      </c>
      <c r="E425" s="2">
        <v>28</v>
      </c>
      <c r="F425" s="2">
        <v>160</v>
      </c>
      <c r="G425" s="4" t="str">
        <f t="shared" si="30"/>
        <v>SI</v>
      </c>
      <c r="H425" s="4" t="str">
        <f t="shared" si="31"/>
        <v>FRIO</v>
      </c>
      <c r="I425" s="4" t="str">
        <f t="shared" si="32"/>
        <v>NIEVE</v>
      </c>
      <c r="J425" s="4" t="str">
        <f t="shared" si="33"/>
        <v>HUMEDO</v>
      </c>
      <c r="K425" s="95" t="b">
        <f t="shared" si="34"/>
        <v>0</v>
      </c>
    </row>
    <row r="426" spans="1:11">
      <c r="A426" s="2" t="s">
        <v>241</v>
      </c>
      <c r="B426" s="2" t="s">
        <v>242</v>
      </c>
      <c r="C426" s="2">
        <v>42.360599999999998</v>
      </c>
      <c r="D426" s="2">
        <v>-71.010599999999997</v>
      </c>
      <c r="E426" s="2">
        <v>38</v>
      </c>
      <c r="F426" s="2">
        <v>0</v>
      </c>
      <c r="G426" s="4" t="str">
        <f t="shared" si="30"/>
        <v>NO</v>
      </c>
      <c r="H426" s="4" t="str">
        <f t="shared" si="31"/>
        <v>FRIO</v>
      </c>
      <c r="I426" s="4" t="str">
        <f t="shared" si="32"/>
        <v>NINGUNO</v>
      </c>
      <c r="J426" s="4" t="str">
        <f t="shared" si="33"/>
        <v>SECO</v>
      </c>
      <c r="K426" s="95" t="b">
        <f t="shared" si="34"/>
        <v>0</v>
      </c>
    </row>
    <row r="427" spans="1:11">
      <c r="A427" s="2" t="s">
        <v>241</v>
      </c>
      <c r="B427" s="2" t="s">
        <v>242</v>
      </c>
      <c r="C427" s="2">
        <v>42.360599999999998</v>
      </c>
      <c r="D427" s="2">
        <v>-71.010599999999997</v>
      </c>
      <c r="E427" s="2">
        <v>18</v>
      </c>
      <c r="F427" s="2">
        <v>5</v>
      </c>
      <c r="G427" s="4" t="str">
        <f t="shared" si="30"/>
        <v>SI</v>
      </c>
      <c r="H427" s="4" t="str">
        <f t="shared" si="31"/>
        <v>FRIO</v>
      </c>
      <c r="I427" s="4" t="str">
        <f t="shared" si="32"/>
        <v>NIEVE</v>
      </c>
      <c r="J427" s="4" t="str">
        <f t="shared" si="33"/>
        <v>HUMEDO</v>
      </c>
      <c r="K427" s="95" t="b">
        <f t="shared" si="34"/>
        <v>0</v>
      </c>
    </row>
    <row r="428" spans="1:11">
      <c r="A428" s="2" t="s">
        <v>241</v>
      </c>
      <c r="B428" s="2" t="s">
        <v>242</v>
      </c>
      <c r="C428" s="2">
        <v>42.360599999999998</v>
      </c>
      <c r="D428" s="2">
        <v>-71.010599999999997</v>
      </c>
      <c r="E428" s="2">
        <v>18</v>
      </c>
      <c r="F428" s="2">
        <v>0</v>
      </c>
      <c r="G428" s="4" t="str">
        <f t="shared" si="30"/>
        <v>SI</v>
      </c>
      <c r="H428" s="4" t="str">
        <f t="shared" si="31"/>
        <v>FRIO</v>
      </c>
      <c r="I428" s="4" t="str">
        <f t="shared" si="32"/>
        <v>NINGUNO</v>
      </c>
      <c r="J428" s="4" t="str">
        <f t="shared" si="33"/>
        <v>SECO</v>
      </c>
      <c r="K428" s="95" t="b">
        <f t="shared" si="34"/>
        <v>0</v>
      </c>
    </row>
    <row r="429" spans="1:11">
      <c r="A429" s="2" t="s">
        <v>241</v>
      </c>
      <c r="B429" s="2" t="s">
        <v>242</v>
      </c>
      <c r="C429" s="2">
        <v>42.360599999999998</v>
      </c>
      <c r="D429" s="2">
        <v>-71.010599999999997</v>
      </c>
      <c r="E429" s="2" t="e">
        <v>#N/A</v>
      </c>
      <c r="F429" s="2">
        <v>0</v>
      </c>
      <c r="G429" s="4" t="str">
        <f t="shared" si="30"/>
        <v>OTRO</v>
      </c>
      <c r="H429" s="4" t="str">
        <f t="shared" si="31"/>
        <v>OTRO</v>
      </c>
      <c r="I429" s="4" t="str">
        <f t="shared" si="32"/>
        <v>NINGUNO</v>
      </c>
      <c r="J429" s="4" t="str">
        <f t="shared" si="33"/>
        <v>SECO</v>
      </c>
      <c r="K429" s="95" t="b">
        <f t="shared" si="34"/>
        <v>1</v>
      </c>
    </row>
    <row r="430" spans="1:11">
      <c r="A430" s="2" t="s">
        <v>241</v>
      </c>
      <c r="B430" s="2" t="s">
        <v>242</v>
      </c>
      <c r="C430" s="2">
        <v>42.360599999999998</v>
      </c>
      <c r="D430" s="2">
        <v>-71.010599999999997</v>
      </c>
      <c r="E430" s="2">
        <v>28</v>
      </c>
      <c r="F430" s="2">
        <v>0</v>
      </c>
      <c r="G430" s="4" t="str">
        <f t="shared" si="30"/>
        <v>SI</v>
      </c>
      <c r="H430" s="4" t="str">
        <f t="shared" si="31"/>
        <v>FRIO</v>
      </c>
      <c r="I430" s="4" t="str">
        <f t="shared" si="32"/>
        <v>NINGUNO</v>
      </c>
      <c r="J430" s="4" t="str">
        <f t="shared" si="33"/>
        <v>SECO</v>
      </c>
      <c r="K430" s="95" t="b">
        <f t="shared" si="34"/>
        <v>0</v>
      </c>
    </row>
    <row r="431" spans="1:11">
      <c r="A431" s="2" t="s">
        <v>241</v>
      </c>
      <c r="B431" s="2" t="s">
        <v>242</v>
      </c>
      <c r="C431" s="2">
        <v>42.360599999999998</v>
      </c>
      <c r="D431" s="2">
        <v>-71.010599999999997</v>
      </c>
      <c r="E431" s="2">
        <v>42</v>
      </c>
      <c r="F431" s="2">
        <v>18</v>
      </c>
      <c r="G431" s="4" t="str">
        <f t="shared" si="30"/>
        <v>NO</v>
      </c>
      <c r="H431" s="4" t="str">
        <f t="shared" si="31"/>
        <v>TEMPLADO</v>
      </c>
      <c r="I431" s="4" t="str">
        <f t="shared" si="32"/>
        <v>LLUVIA</v>
      </c>
      <c r="J431" s="4" t="str">
        <f t="shared" si="33"/>
        <v>HUMEDO</v>
      </c>
      <c r="K431" s="95" t="b">
        <f t="shared" si="34"/>
        <v>0</v>
      </c>
    </row>
    <row r="432" spans="1:11">
      <c r="A432" s="2" t="s">
        <v>241</v>
      </c>
      <c r="B432" s="2" t="s">
        <v>242</v>
      </c>
      <c r="C432" s="2">
        <v>42.360599999999998</v>
      </c>
      <c r="D432" s="2">
        <v>-71.010599999999997</v>
      </c>
      <c r="E432" s="2">
        <v>14</v>
      </c>
      <c r="F432" s="2">
        <v>104</v>
      </c>
      <c r="G432" s="4" t="str">
        <f t="shared" si="30"/>
        <v>SI</v>
      </c>
      <c r="H432" s="4" t="str">
        <f t="shared" si="31"/>
        <v>FRIO</v>
      </c>
      <c r="I432" s="4" t="str">
        <f t="shared" si="32"/>
        <v>NIEVE</v>
      </c>
      <c r="J432" s="4" t="str">
        <f t="shared" si="33"/>
        <v>HUMEDO</v>
      </c>
      <c r="K432" s="95" t="b">
        <f t="shared" si="34"/>
        <v>0</v>
      </c>
    </row>
    <row r="433" spans="1:11">
      <c r="A433" s="2" t="s">
        <v>241</v>
      </c>
      <c r="B433" s="2" t="s">
        <v>242</v>
      </c>
      <c r="C433" s="2">
        <v>42.360599999999998</v>
      </c>
      <c r="D433" s="2">
        <v>-71.010599999999997</v>
      </c>
      <c r="E433" s="2">
        <v>29</v>
      </c>
      <c r="F433" s="2">
        <v>0</v>
      </c>
      <c r="G433" s="4" t="str">
        <f t="shared" si="30"/>
        <v>SI</v>
      </c>
      <c r="H433" s="4" t="str">
        <f t="shared" si="31"/>
        <v>FRIO</v>
      </c>
      <c r="I433" s="4" t="str">
        <f t="shared" si="32"/>
        <v>NINGUNO</v>
      </c>
      <c r="J433" s="4" t="str">
        <f t="shared" si="33"/>
        <v>SECO</v>
      </c>
      <c r="K433" s="95" t="b">
        <f t="shared" si="34"/>
        <v>0</v>
      </c>
    </row>
    <row r="434" spans="1:11">
      <c r="A434" s="2" t="s">
        <v>241</v>
      </c>
      <c r="B434" s="2" t="s">
        <v>242</v>
      </c>
      <c r="C434" s="2">
        <v>42.360599999999998</v>
      </c>
      <c r="D434" s="2">
        <v>-71.010599999999997</v>
      </c>
      <c r="E434" s="2">
        <v>29</v>
      </c>
      <c r="F434" s="2">
        <v>0</v>
      </c>
      <c r="G434" s="4" t="str">
        <f t="shared" si="30"/>
        <v>SI</v>
      </c>
      <c r="H434" s="4" t="str">
        <f t="shared" si="31"/>
        <v>FRIO</v>
      </c>
      <c r="I434" s="4" t="str">
        <f t="shared" si="32"/>
        <v>NINGUNO</v>
      </c>
      <c r="J434" s="4" t="str">
        <f t="shared" si="33"/>
        <v>SECO</v>
      </c>
      <c r="K434" s="95" t="b">
        <f t="shared" si="34"/>
        <v>0</v>
      </c>
    </row>
    <row r="435" spans="1:11">
      <c r="A435" s="2" t="s">
        <v>241</v>
      </c>
      <c r="B435" s="2" t="s">
        <v>242</v>
      </c>
      <c r="C435" s="2">
        <v>42.360599999999998</v>
      </c>
      <c r="D435" s="2">
        <v>-71.010599999999997</v>
      </c>
      <c r="E435" s="2">
        <v>38</v>
      </c>
      <c r="F435" s="2">
        <v>5</v>
      </c>
      <c r="G435" s="4" t="str">
        <f t="shared" si="30"/>
        <v>NO</v>
      </c>
      <c r="H435" s="4" t="str">
        <f t="shared" si="31"/>
        <v>FRIO</v>
      </c>
      <c r="I435" s="4" t="str">
        <f t="shared" si="32"/>
        <v>LLUVIA</v>
      </c>
      <c r="J435" s="4" t="str">
        <f t="shared" si="33"/>
        <v>HUMEDO</v>
      </c>
      <c r="K435" s="95" t="b">
        <f t="shared" si="34"/>
        <v>0</v>
      </c>
    </row>
    <row r="436" spans="1:11">
      <c r="A436" s="2" t="s">
        <v>241</v>
      </c>
      <c r="B436" s="2" t="s">
        <v>242</v>
      </c>
      <c r="C436" s="2">
        <v>42.360599999999998</v>
      </c>
      <c r="D436" s="2">
        <v>-71.010599999999997</v>
      </c>
      <c r="E436" s="2">
        <v>38</v>
      </c>
      <c r="F436" s="2">
        <v>132</v>
      </c>
      <c r="G436" s="4" t="str">
        <f t="shared" si="30"/>
        <v>NO</v>
      </c>
      <c r="H436" s="4" t="str">
        <f t="shared" si="31"/>
        <v>FRIO</v>
      </c>
      <c r="I436" s="4" t="str">
        <f t="shared" si="32"/>
        <v>LLUVIA</v>
      </c>
      <c r="J436" s="4" t="str">
        <f t="shared" si="33"/>
        <v>HUMEDO</v>
      </c>
      <c r="K436" s="95" t="b">
        <f t="shared" si="34"/>
        <v>0</v>
      </c>
    </row>
    <row r="437" spans="1:11">
      <c r="A437" s="2" t="s">
        <v>241</v>
      </c>
      <c r="B437" s="2" t="s">
        <v>242</v>
      </c>
      <c r="C437" s="2">
        <v>42.360599999999998</v>
      </c>
      <c r="D437" s="2">
        <v>-71.010599999999997</v>
      </c>
      <c r="E437" s="2">
        <v>28</v>
      </c>
      <c r="F437" s="2">
        <v>0</v>
      </c>
      <c r="G437" s="4" t="str">
        <f t="shared" si="30"/>
        <v>SI</v>
      </c>
      <c r="H437" s="4" t="str">
        <f t="shared" si="31"/>
        <v>FRIO</v>
      </c>
      <c r="I437" s="4" t="str">
        <f t="shared" si="32"/>
        <v>NINGUNO</v>
      </c>
      <c r="J437" s="4" t="str">
        <f t="shared" si="33"/>
        <v>SECO</v>
      </c>
      <c r="K437" s="95" t="b">
        <f t="shared" si="34"/>
        <v>0</v>
      </c>
    </row>
    <row r="438" spans="1:11">
      <c r="A438" s="2" t="s">
        <v>241</v>
      </c>
      <c r="B438" s="2" t="s">
        <v>242</v>
      </c>
      <c r="C438" s="2">
        <v>42.360599999999998</v>
      </c>
      <c r="D438" s="2">
        <v>-71.010599999999997</v>
      </c>
      <c r="E438" s="2">
        <v>28</v>
      </c>
      <c r="F438" s="2">
        <v>0</v>
      </c>
      <c r="G438" s="4" t="str">
        <f t="shared" si="30"/>
        <v>SI</v>
      </c>
      <c r="H438" s="4" t="str">
        <f t="shared" si="31"/>
        <v>FRIO</v>
      </c>
      <c r="I438" s="4" t="str">
        <f t="shared" si="32"/>
        <v>NINGUNO</v>
      </c>
      <c r="J438" s="4" t="str">
        <f t="shared" si="33"/>
        <v>SECO</v>
      </c>
      <c r="K438" s="95" t="b">
        <f t="shared" si="34"/>
        <v>0</v>
      </c>
    </row>
    <row r="439" spans="1:11">
      <c r="A439" s="2" t="s">
        <v>241</v>
      </c>
      <c r="B439" s="2" t="s">
        <v>242</v>
      </c>
      <c r="C439" s="2">
        <v>42.360599999999998</v>
      </c>
      <c r="D439" s="2">
        <v>-71.010599999999997</v>
      </c>
      <c r="E439" s="2">
        <v>20</v>
      </c>
      <c r="F439" s="2">
        <v>0</v>
      </c>
      <c r="G439" s="4" t="str">
        <f t="shared" si="30"/>
        <v>SI</v>
      </c>
      <c r="H439" s="4" t="str">
        <f t="shared" si="31"/>
        <v>FRIO</v>
      </c>
      <c r="I439" s="4" t="str">
        <f t="shared" si="32"/>
        <v>NINGUNO</v>
      </c>
      <c r="J439" s="4" t="str">
        <f t="shared" si="33"/>
        <v>SECO</v>
      </c>
      <c r="K439" s="95" t="b">
        <f t="shared" si="34"/>
        <v>0</v>
      </c>
    </row>
    <row r="440" spans="1:11">
      <c r="A440" s="2" t="s">
        <v>241</v>
      </c>
      <c r="B440" s="2" t="s">
        <v>242</v>
      </c>
      <c r="C440" s="2">
        <v>42.360599999999998</v>
      </c>
      <c r="D440" s="2">
        <v>-71.010599999999997</v>
      </c>
      <c r="E440" s="2">
        <v>21</v>
      </c>
      <c r="F440" s="2">
        <v>0</v>
      </c>
      <c r="G440" s="4" t="str">
        <f t="shared" si="30"/>
        <v>SI</v>
      </c>
      <c r="H440" s="4" t="str">
        <f t="shared" si="31"/>
        <v>FRIO</v>
      </c>
      <c r="I440" s="4" t="str">
        <f t="shared" si="32"/>
        <v>NINGUNO</v>
      </c>
      <c r="J440" s="4" t="str">
        <f t="shared" si="33"/>
        <v>SECO</v>
      </c>
      <c r="K440" s="95" t="b">
        <f t="shared" si="34"/>
        <v>0</v>
      </c>
    </row>
    <row r="441" spans="1:11">
      <c r="A441" s="2" t="s">
        <v>241</v>
      </c>
      <c r="B441" s="2" t="s">
        <v>242</v>
      </c>
      <c r="C441" s="2">
        <v>42.360599999999998</v>
      </c>
      <c r="D441" s="2">
        <v>-71.010599999999997</v>
      </c>
      <c r="E441" s="2">
        <v>41</v>
      </c>
      <c r="F441" s="2">
        <v>137</v>
      </c>
      <c r="G441" s="4" t="str">
        <f t="shared" si="30"/>
        <v>NO</v>
      </c>
      <c r="H441" s="4" t="str">
        <f t="shared" si="31"/>
        <v>TEMPLADO</v>
      </c>
      <c r="I441" s="4" t="str">
        <f t="shared" si="32"/>
        <v>LLUVIA</v>
      </c>
      <c r="J441" s="4" t="str">
        <f t="shared" si="33"/>
        <v>HUMEDO</v>
      </c>
      <c r="K441" s="95" t="b">
        <f t="shared" si="34"/>
        <v>0</v>
      </c>
    </row>
    <row r="442" spans="1:11">
      <c r="A442" s="2" t="s">
        <v>241</v>
      </c>
      <c r="B442" s="2" t="s">
        <v>242</v>
      </c>
      <c r="C442" s="2">
        <v>42.360599999999998</v>
      </c>
      <c r="D442" s="2">
        <v>-71.010599999999997</v>
      </c>
      <c r="E442" s="2">
        <v>43</v>
      </c>
      <c r="F442" s="2">
        <v>0</v>
      </c>
      <c r="G442" s="4" t="str">
        <f t="shared" si="30"/>
        <v>NO</v>
      </c>
      <c r="H442" s="4" t="str">
        <f t="shared" si="31"/>
        <v>TEMPLADO</v>
      </c>
      <c r="I442" s="4" t="str">
        <f t="shared" si="32"/>
        <v>NINGUNO</v>
      </c>
      <c r="J442" s="4" t="str">
        <f t="shared" si="33"/>
        <v>SECO</v>
      </c>
      <c r="K442" s="95" t="b">
        <f t="shared" si="34"/>
        <v>0</v>
      </c>
    </row>
    <row r="443" spans="1:11">
      <c r="A443" s="2" t="s">
        <v>241</v>
      </c>
      <c r="B443" s="2" t="s">
        <v>242</v>
      </c>
      <c r="C443" s="2">
        <v>42.360599999999998</v>
      </c>
      <c r="D443" s="2">
        <v>-71.010599999999997</v>
      </c>
      <c r="E443" s="2">
        <v>29</v>
      </c>
      <c r="F443" s="2">
        <v>0</v>
      </c>
      <c r="G443" s="4" t="str">
        <f t="shared" si="30"/>
        <v>SI</v>
      </c>
      <c r="H443" s="4" t="str">
        <f t="shared" si="31"/>
        <v>FRIO</v>
      </c>
      <c r="I443" s="4" t="str">
        <f t="shared" si="32"/>
        <v>NINGUNO</v>
      </c>
      <c r="J443" s="4" t="str">
        <f t="shared" si="33"/>
        <v>SECO</v>
      </c>
      <c r="K443" s="95" t="b">
        <f t="shared" si="34"/>
        <v>0</v>
      </c>
    </row>
    <row r="444" spans="1:11">
      <c r="A444" s="2" t="s">
        <v>241</v>
      </c>
      <c r="B444" s="2" t="s">
        <v>242</v>
      </c>
      <c r="C444" s="2">
        <v>42.360599999999998</v>
      </c>
      <c r="D444" s="2">
        <v>-71.010599999999997</v>
      </c>
      <c r="E444" s="2">
        <v>13</v>
      </c>
      <c r="F444" s="2">
        <v>0</v>
      </c>
      <c r="G444" s="4" t="str">
        <f t="shared" si="30"/>
        <v>SI</v>
      </c>
      <c r="H444" s="4" t="str">
        <f t="shared" si="31"/>
        <v>FRIO</v>
      </c>
      <c r="I444" s="4" t="str">
        <f t="shared" si="32"/>
        <v>NINGUNO</v>
      </c>
      <c r="J444" s="4" t="str">
        <f t="shared" si="33"/>
        <v>SECO</v>
      </c>
      <c r="K444" s="95" t="b">
        <f t="shared" si="34"/>
        <v>0</v>
      </c>
    </row>
    <row r="445" spans="1:11">
      <c r="A445" s="2" t="s">
        <v>241</v>
      </c>
      <c r="B445" s="2" t="s">
        <v>242</v>
      </c>
      <c r="C445" s="2">
        <v>42.360599999999998</v>
      </c>
      <c r="D445" s="2">
        <v>-71.010599999999997</v>
      </c>
      <c r="E445" s="2">
        <v>31</v>
      </c>
      <c r="F445" s="2">
        <v>0</v>
      </c>
      <c r="G445" s="4" t="str">
        <f t="shared" si="30"/>
        <v>SI</v>
      </c>
      <c r="H445" s="4" t="str">
        <f t="shared" si="31"/>
        <v>FRIO</v>
      </c>
      <c r="I445" s="4" t="str">
        <f t="shared" si="32"/>
        <v>NINGUNO</v>
      </c>
      <c r="J445" s="4" t="str">
        <f t="shared" si="33"/>
        <v>SECO</v>
      </c>
      <c r="K445" s="95" t="b">
        <f t="shared" si="34"/>
        <v>0</v>
      </c>
    </row>
    <row r="446" spans="1:11">
      <c r="A446" s="2" t="s">
        <v>241</v>
      </c>
      <c r="B446" s="2" t="s">
        <v>242</v>
      </c>
      <c r="C446" s="2">
        <v>42.360599999999998</v>
      </c>
      <c r="D446" s="2">
        <v>-71.010599999999997</v>
      </c>
      <c r="E446" s="2">
        <v>22</v>
      </c>
      <c r="F446" s="2">
        <v>41</v>
      </c>
      <c r="G446" s="4" t="str">
        <f t="shared" si="30"/>
        <v>SI</v>
      </c>
      <c r="H446" s="4" t="str">
        <f t="shared" si="31"/>
        <v>FRIO</v>
      </c>
      <c r="I446" s="4" t="str">
        <f t="shared" si="32"/>
        <v>NIEVE</v>
      </c>
      <c r="J446" s="4" t="str">
        <f t="shared" si="33"/>
        <v>HUMEDO</v>
      </c>
      <c r="K446" s="95" t="b">
        <f t="shared" si="34"/>
        <v>0</v>
      </c>
    </row>
    <row r="447" spans="1:11">
      <c r="A447" s="2" t="s">
        <v>241</v>
      </c>
      <c r="B447" s="2" t="s">
        <v>242</v>
      </c>
      <c r="C447" s="2">
        <v>42.360599999999998</v>
      </c>
      <c r="D447" s="2">
        <v>-71.010599999999997</v>
      </c>
      <c r="E447" s="2">
        <v>33</v>
      </c>
      <c r="F447" s="2">
        <v>0</v>
      </c>
      <c r="G447" s="4" t="str">
        <f t="shared" si="30"/>
        <v>NO</v>
      </c>
      <c r="H447" s="4" t="str">
        <f t="shared" si="31"/>
        <v>FRIO</v>
      </c>
      <c r="I447" s="4" t="str">
        <f t="shared" si="32"/>
        <v>NINGUNO</v>
      </c>
      <c r="J447" s="4" t="str">
        <f t="shared" si="33"/>
        <v>SECO</v>
      </c>
      <c r="K447" s="95" t="b">
        <f t="shared" si="34"/>
        <v>0</v>
      </c>
    </row>
    <row r="448" spans="1:11">
      <c r="A448" s="2" t="s">
        <v>241</v>
      </c>
      <c r="B448" s="2" t="s">
        <v>242</v>
      </c>
      <c r="C448" s="2">
        <v>42.360599999999998</v>
      </c>
      <c r="D448" s="2">
        <v>-71.010599999999997</v>
      </c>
      <c r="E448" s="2">
        <v>10</v>
      </c>
      <c r="F448" s="2">
        <v>0</v>
      </c>
      <c r="G448" s="4" t="str">
        <f t="shared" si="30"/>
        <v>SI</v>
      </c>
      <c r="H448" s="4" t="str">
        <f t="shared" si="31"/>
        <v>FRIO</v>
      </c>
      <c r="I448" s="4" t="str">
        <f t="shared" si="32"/>
        <v>NINGUNO</v>
      </c>
      <c r="J448" s="4" t="str">
        <f t="shared" si="33"/>
        <v>SECO</v>
      </c>
      <c r="K448" s="95" t="b">
        <f t="shared" si="34"/>
        <v>0</v>
      </c>
    </row>
    <row r="449" spans="1:11">
      <c r="A449" s="2" t="s">
        <v>241</v>
      </c>
      <c r="B449" s="2" t="s">
        <v>242</v>
      </c>
      <c r="C449" s="2">
        <v>42.360599999999998</v>
      </c>
      <c r="D449" s="2">
        <v>-71.010599999999997</v>
      </c>
      <c r="E449" s="2">
        <v>22</v>
      </c>
      <c r="F449" s="2">
        <v>3</v>
      </c>
      <c r="G449" s="4" t="str">
        <f t="shared" si="30"/>
        <v>SI</v>
      </c>
      <c r="H449" s="4" t="str">
        <f t="shared" si="31"/>
        <v>FRIO</v>
      </c>
      <c r="I449" s="4" t="str">
        <f t="shared" si="32"/>
        <v>NIEVE</v>
      </c>
      <c r="J449" s="4" t="str">
        <f t="shared" si="33"/>
        <v>HUMEDO</v>
      </c>
      <c r="K449" s="95" t="b">
        <f t="shared" si="34"/>
        <v>0</v>
      </c>
    </row>
    <row r="450" spans="1:11">
      <c r="A450" s="2" t="s">
        <v>241</v>
      </c>
      <c r="B450" s="2" t="s">
        <v>242</v>
      </c>
      <c r="C450" s="2">
        <v>42.360599999999998</v>
      </c>
      <c r="D450" s="2">
        <v>-71.010599999999997</v>
      </c>
      <c r="E450" s="2">
        <v>13</v>
      </c>
      <c r="F450" s="2">
        <v>0</v>
      </c>
      <c r="G450" s="4" t="str">
        <f t="shared" si="30"/>
        <v>SI</v>
      </c>
      <c r="H450" s="4" t="str">
        <f t="shared" si="31"/>
        <v>FRIO</v>
      </c>
      <c r="I450" s="4" t="str">
        <f t="shared" si="32"/>
        <v>NINGUNO</v>
      </c>
      <c r="J450" s="4" t="str">
        <f t="shared" si="33"/>
        <v>SECO</v>
      </c>
      <c r="K450" s="95" t="b">
        <f t="shared" si="34"/>
        <v>0</v>
      </c>
    </row>
    <row r="451" spans="1:11">
      <c r="A451" s="2" t="s">
        <v>241</v>
      </c>
      <c r="B451" s="2" t="s">
        <v>242</v>
      </c>
      <c r="C451" s="2">
        <v>42.360599999999998</v>
      </c>
      <c r="D451" s="2">
        <v>-71.010599999999997</v>
      </c>
      <c r="E451" s="2">
        <v>43</v>
      </c>
      <c r="F451" s="2">
        <v>0</v>
      </c>
      <c r="G451" s="4" t="str">
        <f t="shared" ref="G451:G514" si="35">IFERROR(IF(E451&lt;32,"SI","NO"),"OTRO")</f>
        <v>NO</v>
      </c>
      <c r="H451" s="4" t="str">
        <f t="shared" ref="H451:H514" si="36">IFERROR(IF(E451&lt;40,"FRIO",IF(E451&gt;80,"CALIENTE","TEMPLADO")),"OTRO")</f>
        <v>TEMPLADO</v>
      </c>
      <c r="I451" s="4" t="str">
        <f t="shared" ref="I451:I514" si="37">IF(AND(F451&gt;0,G451="SI"),"NIEVE",IF(AND(F451&gt;0,G451="NO"),"LLUVIA","NINGUNO"))</f>
        <v>NINGUNO</v>
      </c>
      <c r="J451" s="4" t="str">
        <f t="shared" ref="J451:J514" si="38">IF(F451&lt;&gt;0,"HUMEDO","SECO")</f>
        <v>SECO</v>
      </c>
      <c r="K451" s="95" t="b">
        <f t="shared" ref="K451:K514" si="39">OR(ISBLANK(E451),ISERROR(E451))</f>
        <v>0</v>
      </c>
    </row>
    <row r="452" spans="1:11">
      <c r="A452" s="2" t="s">
        <v>241</v>
      </c>
      <c r="B452" s="2" t="s">
        <v>242</v>
      </c>
      <c r="C452" s="2">
        <v>42.360599999999998</v>
      </c>
      <c r="D452" s="2">
        <v>-71.010599999999997</v>
      </c>
      <c r="E452" s="2">
        <v>24</v>
      </c>
      <c r="F452" s="2">
        <v>0</v>
      </c>
      <c r="G452" s="4" t="str">
        <f t="shared" si="35"/>
        <v>SI</v>
      </c>
      <c r="H452" s="4" t="str">
        <f t="shared" si="36"/>
        <v>FRIO</v>
      </c>
      <c r="I452" s="4" t="str">
        <f t="shared" si="37"/>
        <v>NINGUNO</v>
      </c>
      <c r="J452" s="4" t="str">
        <f t="shared" si="38"/>
        <v>SECO</v>
      </c>
      <c r="K452" s="95" t="b">
        <f t="shared" si="39"/>
        <v>0</v>
      </c>
    </row>
    <row r="453" spans="1:11">
      <c r="A453" s="2" t="s">
        <v>241</v>
      </c>
      <c r="B453" s="2" t="s">
        <v>242</v>
      </c>
      <c r="C453" s="2">
        <v>42.360599999999998</v>
      </c>
      <c r="D453" s="2">
        <v>-71.010599999999997</v>
      </c>
      <c r="E453" s="2">
        <v>11</v>
      </c>
      <c r="F453" s="2">
        <v>0</v>
      </c>
      <c r="G453" s="4" t="str">
        <f t="shared" si="35"/>
        <v>SI</v>
      </c>
      <c r="H453" s="4" t="str">
        <f t="shared" si="36"/>
        <v>FRIO</v>
      </c>
      <c r="I453" s="4" t="str">
        <f t="shared" si="37"/>
        <v>NINGUNO</v>
      </c>
      <c r="J453" s="4" t="str">
        <f t="shared" si="38"/>
        <v>SECO</v>
      </c>
      <c r="K453" s="95" t="b">
        <f t="shared" si="39"/>
        <v>0</v>
      </c>
    </row>
    <row r="454" spans="1:11">
      <c r="A454" s="2" t="s">
        <v>241</v>
      </c>
      <c r="B454" s="2" t="s">
        <v>242</v>
      </c>
      <c r="C454" s="2">
        <v>42.360599999999998</v>
      </c>
      <c r="D454" s="2">
        <v>-71.010599999999997</v>
      </c>
      <c r="E454" s="2">
        <v>37</v>
      </c>
      <c r="F454" s="2">
        <v>0</v>
      </c>
      <c r="G454" s="4" t="str">
        <f t="shared" si="35"/>
        <v>NO</v>
      </c>
      <c r="H454" s="4" t="str">
        <f t="shared" si="36"/>
        <v>FRIO</v>
      </c>
      <c r="I454" s="4" t="str">
        <f t="shared" si="37"/>
        <v>NINGUNO</v>
      </c>
      <c r="J454" s="4" t="str">
        <f t="shared" si="38"/>
        <v>SECO</v>
      </c>
      <c r="K454" s="95" t="b">
        <f t="shared" si="39"/>
        <v>0</v>
      </c>
    </row>
    <row r="455" spans="1:11">
      <c r="A455" s="2" t="s">
        <v>241</v>
      </c>
      <c r="B455" s="2" t="s">
        <v>242</v>
      </c>
      <c r="C455" s="2">
        <v>42.360599999999998</v>
      </c>
      <c r="D455" s="2">
        <v>-71.010599999999997</v>
      </c>
      <c r="E455" s="2">
        <v>16</v>
      </c>
      <c r="F455" s="2">
        <v>0</v>
      </c>
      <c r="G455" s="4" t="str">
        <f t="shared" si="35"/>
        <v>SI</v>
      </c>
      <c r="H455" s="4" t="str">
        <f t="shared" si="36"/>
        <v>FRIO</v>
      </c>
      <c r="I455" s="4" t="str">
        <f t="shared" si="37"/>
        <v>NINGUNO</v>
      </c>
      <c r="J455" s="4" t="str">
        <f t="shared" si="38"/>
        <v>SECO</v>
      </c>
      <c r="K455" s="95" t="b">
        <f t="shared" si="39"/>
        <v>0</v>
      </c>
    </row>
    <row r="456" spans="1:11">
      <c r="A456" s="2" t="s">
        <v>241</v>
      </c>
      <c r="B456" s="2" t="s">
        <v>242</v>
      </c>
      <c r="C456" s="2">
        <v>42.360599999999998</v>
      </c>
      <c r="D456" s="2">
        <v>-71.010599999999997</v>
      </c>
      <c r="E456" s="2">
        <v>15</v>
      </c>
      <c r="F456" s="2">
        <v>89</v>
      </c>
      <c r="G456" s="4" t="str">
        <f t="shared" si="35"/>
        <v>SI</v>
      </c>
      <c r="H456" s="4" t="str">
        <f t="shared" si="36"/>
        <v>FRIO</v>
      </c>
      <c r="I456" s="4" t="str">
        <f t="shared" si="37"/>
        <v>NIEVE</v>
      </c>
      <c r="J456" s="4" t="str">
        <f t="shared" si="38"/>
        <v>HUMEDO</v>
      </c>
      <c r="K456" s="95" t="b">
        <f t="shared" si="39"/>
        <v>0</v>
      </c>
    </row>
    <row r="457" spans="1:11">
      <c r="A457" s="2" t="s">
        <v>241</v>
      </c>
      <c r="B457" s="2" t="s">
        <v>242</v>
      </c>
      <c r="C457" s="2">
        <v>42.360599999999998</v>
      </c>
      <c r="D457" s="2">
        <v>-71.010599999999997</v>
      </c>
      <c r="E457" s="2">
        <v>46</v>
      </c>
      <c r="F457" s="2">
        <v>114</v>
      </c>
      <c r="G457" s="4" t="str">
        <f t="shared" si="35"/>
        <v>NO</v>
      </c>
      <c r="H457" s="4" t="str">
        <f t="shared" si="36"/>
        <v>TEMPLADO</v>
      </c>
      <c r="I457" s="4" t="str">
        <f t="shared" si="37"/>
        <v>LLUVIA</v>
      </c>
      <c r="J457" s="4" t="str">
        <f t="shared" si="38"/>
        <v>HUMEDO</v>
      </c>
      <c r="K457" s="95" t="b">
        <f t="shared" si="39"/>
        <v>0</v>
      </c>
    </row>
    <row r="458" spans="1:11">
      <c r="A458" s="2" t="s">
        <v>241</v>
      </c>
      <c r="B458" s="2" t="s">
        <v>242</v>
      </c>
      <c r="C458" s="2">
        <v>42.360599999999998</v>
      </c>
      <c r="D458" s="2">
        <v>-71.010599999999997</v>
      </c>
      <c r="E458" s="2">
        <v>53</v>
      </c>
      <c r="F458" s="2">
        <v>0</v>
      </c>
      <c r="G458" s="4" t="str">
        <f t="shared" si="35"/>
        <v>NO</v>
      </c>
      <c r="H458" s="4" t="str">
        <f t="shared" si="36"/>
        <v>TEMPLADO</v>
      </c>
      <c r="I458" s="4" t="str">
        <f t="shared" si="37"/>
        <v>NINGUNO</v>
      </c>
      <c r="J458" s="4" t="str">
        <f t="shared" si="38"/>
        <v>SECO</v>
      </c>
      <c r="K458" s="95" t="b">
        <f t="shared" si="39"/>
        <v>0</v>
      </c>
    </row>
    <row r="459" spans="1:11">
      <c r="A459" s="2" t="s">
        <v>241</v>
      </c>
      <c r="B459" s="2" t="s">
        <v>242</v>
      </c>
      <c r="C459" s="2">
        <v>42.360599999999998</v>
      </c>
      <c r="D459" s="2">
        <v>-71.010599999999997</v>
      </c>
      <c r="E459" s="2">
        <v>54</v>
      </c>
      <c r="F459" s="2">
        <v>0</v>
      </c>
      <c r="G459" s="4" t="str">
        <f t="shared" si="35"/>
        <v>NO</v>
      </c>
      <c r="H459" s="4" t="str">
        <f t="shared" si="36"/>
        <v>TEMPLADO</v>
      </c>
      <c r="I459" s="4" t="str">
        <f t="shared" si="37"/>
        <v>NINGUNO</v>
      </c>
      <c r="J459" s="4" t="str">
        <f t="shared" si="38"/>
        <v>SECO</v>
      </c>
      <c r="K459" s="95" t="b">
        <f t="shared" si="39"/>
        <v>0</v>
      </c>
    </row>
    <row r="460" spans="1:11">
      <c r="A460" s="2" t="s">
        <v>241</v>
      </c>
      <c r="B460" s="2" t="s">
        <v>242</v>
      </c>
      <c r="C460" s="2">
        <v>42.360599999999998</v>
      </c>
      <c r="D460" s="2">
        <v>-71.010599999999997</v>
      </c>
      <c r="E460" s="2">
        <v>49</v>
      </c>
      <c r="F460" s="2">
        <v>97</v>
      </c>
      <c r="G460" s="4" t="str">
        <f t="shared" si="35"/>
        <v>NO</v>
      </c>
      <c r="H460" s="4" t="str">
        <f t="shared" si="36"/>
        <v>TEMPLADO</v>
      </c>
      <c r="I460" s="4" t="str">
        <f t="shared" si="37"/>
        <v>LLUVIA</v>
      </c>
      <c r="J460" s="4" t="str">
        <f t="shared" si="38"/>
        <v>HUMEDO</v>
      </c>
      <c r="K460" s="95" t="b">
        <f t="shared" si="39"/>
        <v>0</v>
      </c>
    </row>
    <row r="461" spans="1:11">
      <c r="A461" s="2" t="s">
        <v>241</v>
      </c>
      <c r="B461" s="2" t="s">
        <v>242</v>
      </c>
      <c r="C461" s="2">
        <v>42.360599999999998</v>
      </c>
      <c r="D461" s="2">
        <v>-71.010599999999997</v>
      </c>
      <c r="E461" s="2">
        <v>57</v>
      </c>
      <c r="F461" s="2">
        <v>18</v>
      </c>
      <c r="G461" s="4" t="str">
        <f t="shared" si="35"/>
        <v>NO</v>
      </c>
      <c r="H461" s="4" t="str">
        <f t="shared" si="36"/>
        <v>TEMPLADO</v>
      </c>
      <c r="I461" s="4" t="str">
        <f t="shared" si="37"/>
        <v>LLUVIA</v>
      </c>
      <c r="J461" s="4" t="str">
        <f t="shared" si="38"/>
        <v>HUMEDO</v>
      </c>
      <c r="K461" s="95" t="b">
        <f t="shared" si="39"/>
        <v>0</v>
      </c>
    </row>
    <row r="462" spans="1:11">
      <c r="A462" s="2" t="s">
        <v>241</v>
      </c>
      <c r="B462" s="2" t="s">
        <v>242</v>
      </c>
      <c r="C462" s="2">
        <v>42.360599999999998</v>
      </c>
      <c r="D462" s="2">
        <v>-71.010599999999997</v>
      </c>
      <c r="E462" s="2">
        <v>58</v>
      </c>
      <c r="F462" s="2">
        <v>0</v>
      </c>
      <c r="G462" s="4" t="str">
        <f t="shared" si="35"/>
        <v>NO</v>
      </c>
      <c r="H462" s="4" t="str">
        <f t="shared" si="36"/>
        <v>TEMPLADO</v>
      </c>
      <c r="I462" s="4" t="str">
        <f t="shared" si="37"/>
        <v>NINGUNO</v>
      </c>
      <c r="J462" s="4" t="str">
        <f t="shared" si="38"/>
        <v>SECO</v>
      </c>
      <c r="K462" s="95" t="b">
        <f t="shared" si="39"/>
        <v>0</v>
      </c>
    </row>
    <row r="463" spans="1:11">
      <c r="A463" s="2" t="s">
        <v>241</v>
      </c>
      <c r="B463" s="2" t="s">
        <v>242</v>
      </c>
      <c r="C463" s="2">
        <v>42.360599999999998</v>
      </c>
      <c r="D463" s="2">
        <v>-71.010599999999997</v>
      </c>
      <c r="E463" s="2">
        <v>47</v>
      </c>
      <c r="F463" s="2">
        <v>0</v>
      </c>
      <c r="G463" s="4" t="str">
        <f t="shared" si="35"/>
        <v>NO</v>
      </c>
      <c r="H463" s="4" t="str">
        <f t="shared" si="36"/>
        <v>TEMPLADO</v>
      </c>
      <c r="I463" s="4" t="str">
        <f t="shared" si="37"/>
        <v>NINGUNO</v>
      </c>
      <c r="J463" s="4" t="str">
        <f t="shared" si="38"/>
        <v>SECO</v>
      </c>
      <c r="K463" s="95" t="b">
        <f t="shared" si="39"/>
        <v>0</v>
      </c>
    </row>
    <row r="464" spans="1:11">
      <c r="A464" s="2" t="s">
        <v>241</v>
      </c>
      <c r="B464" s="2" t="s">
        <v>242</v>
      </c>
      <c r="C464" s="2">
        <v>42.360599999999998</v>
      </c>
      <c r="D464" s="2">
        <v>-71.010599999999997</v>
      </c>
      <c r="E464" s="2">
        <v>55</v>
      </c>
      <c r="F464" s="2">
        <v>0</v>
      </c>
      <c r="G464" s="4" t="str">
        <f t="shared" si="35"/>
        <v>NO</v>
      </c>
      <c r="H464" s="4" t="str">
        <f t="shared" si="36"/>
        <v>TEMPLADO</v>
      </c>
      <c r="I464" s="4" t="str">
        <f t="shared" si="37"/>
        <v>NINGUNO</v>
      </c>
      <c r="J464" s="4" t="str">
        <f t="shared" si="38"/>
        <v>SECO</v>
      </c>
      <c r="K464" s="95" t="b">
        <f t="shared" si="39"/>
        <v>0</v>
      </c>
    </row>
    <row r="465" spans="1:11">
      <c r="A465" s="2" t="s">
        <v>241</v>
      </c>
      <c r="B465" s="2" t="s">
        <v>242</v>
      </c>
      <c r="C465" s="2">
        <v>42.360599999999998</v>
      </c>
      <c r="D465" s="2">
        <v>-71.010599999999997</v>
      </c>
      <c r="E465" s="2">
        <v>40</v>
      </c>
      <c r="F465" s="2">
        <v>0</v>
      </c>
      <c r="G465" s="4" t="str">
        <f t="shared" si="35"/>
        <v>NO</v>
      </c>
      <c r="H465" s="4" t="str">
        <f t="shared" si="36"/>
        <v>TEMPLADO</v>
      </c>
      <c r="I465" s="4" t="str">
        <f t="shared" si="37"/>
        <v>NINGUNO</v>
      </c>
      <c r="J465" s="4" t="str">
        <f t="shared" si="38"/>
        <v>SECO</v>
      </c>
      <c r="K465" s="95" t="b">
        <f t="shared" si="39"/>
        <v>0</v>
      </c>
    </row>
    <row r="466" spans="1:11">
      <c r="A466" s="2" t="s">
        <v>241</v>
      </c>
      <c r="B466" s="2" t="s">
        <v>242</v>
      </c>
      <c r="C466" s="2">
        <v>42.360599999999998</v>
      </c>
      <c r="D466" s="2">
        <v>-71.010599999999997</v>
      </c>
      <c r="E466" s="2">
        <v>54</v>
      </c>
      <c r="F466" s="2">
        <v>10</v>
      </c>
      <c r="G466" s="4" t="str">
        <f t="shared" si="35"/>
        <v>NO</v>
      </c>
      <c r="H466" s="4" t="str">
        <f t="shared" si="36"/>
        <v>TEMPLADO</v>
      </c>
      <c r="I466" s="4" t="str">
        <f t="shared" si="37"/>
        <v>LLUVIA</v>
      </c>
      <c r="J466" s="4" t="str">
        <f t="shared" si="38"/>
        <v>HUMEDO</v>
      </c>
      <c r="K466" s="95" t="b">
        <f t="shared" si="39"/>
        <v>0</v>
      </c>
    </row>
    <row r="467" spans="1:11">
      <c r="A467" s="2" t="s">
        <v>241</v>
      </c>
      <c r="B467" s="2" t="s">
        <v>242</v>
      </c>
      <c r="C467" s="2">
        <v>42.360599999999998</v>
      </c>
      <c r="D467" s="2">
        <v>-71.010599999999997</v>
      </c>
      <c r="E467" s="2">
        <v>44</v>
      </c>
      <c r="F467" s="2">
        <v>3</v>
      </c>
      <c r="G467" s="4" t="str">
        <f t="shared" si="35"/>
        <v>NO</v>
      </c>
      <c r="H467" s="4" t="str">
        <f t="shared" si="36"/>
        <v>TEMPLADO</v>
      </c>
      <c r="I467" s="4" t="str">
        <f t="shared" si="37"/>
        <v>LLUVIA</v>
      </c>
      <c r="J467" s="4" t="str">
        <f t="shared" si="38"/>
        <v>HUMEDO</v>
      </c>
      <c r="K467" s="95" t="b">
        <f t="shared" si="39"/>
        <v>0</v>
      </c>
    </row>
    <row r="468" spans="1:11">
      <c r="A468" s="2" t="s">
        <v>241</v>
      </c>
      <c r="B468" s="2" t="s">
        <v>242</v>
      </c>
      <c r="C468" s="2">
        <v>42.360599999999998</v>
      </c>
      <c r="D468" s="2">
        <v>-71.010599999999997</v>
      </c>
      <c r="E468" s="2">
        <v>55</v>
      </c>
      <c r="F468" s="2">
        <v>20</v>
      </c>
      <c r="G468" s="4" t="str">
        <f t="shared" si="35"/>
        <v>NO</v>
      </c>
      <c r="H468" s="4" t="str">
        <f t="shared" si="36"/>
        <v>TEMPLADO</v>
      </c>
      <c r="I468" s="4" t="str">
        <f t="shared" si="37"/>
        <v>LLUVIA</v>
      </c>
      <c r="J468" s="4" t="str">
        <f t="shared" si="38"/>
        <v>HUMEDO</v>
      </c>
      <c r="K468" s="95" t="b">
        <f t="shared" si="39"/>
        <v>0</v>
      </c>
    </row>
    <row r="469" spans="1:11">
      <c r="A469" s="2" t="s">
        <v>241</v>
      </c>
      <c r="B469" s="2" t="s">
        <v>242</v>
      </c>
      <c r="C469" s="2">
        <v>42.360599999999998</v>
      </c>
      <c r="D469" s="2">
        <v>-71.010599999999997</v>
      </c>
      <c r="E469" s="2">
        <v>57</v>
      </c>
      <c r="F469" s="2">
        <v>338</v>
      </c>
      <c r="G469" s="4" t="str">
        <f t="shared" si="35"/>
        <v>NO</v>
      </c>
      <c r="H469" s="4" t="str">
        <f t="shared" si="36"/>
        <v>TEMPLADO</v>
      </c>
      <c r="I469" s="4" t="str">
        <f t="shared" si="37"/>
        <v>LLUVIA</v>
      </c>
      <c r="J469" s="4" t="str">
        <f t="shared" si="38"/>
        <v>HUMEDO</v>
      </c>
      <c r="K469" s="95" t="b">
        <f t="shared" si="39"/>
        <v>0</v>
      </c>
    </row>
    <row r="470" spans="1:11">
      <c r="A470" s="2" t="s">
        <v>241</v>
      </c>
      <c r="B470" s="2" t="s">
        <v>242</v>
      </c>
      <c r="C470" s="2">
        <v>42.360599999999998</v>
      </c>
      <c r="D470" s="2">
        <v>-71.010599999999997</v>
      </c>
      <c r="E470" s="2">
        <v>41</v>
      </c>
      <c r="F470" s="2">
        <v>5</v>
      </c>
      <c r="G470" s="4" t="str">
        <f t="shared" si="35"/>
        <v>NO</v>
      </c>
      <c r="H470" s="4" t="str">
        <f t="shared" si="36"/>
        <v>TEMPLADO</v>
      </c>
      <c r="I470" s="4" t="str">
        <f t="shared" si="37"/>
        <v>LLUVIA</v>
      </c>
      <c r="J470" s="4" t="str">
        <f t="shared" si="38"/>
        <v>HUMEDO</v>
      </c>
      <c r="K470" s="95" t="b">
        <f t="shared" si="39"/>
        <v>0</v>
      </c>
    </row>
    <row r="471" spans="1:11">
      <c r="A471" s="2" t="s">
        <v>241</v>
      </c>
      <c r="B471" s="2" t="s">
        <v>242</v>
      </c>
      <c r="C471" s="2">
        <v>42.360599999999998</v>
      </c>
      <c r="D471" s="2">
        <v>-71.010599999999997</v>
      </c>
      <c r="E471" s="2">
        <v>54</v>
      </c>
      <c r="F471" s="2">
        <v>0</v>
      </c>
      <c r="G471" s="4" t="str">
        <f t="shared" si="35"/>
        <v>NO</v>
      </c>
      <c r="H471" s="4" t="str">
        <f t="shared" si="36"/>
        <v>TEMPLADO</v>
      </c>
      <c r="I471" s="4" t="str">
        <f t="shared" si="37"/>
        <v>NINGUNO</v>
      </c>
      <c r="J471" s="4" t="str">
        <f t="shared" si="38"/>
        <v>SECO</v>
      </c>
      <c r="K471" s="95" t="b">
        <f t="shared" si="39"/>
        <v>0</v>
      </c>
    </row>
    <row r="472" spans="1:11">
      <c r="A472" s="2" t="s">
        <v>241</v>
      </c>
      <c r="B472" s="2" t="s">
        <v>242</v>
      </c>
      <c r="C472" s="2">
        <v>42.360599999999998</v>
      </c>
      <c r="D472" s="2">
        <v>-71.010599999999997</v>
      </c>
      <c r="E472" s="2">
        <v>55</v>
      </c>
      <c r="F472" s="2">
        <v>18</v>
      </c>
      <c r="G472" s="4" t="str">
        <f t="shared" si="35"/>
        <v>NO</v>
      </c>
      <c r="H472" s="4" t="str">
        <f t="shared" si="36"/>
        <v>TEMPLADO</v>
      </c>
      <c r="I472" s="4" t="str">
        <f t="shared" si="37"/>
        <v>LLUVIA</v>
      </c>
      <c r="J472" s="4" t="str">
        <f t="shared" si="38"/>
        <v>HUMEDO</v>
      </c>
      <c r="K472" s="95" t="b">
        <f t="shared" si="39"/>
        <v>0</v>
      </c>
    </row>
    <row r="473" spans="1:11">
      <c r="A473" s="2" t="s">
        <v>241</v>
      </c>
      <c r="B473" s="2" t="s">
        <v>242</v>
      </c>
      <c r="C473" s="2">
        <v>42.360599999999998</v>
      </c>
      <c r="D473" s="2">
        <v>-71.010599999999997</v>
      </c>
      <c r="E473" s="2">
        <v>55</v>
      </c>
      <c r="F473" s="2">
        <v>244</v>
      </c>
      <c r="G473" s="4" t="str">
        <f t="shared" si="35"/>
        <v>NO</v>
      </c>
      <c r="H473" s="4" t="str">
        <f t="shared" si="36"/>
        <v>TEMPLADO</v>
      </c>
      <c r="I473" s="4" t="str">
        <f t="shared" si="37"/>
        <v>LLUVIA</v>
      </c>
      <c r="J473" s="4" t="str">
        <f t="shared" si="38"/>
        <v>HUMEDO</v>
      </c>
      <c r="K473" s="95" t="b">
        <f t="shared" si="39"/>
        <v>0</v>
      </c>
    </row>
    <row r="474" spans="1:11">
      <c r="A474" s="2" t="s">
        <v>241</v>
      </c>
      <c r="B474" s="2" t="s">
        <v>242</v>
      </c>
      <c r="C474" s="2">
        <v>42.360599999999998</v>
      </c>
      <c r="D474" s="2">
        <v>-71.010599999999997</v>
      </c>
      <c r="E474" s="2">
        <v>42</v>
      </c>
      <c r="F474" s="2">
        <v>0</v>
      </c>
      <c r="G474" s="4" t="str">
        <f t="shared" si="35"/>
        <v>NO</v>
      </c>
      <c r="H474" s="4" t="str">
        <f t="shared" si="36"/>
        <v>TEMPLADO</v>
      </c>
      <c r="I474" s="4" t="str">
        <f t="shared" si="37"/>
        <v>NINGUNO</v>
      </c>
      <c r="J474" s="4" t="str">
        <f t="shared" si="38"/>
        <v>SECO</v>
      </c>
      <c r="K474" s="95" t="b">
        <f t="shared" si="39"/>
        <v>0</v>
      </c>
    </row>
    <row r="475" spans="1:11">
      <c r="A475" s="2" t="s">
        <v>241</v>
      </c>
      <c r="B475" s="2" t="s">
        <v>242</v>
      </c>
      <c r="C475" s="2">
        <v>42.360599999999998</v>
      </c>
      <c r="D475" s="2">
        <v>-71.010599999999997</v>
      </c>
      <c r="E475" s="2">
        <v>51</v>
      </c>
      <c r="F475" s="2">
        <v>38</v>
      </c>
      <c r="G475" s="4" t="str">
        <f t="shared" si="35"/>
        <v>NO</v>
      </c>
      <c r="H475" s="4" t="str">
        <f t="shared" si="36"/>
        <v>TEMPLADO</v>
      </c>
      <c r="I475" s="4" t="str">
        <f t="shared" si="37"/>
        <v>LLUVIA</v>
      </c>
      <c r="J475" s="4" t="str">
        <f t="shared" si="38"/>
        <v>HUMEDO</v>
      </c>
      <c r="K475" s="95" t="b">
        <f t="shared" si="39"/>
        <v>0</v>
      </c>
    </row>
    <row r="476" spans="1:11">
      <c r="A476" s="2" t="s">
        <v>241</v>
      </c>
      <c r="B476" s="2" t="s">
        <v>242</v>
      </c>
      <c r="C476" s="2">
        <v>42.360599999999998</v>
      </c>
      <c r="D476" s="2">
        <v>-71.010599999999997</v>
      </c>
      <c r="E476" s="2">
        <v>40</v>
      </c>
      <c r="F476" s="2">
        <v>0</v>
      </c>
      <c r="G476" s="4" t="str">
        <f t="shared" si="35"/>
        <v>NO</v>
      </c>
      <c r="H476" s="4" t="str">
        <f t="shared" si="36"/>
        <v>TEMPLADO</v>
      </c>
      <c r="I476" s="4" t="str">
        <f t="shared" si="37"/>
        <v>NINGUNO</v>
      </c>
      <c r="J476" s="4" t="str">
        <f t="shared" si="38"/>
        <v>SECO</v>
      </c>
      <c r="K476" s="95" t="b">
        <f t="shared" si="39"/>
        <v>0</v>
      </c>
    </row>
    <row r="477" spans="1:11">
      <c r="A477" s="2" t="s">
        <v>241</v>
      </c>
      <c r="B477" s="2" t="s">
        <v>242</v>
      </c>
      <c r="C477" s="2">
        <v>42.360599999999998</v>
      </c>
      <c r="D477" s="2">
        <v>-71.010599999999997</v>
      </c>
      <c r="E477" s="2">
        <v>54</v>
      </c>
      <c r="F477" s="2">
        <v>0</v>
      </c>
      <c r="G477" s="4" t="str">
        <f t="shared" si="35"/>
        <v>NO</v>
      </c>
      <c r="H477" s="4" t="str">
        <f t="shared" si="36"/>
        <v>TEMPLADO</v>
      </c>
      <c r="I477" s="4" t="str">
        <f t="shared" si="37"/>
        <v>NINGUNO</v>
      </c>
      <c r="J477" s="4" t="str">
        <f t="shared" si="38"/>
        <v>SECO</v>
      </c>
      <c r="K477" s="95" t="b">
        <f t="shared" si="39"/>
        <v>0</v>
      </c>
    </row>
    <row r="478" spans="1:11">
      <c r="A478" s="2" t="s">
        <v>241</v>
      </c>
      <c r="B478" s="2" t="s">
        <v>242</v>
      </c>
      <c r="C478" s="2">
        <v>42.360599999999998</v>
      </c>
      <c r="D478" s="2">
        <v>-71.010599999999997</v>
      </c>
      <c r="E478" s="2">
        <v>59</v>
      </c>
      <c r="F478" s="2">
        <v>0</v>
      </c>
      <c r="G478" s="4" t="str">
        <f t="shared" si="35"/>
        <v>NO</v>
      </c>
      <c r="H478" s="4" t="str">
        <f t="shared" si="36"/>
        <v>TEMPLADO</v>
      </c>
      <c r="I478" s="4" t="str">
        <f t="shared" si="37"/>
        <v>NINGUNO</v>
      </c>
      <c r="J478" s="4" t="str">
        <f t="shared" si="38"/>
        <v>SECO</v>
      </c>
      <c r="K478" s="95" t="b">
        <f t="shared" si="39"/>
        <v>0</v>
      </c>
    </row>
    <row r="479" spans="1:11">
      <c r="A479" s="2" t="s">
        <v>241</v>
      </c>
      <c r="B479" s="2" t="s">
        <v>242</v>
      </c>
      <c r="C479" s="2">
        <v>42.360599999999998</v>
      </c>
      <c r="D479" s="2">
        <v>-71.010599999999997</v>
      </c>
      <c r="E479" s="2">
        <v>46</v>
      </c>
      <c r="F479" s="2">
        <v>102</v>
      </c>
      <c r="G479" s="4" t="str">
        <f t="shared" si="35"/>
        <v>NO</v>
      </c>
      <c r="H479" s="4" t="str">
        <f t="shared" si="36"/>
        <v>TEMPLADO</v>
      </c>
      <c r="I479" s="4" t="str">
        <f t="shared" si="37"/>
        <v>LLUVIA</v>
      </c>
      <c r="J479" s="4" t="str">
        <f t="shared" si="38"/>
        <v>HUMEDO</v>
      </c>
      <c r="K479" s="95" t="b">
        <f t="shared" si="39"/>
        <v>0</v>
      </c>
    </row>
    <row r="480" spans="1:11">
      <c r="A480" s="2" t="s">
        <v>241</v>
      </c>
      <c r="B480" s="2" t="s">
        <v>242</v>
      </c>
      <c r="C480" s="2">
        <v>42.360599999999998</v>
      </c>
      <c r="D480" s="2">
        <v>-71.010599999999997</v>
      </c>
      <c r="E480" s="2">
        <v>55</v>
      </c>
      <c r="F480" s="2">
        <v>8</v>
      </c>
      <c r="G480" s="4" t="str">
        <f t="shared" si="35"/>
        <v>NO</v>
      </c>
      <c r="H480" s="4" t="str">
        <f t="shared" si="36"/>
        <v>TEMPLADO</v>
      </c>
      <c r="I480" s="4" t="str">
        <f t="shared" si="37"/>
        <v>LLUVIA</v>
      </c>
      <c r="J480" s="4" t="str">
        <f t="shared" si="38"/>
        <v>HUMEDO</v>
      </c>
      <c r="K480" s="95" t="b">
        <f t="shared" si="39"/>
        <v>0</v>
      </c>
    </row>
    <row r="481" spans="1:11">
      <c r="A481" s="2" t="s">
        <v>241</v>
      </c>
      <c r="B481" s="2" t="s">
        <v>242</v>
      </c>
      <c r="C481" s="2">
        <v>42.360599999999998</v>
      </c>
      <c r="D481" s="2">
        <v>-71.010599999999997</v>
      </c>
      <c r="E481" s="2">
        <v>48</v>
      </c>
      <c r="F481" s="2">
        <v>3</v>
      </c>
      <c r="G481" s="4" t="str">
        <f t="shared" si="35"/>
        <v>NO</v>
      </c>
      <c r="H481" s="4" t="str">
        <f t="shared" si="36"/>
        <v>TEMPLADO</v>
      </c>
      <c r="I481" s="4" t="str">
        <f t="shared" si="37"/>
        <v>LLUVIA</v>
      </c>
      <c r="J481" s="4" t="str">
        <f t="shared" si="38"/>
        <v>HUMEDO</v>
      </c>
      <c r="K481" s="95" t="b">
        <f t="shared" si="39"/>
        <v>0</v>
      </c>
    </row>
    <row r="482" spans="1:11">
      <c r="A482" s="2" t="s">
        <v>241</v>
      </c>
      <c r="B482" s="2" t="s">
        <v>242</v>
      </c>
      <c r="C482" s="2">
        <v>42.360599999999998</v>
      </c>
      <c r="D482" s="2">
        <v>-71.010599999999997</v>
      </c>
      <c r="E482" s="2">
        <v>43</v>
      </c>
      <c r="F482" s="2">
        <v>0</v>
      </c>
      <c r="G482" s="4" t="str">
        <f t="shared" si="35"/>
        <v>NO</v>
      </c>
      <c r="H482" s="4" t="str">
        <f t="shared" si="36"/>
        <v>TEMPLADO</v>
      </c>
      <c r="I482" s="4" t="str">
        <f t="shared" si="37"/>
        <v>NINGUNO</v>
      </c>
      <c r="J482" s="4" t="str">
        <f t="shared" si="38"/>
        <v>SECO</v>
      </c>
      <c r="K482" s="95" t="b">
        <f t="shared" si="39"/>
        <v>0</v>
      </c>
    </row>
    <row r="483" spans="1:11">
      <c r="A483" s="2" t="s">
        <v>241</v>
      </c>
      <c r="B483" s="2" t="s">
        <v>242</v>
      </c>
      <c r="C483" s="2">
        <v>42.360599999999998</v>
      </c>
      <c r="D483" s="2">
        <v>-71.010599999999997</v>
      </c>
      <c r="E483" s="2">
        <v>46</v>
      </c>
      <c r="F483" s="2">
        <v>0</v>
      </c>
      <c r="G483" s="4" t="str">
        <f t="shared" si="35"/>
        <v>NO</v>
      </c>
      <c r="H483" s="4" t="str">
        <f t="shared" si="36"/>
        <v>TEMPLADO</v>
      </c>
      <c r="I483" s="4" t="str">
        <f t="shared" si="37"/>
        <v>NINGUNO</v>
      </c>
      <c r="J483" s="4" t="str">
        <f t="shared" si="38"/>
        <v>SECO</v>
      </c>
      <c r="K483" s="95" t="b">
        <f t="shared" si="39"/>
        <v>0</v>
      </c>
    </row>
    <row r="484" spans="1:11">
      <c r="A484" s="2" t="s">
        <v>241</v>
      </c>
      <c r="B484" s="2" t="s">
        <v>242</v>
      </c>
      <c r="C484" s="2">
        <v>42.360599999999998</v>
      </c>
      <c r="D484" s="2">
        <v>-71.010599999999997</v>
      </c>
      <c r="E484" s="2">
        <v>41</v>
      </c>
      <c r="F484" s="2">
        <v>8</v>
      </c>
      <c r="G484" s="4" t="str">
        <f t="shared" si="35"/>
        <v>NO</v>
      </c>
      <c r="H484" s="4" t="str">
        <f t="shared" si="36"/>
        <v>TEMPLADO</v>
      </c>
      <c r="I484" s="4" t="str">
        <f t="shared" si="37"/>
        <v>LLUVIA</v>
      </c>
      <c r="J484" s="4" t="str">
        <f t="shared" si="38"/>
        <v>HUMEDO</v>
      </c>
      <c r="K484" s="95" t="b">
        <f t="shared" si="39"/>
        <v>0</v>
      </c>
    </row>
    <row r="485" spans="1:11">
      <c r="A485" s="2" t="s">
        <v>241</v>
      </c>
      <c r="B485" s="2" t="s">
        <v>242</v>
      </c>
      <c r="C485" s="2">
        <v>42.360599999999998</v>
      </c>
      <c r="D485" s="2">
        <v>-71.010599999999997</v>
      </c>
      <c r="E485" s="2">
        <v>44</v>
      </c>
      <c r="F485" s="2">
        <v>0</v>
      </c>
      <c r="G485" s="4" t="str">
        <f t="shared" si="35"/>
        <v>NO</v>
      </c>
      <c r="H485" s="4" t="str">
        <f t="shared" si="36"/>
        <v>TEMPLADO</v>
      </c>
      <c r="I485" s="4" t="str">
        <f t="shared" si="37"/>
        <v>NINGUNO</v>
      </c>
      <c r="J485" s="4" t="str">
        <f t="shared" si="38"/>
        <v>SECO</v>
      </c>
      <c r="K485" s="95" t="b">
        <f t="shared" si="39"/>
        <v>0</v>
      </c>
    </row>
    <row r="486" spans="1:11">
      <c r="A486" s="2" t="s">
        <v>241</v>
      </c>
      <c r="B486" s="2" t="s">
        <v>242</v>
      </c>
      <c r="C486" s="2">
        <v>42.360599999999998</v>
      </c>
      <c r="D486" s="2">
        <v>-71.010599999999997</v>
      </c>
      <c r="E486" s="2">
        <v>46</v>
      </c>
      <c r="F486" s="2">
        <v>0</v>
      </c>
      <c r="G486" s="4" t="str">
        <f t="shared" si="35"/>
        <v>NO</v>
      </c>
      <c r="H486" s="4" t="str">
        <f t="shared" si="36"/>
        <v>TEMPLADO</v>
      </c>
      <c r="I486" s="4" t="str">
        <f t="shared" si="37"/>
        <v>NINGUNO</v>
      </c>
      <c r="J486" s="4" t="str">
        <f t="shared" si="38"/>
        <v>SECO</v>
      </c>
      <c r="K486" s="95" t="b">
        <f t="shared" si="39"/>
        <v>0</v>
      </c>
    </row>
    <row r="487" spans="1:11">
      <c r="A487" s="2" t="s">
        <v>241</v>
      </c>
      <c r="B487" s="2" t="s">
        <v>242</v>
      </c>
      <c r="C487" s="2">
        <v>42.360599999999998</v>
      </c>
      <c r="D487" s="2">
        <v>-71.010599999999997</v>
      </c>
      <c r="E487" s="2">
        <v>47</v>
      </c>
      <c r="F487" s="2">
        <v>0</v>
      </c>
      <c r="G487" s="4" t="str">
        <f t="shared" si="35"/>
        <v>NO</v>
      </c>
      <c r="H487" s="4" t="str">
        <f t="shared" si="36"/>
        <v>TEMPLADO</v>
      </c>
      <c r="I487" s="4" t="str">
        <f t="shared" si="37"/>
        <v>NINGUNO</v>
      </c>
      <c r="J487" s="4" t="str">
        <f t="shared" si="38"/>
        <v>SECO</v>
      </c>
      <c r="K487" s="95" t="b">
        <f t="shared" si="39"/>
        <v>0</v>
      </c>
    </row>
    <row r="488" spans="1:11">
      <c r="A488" s="2" t="s">
        <v>241</v>
      </c>
      <c r="B488" s="2" t="s">
        <v>242</v>
      </c>
      <c r="C488" s="2">
        <v>42.360599999999998</v>
      </c>
      <c r="D488" s="2">
        <v>-71.010599999999997</v>
      </c>
      <c r="E488" s="2">
        <v>58</v>
      </c>
      <c r="F488" s="2">
        <v>0</v>
      </c>
      <c r="G488" s="4" t="str">
        <f t="shared" si="35"/>
        <v>NO</v>
      </c>
      <c r="H488" s="4" t="str">
        <f t="shared" si="36"/>
        <v>TEMPLADO</v>
      </c>
      <c r="I488" s="4" t="str">
        <f t="shared" si="37"/>
        <v>NINGUNO</v>
      </c>
      <c r="J488" s="4" t="str">
        <f t="shared" si="38"/>
        <v>SECO</v>
      </c>
      <c r="K488" s="95" t="b">
        <f t="shared" si="39"/>
        <v>0</v>
      </c>
    </row>
    <row r="489" spans="1:11">
      <c r="A489" s="2" t="s">
        <v>241</v>
      </c>
      <c r="B489" s="2" t="s">
        <v>242</v>
      </c>
      <c r="C489" s="2">
        <v>42.360599999999998</v>
      </c>
      <c r="D489" s="2">
        <v>-71.010599999999997</v>
      </c>
      <c r="E489" s="2">
        <v>60</v>
      </c>
      <c r="F489" s="2">
        <v>0</v>
      </c>
      <c r="G489" s="4" t="str">
        <f t="shared" si="35"/>
        <v>NO</v>
      </c>
      <c r="H489" s="4" t="str">
        <f t="shared" si="36"/>
        <v>TEMPLADO</v>
      </c>
      <c r="I489" s="4" t="str">
        <f t="shared" si="37"/>
        <v>NINGUNO</v>
      </c>
      <c r="J489" s="4" t="str">
        <f t="shared" si="38"/>
        <v>SECO</v>
      </c>
      <c r="K489" s="95" t="b">
        <f t="shared" si="39"/>
        <v>0</v>
      </c>
    </row>
    <row r="490" spans="1:11">
      <c r="A490" s="2" t="s">
        <v>241</v>
      </c>
      <c r="B490" s="2" t="s">
        <v>242</v>
      </c>
      <c r="C490" s="2">
        <v>42.360599999999998</v>
      </c>
      <c r="D490" s="2">
        <v>-71.010599999999997</v>
      </c>
      <c r="E490" s="2">
        <v>40</v>
      </c>
      <c r="F490" s="2">
        <v>94</v>
      </c>
      <c r="G490" s="4" t="str">
        <f t="shared" si="35"/>
        <v>NO</v>
      </c>
      <c r="H490" s="4" t="str">
        <f t="shared" si="36"/>
        <v>TEMPLADO</v>
      </c>
      <c r="I490" s="4" t="str">
        <f t="shared" si="37"/>
        <v>LLUVIA</v>
      </c>
      <c r="J490" s="4" t="str">
        <f t="shared" si="38"/>
        <v>HUMEDO</v>
      </c>
      <c r="K490" s="95" t="b">
        <f t="shared" si="39"/>
        <v>0</v>
      </c>
    </row>
    <row r="491" spans="1:11">
      <c r="A491" s="2" t="s">
        <v>241</v>
      </c>
      <c r="B491" s="2" t="s">
        <v>242</v>
      </c>
      <c r="C491" s="2">
        <v>42.360599999999998</v>
      </c>
      <c r="D491" s="2">
        <v>-71.010599999999997</v>
      </c>
      <c r="E491" s="2">
        <v>40</v>
      </c>
      <c r="F491" s="2">
        <v>3</v>
      </c>
      <c r="G491" s="4" t="str">
        <f t="shared" si="35"/>
        <v>NO</v>
      </c>
      <c r="H491" s="4" t="str">
        <f t="shared" si="36"/>
        <v>TEMPLADO</v>
      </c>
      <c r="I491" s="4" t="str">
        <f t="shared" si="37"/>
        <v>LLUVIA</v>
      </c>
      <c r="J491" s="4" t="str">
        <f t="shared" si="38"/>
        <v>HUMEDO</v>
      </c>
      <c r="K491" s="95" t="b">
        <f t="shared" si="39"/>
        <v>0</v>
      </c>
    </row>
    <row r="492" spans="1:11">
      <c r="A492" s="2" t="s">
        <v>241</v>
      </c>
      <c r="B492" s="2" t="s">
        <v>242</v>
      </c>
      <c r="C492" s="2">
        <v>42.360599999999998</v>
      </c>
      <c r="D492" s="2">
        <v>-71.010599999999997</v>
      </c>
      <c r="E492" s="2">
        <v>52</v>
      </c>
      <c r="F492" s="2">
        <v>0</v>
      </c>
      <c r="G492" s="4" t="str">
        <f t="shared" si="35"/>
        <v>NO</v>
      </c>
      <c r="H492" s="4" t="str">
        <f t="shared" si="36"/>
        <v>TEMPLADO</v>
      </c>
      <c r="I492" s="4" t="str">
        <f t="shared" si="37"/>
        <v>NINGUNO</v>
      </c>
      <c r="J492" s="4" t="str">
        <f t="shared" si="38"/>
        <v>SECO</v>
      </c>
      <c r="K492" s="95" t="b">
        <f t="shared" si="39"/>
        <v>0</v>
      </c>
    </row>
    <row r="493" spans="1:11">
      <c r="A493" s="2" t="s">
        <v>241</v>
      </c>
      <c r="B493" s="2" t="s">
        <v>242</v>
      </c>
      <c r="C493" s="2">
        <v>42.360599999999998</v>
      </c>
      <c r="D493" s="2">
        <v>-71.010599999999997</v>
      </c>
      <c r="E493" s="2">
        <v>52</v>
      </c>
      <c r="F493" s="2">
        <v>91</v>
      </c>
      <c r="G493" s="4" t="str">
        <f t="shared" si="35"/>
        <v>NO</v>
      </c>
      <c r="H493" s="4" t="str">
        <f t="shared" si="36"/>
        <v>TEMPLADO</v>
      </c>
      <c r="I493" s="4" t="str">
        <f t="shared" si="37"/>
        <v>LLUVIA</v>
      </c>
      <c r="J493" s="4" t="str">
        <f t="shared" si="38"/>
        <v>HUMEDO</v>
      </c>
      <c r="K493" s="95" t="b">
        <f t="shared" si="39"/>
        <v>0</v>
      </c>
    </row>
    <row r="494" spans="1:11">
      <c r="A494" s="2" t="s">
        <v>241</v>
      </c>
      <c r="B494" s="2" t="s">
        <v>242</v>
      </c>
      <c r="C494" s="2">
        <v>42.360599999999998</v>
      </c>
      <c r="D494" s="2">
        <v>-71.010599999999997</v>
      </c>
      <c r="E494" s="2">
        <v>60</v>
      </c>
      <c r="F494" s="2">
        <v>0</v>
      </c>
      <c r="G494" s="4" t="str">
        <f t="shared" si="35"/>
        <v>NO</v>
      </c>
      <c r="H494" s="4" t="str">
        <f t="shared" si="36"/>
        <v>TEMPLADO</v>
      </c>
      <c r="I494" s="4" t="str">
        <f t="shared" si="37"/>
        <v>NINGUNO</v>
      </c>
      <c r="J494" s="4" t="str">
        <f t="shared" si="38"/>
        <v>SECO</v>
      </c>
      <c r="K494" s="95" t="b">
        <f t="shared" si="39"/>
        <v>0</v>
      </c>
    </row>
    <row r="495" spans="1:11">
      <c r="A495" s="2" t="s">
        <v>241</v>
      </c>
      <c r="B495" s="2" t="s">
        <v>242</v>
      </c>
      <c r="C495" s="2">
        <v>42.360599999999998</v>
      </c>
      <c r="D495" s="2">
        <v>-71.010599999999997</v>
      </c>
      <c r="E495" s="2">
        <v>59</v>
      </c>
      <c r="F495" s="2">
        <v>0</v>
      </c>
      <c r="G495" s="4" t="str">
        <f t="shared" si="35"/>
        <v>NO</v>
      </c>
      <c r="H495" s="4" t="str">
        <f t="shared" si="36"/>
        <v>TEMPLADO</v>
      </c>
      <c r="I495" s="4" t="str">
        <f t="shared" si="37"/>
        <v>NINGUNO</v>
      </c>
      <c r="J495" s="4" t="str">
        <f t="shared" si="38"/>
        <v>SECO</v>
      </c>
      <c r="K495" s="95" t="b">
        <f t="shared" si="39"/>
        <v>0</v>
      </c>
    </row>
    <row r="496" spans="1:11">
      <c r="A496" s="2" t="s">
        <v>241</v>
      </c>
      <c r="B496" s="2" t="s">
        <v>242</v>
      </c>
      <c r="C496" s="2">
        <v>42.360599999999998</v>
      </c>
      <c r="D496" s="2">
        <v>-71.010599999999997</v>
      </c>
      <c r="E496" s="2">
        <v>54</v>
      </c>
      <c r="F496" s="2">
        <v>0</v>
      </c>
      <c r="G496" s="4" t="str">
        <f t="shared" si="35"/>
        <v>NO</v>
      </c>
      <c r="H496" s="4" t="str">
        <f t="shared" si="36"/>
        <v>TEMPLADO</v>
      </c>
      <c r="I496" s="4" t="str">
        <f t="shared" si="37"/>
        <v>NINGUNO</v>
      </c>
      <c r="J496" s="4" t="str">
        <f t="shared" si="38"/>
        <v>SECO</v>
      </c>
      <c r="K496" s="95" t="b">
        <f t="shared" si="39"/>
        <v>0</v>
      </c>
    </row>
    <row r="497" spans="1:11">
      <c r="A497" s="2" t="s">
        <v>241</v>
      </c>
      <c r="B497" s="2" t="s">
        <v>242</v>
      </c>
      <c r="C497" s="2">
        <v>42.360599999999998</v>
      </c>
      <c r="D497" s="2">
        <v>-71.010599999999997</v>
      </c>
      <c r="E497" s="2">
        <v>47</v>
      </c>
      <c r="F497" s="2">
        <v>3</v>
      </c>
      <c r="G497" s="4" t="str">
        <f t="shared" si="35"/>
        <v>NO</v>
      </c>
      <c r="H497" s="4" t="str">
        <f t="shared" si="36"/>
        <v>TEMPLADO</v>
      </c>
      <c r="I497" s="4" t="str">
        <f t="shared" si="37"/>
        <v>LLUVIA</v>
      </c>
      <c r="J497" s="4" t="str">
        <f t="shared" si="38"/>
        <v>HUMEDO</v>
      </c>
      <c r="K497" s="95" t="b">
        <f t="shared" si="39"/>
        <v>0</v>
      </c>
    </row>
    <row r="498" spans="1:11">
      <c r="A498" s="2" t="s">
        <v>241</v>
      </c>
      <c r="B498" s="2" t="s">
        <v>242</v>
      </c>
      <c r="C498" s="2">
        <v>42.360599999999998</v>
      </c>
      <c r="D498" s="2">
        <v>-71.010599999999997</v>
      </c>
      <c r="E498" s="2">
        <v>42</v>
      </c>
      <c r="F498" s="2">
        <v>0</v>
      </c>
      <c r="G498" s="4" t="str">
        <f t="shared" si="35"/>
        <v>NO</v>
      </c>
      <c r="H498" s="4" t="str">
        <f t="shared" si="36"/>
        <v>TEMPLADO</v>
      </c>
      <c r="I498" s="4" t="str">
        <f t="shared" si="37"/>
        <v>NINGUNO</v>
      </c>
      <c r="J498" s="4" t="str">
        <f t="shared" si="38"/>
        <v>SECO</v>
      </c>
      <c r="K498" s="95" t="b">
        <f t="shared" si="39"/>
        <v>0</v>
      </c>
    </row>
    <row r="499" spans="1:11">
      <c r="A499" s="2" t="s">
        <v>241</v>
      </c>
      <c r="B499" s="2" t="s">
        <v>242</v>
      </c>
      <c r="C499" s="2">
        <v>42.360599999999998</v>
      </c>
      <c r="D499" s="2">
        <v>-71.010599999999997</v>
      </c>
      <c r="E499" s="2">
        <v>55</v>
      </c>
      <c r="F499" s="2">
        <v>0</v>
      </c>
      <c r="G499" s="4" t="str">
        <f t="shared" si="35"/>
        <v>NO</v>
      </c>
      <c r="H499" s="4" t="str">
        <f t="shared" si="36"/>
        <v>TEMPLADO</v>
      </c>
      <c r="I499" s="4" t="str">
        <f t="shared" si="37"/>
        <v>NINGUNO</v>
      </c>
      <c r="J499" s="4" t="str">
        <f t="shared" si="38"/>
        <v>SECO</v>
      </c>
      <c r="K499" s="95" t="b">
        <f t="shared" si="39"/>
        <v>0</v>
      </c>
    </row>
    <row r="500" spans="1:11">
      <c r="A500" s="2" t="s">
        <v>241</v>
      </c>
      <c r="B500" s="2" t="s">
        <v>242</v>
      </c>
      <c r="C500" s="2">
        <v>42.360599999999998</v>
      </c>
      <c r="D500" s="2">
        <v>-71.010599999999997</v>
      </c>
      <c r="E500" s="2">
        <v>56</v>
      </c>
      <c r="F500" s="2">
        <v>3</v>
      </c>
      <c r="G500" s="4" t="str">
        <f t="shared" si="35"/>
        <v>NO</v>
      </c>
      <c r="H500" s="4" t="str">
        <f t="shared" si="36"/>
        <v>TEMPLADO</v>
      </c>
      <c r="I500" s="4" t="str">
        <f t="shared" si="37"/>
        <v>LLUVIA</v>
      </c>
      <c r="J500" s="4" t="str">
        <f t="shared" si="38"/>
        <v>HUMEDO</v>
      </c>
      <c r="K500" s="95" t="b">
        <f t="shared" si="39"/>
        <v>0</v>
      </c>
    </row>
    <row r="501" spans="1:11">
      <c r="A501" s="2" t="s">
        <v>241</v>
      </c>
      <c r="B501" s="2" t="s">
        <v>242</v>
      </c>
      <c r="C501" s="2">
        <v>42.360599999999998</v>
      </c>
      <c r="D501" s="2">
        <v>-71.010599999999997</v>
      </c>
      <c r="E501" s="2">
        <v>46</v>
      </c>
      <c r="F501" s="2">
        <v>272</v>
      </c>
      <c r="G501" s="4" t="str">
        <f t="shared" si="35"/>
        <v>NO</v>
      </c>
      <c r="H501" s="4" t="str">
        <f t="shared" si="36"/>
        <v>TEMPLADO</v>
      </c>
      <c r="I501" s="4" t="str">
        <f t="shared" si="37"/>
        <v>LLUVIA</v>
      </c>
      <c r="J501" s="4" t="str">
        <f t="shared" si="38"/>
        <v>HUMEDO</v>
      </c>
      <c r="K501" s="95" t="b">
        <f t="shared" si="39"/>
        <v>0</v>
      </c>
    </row>
    <row r="502" spans="1:11">
      <c r="A502" s="2" t="s">
        <v>241</v>
      </c>
      <c r="B502" s="2" t="s">
        <v>242</v>
      </c>
      <c r="C502" s="2">
        <v>42.360599999999998</v>
      </c>
      <c r="D502" s="2">
        <v>-71.010599999999997</v>
      </c>
      <c r="E502" s="2">
        <v>55</v>
      </c>
      <c r="F502" s="2">
        <v>97</v>
      </c>
      <c r="G502" s="4" t="str">
        <f t="shared" si="35"/>
        <v>NO</v>
      </c>
      <c r="H502" s="4" t="str">
        <f t="shared" si="36"/>
        <v>TEMPLADO</v>
      </c>
      <c r="I502" s="4" t="str">
        <f t="shared" si="37"/>
        <v>LLUVIA</v>
      </c>
      <c r="J502" s="4" t="str">
        <f t="shared" si="38"/>
        <v>HUMEDO</v>
      </c>
      <c r="K502" s="95" t="b">
        <f t="shared" si="39"/>
        <v>0</v>
      </c>
    </row>
    <row r="503" spans="1:11">
      <c r="A503" s="2" t="s">
        <v>241</v>
      </c>
      <c r="B503" s="2" t="s">
        <v>242</v>
      </c>
      <c r="C503" s="2">
        <v>42.360599999999998</v>
      </c>
      <c r="D503" s="2">
        <v>-71.010599999999997</v>
      </c>
      <c r="E503" s="2">
        <v>57</v>
      </c>
      <c r="F503" s="2">
        <v>46</v>
      </c>
      <c r="G503" s="4" t="str">
        <f t="shared" si="35"/>
        <v>NO</v>
      </c>
      <c r="H503" s="4" t="str">
        <f t="shared" si="36"/>
        <v>TEMPLADO</v>
      </c>
      <c r="I503" s="4" t="str">
        <f t="shared" si="37"/>
        <v>LLUVIA</v>
      </c>
      <c r="J503" s="4" t="str">
        <f t="shared" si="38"/>
        <v>HUMEDO</v>
      </c>
      <c r="K503" s="95" t="b">
        <f t="shared" si="39"/>
        <v>0</v>
      </c>
    </row>
    <row r="504" spans="1:11">
      <c r="A504" s="2" t="s">
        <v>241</v>
      </c>
      <c r="B504" s="2" t="s">
        <v>242</v>
      </c>
      <c r="C504" s="2">
        <v>42.360599999999998</v>
      </c>
      <c r="D504" s="2">
        <v>-71.010599999999997</v>
      </c>
      <c r="E504" s="2">
        <v>50</v>
      </c>
      <c r="F504" s="2">
        <v>13</v>
      </c>
      <c r="G504" s="4" t="str">
        <f t="shared" si="35"/>
        <v>NO</v>
      </c>
      <c r="H504" s="4" t="str">
        <f t="shared" si="36"/>
        <v>TEMPLADO</v>
      </c>
      <c r="I504" s="4" t="str">
        <f t="shared" si="37"/>
        <v>LLUVIA</v>
      </c>
      <c r="J504" s="4" t="str">
        <f t="shared" si="38"/>
        <v>HUMEDO</v>
      </c>
      <c r="K504" s="95" t="b">
        <f t="shared" si="39"/>
        <v>0</v>
      </c>
    </row>
    <row r="505" spans="1:11">
      <c r="A505" s="2" t="s">
        <v>241</v>
      </c>
      <c r="B505" s="2" t="s">
        <v>242</v>
      </c>
      <c r="C505" s="2">
        <v>42.360599999999998</v>
      </c>
      <c r="D505" s="2">
        <v>-71.010599999999997</v>
      </c>
      <c r="E505" s="2">
        <v>47</v>
      </c>
      <c r="F505" s="2">
        <v>127</v>
      </c>
      <c r="G505" s="4" t="str">
        <f t="shared" si="35"/>
        <v>NO</v>
      </c>
      <c r="H505" s="4" t="str">
        <f t="shared" si="36"/>
        <v>TEMPLADO</v>
      </c>
      <c r="I505" s="4" t="str">
        <f t="shared" si="37"/>
        <v>LLUVIA</v>
      </c>
      <c r="J505" s="4" t="str">
        <f t="shared" si="38"/>
        <v>HUMEDO</v>
      </c>
      <c r="K505" s="95" t="b">
        <f t="shared" si="39"/>
        <v>0</v>
      </c>
    </row>
    <row r="506" spans="1:11">
      <c r="A506" s="2" t="s">
        <v>241</v>
      </c>
      <c r="B506" s="2" t="s">
        <v>242</v>
      </c>
      <c r="C506" s="2">
        <v>42.360599999999998</v>
      </c>
      <c r="D506" s="2">
        <v>-71.010599999999997</v>
      </c>
      <c r="E506" s="2">
        <v>43</v>
      </c>
      <c r="F506" s="2">
        <v>3</v>
      </c>
      <c r="G506" s="4" t="str">
        <f t="shared" si="35"/>
        <v>NO</v>
      </c>
      <c r="H506" s="4" t="str">
        <f t="shared" si="36"/>
        <v>TEMPLADO</v>
      </c>
      <c r="I506" s="4" t="str">
        <f t="shared" si="37"/>
        <v>LLUVIA</v>
      </c>
      <c r="J506" s="4" t="str">
        <f t="shared" si="38"/>
        <v>HUMEDO</v>
      </c>
      <c r="K506" s="95" t="b">
        <f t="shared" si="39"/>
        <v>0</v>
      </c>
    </row>
    <row r="507" spans="1:11">
      <c r="A507" s="2" t="s">
        <v>241</v>
      </c>
      <c r="B507" s="2" t="s">
        <v>242</v>
      </c>
      <c r="C507" s="2">
        <v>42.360599999999998</v>
      </c>
      <c r="D507" s="2">
        <v>-71.010599999999997</v>
      </c>
      <c r="E507" s="2">
        <v>43</v>
      </c>
      <c r="F507" s="2">
        <v>0</v>
      </c>
      <c r="G507" s="4" t="str">
        <f t="shared" si="35"/>
        <v>NO</v>
      </c>
      <c r="H507" s="4" t="str">
        <f t="shared" si="36"/>
        <v>TEMPLADO</v>
      </c>
      <c r="I507" s="4" t="str">
        <f t="shared" si="37"/>
        <v>NINGUNO</v>
      </c>
      <c r="J507" s="4" t="str">
        <f t="shared" si="38"/>
        <v>SECO</v>
      </c>
      <c r="K507" s="95" t="b">
        <f t="shared" si="39"/>
        <v>0</v>
      </c>
    </row>
    <row r="508" spans="1:11">
      <c r="A508" s="2" t="s">
        <v>241</v>
      </c>
      <c r="B508" s="2" t="s">
        <v>242</v>
      </c>
      <c r="C508" s="2">
        <v>42.360599999999998</v>
      </c>
      <c r="D508" s="2">
        <v>-71.010599999999997</v>
      </c>
      <c r="E508" s="2">
        <v>54</v>
      </c>
      <c r="F508" s="2">
        <v>0</v>
      </c>
      <c r="G508" s="4" t="str">
        <f t="shared" si="35"/>
        <v>NO</v>
      </c>
      <c r="H508" s="4" t="str">
        <f t="shared" si="36"/>
        <v>TEMPLADO</v>
      </c>
      <c r="I508" s="4" t="str">
        <f t="shared" si="37"/>
        <v>NINGUNO</v>
      </c>
      <c r="J508" s="4" t="str">
        <f t="shared" si="38"/>
        <v>SECO</v>
      </c>
      <c r="K508" s="95" t="b">
        <f t="shared" si="39"/>
        <v>0</v>
      </c>
    </row>
    <row r="509" spans="1:11">
      <c r="A509" s="2" t="s">
        <v>241</v>
      </c>
      <c r="B509" s="2" t="s">
        <v>242</v>
      </c>
      <c r="C509" s="2">
        <v>42.360599999999998</v>
      </c>
      <c r="D509" s="2">
        <v>-71.010599999999997</v>
      </c>
      <c r="E509" s="2">
        <v>52</v>
      </c>
      <c r="F509" s="2">
        <v>28</v>
      </c>
      <c r="G509" s="4" t="str">
        <f t="shared" si="35"/>
        <v>NO</v>
      </c>
      <c r="H509" s="4" t="str">
        <f t="shared" si="36"/>
        <v>TEMPLADO</v>
      </c>
      <c r="I509" s="4" t="str">
        <f t="shared" si="37"/>
        <v>LLUVIA</v>
      </c>
      <c r="J509" s="4" t="str">
        <f t="shared" si="38"/>
        <v>HUMEDO</v>
      </c>
      <c r="K509" s="95" t="b">
        <f t="shared" si="39"/>
        <v>0</v>
      </c>
    </row>
    <row r="510" spans="1:11">
      <c r="A510" s="2" t="s">
        <v>241</v>
      </c>
      <c r="B510" s="2" t="s">
        <v>242</v>
      </c>
      <c r="C510" s="2">
        <v>42.360599999999998</v>
      </c>
      <c r="D510" s="2">
        <v>-71.010599999999997</v>
      </c>
      <c r="E510" s="2">
        <v>40</v>
      </c>
      <c r="F510" s="2">
        <v>43</v>
      </c>
      <c r="G510" s="4" t="str">
        <f t="shared" si="35"/>
        <v>NO</v>
      </c>
      <c r="H510" s="4" t="str">
        <f t="shared" si="36"/>
        <v>TEMPLADO</v>
      </c>
      <c r="I510" s="4" t="str">
        <f t="shared" si="37"/>
        <v>LLUVIA</v>
      </c>
      <c r="J510" s="4" t="str">
        <f t="shared" si="38"/>
        <v>HUMEDO</v>
      </c>
      <c r="K510" s="95" t="b">
        <f t="shared" si="39"/>
        <v>0</v>
      </c>
    </row>
    <row r="511" spans="1:11">
      <c r="A511" s="2" t="s">
        <v>241</v>
      </c>
      <c r="B511" s="2" t="s">
        <v>242</v>
      </c>
      <c r="C511" s="2">
        <v>42.360599999999998</v>
      </c>
      <c r="D511" s="2">
        <v>-71.010599999999997</v>
      </c>
      <c r="E511" s="2">
        <v>45</v>
      </c>
      <c r="F511" s="2">
        <v>0</v>
      </c>
      <c r="G511" s="4" t="str">
        <f t="shared" si="35"/>
        <v>NO</v>
      </c>
      <c r="H511" s="4" t="str">
        <f t="shared" si="36"/>
        <v>TEMPLADO</v>
      </c>
      <c r="I511" s="4" t="str">
        <f t="shared" si="37"/>
        <v>NINGUNO</v>
      </c>
      <c r="J511" s="4" t="str">
        <f t="shared" si="38"/>
        <v>SECO</v>
      </c>
      <c r="K511" s="95" t="b">
        <f t="shared" si="39"/>
        <v>0</v>
      </c>
    </row>
    <row r="512" spans="1:11">
      <c r="A512" s="2" t="s">
        <v>241</v>
      </c>
      <c r="B512" s="2" t="s">
        <v>242</v>
      </c>
      <c r="C512" s="2">
        <v>42.360599999999998</v>
      </c>
      <c r="D512" s="2">
        <v>-71.010599999999997</v>
      </c>
      <c r="E512" s="2">
        <v>50</v>
      </c>
      <c r="F512" s="2">
        <v>0</v>
      </c>
      <c r="G512" s="4" t="str">
        <f t="shared" si="35"/>
        <v>NO</v>
      </c>
      <c r="H512" s="4" t="str">
        <f t="shared" si="36"/>
        <v>TEMPLADO</v>
      </c>
      <c r="I512" s="4" t="str">
        <f t="shared" si="37"/>
        <v>NINGUNO</v>
      </c>
      <c r="J512" s="4" t="str">
        <f t="shared" si="38"/>
        <v>SECO</v>
      </c>
      <c r="K512" s="95" t="b">
        <f t="shared" si="39"/>
        <v>0</v>
      </c>
    </row>
    <row r="513" spans="1:11">
      <c r="A513" s="2" t="s">
        <v>241</v>
      </c>
      <c r="B513" s="2" t="s">
        <v>242</v>
      </c>
      <c r="C513" s="2">
        <v>42.360599999999998</v>
      </c>
      <c r="D513" s="2">
        <v>-71.010599999999997</v>
      </c>
      <c r="E513" s="2">
        <v>47</v>
      </c>
      <c r="F513" s="2">
        <v>0</v>
      </c>
      <c r="G513" s="4" t="str">
        <f t="shared" si="35"/>
        <v>NO</v>
      </c>
      <c r="H513" s="4" t="str">
        <f t="shared" si="36"/>
        <v>TEMPLADO</v>
      </c>
      <c r="I513" s="4" t="str">
        <f t="shared" si="37"/>
        <v>NINGUNO</v>
      </c>
      <c r="J513" s="4" t="str">
        <f t="shared" si="38"/>
        <v>SECO</v>
      </c>
      <c r="K513" s="95" t="b">
        <f t="shared" si="39"/>
        <v>0</v>
      </c>
    </row>
    <row r="514" spans="1:11">
      <c r="A514" s="2" t="s">
        <v>241</v>
      </c>
      <c r="B514" s="2" t="s">
        <v>242</v>
      </c>
      <c r="C514" s="2">
        <v>42.360599999999998</v>
      </c>
      <c r="D514" s="2">
        <v>-71.010599999999997</v>
      </c>
      <c r="E514" s="2">
        <v>50</v>
      </c>
      <c r="F514" s="2">
        <v>0</v>
      </c>
      <c r="G514" s="4" t="str">
        <f t="shared" si="35"/>
        <v>NO</v>
      </c>
      <c r="H514" s="4" t="str">
        <f t="shared" si="36"/>
        <v>TEMPLADO</v>
      </c>
      <c r="I514" s="4" t="str">
        <f t="shared" si="37"/>
        <v>NINGUNO</v>
      </c>
      <c r="J514" s="4" t="str">
        <f t="shared" si="38"/>
        <v>SECO</v>
      </c>
      <c r="K514" s="95" t="b">
        <f t="shared" si="39"/>
        <v>0</v>
      </c>
    </row>
    <row r="515" spans="1:11">
      <c r="A515" s="2" t="s">
        <v>241</v>
      </c>
      <c r="B515" s="2" t="s">
        <v>242</v>
      </c>
      <c r="C515" s="2">
        <v>42.360599999999998</v>
      </c>
      <c r="D515" s="2">
        <v>-71.010599999999997</v>
      </c>
      <c r="E515" s="2">
        <v>60</v>
      </c>
      <c r="F515" s="2">
        <v>0</v>
      </c>
      <c r="G515" s="4" t="str">
        <f t="shared" ref="G515:G578" si="40">IFERROR(IF(E515&lt;32,"SI","NO"),"OTRO")</f>
        <v>NO</v>
      </c>
      <c r="H515" s="4" t="str">
        <f t="shared" ref="H515:H578" si="41">IFERROR(IF(E515&lt;40,"FRIO",IF(E515&gt;80,"CALIENTE","TEMPLADO")),"OTRO")</f>
        <v>TEMPLADO</v>
      </c>
      <c r="I515" s="4" t="str">
        <f t="shared" ref="I515:I578" si="42">IF(AND(F515&gt;0,G515="SI"),"NIEVE",IF(AND(F515&gt;0,G515="NO"),"LLUVIA","NINGUNO"))</f>
        <v>NINGUNO</v>
      </c>
      <c r="J515" s="4" t="str">
        <f t="shared" ref="J515:J578" si="43">IF(F515&lt;&gt;0,"HUMEDO","SECO")</f>
        <v>SECO</v>
      </c>
      <c r="K515" s="95" t="b">
        <f t="shared" ref="K515:K578" si="44">OR(ISBLANK(E515),ISERROR(E515))</f>
        <v>0</v>
      </c>
    </row>
    <row r="516" spans="1:11">
      <c r="A516" s="2" t="s">
        <v>241</v>
      </c>
      <c r="B516" s="2" t="s">
        <v>242</v>
      </c>
      <c r="C516" s="2">
        <v>42.360599999999998</v>
      </c>
      <c r="D516" s="2">
        <v>-71.010599999999997</v>
      </c>
      <c r="E516" s="2">
        <v>47</v>
      </c>
      <c r="F516" s="2">
        <v>0</v>
      </c>
      <c r="G516" s="4" t="str">
        <f t="shared" si="40"/>
        <v>NO</v>
      </c>
      <c r="H516" s="4" t="str">
        <f t="shared" si="41"/>
        <v>TEMPLADO</v>
      </c>
      <c r="I516" s="4" t="str">
        <f t="shared" si="42"/>
        <v>NINGUNO</v>
      </c>
      <c r="J516" s="4" t="str">
        <f t="shared" si="43"/>
        <v>SECO</v>
      </c>
      <c r="K516" s="95" t="b">
        <f t="shared" si="44"/>
        <v>0</v>
      </c>
    </row>
    <row r="517" spans="1:11">
      <c r="A517" s="2" t="s">
        <v>241</v>
      </c>
      <c r="B517" s="2" t="s">
        <v>242</v>
      </c>
      <c r="C517" s="2">
        <v>42.360599999999998</v>
      </c>
      <c r="D517" s="2">
        <v>-71.010599999999997</v>
      </c>
      <c r="E517" s="2">
        <v>53</v>
      </c>
      <c r="F517" s="2">
        <v>0</v>
      </c>
      <c r="G517" s="4" t="str">
        <f t="shared" si="40"/>
        <v>NO</v>
      </c>
      <c r="H517" s="4" t="str">
        <f t="shared" si="41"/>
        <v>TEMPLADO</v>
      </c>
      <c r="I517" s="4" t="str">
        <f t="shared" si="42"/>
        <v>NINGUNO</v>
      </c>
      <c r="J517" s="4" t="str">
        <f t="shared" si="43"/>
        <v>SECO</v>
      </c>
      <c r="K517" s="95" t="b">
        <f t="shared" si="44"/>
        <v>0</v>
      </c>
    </row>
    <row r="518" spans="1:11">
      <c r="A518" s="2" t="s">
        <v>241</v>
      </c>
      <c r="B518" s="2" t="s">
        <v>242</v>
      </c>
      <c r="C518" s="2">
        <v>42.360599999999998</v>
      </c>
      <c r="D518" s="2">
        <v>-71.010599999999997</v>
      </c>
      <c r="E518" s="2">
        <v>89</v>
      </c>
      <c r="F518" s="2">
        <v>142</v>
      </c>
      <c r="G518" s="4" t="str">
        <f t="shared" si="40"/>
        <v>NO</v>
      </c>
      <c r="H518" s="4" t="str">
        <f t="shared" si="41"/>
        <v>CALIENTE</v>
      </c>
      <c r="I518" s="4" t="str">
        <f t="shared" si="42"/>
        <v>LLUVIA</v>
      </c>
      <c r="J518" s="4" t="str">
        <f t="shared" si="43"/>
        <v>HUMEDO</v>
      </c>
      <c r="K518" s="95" t="b">
        <f t="shared" si="44"/>
        <v>0</v>
      </c>
    </row>
    <row r="519" spans="1:11">
      <c r="A519" s="2" t="s">
        <v>241</v>
      </c>
      <c r="B519" s="2" t="s">
        <v>242</v>
      </c>
      <c r="C519" s="2">
        <v>42.360599999999998</v>
      </c>
      <c r="D519" s="2">
        <v>-71.010599999999997</v>
      </c>
      <c r="E519" s="2">
        <v>69</v>
      </c>
      <c r="F519" s="2">
        <v>0</v>
      </c>
      <c r="G519" s="4" t="str">
        <f t="shared" si="40"/>
        <v>NO</v>
      </c>
      <c r="H519" s="4" t="str">
        <f t="shared" si="41"/>
        <v>TEMPLADO</v>
      </c>
      <c r="I519" s="4" t="str">
        <f t="shared" si="42"/>
        <v>NINGUNO</v>
      </c>
      <c r="J519" s="4" t="str">
        <f t="shared" si="43"/>
        <v>SECO</v>
      </c>
      <c r="K519" s="95" t="b">
        <f t="shared" si="44"/>
        <v>0</v>
      </c>
    </row>
    <row r="520" spans="1:11">
      <c r="A520" s="2" t="s">
        <v>241</v>
      </c>
      <c r="B520" s="2" t="s">
        <v>242</v>
      </c>
      <c r="C520" s="2">
        <v>42.360599999999998</v>
      </c>
      <c r="D520" s="2">
        <v>-71.010599999999997</v>
      </c>
      <c r="E520" s="2">
        <v>79</v>
      </c>
      <c r="F520" s="2">
        <v>0</v>
      </c>
      <c r="G520" s="4" t="str">
        <f t="shared" si="40"/>
        <v>NO</v>
      </c>
      <c r="H520" s="4" t="str">
        <f t="shared" si="41"/>
        <v>TEMPLADO</v>
      </c>
      <c r="I520" s="4" t="str">
        <f t="shared" si="42"/>
        <v>NINGUNO</v>
      </c>
      <c r="J520" s="4" t="str">
        <f t="shared" si="43"/>
        <v>SECO</v>
      </c>
      <c r="K520" s="95" t="b">
        <f t="shared" si="44"/>
        <v>0</v>
      </c>
    </row>
    <row r="521" spans="1:11">
      <c r="A521" s="2" t="s">
        <v>241</v>
      </c>
      <c r="B521" s="2" t="s">
        <v>242</v>
      </c>
      <c r="C521" s="2">
        <v>42.360599999999998</v>
      </c>
      <c r="D521" s="2">
        <v>-71.010599999999997</v>
      </c>
      <c r="E521" s="2">
        <v>70</v>
      </c>
      <c r="F521" s="2">
        <v>0</v>
      </c>
      <c r="G521" s="4" t="str">
        <f t="shared" si="40"/>
        <v>NO</v>
      </c>
      <c r="H521" s="4" t="str">
        <f t="shared" si="41"/>
        <v>TEMPLADO</v>
      </c>
      <c r="I521" s="4" t="str">
        <f t="shared" si="42"/>
        <v>NINGUNO</v>
      </c>
      <c r="J521" s="4" t="str">
        <f t="shared" si="43"/>
        <v>SECO</v>
      </c>
      <c r="K521" s="95" t="b">
        <f t="shared" si="44"/>
        <v>0</v>
      </c>
    </row>
    <row r="522" spans="1:11">
      <c r="A522" s="2" t="s">
        <v>241</v>
      </c>
      <c r="B522" s="2" t="s">
        <v>242</v>
      </c>
      <c r="C522" s="2">
        <v>42.360599999999998</v>
      </c>
      <c r="D522" s="2">
        <v>-71.010599999999997</v>
      </c>
      <c r="E522" s="2">
        <v>71</v>
      </c>
      <c r="F522" s="2">
        <v>0</v>
      </c>
      <c r="G522" s="4" t="str">
        <f t="shared" si="40"/>
        <v>NO</v>
      </c>
      <c r="H522" s="4" t="str">
        <f t="shared" si="41"/>
        <v>TEMPLADO</v>
      </c>
      <c r="I522" s="4" t="str">
        <f t="shared" si="42"/>
        <v>NINGUNO</v>
      </c>
      <c r="J522" s="4" t="str">
        <f t="shared" si="43"/>
        <v>SECO</v>
      </c>
      <c r="K522" s="95" t="b">
        <f t="shared" si="44"/>
        <v>0</v>
      </c>
    </row>
    <row r="523" spans="1:11">
      <c r="A523" s="2" t="s">
        <v>241</v>
      </c>
      <c r="B523" s="2" t="s">
        <v>242</v>
      </c>
      <c r="C523" s="2">
        <v>42.360599999999998</v>
      </c>
      <c r="D523" s="2">
        <v>-71.010599999999997</v>
      </c>
      <c r="E523" s="2">
        <v>75</v>
      </c>
      <c r="F523" s="2">
        <v>0</v>
      </c>
      <c r="G523" s="4" t="str">
        <f t="shared" si="40"/>
        <v>NO</v>
      </c>
      <c r="H523" s="4" t="str">
        <f t="shared" si="41"/>
        <v>TEMPLADO</v>
      </c>
      <c r="I523" s="4" t="str">
        <f t="shared" si="42"/>
        <v>NINGUNO</v>
      </c>
      <c r="J523" s="4" t="str">
        <f t="shared" si="43"/>
        <v>SECO</v>
      </c>
      <c r="K523" s="95" t="b">
        <f t="shared" si="44"/>
        <v>0</v>
      </c>
    </row>
    <row r="524" spans="1:11">
      <c r="A524" s="2" t="s">
        <v>241</v>
      </c>
      <c r="B524" s="2" t="s">
        <v>242</v>
      </c>
      <c r="C524" s="2">
        <v>42.360599999999998</v>
      </c>
      <c r="D524" s="2">
        <v>-71.010599999999997</v>
      </c>
      <c r="E524" s="2">
        <v>70</v>
      </c>
      <c r="F524" s="2">
        <v>0</v>
      </c>
      <c r="G524" s="4" t="str">
        <f t="shared" si="40"/>
        <v>NO</v>
      </c>
      <c r="H524" s="4" t="str">
        <f t="shared" si="41"/>
        <v>TEMPLADO</v>
      </c>
      <c r="I524" s="4" t="str">
        <f t="shared" si="42"/>
        <v>NINGUNO</v>
      </c>
      <c r="J524" s="4" t="str">
        <f t="shared" si="43"/>
        <v>SECO</v>
      </c>
      <c r="K524" s="95" t="b">
        <f t="shared" si="44"/>
        <v>0</v>
      </c>
    </row>
    <row r="525" spans="1:11">
      <c r="A525" s="2" t="s">
        <v>241</v>
      </c>
      <c r="B525" s="2" t="s">
        <v>242</v>
      </c>
      <c r="C525" s="2">
        <v>42.360599999999998</v>
      </c>
      <c r="D525" s="2">
        <v>-71.010599999999997</v>
      </c>
      <c r="E525" s="2">
        <v>82</v>
      </c>
      <c r="F525" s="2">
        <v>0</v>
      </c>
      <c r="G525" s="4" t="str">
        <f t="shared" si="40"/>
        <v>NO</v>
      </c>
      <c r="H525" s="4" t="str">
        <f t="shared" si="41"/>
        <v>CALIENTE</v>
      </c>
      <c r="I525" s="4" t="str">
        <f t="shared" si="42"/>
        <v>NINGUNO</v>
      </c>
      <c r="J525" s="4" t="str">
        <f t="shared" si="43"/>
        <v>SECO</v>
      </c>
      <c r="K525" s="95" t="b">
        <f t="shared" si="44"/>
        <v>0</v>
      </c>
    </row>
    <row r="526" spans="1:11">
      <c r="A526" s="2" t="s">
        <v>241</v>
      </c>
      <c r="B526" s="2" t="s">
        <v>242</v>
      </c>
      <c r="C526" s="2">
        <v>42.360599999999998</v>
      </c>
      <c r="D526" s="2">
        <v>-71.010599999999997</v>
      </c>
      <c r="E526" s="2">
        <v>83</v>
      </c>
      <c r="F526" s="2">
        <v>130</v>
      </c>
      <c r="G526" s="4" t="str">
        <f t="shared" si="40"/>
        <v>NO</v>
      </c>
      <c r="H526" s="4" t="str">
        <f t="shared" si="41"/>
        <v>CALIENTE</v>
      </c>
      <c r="I526" s="4" t="str">
        <f t="shared" si="42"/>
        <v>LLUVIA</v>
      </c>
      <c r="J526" s="4" t="str">
        <f t="shared" si="43"/>
        <v>HUMEDO</v>
      </c>
      <c r="K526" s="95" t="b">
        <f t="shared" si="44"/>
        <v>0</v>
      </c>
    </row>
    <row r="527" spans="1:11">
      <c r="A527" s="2" t="s">
        <v>241</v>
      </c>
      <c r="B527" s="2" t="s">
        <v>242</v>
      </c>
      <c r="C527" s="2">
        <v>42.360599999999998</v>
      </c>
      <c r="D527" s="2">
        <v>-71.010599999999997</v>
      </c>
      <c r="E527" s="2">
        <v>82</v>
      </c>
      <c r="F527" s="2">
        <v>0</v>
      </c>
      <c r="G527" s="4" t="str">
        <f t="shared" si="40"/>
        <v>NO</v>
      </c>
      <c r="H527" s="4" t="str">
        <f t="shared" si="41"/>
        <v>CALIENTE</v>
      </c>
      <c r="I527" s="4" t="str">
        <f t="shared" si="42"/>
        <v>NINGUNO</v>
      </c>
      <c r="J527" s="4" t="str">
        <f t="shared" si="43"/>
        <v>SECO</v>
      </c>
      <c r="K527" s="95" t="b">
        <f t="shared" si="44"/>
        <v>0</v>
      </c>
    </row>
    <row r="528" spans="1:11">
      <c r="A528" s="2" t="s">
        <v>241</v>
      </c>
      <c r="B528" s="2" t="s">
        <v>242</v>
      </c>
      <c r="C528" s="2">
        <v>42.360599999999998</v>
      </c>
      <c r="D528" s="2">
        <v>-71.010599999999997</v>
      </c>
      <c r="E528" s="2">
        <v>68</v>
      </c>
      <c r="F528" s="2">
        <v>180</v>
      </c>
      <c r="G528" s="4" t="str">
        <f t="shared" si="40"/>
        <v>NO</v>
      </c>
      <c r="H528" s="4" t="str">
        <f t="shared" si="41"/>
        <v>TEMPLADO</v>
      </c>
      <c r="I528" s="4" t="str">
        <f t="shared" si="42"/>
        <v>LLUVIA</v>
      </c>
      <c r="J528" s="4" t="str">
        <f t="shared" si="43"/>
        <v>HUMEDO</v>
      </c>
      <c r="K528" s="95" t="b">
        <f t="shared" si="44"/>
        <v>0</v>
      </c>
    </row>
    <row r="529" spans="1:11">
      <c r="A529" s="2" t="s">
        <v>241</v>
      </c>
      <c r="B529" s="2" t="s">
        <v>242</v>
      </c>
      <c r="C529" s="2">
        <v>42.360599999999998</v>
      </c>
      <c r="D529" s="2">
        <v>-71.010599999999997</v>
      </c>
      <c r="E529" s="2">
        <v>66</v>
      </c>
      <c r="F529" s="2">
        <v>84</v>
      </c>
      <c r="G529" s="4" t="str">
        <f t="shared" si="40"/>
        <v>NO</v>
      </c>
      <c r="H529" s="4" t="str">
        <f t="shared" si="41"/>
        <v>TEMPLADO</v>
      </c>
      <c r="I529" s="4" t="str">
        <f t="shared" si="42"/>
        <v>LLUVIA</v>
      </c>
      <c r="J529" s="4" t="str">
        <f t="shared" si="43"/>
        <v>HUMEDO</v>
      </c>
      <c r="K529" s="95" t="b">
        <f t="shared" si="44"/>
        <v>0</v>
      </c>
    </row>
    <row r="530" spans="1:11">
      <c r="A530" s="2" t="s">
        <v>241</v>
      </c>
      <c r="B530" s="2" t="s">
        <v>242</v>
      </c>
      <c r="C530" s="2">
        <v>42.360599999999998</v>
      </c>
      <c r="D530" s="2">
        <v>-71.010599999999997</v>
      </c>
      <c r="E530" s="2">
        <v>73</v>
      </c>
      <c r="F530" s="2">
        <v>13</v>
      </c>
      <c r="G530" s="4" t="str">
        <f t="shared" si="40"/>
        <v>NO</v>
      </c>
      <c r="H530" s="4" t="str">
        <f t="shared" si="41"/>
        <v>TEMPLADO</v>
      </c>
      <c r="I530" s="4" t="str">
        <f t="shared" si="42"/>
        <v>LLUVIA</v>
      </c>
      <c r="J530" s="4" t="str">
        <f t="shared" si="43"/>
        <v>HUMEDO</v>
      </c>
      <c r="K530" s="95" t="b">
        <f t="shared" si="44"/>
        <v>0</v>
      </c>
    </row>
    <row r="531" spans="1:11">
      <c r="A531" s="2" t="s">
        <v>241</v>
      </c>
      <c r="B531" s="2" t="s">
        <v>242</v>
      </c>
      <c r="C531" s="2">
        <v>42.360599999999998</v>
      </c>
      <c r="D531" s="2">
        <v>-71.010599999999997</v>
      </c>
      <c r="E531" s="2">
        <v>78</v>
      </c>
      <c r="F531" s="2">
        <v>10</v>
      </c>
      <c r="G531" s="4" t="str">
        <f t="shared" si="40"/>
        <v>NO</v>
      </c>
      <c r="H531" s="4" t="str">
        <f t="shared" si="41"/>
        <v>TEMPLADO</v>
      </c>
      <c r="I531" s="4" t="str">
        <f t="shared" si="42"/>
        <v>LLUVIA</v>
      </c>
      <c r="J531" s="4" t="str">
        <f t="shared" si="43"/>
        <v>HUMEDO</v>
      </c>
      <c r="K531" s="95" t="b">
        <f t="shared" si="44"/>
        <v>0</v>
      </c>
    </row>
    <row r="532" spans="1:11">
      <c r="A532" s="2" t="s">
        <v>241</v>
      </c>
      <c r="B532" s="2" t="s">
        <v>242</v>
      </c>
      <c r="C532" s="2">
        <v>42.360599999999998</v>
      </c>
      <c r="D532" s="2">
        <v>-71.010599999999997</v>
      </c>
      <c r="E532" s="2">
        <v>89</v>
      </c>
      <c r="F532" s="2">
        <v>0</v>
      </c>
      <c r="G532" s="4" t="str">
        <f t="shared" si="40"/>
        <v>NO</v>
      </c>
      <c r="H532" s="4" t="str">
        <f t="shared" si="41"/>
        <v>CALIENTE</v>
      </c>
      <c r="I532" s="4" t="str">
        <f t="shared" si="42"/>
        <v>NINGUNO</v>
      </c>
      <c r="J532" s="4" t="str">
        <f t="shared" si="43"/>
        <v>SECO</v>
      </c>
      <c r="K532" s="95" t="b">
        <f t="shared" si="44"/>
        <v>0</v>
      </c>
    </row>
    <row r="533" spans="1:11">
      <c r="A533" s="2" t="s">
        <v>241</v>
      </c>
      <c r="B533" s="2" t="s">
        <v>242</v>
      </c>
      <c r="C533" s="2">
        <v>42.360599999999998</v>
      </c>
      <c r="D533" s="2">
        <v>-71.010599999999997</v>
      </c>
      <c r="E533" s="2">
        <v>72</v>
      </c>
      <c r="F533" s="2">
        <v>0</v>
      </c>
      <c r="G533" s="4" t="str">
        <f t="shared" si="40"/>
        <v>NO</v>
      </c>
      <c r="H533" s="4" t="str">
        <f t="shared" si="41"/>
        <v>TEMPLADO</v>
      </c>
      <c r="I533" s="4" t="str">
        <f t="shared" si="42"/>
        <v>NINGUNO</v>
      </c>
      <c r="J533" s="4" t="str">
        <f t="shared" si="43"/>
        <v>SECO</v>
      </c>
      <c r="K533" s="95" t="b">
        <f t="shared" si="44"/>
        <v>0</v>
      </c>
    </row>
    <row r="534" spans="1:11">
      <c r="A534" s="2" t="s">
        <v>241</v>
      </c>
      <c r="B534" s="2" t="s">
        <v>242</v>
      </c>
      <c r="C534" s="2">
        <v>42.360599999999998</v>
      </c>
      <c r="D534" s="2">
        <v>-71.010599999999997</v>
      </c>
      <c r="E534" s="2">
        <v>73</v>
      </c>
      <c r="F534" s="2">
        <v>10</v>
      </c>
      <c r="G534" s="4" t="str">
        <f t="shared" si="40"/>
        <v>NO</v>
      </c>
      <c r="H534" s="4" t="str">
        <f t="shared" si="41"/>
        <v>TEMPLADO</v>
      </c>
      <c r="I534" s="4" t="str">
        <f t="shared" si="42"/>
        <v>LLUVIA</v>
      </c>
      <c r="J534" s="4" t="str">
        <f t="shared" si="43"/>
        <v>HUMEDO</v>
      </c>
      <c r="K534" s="95" t="b">
        <f t="shared" si="44"/>
        <v>0</v>
      </c>
    </row>
    <row r="535" spans="1:11">
      <c r="A535" s="2" t="s">
        <v>241</v>
      </c>
      <c r="B535" s="2" t="s">
        <v>242</v>
      </c>
      <c r="C535" s="2">
        <v>42.360599999999998</v>
      </c>
      <c r="D535" s="2">
        <v>-71.010599999999997</v>
      </c>
      <c r="E535" s="2">
        <v>70</v>
      </c>
      <c r="F535" s="2">
        <v>18</v>
      </c>
      <c r="G535" s="4" t="str">
        <f t="shared" si="40"/>
        <v>NO</v>
      </c>
      <c r="H535" s="4" t="str">
        <f t="shared" si="41"/>
        <v>TEMPLADO</v>
      </c>
      <c r="I535" s="4" t="str">
        <f t="shared" si="42"/>
        <v>LLUVIA</v>
      </c>
      <c r="J535" s="4" t="str">
        <f t="shared" si="43"/>
        <v>HUMEDO</v>
      </c>
      <c r="K535" s="95" t="b">
        <f t="shared" si="44"/>
        <v>0</v>
      </c>
    </row>
    <row r="536" spans="1:11">
      <c r="A536" s="2" t="s">
        <v>241</v>
      </c>
      <c r="B536" s="2" t="s">
        <v>242</v>
      </c>
      <c r="C536" s="2">
        <v>42.360599999999998</v>
      </c>
      <c r="D536" s="2">
        <v>-71.010599999999997</v>
      </c>
      <c r="E536" s="2">
        <v>71</v>
      </c>
      <c r="F536" s="2">
        <v>0</v>
      </c>
      <c r="G536" s="4" t="str">
        <f t="shared" si="40"/>
        <v>NO</v>
      </c>
      <c r="H536" s="4" t="str">
        <f t="shared" si="41"/>
        <v>TEMPLADO</v>
      </c>
      <c r="I536" s="4" t="str">
        <f t="shared" si="42"/>
        <v>NINGUNO</v>
      </c>
      <c r="J536" s="4" t="str">
        <f t="shared" si="43"/>
        <v>SECO</v>
      </c>
      <c r="K536" s="95" t="b">
        <f t="shared" si="44"/>
        <v>0</v>
      </c>
    </row>
    <row r="537" spans="1:11">
      <c r="A537" s="2" t="s">
        <v>241</v>
      </c>
      <c r="B537" s="2" t="s">
        <v>242</v>
      </c>
      <c r="C537" s="2">
        <v>42.360599999999998</v>
      </c>
      <c r="D537" s="2">
        <v>-71.010599999999997</v>
      </c>
      <c r="E537" s="2">
        <v>65</v>
      </c>
      <c r="F537" s="2">
        <v>0</v>
      </c>
      <c r="G537" s="4" t="str">
        <f t="shared" si="40"/>
        <v>NO</v>
      </c>
      <c r="H537" s="4" t="str">
        <f t="shared" si="41"/>
        <v>TEMPLADO</v>
      </c>
      <c r="I537" s="4" t="str">
        <f t="shared" si="42"/>
        <v>NINGUNO</v>
      </c>
      <c r="J537" s="4" t="str">
        <f t="shared" si="43"/>
        <v>SECO</v>
      </c>
      <c r="K537" s="95" t="b">
        <f t="shared" si="44"/>
        <v>0</v>
      </c>
    </row>
    <row r="538" spans="1:11">
      <c r="A538" s="2" t="s">
        <v>241</v>
      </c>
      <c r="B538" s="2" t="s">
        <v>242</v>
      </c>
      <c r="C538" s="2">
        <v>42.360599999999998</v>
      </c>
      <c r="D538" s="2">
        <v>-71.010599999999997</v>
      </c>
      <c r="E538" s="2">
        <v>86</v>
      </c>
      <c r="F538" s="2">
        <v>0</v>
      </c>
      <c r="G538" s="4" t="str">
        <f t="shared" si="40"/>
        <v>NO</v>
      </c>
      <c r="H538" s="4" t="str">
        <f t="shared" si="41"/>
        <v>CALIENTE</v>
      </c>
      <c r="I538" s="4" t="str">
        <f t="shared" si="42"/>
        <v>NINGUNO</v>
      </c>
      <c r="J538" s="4" t="str">
        <f t="shared" si="43"/>
        <v>SECO</v>
      </c>
      <c r="K538" s="95" t="b">
        <f t="shared" si="44"/>
        <v>0</v>
      </c>
    </row>
    <row r="539" spans="1:11">
      <c r="A539" s="2" t="s">
        <v>241</v>
      </c>
      <c r="B539" s="2" t="s">
        <v>242</v>
      </c>
      <c r="C539" s="2">
        <v>42.360599999999998</v>
      </c>
      <c r="D539" s="2">
        <v>-71.010599999999997</v>
      </c>
      <c r="E539" s="2">
        <v>69</v>
      </c>
      <c r="F539" s="2">
        <v>462</v>
      </c>
      <c r="G539" s="4" t="str">
        <f t="shared" si="40"/>
        <v>NO</v>
      </c>
      <c r="H539" s="4" t="str">
        <f t="shared" si="41"/>
        <v>TEMPLADO</v>
      </c>
      <c r="I539" s="4" t="str">
        <f t="shared" si="42"/>
        <v>LLUVIA</v>
      </c>
      <c r="J539" s="4" t="str">
        <f t="shared" si="43"/>
        <v>HUMEDO</v>
      </c>
      <c r="K539" s="95" t="b">
        <f t="shared" si="44"/>
        <v>0</v>
      </c>
    </row>
    <row r="540" spans="1:11">
      <c r="A540" s="2" t="s">
        <v>241</v>
      </c>
      <c r="B540" s="2" t="s">
        <v>242</v>
      </c>
      <c r="C540" s="2">
        <v>42.360599999999998</v>
      </c>
      <c r="D540" s="2">
        <v>-71.010599999999997</v>
      </c>
      <c r="E540" s="2">
        <v>68</v>
      </c>
      <c r="F540" s="2">
        <v>43</v>
      </c>
      <c r="G540" s="4" t="str">
        <f t="shared" si="40"/>
        <v>NO</v>
      </c>
      <c r="H540" s="4" t="str">
        <f t="shared" si="41"/>
        <v>TEMPLADO</v>
      </c>
      <c r="I540" s="4" t="str">
        <f t="shared" si="42"/>
        <v>LLUVIA</v>
      </c>
      <c r="J540" s="4" t="str">
        <f t="shared" si="43"/>
        <v>HUMEDO</v>
      </c>
      <c r="K540" s="95" t="b">
        <f t="shared" si="44"/>
        <v>0</v>
      </c>
    </row>
    <row r="541" spans="1:11">
      <c r="A541" s="2" t="s">
        <v>241</v>
      </c>
      <c r="B541" s="2" t="s">
        <v>242</v>
      </c>
      <c r="C541" s="2">
        <v>42.360599999999998</v>
      </c>
      <c r="D541" s="2">
        <v>-71.010599999999997</v>
      </c>
      <c r="E541" s="2">
        <v>80</v>
      </c>
      <c r="F541" s="2">
        <v>3</v>
      </c>
      <c r="G541" s="4" t="str">
        <f t="shared" si="40"/>
        <v>NO</v>
      </c>
      <c r="H541" s="4" t="str">
        <f t="shared" si="41"/>
        <v>TEMPLADO</v>
      </c>
      <c r="I541" s="4" t="str">
        <f t="shared" si="42"/>
        <v>LLUVIA</v>
      </c>
      <c r="J541" s="4" t="str">
        <f t="shared" si="43"/>
        <v>HUMEDO</v>
      </c>
      <c r="K541" s="95" t="b">
        <f t="shared" si="44"/>
        <v>0</v>
      </c>
    </row>
    <row r="542" spans="1:11">
      <c r="A542" s="2" t="s">
        <v>241</v>
      </c>
      <c r="B542" s="2" t="s">
        <v>242</v>
      </c>
      <c r="C542" s="2">
        <v>42.360599999999998</v>
      </c>
      <c r="D542" s="2">
        <v>-71.010599999999997</v>
      </c>
      <c r="E542" s="2">
        <v>79</v>
      </c>
      <c r="F542" s="2">
        <v>69</v>
      </c>
      <c r="G542" s="4" t="str">
        <f t="shared" si="40"/>
        <v>NO</v>
      </c>
      <c r="H542" s="4" t="str">
        <f t="shared" si="41"/>
        <v>TEMPLADO</v>
      </c>
      <c r="I542" s="4" t="str">
        <f t="shared" si="42"/>
        <v>LLUVIA</v>
      </c>
      <c r="J542" s="4" t="str">
        <f t="shared" si="43"/>
        <v>HUMEDO</v>
      </c>
      <c r="K542" s="95" t="b">
        <f t="shared" si="44"/>
        <v>0</v>
      </c>
    </row>
    <row r="543" spans="1:11">
      <c r="A543" s="2" t="s">
        <v>241</v>
      </c>
      <c r="B543" s="2" t="s">
        <v>242</v>
      </c>
      <c r="C543" s="2">
        <v>42.360599999999998</v>
      </c>
      <c r="D543" s="2">
        <v>-71.010599999999997</v>
      </c>
      <c r="E543" s="2">
        <v>70</v>
      </c>
      <c r="F543" s="2">
        <v>0</v>
      </c>
      <c r="G543" s="4" t="str">
        <f t="shared" si="40"/>
        <v>NO</v>
      </c>
      <c r="H543" s="4" t="str">
        <f t="shared" si="41"/>
        <v>TEMPLADO</v>
      </c>
      <c r="I543" s="4" t="str">
        <f t="shared" si="42"/>
        <v>NINGUNO</v>
      </c>
      <c r="J543" s="4" t="str">
        <f t="shared" si="43"/>
        <v>SECO</v>
      </c>
      <c r="K543" s="95" t="b">
        <f t="shared" si="44"/>
        <v>0</v>
      </c>
    </row>
    <row r="544" spans="1:11">
      <c r="A544" s="2" t="s">
        <v>241</v>
      </c>
      <c r="B544" s="2" t="s">
        <v>242</v>
      </c>
      <c r="C544" s="2">
        <v>42.360599999999998</v>
      </c>
      <c r="D544" s="2">
        <v>-71.010599999999997</v>
      </c>
      <c r="E544" s="2">
        <v>82</v>
      </c>
      <c r="F544" s="2">
        <v>0</v>
      </c>
      <c r="G544" s="4" t="str">
        <f t="shared" si="40"/>
        <v>NO</v>
      </c>
      <c r="H544" s="4" t="str">
        <f t="shared" si="41"/>
        <v>CALIENTE</v>
      </c>
      <c r="I544" s="4" t="str">
        <f t="shared" si="42"/>
        <v>NINGUNO</v>
      </c>
      <c r="J544" s="4" t="str">
        <f t="shared" si="43"/>
        <v>SECO</v>
      </c>
      <c r="K544" s="95" t="b">
        <f t="shared" si="44"/>
        <v>0</v>
      </c>
    </row>
    <row r="545" spans="1:11">
      <c r="A545" s="2" t="s">
        <v>241</v>
      </c>
      <c r="B545" s="2" t="s">
        <v>242</v>
      </c>
      <c r="C545" s="2">
        <v>42.360599999999998</v>
      </c>
      <c r="D545" s="2">
        <v>-71.010599999999997</v>
      </c>
      <c r="E545" s="2">
        <v>71</v>
      </c>
      <c r="F545" s="2">
        <v>0</v>
      </c>
      <c r="G545" s="4" t="str">
        <f t="shared" si="40"/>
        <v>NO</v>
      </c>
      <c r="H545" s="4" t="str">
        <f t="shared" si="41"/>
        <v>TEMPLADO</v>
      </c>
      <c r="I545" s="4" t="str">
        <f t="shared" si="42"/>
        <v>NINGUNO</v>
      </c>
      <c r="J545" s="4" t="str">
        <f t="shared" si="43"/>
        <v>SECO</v>
      </c>
      <c r="K545" s="95" t="b">
        <f t="shared" si="44"/>
        <v>0</v>
      </c>
    </row>
    <row r="546" spans="1:11">
      <c r="A546" s="2" t="s">
        <v>241</v>
      </c>
      <c r="B546" s="2" t="s">
        <v>242</v>
      </c>
      <c r="C546" s="2">
        <v>42.360599999999998</v>
      </c>
      <c r="D546" s="2">
        <v>-71.010599999999997</v>
      </c>
      <c r="E546" s="2">
        <v>83</v>
      </c>
      <c r="F546" s="2">
        <v>46</v>
      </c>
      <c r="G546" s="4" t="str">
        <f t="shared" si="40"/>
        <v>NO</v>
      </c>
      <c r="H546" s="4" t="str">
        <f t="shared" si="41"/>
        <v>CALIENTE</v>
      </c>
      <c r="I546" s="4" t="str">
        <f t="shared" si="42"/>
        <v>LLUVIA</v>
      </c>
      <c r="J546" s="4" t="str">
        <f t="shared" si="43"/>
        <v>HUMEDO</v>
      </c>
      <c r="K546" s="95" t="b">
        <f t="shared" si="44"/>
        <v>0</v>
      </c>
    </row>
    <row r="547" spans="1:11">
      <c r="A547" s="2" t="s">
        <v>241</v>
      </c>
      <c r="B547" s="2" t="s">
        <v>242</v>
      </c>
      <c r="C547" s="2">
        <v>42.360599999999998</v>
      </c>
      <c r="D547" s="2">
        <v>-71.010599999999997</v>
      </c>
      <c r="E547" s="2">
        <v>74</v>
      </c>
      <c r="F547" s="2">
        <v>0</v>
      </c>
      <c r="G547" s="4" t="str">
        <f t="shared" si="40"/>
        <v>NO</v>
      </c>
      <c r="H547" s="4" t="str">
        <f t="shared" si="41"/>
        <v>TEMPLADO</v>
      </c>
      <c r="I547" s="4" t="str">
        <f t="shared" si="42"/>
        <v>NINGUNO</v>
      </c>
      <c r="J547" s="4" t="str">
        <f t="shared" si="43"/>
        <v>SECO</v>
      </c>
      <c r="K547" s="95" t="b">
        <f t="shared" si="44"/>
        <v>0</v>
      </c>
    </row>
    <row r="548" spans="1:11">
      <c r="A548" s="2" t="s">
        <v>241</v>
      </c>
      <c r="B548" s="2" t="s">
        <v>242</v>
      </c>
      <c r="C548" s="2">
        <v>42.360599999999998</v>
      </c>
      <c r="D548" s="2">
        <v>-71.010599999999997</v>
      </c>
      <c r="E548" s="2">
        <v>68</v>
      </c>
      <c r="F548" s="2">
        <v>0</v>
      </c>
      <c r="G548" s="4" t="str">
        <f t="shared" si="40"/>
        <v>NO</v>
      </c>
      <c r="H548" s="4" t="str">
        <f t="shared" si="41"/>
        <v>TEMPLADO</v>
      </c>
      <c r="I548" s="4" t="str">
        <f t="shared" si="42"/>
        <v>NINGUNO</v>
      </c>
      <c r="J548" s="4" t="str">
        <f t="shared" si="43"/>
        <v>SECO</v>
      </c>
      <c r="K548" s="95" t="b">
        <f t="shared" si="44"/>
        <v>0</v>
      </c>
    </row>
    <row r="549" spans="1:11">
      <c r="A549" s="2" t="s">
        <v>241</v>
      </c>
      <c r="B549" s="2" t="s">
        <v>242</v>
      </c>
      <c r="C549" s="2">
        <v>42.360599999999998</v>
      </c>
      <c r="D549" s="2">
        <v>-71.010599999999997</v>
      </c>
      <c r="E549" s="2">
        <v>66</v>
      </c>
      <c r="F549" s="2">
        <v>0</v>
      </c>
      <c r="G549" s="4" t="str">
        <f t="shared" si="40"/>
        <v>NO</v>
      </c>
      <c r="H549" s="4" t="str">
        <f t="shared" si="41"/>
        <v>TEMPLADO</v>
      </c>
      <c r="I549" s="4" t="str">
        <f t="shared" si="42"/>
        <v>NINGUNO</v>
      </c>
      <c r="J549" s="4" t="str">
        <f t="shared" si="43"/>
        <v>SECO</v>
      </c>
      <c r="K549" s="95" t="b">
        <f t="shared" si="44"/>
        <v>0</v>
      </c>
    </row>
    <row r="550" spans="1:11">
      <c r="A550" s="2" t="s">
        <v>241</v>
      </c>
      <c r="B550" s="2" t="s">
        <v>242</v>
      </c>
      <c r="C550" s="2">
        <v>42.360599999999998</v>
      </c>
      <c r="D550" s="2">
        <v>-71.010599999999997</v>
      </c>
      <c r="E550" s="2">
        <v>85</v>
      </c>
      <c r="F550" s="2">
        <v>8</v>
      </c>
      <c r="G550" s="4" t="str">
        <f t="shared" si="40"/>
        <v>NO</v>
      </c>
      <c r="H550" s="4" t="str">
        <f t="shared" si="41"/>
        <v>CALIENTE</v>
      </c>
      <c r="I550" s="4" t="str">
        <f t="shared" si="42"/>
        <v>LLUVIA</v>
      </c>
      <c r="J550" s="4" t="str">
        <f t="shared" si="43"/>
        <v>HUMEDO</v>
      </c>
      <c r="K550" s="95" t="b">
        <f t="shared" si="44"/>
        <v>0</v>
      </c>
    </row>
    <row r="551" spans="1:11">
      <c r="A551" s="2" t="s">
        <v>241</v>
      </c>
      <c r="B551" s="2" t="s">
        <v>242</v>
      </c>
      <c r="C551" s="2">
        <v>42.360599999999998</v>
      </c>
      <c r="D551" s="2">
        <v>-71.010599999999997</v>
      </c>
      <c r="E551" s="2">
        <v>89</v>
      </c>
      <c r="F551" s="2">
        <v>0</v>
      </c>
      <c r="G551" s="4" t="str">
        <f t="shared" si="40"/>
        <v>NO</v>
      </c>
      <c r="H551" s="4" t="str">
        <f t="shared" si="41"/>
        <v>CALIENTE</v>
      </c>
      <c r="I551" s="4" t="str">
        <f t="shared" si="42"/>
        <v>NINGUNO</v>
      </c>
      <c r="J551" s="4" t="str">
        <f t="shared" si="43"/>
        <v>SECO</v>
      </c>
      <c r="K551" s="95" t="b">
        <f t="shared" si="44"/>
        <v>0</v>
      </c>
    </row>
    <row r="552" spans="1:11">
      <c r="A552" s="2" t="s">
        <v>241</v>
      </c>
      <c r="B552" s="2" t="s">
        <v>242</v>
      </c>
      <c r="C552" s="2">
        <v>42.360599999999998</v>
      </c>
      <c r="D552" s="2">
        <v>-71.010599999999997</v>
      </c>
      <c r="E552" s="2">
        <v>77</v>
      </c>
      <c r="F552" s="2">
        <v>0</v>
      </c>
      <c r="G552" s="4" t="str">
        <f t="shared" si="40"/>
        <v>NO</v>
      </c>
      <c r="H552" s="4" t="str">
        <f t="shared" si="41"/>
        <v>TEMPLADO</v>
      </c>
      <c r="I552" s="4" t="str">
        <f t="shared" si="42"/>
        <v>NINGUNO</v>
      </c>
      <c r="J552" s="4" t="str">
        <f t="shared" si="43"/>
        <v>SECO</v>
      </c>
      <c r="K552" s="95" t="b">
        <f t="shared" si="44"/>
        <v>0</v>
      </c>
    </row>
    <row r="553" spans="1:11">
      <c r="A553" s="2" t="s">
        <v>241</v>
      </c>
      <c r="B553" s="2" t="s">
        <v>242</v>
      </c>
      <c r="C553" s="2">
        <v>42.360599999999998</v>
      </c>
      <c r="D553" s="2">
        <v>-71.010599999999997</v>
      </c>
      <c r="E553" s="2">
        <v>86</v>
      </c>
      <c r="F553" s="2">
        <v>0</v>
      </c>
      <c r="G553" s="4" t="str">
        <f t="shared" si="40"/>
        <v>NO</v>
      </c>
      <c r="H553" s="4" t="str">
        <f t="shared" si="41"/>
        <v>CALIENTE</v>
      </c>
      <c r="I553" s="4" t="str">
        <f t="shared" si="42"/>
        <v>NINGUNO</v>
      </c>
      <c r="J553" s="4" t="str">
        <f t="shared" si="43"/>
        <v>SECO</v>
      </c>
      <c r="K553" s="95" t="b">
        <f t="shared" si="44"/>
        <v>0</v>
      </c>
    </row>
    <row r="554" spans="1:11">
      <c r="A554" s="2" t="s">
        <v>241</v>
      </c>
      <c r="B554" s="2" t="s">
        <v>242</v>
      </c>
      <c r="C554" s="2">
        <v>42.360599999999998</v>
      </c>
      <c r="D554" s="2">
        <v>-71.010599999999997</v>
      </c>
      <c r="E554" s="2">
        <v>86</v>
      </c>
      <c r="F554" s="2">
        <v>0</v>
      </c>
      <c r="G554" s="4" t="str">
        <f t="shared" si="40"/>
        <v>NO</v>
      </c>
      <c r="H554" s="4" t="str">
        <f t="shared" si="41"/>
        <v>CALIENTE</v>
      </c>
      <c r="I554" s="4" t="str">
        <f t="shared" si="42"/>
        <v>NINGUNO</v>
      </c>
      <c r="J554" s="4" t="str">
        <f t="shared" si="43"/>
        <v>SECO</v>
      </c>
      <c r="K554" s="95" t="b">
        <f t="shared" si="44"/>
        <v>0</v>
      </c>
    </row>
    <row r="555" spans="1:11">
      <c r="A555" s="2" t="s">
        <v>241</v>
      </c>
      <c r="B555" s="2" t="s">
        <v>242</v>
      </c>
      <c r="C555" s="2">
        <v>42.360599999999998</v>
      </c>
      <c r="D555" s="2">
        <v>-71.010599999999997</v>
      </c>
      <c r="E555" s="2">
        <v>72</v>
      </c>
      <c r="F555" s="2">
        <v>74</v>
      </c>
      <c r="G555" s="4" t="str">
        <f t="shared" si="40"/>
        <v>NO</v>
      </c>
      <c r="H555" s="4" t="str">
        <f t="shared" si="41"/>
        <v>TEMPLADO</v>
      </c>
      <c r="I555" s="4" t="str">
        <f t="shared" si="42"/>
        <v>LLUVIA</v>
      </c>
      <c r="J555" s="4" t="str">
        <f t="shared" si="43"/>
        <v>HUMEDO</v>
      </c>
      <c r="K555" s="95" t="b">
        <f t="shared" si="44"/>
        <v>0</v>
      </c>
    </row>
    <row r="556" spans="1:11">
      <c r="A556" s="2" t="s">
        <v>241</v>
      </c>
      <c r="B556" s="2" t="s">
        <v>242</v>
      </c>
      <c r="C556" s="2">
        <v>42.360599999999998</v>
      </c>
      <c r="D556" s="2">
        <v>-71.010599999999997</v>
      </c>
      <c r="E556" s="2">
        <v>68</v>
      </c>
      <c r="F556" s="2">
        <v>30</v>
      </c>
      <c r="G556" s="4" t="str">
        <f t="shared" si="40"/>
        <v>NO</v>
      </c>
      <c r="H556" s="4" t="str">
        <f t="shared" si="41"/>
        <v>TEMPLADO</v>
      </c>
      <c r="I556" s="4" t="str">
        <f t="shared" si="42"/>
        <v>LLUVIA</v>
      </c>
      <c r="J556" s="4" t="str">
        <f t="shared" si="43"/>
        <v>HUMEDO</v>
      </c>
      <c r="K556" s="95" t="b">
        <f t="shared" si="44"/>
        <v>0</v>
      </c>
    </row>
    <row r="557" spans="1:11">
      <c r="A557" s="2" t="s">
        <v>241</v>
      </c>
      <c r="B557" s="2" t="s">
        <v>242</v>
      </c>
      <c r="C557" s="2">
        <v>42.360599999999998</v>
      </c>
      <c r="D557" s="2">
        <v>-71.010599999999997</v>
      </c>
      <c r="E557" s="2">
        <v>89</v>
      </c>
      <c r="F557" s="2">
        <v>0</v>
      </c>
      <c r="G557" s="4" t="str">
        <f t="shared" si="40"/>
        <v>NO</v>
      </c>
      <c r="H557" s="4" t="str">
        <f t="shared" si="41"/>
        <v>CALIENTE</v>
      </c>
      <c r="I557" s="4" t="str">
        <f t="shared" si="42"/>
        <v>NINGUNO</v>
      </c>
      <c r="J557" s="4" t="str">
        <f t="shared" si="43"/>
        <v>SECO</v>
      </c>
      <c r="K557" s="95" t="b">
        <f t="shared" si="44"/>
        <v>0</v>
      </c>
    </row>
    <row r="558" spans="1:11">
      <c r="A558" s="2" t="s">
        <v>241</v>
      </c>
      <c r="B558" s="2" t="s">
        <v>242</v>
      </c>
      <c r="C558" s="2">
        <v>42.360599999999998</v>
      </c>
      <c r="D558" s="2">
        <v>-71.010599999999997</v>
      </c>
      <c r="E558" s="2">
        <v>71</v>
      </c>
      <c r="F558" s="2">
        <v>0</v>
      </c>
      <c r="G558" s="4" t="str">
        <f t="shared" si="40"/>
        <v>NO</v>
      </c>
      <c r="H558" s="4" t="str">
        <f t="shared" si="41"/>
        <v>TEMPLADO</v>
      </c>
      <c r="I558" s="4" t="str">
        <f t="shared" si="42"/>
        <v>NINGUNO</v>
      </c>
      <c r="J558" s="4" t="str">
        <f t="shared" si="43"/>
        <v>SECO</v>
      </c>
      <c r="K558" s="95" t="b">
        <f t="shared" si="44"/>
        <v>0</v>
      </c>
    </row>
    <row r="559" spans="1:11">
      <c r="A559" s="2" t="s">
        <v>241</v>
      </c>
      <c r="B559" s="2" t="s">
        <v>242</v>
      </c>
      <c r="C559" s="2">
        <v>42.360599999999998</v>
      </c>
      <c r="D559" s="2">
        <v>-71.010599999999997</v>
      </c>
      <c r="E559" s="2">
        <v>70</v>
      </c>
      <c r="F559" s="2">
        <v>0</v>
      </c>
      <c r="G559" s="4" t="str">
        <f t="shared" si="40"/>
        <v>NO</v>
      </c>
      <c r="H559" s="4" t="str">
        <f t="shared" si="41"/>
        <v>TEMPLADO</v>
      </c>
      <c r="I559" s="4" t="str">
        <f t="shared" si="42"/>
        <v>NINGUNO</v>
      </c>
      <c r="J559" s="4" t="str">
        <f t="shared" si="43"/>
        <v>SECO</v>
      </c>
      <c r="K559" s="95" t="b">
        <f t="shared" si="44"/>
        <v>0</v>
      </c>
    </row>
    <row r="560" spans="1:11">
      <c r="A560" s="2" t="s">
        <v>241</v>
      </c>
      <c r="B560" s="2" t="s">
        <v>242</v>
      </c>
      <c r="C560" s="2">
        <v>42.360599999999998</v>
      </c>
      <c r="D560" s="2">
        <v>-71.010599999999997</v>
      </c>
      <c r="E560" s="2">
        <v>82</v>
      </c>
      <c r="F560" s="2">
        <v>114</v>
      </c>
      <c r="G560" s="4" t="str">
        <f t="shared" si="40"/>
        <v>NO</v>
      </c>
      <c r="H560" s="4" t="str">
        <f t="shared" si="41"/>
        <v>CALIENTE</v>
      </c>
      <c r="I560" s="4" t="str">
        <f t="shared" si="42"/>
        <v>LLUVIA</v>
      </c>
      <c r="J560" s="4" t="str">
        <f t="shared" si="43"/>
        <v>HUMEDO</v>
      </c>
      <c r="K560" s="95" t="b">
        <f t="shared" si="44"/>
        <v>0</v>
      </c>
    </row>
    <row r="561" spans="1:11">
      <c r="A561" s="2" t="s">
        <v>241</v>
      </c>
      <c r="B561" s="2" t="s">
        <v>242</v>
      </c>
      <c r="C561" s="2">
        <v>42.360599999999998</v>
      </c>
      <c r="D561" s="2">
        <v>-71.010599999999997</v>
      </c>
      <c r="E561" s="2">
        <v>73</v>
      </c>
      <c r="F561" s="2">
        <v>183</v>
      </c>
      <c r="G561" s="4" t="str">
        <f t="shared" si="40"/>
        <v>NO</v>
      </c>
      <c r="H561" s="4" t="str">
        <f t="shared" si="41"/>
        <v>TEMPLADO</v>
      </c>
      <c r="I561" s="4" t="str">
        <f t="shared" si="42"/>
        <v>LLUVIA</v>
      </c>
      <c r="J561" s="4" t="str">
        <f t="shared" si="43"/>
        <v>HUMEDO</v>
      </c>
      <c r="K561" s="95" t="b">
        <f t="shared" si="44"/>
        <v>0</v>
      </c>
    </row>
    <row r="562" spans="1:11">
      <c r="A562" s="2" t="s">
        <v>241</v>
      </c>
      <c r="B562" s="2" t="s">
        <v>242</v>
      </c>
      <c r="C562" s="2">
        <v>42.360599999999998</v>
      </c>
      <c r="D562" s="2">
        <v>-71.010599999999997</v>
      </c>
      <c r="E562" s="2">
        <v>76</v>
      </c>
      <c r="F562" s="2">
        <v>0</v>
      </c>
      <c r="G562" s="4" t="str">
        <f t="shared" si="40"/>
        <v>NO</v>
      </c>
      <c r="H562" s="4" t="str">
        <f t="shared" si="41"/>
        <v>TEMPLADO</v>
      </c>
      <c r="I562" s="4" t="str">
        <f t="shared" si="42"/>
        <v>NINGUNO</v>
      </c>
      <c r="J562" s="4" t="str">
        <f t="shared" si="43"/>
        <v>SECO</v>
      </c>
      <c r="K562" s="95" t="b">
        <f t="shared" si="44"/>
        <v>0</v>
      </c>
    </row>
    <row r="563" spans="1:11">
      <c r="A563" s="2" t="s">
        <v>241</v>
      </c>
      <c r="B563" s="2" t="s">
        <v>242</v>
      </c>
      <c r="C563" s="2">
        <v>42.360599999999998</v>
      </c>
      <c r="D563" s="2">
        <v>-71.010599999999997</v>
      </c>
      <c r="E563" s="2">
        <v>73</v>
      </c>
      <c r="F563" s="2">
        <v>0</v>
      </c>
      <c r="G563" s="4" t="str">
        <f t="shared" si="40"/>
        <v>NO</v>
      </c>
      <c r="H563" s="4" t="str">
        <f t="shared" si="41"/>
        <v>TEMPLADO</v>
      </c>
      <c r="I563" s="4" t="str">
        <f t="shared" si="42"/>
        <v>NINGUNO</v>
      </c>
      <c r="J563" s="4" t="str">
        <f t="shared" si="43"/>
        <v>SECO</v>
      </c>
      <c r="K563" s="95" t="b">
        <f t="shared" si="44"/>
        <v>0</v>
      </c>
    </row>
    <row r="564" spans="1:11">
      <c r="A564" s="2" t="s">
        <v>241</v>
      </c>
      <c r="B564" s="2" t="s">
        <v>242</v>
      </c>
      <c r="C564" s="2">
        <v>42.360599999999998</v>
      </c>
      <c r="D564" s="2">
        <v>-71.010599999999997</v>
      </c>
      <c r="E564" s="2">
        <v>83</v>
      </c>
      <c r="F564" s="2">
        <v>0</v>
      </c>
      <c r="G564" s="4" t="str">
        <f t="shared" si="40"/>
        <v>NO</v>
      </c>
      <c r="H564" s="4" t="str">
        <f t="shared" si="41"/>
        <v>CALIENTE</v>
      </c>
      <c r="I564" s="4" t="str">
        <f t="shared" si="42"/>
        <v>NINGUNO</v>
      </c>
      <c r="J564" s="4" t="str">
        <f t="shared" si="43"/>
        <v>SECO</v>
      </c>
      <c r="K564" s="95" t="b">
        <f t="shared" si="44"/>
        <v>0</v>
      </c>
    </row>
    <row r="565" spans="1:11">
      <c r="A565" s="2" t="s">
        <v>241</v>
      </c>
      <c r="B565" s="2" t="s">
        <v>242</v>
      </c>
      <c r="C565" s="2">
        <v>42.360599999999998</v>
      </c>
      <c r="D565" s="2">
        <v>-71.010599999999997</v>
      </c>
      <c r="E565" s="2">
        <v>67</v>
      </c>
      <c r="F565" s="2">
        <v>0</v>
      </c>
      <c r="G565" s="4" t="str">
        <f t="shared" si="40"/>
        <v>NO</v>
      </c>
      <c r="H565" s="4" t="str">
        <f t="shared" si="41"/>
        <v>TEMPLADO</v>
      </c>
      <c r="I565" s="4" t="str">
        <f t="shared" si="42"/>
        <v>NINGUNO</v>
      </c>
      <c r="J565" s="4" t="str">
        <f t="shared" si="43"/>
        <v>SECO</v>
      </c>
      <c r="K565" s="95" t="b">
        <f t="shared" si="44"/>
        <v>0</v>
      </c>
    </row>
    <row r="566" spans="1:11">
      <c r="A566" s="2" t="s">
        <v>241</v>
      </c>
      <c r="B566" s="2" t="s">
        <v>242</v>
      </c>
      <c r="C566" s="2">
        <v>42.360599999999998</v>
      </c>
      <c r="D566" s="2">
        <v>-71.010599999999997</v>
      </c>
      <c r="E566" s="2">
        <v>65</v>
      </c>
      <c r="F566" s="2">
        <v>0</v>
      </c>
      <c r="G566" s="4" t="str">
        <f t="shared" si="40"/>
        <v>NO</v>
      </c>
      <c r="H566" s="4" t="str">
        <f t="shared" si="41"/>
        <v>TEMPLADO</v>
      </c>
      <c r="I566" s="4" t="str">
        <f t="shared" si="42"/>
        <v>NINGUNO</v>
      </c>
      <c r="J566" s="4" t="str">
        <f t="shared" si="43"/>
        <v>SECO</v>
      </c>
      <c r="K566" s="95" t="b">
        <f t="shared" si="44"/>
        <v>0</v>
      </c>
    </row>
    <row r="567" spans="1:11">
      <c r="A567" s="2" t="s">
        <v>241</v>
      </c>
      <c r="B567" s="2" t="s">
        <v>242</v>
      </c>
      <c r="C567" s="2">
        <v>42.360599999999998</v>
      </c>
      <c r="D567" s="2">
        <v>-71.010599999999997</v>
      </c>
      <c r="E567" s="2">
        <v>72</v>
      </c>
      <c r="F567" s="2">
        <v>0</v>
      </c>
      <c r="G567" s="4" t="str">
        <f t="shared" si="40"/>
        <v>NO</v>
      </c>
      <c r="H567" s="4" t="str">
        <f t="shared" si="41"/>
        <v>TEMPLADO</v>
      </c>
      <c r="I567" s="4" t="str">
        <f t="shared" si="42"/>
        <v>NINGUNO</v>
      </c>
      <c r="J567" s="4" t="str">
        <f t="shared" si="43"/>
        <v>SECO</v>
      </c>
      <c r="K567" s="95" t="b">
        <f t="shared" si="44"/>
        <v>0</v>
      </c>
    </row>
    <row r="568" spans="1:11">
      <c r="A568" s="2" t="s">
        <v>241</v>
      </c>
      <c r="B568" s="2" t="s">
        <v>242</v>
      </c>
      <c r="C568" s="2">
        <v>42.360599999999998</v>
      </c>
      <c r="D568" s="2">
        <v>-71.010599999999997</v>
      </c>
      <c r="E568" s="2">
        <v>76</v>
      </c>
      <c r="F568" s="2">
        <v>0</v>
      </c>
      <c r="G568" s="4" t="str">
        <f t="shared" si="40"/>
        <v>NO</v>
      </c>
      <c r="H568" s="4" t="str">
        <f t="shared" si="41"/>
        <v>TEMPLADO</v>
      </c>
      <c r="I568" s="4" t="str">
        <f t="shared" si="42"/>
        <v>NINGUNO</v>
      </c>
      <c r="J568" s="4" t="str">
        <f t="shared" si="43"/>
        <v>SECO</v>
      </c>
      <c r="K568" s="95" t="b">
        <f t="shared" si="44"/>
        <v>0</v>
      </c>
    </row>
    <row r="569" spans="1:11">
      <c r="A569" s="2" t="s">
        <v>241</v>
      </c>
      <c r="B569" s="2" t="s">
        <v>242</v>
      </c>
      <c r="C569" s="2">
        <v>42.360599999999998</v>
      </c>
      <c r="D569" s="2">
        <v>-71.010599999999997</v>
      </c>
      <c r="E569" s="2">
        <v>79</v>
      </c>
      <c r="F569" s="2">
        <v>0</v>
      </c>
      <c r="G569" s="4" t="str">
        <f t="shared" si="40"/>
        <v>NO</v>
      </c>
      <c r="H569" s="4" t="str">
        <f t="shared" si="41"/>
        <v>TEMPLADO</v>
      </c>
      <c r="I569" s="4" t="str">
        <f t="shared" si="42"/>
        <v>NINGUNO</v>
      </c>
      <c r="J569" s="4" t="str">
        <f t="shared" si="43"/>
        <v>SECO</v>
      </c>
      <c r="K569" s="95" t="b">
        <f t="shared" si="44"/>
        <v>0</v>
      </c>
    </row>
    <row r="570" spans="1:11">
      <c r="A570" s="2" t="s">
        <v>241</v>
      </c>
      <c r="B570" s="2" t="s">
        <v>242</v>
      </c>
      <c r="C570" s="2">
        <v>42.360599999999998</v>
      </c>
      <c r="D570" s="2">
        <v>-71.010599999999997</v>
      </c>
      <c r="E570" s="2">
        <v>67</v>
      </c>
      <c r="F570" s="2">
        <v>28</v>
      </c>
      <c r="G570" s="4" t="str">
        <f t="shared" si="40"/>
        <v>NO</v>
      </c>
      <c r="H570" s="4" t="str">
        <f t="shared" si="41"/>
        <v>TEMPLADO</v>
      </c>
      <c r="I570" s="4" t="str">
        <f t="shared" si="42"/>
        <v>LLUVIA</v>
      </c>
      <c r="J570" s="4" t="str">
        <f t="shared" si="43"/>
        <v>HUMEDO</v>
      </c>
      <c r="K570" s="95" t="b">
        <f t="shared" si="44"/>
        <v>0</v>
      </c>
    </row>
    <row r="571" spans="1:11">
      <c r="A571" s="2" t="s">
        <v>241</v>
      </c>
      <c r="B571" s="2" t="s">
        <v>242</v>
      </c>
      <c r="C571" s="2">
        <v>42.360599999999998</v>
      </c>
      <c r="D571" s="2">
        <v>-71.010599999999997</v>
      </c>
      <c r="E571" s="2">
        <v>71</v>
      </c>
      <c r="F571" s="2">
        <v>5</v>
      </c>
      <c r="G571" s="4" t="str">
        <f t="shared" si="40"/>
        <v>NO</v>
      </c>
      <c r="H571" s="4" t="str">
        <f t="shared" si="41"/>
        <v>TEMPLADO</v>
      </c>
      <c r="I571" s="4" t="str">
        <f t="shared" si="42"/>
        <v>LLUVIA</v>
      </c>
      <c r="J571" s="4" t="str">
        <f t="shared" si="43"/>
        <v>HUMEDO</v>
      </c>
      <c r="K571" s="95" t="b">
        <f t="shared" si="44"/>
        <v>0</v>
      </c>
    </row>
    <row r="572" spans="1:11">
      <c r="A572" s="2" t="s">
        <v>241</v>
      </c>
      <c r="B572" s="2" t="s">
        <v>242</v>
      </c>
      <c r="C572" s="2">
        <v>42.360599999999998</v>
      </c>
      <c r="D572" s="2">
        <v>-71.010599999999997</v>
      </c>
      <c r="E572" s="2">
        <v>74</v>
      </c>
      <c r="F572" s="2">
        <v>38</v>
      </c>
      <c r="G572" s="4" t="str">
        <f t="shared" si="40"/>
        <v>NO</v>
      </c>
      <c r="H572" s="4" t="str">
        <f t="shared" si="41"/>
        <v>TEMPLADO</v>
      </c>
      <c r="I572" s="4" t="str">
        <f t="shared" si="42"/>
        <v>LLUVIA</v>
      </c>
      <c r="J572" s="4" t="str">
        <f t="shared" si="43"/>
        <v>HUMEDO</v>
      </c>
      <c r="K572" s="95" t="b">
        <f t="shared" si="44"/>
        <v>0</v>
      </c>
    </row>
    <row r="573" spans="1:11">
      <c r="A573" s="2" t="s">
        <v>241</v>
      </c>
      <c r="B573" s="2" t="s">
        <v>242</v>
      </c>
      <c r="C573" s="2">
        <v>42.360599999999998</v>
      </c>
      <c r="D573" s="2">
        <v>-71.010599999999997</v>
      </c>
      <c r="E573" s="2">
        <v>65</v>
      </c>
      <c r="F573" s="2">
        <v>3</v>
      </c>
      <c r="G573" s="4" t="str">
        <f t="shared" si="40"/>
        <v>NO</v>
      </c>
      <c r="H573" s="4" t="str">
        <f t="shared" si="41"/>
        <v>TEMPLADO</v>
      </c>
      <c r="I573" s="4" t="str">
        <f t="shared" si="42"/>
        <v>LLUVIA</v>
      </c>
      <c r="J573" s="4" t="str">
        <f t="shared" si="43"/>
        <v>HUMEDO</v>
      </c>
      <c r="K573" s="95" t="b">
        <f t="shared" si="44"/>
        <v>0</v>
      </c>
    </row>
    <row r="574" spans="1:11">
      <c r="A574" s="2" t="s">
        <v>241</v>
      </c>
      <c r="B574" s="2" t="s">
        <v>242</v>
      </c>
      <c r="C574" s="2">
        <v>42.360599999999998</v>
      </c>
      <c r="D574" s="2">
        <v>-71.010599999999997</v>
      </c>
      <c r="E574" s="2">
        <v>81</v>
      </c>
      <c r="F574" s="2">
        <v>0</v>
      </c>
      <c r="G574" s="4" t="str">
        <f t="shared" si="40"/>
        <v>NO</v>
      </c>
      <c r="H574" s="4" t="str">
        <f t="shared" si="41"/>
        <v>CALIENTE</v>
      </c>
      <c r="I574" s="4" t="str">
        <f t="shared" si="42"/>
        <v>NINGUNO</v>
      </c>
      <c r="J574" s="4" t="str">
        <f t="shared" si="43"/>
        <v>SECO</v>
      </c>
      <c r="K574" s="95" t="b">
        <f t="shared" si="44"/>
        <v>0</v>
      </c>
    </row>
    <row r="575" spans="1:11">
      <c r="A575" s="2" t="s">
        <v>241</v>
      </c>
      <c r="B575" s="2" t="s">
        <v>242</v>
      </c>
      <c r="C575" s="2">
        <v>42.360599999999998</v>
      </c>
      <c r="D575" s="2">
        <v>-71.010599999999997</v>
      </c>
      <c r="E575" s="2">
        <v>86</v>
      </c>
      <c r="F575" s="2">
        <v>0</v>
      </c>
      <c r="G575" s="4" t="str">
        <f t="shared" si="40"/>
        <v>NO</v>
      </c>
      <c r="H575" s="4" t="str">
        <f t="shared" si="41"/>
        <v>CALIENTE</v>
      </c>
      <c r="I575" s="4" t="str">
        <f t="shared" si="42"/>
        <v>NINGUNO</v>
      </c>
      <c r="J575" s="4" t="str">
        <f t="shared" si="43"/>
        <v>SECO</v>
      </c>
      <c r="K575" s="95" t="b">
        <f t="shared" si="44"/>
        <v>0</v>
      </c>
    </row>
    <row r="576" spans="1:11">
      <c r="A576" s="2" t="s">
        <v>241</v>
      </c>
      <c r="B576" s="2" t="s">
        <v>242</v>
      </c>
      <c r="C576" s="2">
        <v>42.360599999999998</v>
      </c>
      <c r="D576" s="2">
        <v>-71.010599999999997</v>
      </c>
      <c r="E576" s="2">
        <v>69</v>
      </c>
      <c r="F576" s="2">
        <v>36</v>
      </c>
      <c r="G576" s="4" t="str">
        <f t="shared" si="40"/>
        <v>NO</v>
      </c>
      <c r="H576" s="4" t="str">
        <f t="shared" si="41"/>
        <v>TEMPLADO</v>
      </c>
      <c r="I576" s="4" t="str">
        <f t="shared" si="42"/>
        <v>LLUVIA</v>
      </c>
      <c r="J576" s="4" t="str">
        <f t="shared" si="43"/>
        <v>HUMEDO</v>
      </c>
      <c r="K576" s="95" t="b">
        <f t="shared" si="44"/>
        <v>0</v>
      </c>
    </row>
    <row r="577" spans="1:11">
      <c r="A577" s="2" t="s">
        <v>241</v>
      </c>
      <c r="B577" s="2" t="s">
        <v>242</v>
      </c>
      <c r="C577" s="2">
        <v>42.360599999999998</v>
      </c>
      <c r="D577" s="2">
        <v>-71.010599999999997</v>
      </c>
      <c r="E577" s="2">
        <v>77</v>
      </c>
      <c r="F577" s="2">
        <v>0</v>
      </c>
      <c r="G577" s="4" t="str">
        <f t="shared" si="40"/>
        <v>NO</v>
      </c>
      <c r="H577" s="4" t="str">
        <f t="shared" si="41"/>
        <v>TEMPLADO</v>
      </c>
      <c r="I577" s="4" t="str">
        <f t="shared" si="42"/>
        <v>NINGUNO</v>
      </c>
      <c r="J577" s="4" t="str">
        <f t="shared" si="43"/>
        <v>SECO</v>
      </c>
      <c r="K577" s="95" t="b">
        <f t="shared" si="44"/>
        <v>0</v>
      </c>
    </row>
    <row r="578" spans="1:11">
      <c r="A578" s="2" t="s">
        <v>241</v>
      </c>
      <c r="B578" s="2" t="s">
        <v>242</v>
      </c>
      <c r="C578" s="2">
        <v>42.360599999999998</v>
      </c>
      <c r="D578" s="2">
        <v>-71.010599999999997</v>
      </c>
      <c r="E578" s="2">
        <v>81</v>
      </c>
      <c r="F578" s="2">
        <v>0</v>
      </c>
      <c r="G578" s="4" t="str">
        <f t="shared" si="40"/>
        <v>NO</v>
      </c>
      <c r="H578" s="4" t="str">
        <f t="shared" si="41"/>
        <v>CALIENTE</v>
      </c>
      <c r="I578" s="4" t="str">
        <f t="shared" si="42"/>
        <v>NINGUNO</v>
      </c>
      <c r="J578" s="4" t="str">
        <f t="shared" si="43"/>
        <v>SECO</v>
      </c>
      <c r="K578" s="95" t="b">
        <f t="shared" si="44"/>
        <v>0</v>
      </c>
    </row>
    <row r="579" spans="1:11">
      <c r="A579" s="2" t="s">
        <v>241</v>
      </c>
      <c r="B579" s="2" t="s">
        <v>242</v>
      </c>
      <c r="C579" s="2">
        <v>42.360599999999998</v>
      </c>
      <c r="D579" s="2">
        <v>-71.010599999999997</v>
      </c>
      <c r="E579" s="2">
        <v>82</v>
      </c>
      <c r="F579" s="2">
        <v>0</v>
      </c>
      <c r="G579" s="4" t="str">
        <f t="shared" ref="G579:G642" si="45">IFERROR(IF(E579&lt;32,"SI","NO"),"OTRO")</f>
        <v>NO</v>
      </c>
      <c r="H579" s="4" t="str">
        <f t="shared" ref="H579:H642" si="46">IFERROR(IF(E579&lt;40,"FRIO",IF(E579&gt;80,"CALIENTE","TEMPLADO")),"OTRO")</f>
        <v>CALIENTE</v>
      </c>
      <c r="I579" s="4" t="str">
        <f t="shared" ref="I579:I642" si="47">IF(AND(F579&gt;0,G579="SI"),"NIEVE",IF(AND(F579&gt;0,G579="NO"),"LLUVIA","NINGUNO"))</f>
        <v>NINGUNO</v>
      </c>
      <c r="J579" s="4" t="str">
        <f t="shared" ref="J579:J642" si="48">IF(F579&lt;&gt;0,"HUMEDO","SECO")</f>
        <v>SECO</v>
      </c>
      <c r="K579" s="95" t="b">
        <f t="shared" ref="K579:K642" si="49">OR(ISBLANK(E579),ISERROR(E579))</f>
        <v>0</v>
      </c>
    </row>
    <row r="580" spans="1:11">
      <c r="A580" s="2" t="s">
        <v>241</v>
      </c>
      <c r="B580" s="2" t="s">
        <v>242</v>
      </c>
      <c r="C580" s="2">
        <v>42.360599999999998</v>
      </c>
      <c r="D580" s="2">
        <v>-71.010599999999997</v>
      </c>
      <c r="E580" s="2">
        <v>87</v>
      </c>
      <c r="F580" s="2">
        <v>152</v>
      </c>
      <c r="G580" s="4" t="str">
        <f t="shared" si="45"/>
        <v>NO</v>
      </c>
      <c r="H580" s="4" t="str">
        <f t="shared" si="46"/>
        <v>CALIENTE</v>
      </c>
      <c r="I580" s="4" t="str">
        <f t="shared" si="47"/>
        <v>LLUVIA</v>
      </c>
      <c r="J580" s="4" t="str">
        <f t="shared" si="48"/>
        <v>HUMEDO</v>
      </c>
      <c r="K580" s="95" t="b">
        <f t="shared" si="49"/>
        <v>0</v>
      </c>
    </row>
    <row r="581" spans="1:11">
      <c r="A581" s="2" t="s">
        <v>241</v>
      </c>
      <c r="B581" s="2" t="s">
        <v>242</v>
      </c>
      <c r="C581" s="2">
        <v>42.360599999999998</v>
      </c>
      <c r="D581" s="2">
        <v>-71.010599999999997</v>
      </c>
      <c r="E581" s="2">
        <v>90</v>
      </c>
      <c r="F581" s="2">
        <v>0</v>
      </c>
      <c r="G581" s="4" t="str">
        <f t="shared" si="45"/>
        <v>NO</v>
      </c>
      <c r="H581" s="4" t="str">
        <f t="shared" si="46"/>
        <v>CALIENTE</v>
      </c>
      <c r="I581" s="4" t="str">
        <f t="shared" si="47"/>
        <v>NINGUNO</v>
      </c>
      <c r="J581" s="4" t="str">
        <f t="shared" si="48"/>
        <v>SECO</v>
      </c>
      <c r="K581" s="95" t="b">
        <f t="shared" si="49"/>
        <v>0</v>
      </c>
    </row>
    <row r="582" spans="1:11">
      <c r="A582" s="2" t="s">
        <v>241</v>
      </c>
      <c r="B582" s="2" t="s">
        <v>242</v>
      </c>
      <c r="C582" s="2">
        <v>42.360599999999998</v>
      </c>
      <c r="D582" s="2">
        <v>-71.010599999999997</v>
      </c>
      <c r="E582" s="2">
        <v>84</v>
      </c>
      <c r="F582" s="2">
        <v>0</v>
      </c>
      <c r="G582" s="4" t="str">
        <f t="shared" si="45"/>
        <v>NO</v>
      </c>
      <c r="H582" s="4" t="str">
        <f t="shared" si="46"/>
        <v>CALIENTE</v>
      </c>
      <c r="I582" s="4" t="str">
        <f t="shared" si="47"/>
        <v>NINGUNO</v>
      </c>
      <c r="J582" s="4" t="str">
        <f t="shared" si="48"/>
        <v>SECO</v>
      </c>
      <c r="K582" s="95" t="b">
        <f t="shared" si="49"/>
        <v>0</v>
      </c>
    </row>
    <row r="583" spans="1:11">
      <c r="A583" s="2" t="s">
        <v>241</v>
      </c>
      <c r="B583" s="2" t="s">
        <v>242</v>
      </c>
      <c r="C583" s="2">
        <v>42.360599999999998</v>
      </c>
      <c r="D583" s="2">
        <v>-71.010599999999997</v>
      </c>
      <c r="E583" s="2">
        <v>86</v>
      </c>
      <c r="F583" s="2">
        <v>0</v>
      </c>
      <c r="G583" s="4" t="str">
        <f t="shared" si="45"/>
        <v>NO</v>
      </c>
      <c r="H583" s="4" t="str">
        <f t="shared" si="46"/>
        <v>CALIENTE</v>
      </c>
      <c r="I583" s="4" t="str">
        <f t="shared" si="47"/>
        <v>NINGUNO</v>
      </c>
      <c r="J583" s="4" t="str">
        <f t="shared" si="48"/>
        <v>SECO</v>
      </c>
      <c r="K583" s="95" t="b">
        <f t="shared" si="49"/>
        <v>0</v>
      </c>
    </row>
    <row r="584" spans="1:11">
      <c r="A584" s="2" t="s">
        <v>241</v>
      </c>
      <c r="B584" s="2" t="s">
        <v>242</v>
      </c>
      <c r="C584" s="2">
        <v>42.360599999999998</v>
      </c>
      <c r="D584" s="2">
        <v>-71.010599999999997</v>
      </c>
      <c r="E584" s="2">
        <v>71</v>
      </c>
      <c r="F584" s="2">
        <v>0</v>
      </c>
      <c r="G584" s="4" t="str">
        <f t="shared" si="45"/>
        <v>NO</v>
      </c>
      <c r="H584" s="4" t="str">
        <f t="shared" si="46"/>
        <v>TEMPLADO</v>
      </c>
      <c r="I584" s="4" t="str">
        <f t="shared" si="47"/>
        <v>NINGUNO</v>
      </c>
      <c r="J584" s="4" t="str">
        <f t="shared" si="48"/>
        <v>SECO</v>
      </c>
      <c r="K584" s="95" t="b">
        <f t="shared" si="49"/>
        <v>0</v>
      </c>
    </row>
    <row r="585" spans="1:11">
      <c r="A585" s="2" t="s">
        <v>241</v>
      </c>
      <c r="B585" s="2" t="s">
        <v>242</v>
      </c>
      <c r="C585" s="2">
        <v>42.360599999999998</v>
      </c>
      <c r="D585" s="2">
        <v>-71.010599999999997</v>
      </c>
      <c r="E585" s="2">
        <v>73</v>
      </c>
      <c r="F585" s="2">
        <v>269</v>
      </c>
      <c r="G585" s="4" t="str">
        <f t="shared" si="45"/>
        <v>NO</v>
      </c>
      <c r="H585" s="4" t="str">
        <f t="shared" si="46"/>
        <v>TEMPLADO</v>
      </c>
      <c r="I585" s="4" t="str">
        <f t="shared" si="47"/>
        <v>LLUVIA</v>
      </c>
      <c r="J585" s="4" t="str">
        <f t="shared" si="48"/>
        <v>HUMEDO</v>
      </c>
      <c r="K585" s="95" t="b">
        <f t="shared" si="49"/>
        <v>0</v>
      </c>
    </row>
    <row r="586" spans="1:11">
      <c r="A586" s="2" t="s">
        <v>241</v>
      </c>
      <c r="B586" s="2" t="s">
        <v>242</v>
      </c>
      <c r="C586" s="2">
        <v>42.360599999999998</v>
      </c>
      <c r="D586" s="2">
        <v>-71.010599999999997</v>
      </c>
      <c r="E586" s="2">
        <v>65</v>
      </c>
      <c r="F586" s="2">
        <v>74</v>
      </c>
      <c r="G586" s="4" t="str">
        <f t="shared" si="45"/>
        <v>NO</v>
      </c>
      <c r="H586" s="4" t="str">
        <f t="shared" si="46"/>
        <v>TEMPLADO</v>
      </c>
      <c r="I586" s="4" t="str">
        <f t="shared" si="47"/>
        <v>LLUVIA</v>
      </c>
      <c r="J586" s="4" t="str">
        <f t="shared" si="48"/>
        <v>HUMEDO</v>
      </c>
      <c r="K586" s="95" t="b">
        <f t="shared" si="49"/>
        <v>0</v>
      </c>
    </row>
    <row r="587" spans="1:11">
      <c r="A587" s="2" t="s">
        <v>241</v>
      </c>
      <c r="B587" s="2" t="s">
        <v>242</v>
      </c>
      <c r="C587" s="2">
        <v>42.360599999999998</v>
      </c>
      <c r="D587" s="2">
        <v>-71.010599999999997</v>
      </c>
      <c r="E587" s="2">
        <v>66</v>
      </c>
      <c r="F587" s="2">
        <v>307</v>
      </c>
      <c r="G587" s="4" t="str">
        <f t="shared" si="45"/>
        <v>NO</v>
      </c>
      <c r="H587" s="4" t="str">
        <f t="shared" si="46"/>
        <v>TEMPLADO</v>
      </c>
      <c r="I587" s="4" t="str">
        <f t="shared" si="47"/>
        <v>LLUVIA</v>
      </c>
      <c r="J587" s="4" t="str">
        <f t="shared" si="48"/>
        <v>HUMEDO</v>
      </c>
      <c r="K587" s="95" t="b">
        <f t="shared" si="49"/>
        <v>0</v>
      </c>
    </row>
    <row r="588" spans="1:11">
      <c r="A588" s="2" t="s">
        <v>241</v>
      </c>
      <c r="B588" s="2" t="s">
        <v>242</v>
      </c>
      <c r="C588" s="2">
        <v>42.360599999999998</v>
      </c>
      <c r="D588" s="2">
        <v>-71.010599999999997</v>
      </c>
      <c r="E588" s="2">
        <v>71</v>
      </c>
      <c r="F588" s="2">
        <v>185</v>
      </c>
      <c r="G588" s="4" t="str">
        <f t="shared" si="45"/>
        <v>NO</v>
      </c>
      <c r="H588" s="4" t="str">
        <f t="shared" si="46"/>
        <v>TEMPLADO</v>
      </c>
      <c r="I588" s="4" t="str">
        <f t="shared" si="47"/>
        <v>LLUVIA</v>
      </c>
      <c r="J588" s="4" t="str">
        <f t="shared" si="48"/>
        <v>HUMEDO</v>
      </c>
      <c r="K588" s="95" t="b">
        <f t="shared" si="49"/>
        <v>0</v>
      </c>
    </row>
    <row r="589" spans="1:11">
      <c r="A589" s="2" t="s">
        <v>241</v>
      </c>
      <c r="B589" s="2" t="s">
        <v>242</v>
      </c>
      <c r="C589" s="2">
        <v>42.360599999999998</v>
      </c>
      <c r="D589" s="2">
        <v>-71.010599999999997</v>
      </c>
      <c r="E589" s="2">
        <v>74</v>
      </c>
      <c r="F589" s="2">
        <v>0</v>
      </c>
      <c r="G589" s="4" t="str">
        <f t="shared" si="45"/>
        <v>NO</v>
      </c>
      <c r="H589" s="4" t="str">
        <f t="shared" si="46"/>
        <v>TEMPLADO</v>
      </c>
      <c r="I589" s="4" t="str">
        <f t="shared" si="47"/>
        <v>NINGUNO</v>
      </c>
      <c r="J589" s="4" t="str">
        <f t="shared" si="48"/>
        <v>SECO</v>
      </c>
      <c r="K589" s="95" t="b">
        <f t="shared" si="49"/>
        <v>0</v>
      </c>
    </row>
    <row r="590" spans="1:11">
      <c r="A590" s="2" t="s">
        <v>241</v>
      </c>
      <c r="B590" s="2" t="s">
        <v>242</v>
      </c>
      <c r="C590" s="2">
        <v>42.360599999999998</v>
      </c>
      <c r="D590" s="2">
        <v>-71.010599999999997</v>
      </c>
      <c r="E590" s="2">
        <v>78</v>
      </c>
      <c r="F590" s="2">
        <v>0</v>
      </c>
      <c r="G590" s="4" t="str">
        <f t="shared" si="45"/>
        <v>NO</v>
      </c>
      <c r="H590" s="4" t="str">
        <f t="shared" si="46"/>
        <v>TEMPLADO</v>
      </c>
      <c r="I590" s="4" t="str">
        <f t="shared" si="47"/>
        <v>NINGUNO</v>
      </c>
      <c r="J590" s="4" t="str">
        <f t="shared" si="48"/>
        <v>SECO</v>
      </c>
      <c r="K590" s="95" t="b">
        <f t="shared" si="49"/>
        <v>0</v>
      </c>
    </row>
    <row r="591" spans="1:11">
      <c r="A591" s="2" t="s">
        <v>241</v>
      </c>
      <c r="B591" s="2" t="s">
        <v>242</v>
      </c>
      <c r="C591" s="2">
        <v>42.360599999999998</v>
      </c>
      <c r="D591" s="2">
        <v>-71.010599999999997</v>
      </c>
      <c r="E591" s="2">
        <v>66</v>
      </c>
      <c r="F591" s="2">
        <v>0</v>
      </c>
      <c r="G591" s="4" t="str">
        <f t="shared" si="45"/>
        <v>NO</v>
      </c>
      <c r="H591" s="4" t="str">
        <f t="shared" si="46"/>
        <v>TEMPLADO</v>
      </c>
      <c r="I591" s="4" t="str">
        <f t="shared" si="47"/>
        <v>NINGUNO</v>
      </c>
      <c r="J591" s="4" t="str">
        <f t="shared" si="48"/>
        <v>SECO</v>
      </c>
      <c r="K591" s="95" t="b">
        <f t="shared" si="49"/>
        <v>0</v>
      </c>
    </row>
    <row r="592" spans="1:11">
      <c r="A592" s="2" t="s">
        <v>241</v>
      </c>
      <c r="B592" s="2" t="s">
        <v>242</v>
      </c>
      <c r="C592" s="2">
        <v>42.360599999999998</v>
      </c>
      <c r="D592" s="2">
        <v>-71.010599999999997</v>
      </c>
      <c r="E592" s="2">
        <v>72</v>
      </c>
      <c r="F592" s="2">
        <v>5</v>
      </c>
      <c r="G592" s="4" t="str">
        <f t="shared" si="45"/>
        <v>NO</v>
      </c>
      <c r="H592" s="4" t="str">
        <f t="shared" si="46"/>
        <v>TEMPLADO</v>
      </c>
      <c r="I592" s="4" t="str">
        <f t="shared" si="47"/>
        <v>LLUVIA</v>
      </c>
      <c r="J592" s="4" t="str">
        <f t="shared" si="48"/>
        <v>HUMEDO</v>
      </c>
      <c r="K592" s="95" t="b">
        <f t="shared" si="49"/>
        <v>0</v>
      </c>
    </row>
    <row r="593" spans="1:11">
      <c r="A593" s="2" t="s">
        <v>241</v>
      </c>
      <c r="B593" s="2" t="s">
        <v>242</v>
      </c>
      <c r="C593" s="2">
        <v>42.360599999999998</v>
      </c>
      <c r="D593" s="2">
        <v>-71.010599999999997</v>
      </c>
      <c r="E593" s="2">
        <v>81</v>
      </c>
      <c r="F593" s="2">
        <v>363</v>
      </c>
      <c r="G593" s="4" t="str">
        <f t="shared" si="45"/>
        <v>NO</v>
      </c>
      <c r="H593" s="4" t="str">
        <f t="shared" si="46"/>
        <v>CALIENTE</v>
      </c>
      <c r="I593" s="4" t="str">
        <f t="shared" si="47"/>
        <v>LLUVIA</v>
      </c>
      <c r="J593" s="4" t="str">
        <f t="shared" si="48"/>
        <v>HUMEDO</v>
      </c>
      <c r="K593" s="95" t="b">
        <f t="shared" si="49"/>
        <v>0</v>
      </c>
    </row>
    <row r="594" spans="1:11">
      <c r="A594" s="2" t="s">
        <v>241</v>
      </c>
      <c r="B594" s="2" t="s">
        <v>242</v>
      </c>
      <c r="C594" s="2">
        <v>42.360599999999998</v>
      </c>
      <c r="D594" s="2">
        <v>-71.010599999999997</v>
      </c>
      <c r="E594" s="2">
        <v>69</v>
      </c>
      <c r="F594" s="2">
        <v>3</v>
      </c>
      <c r="G594" s="4" t="str">
        <f t="shared" si="45"/>
        <v>NO</v>
      </c>
      <c r="H594" s="4" t="str">
        <f t="shared" si="46"/>
        <v>TEMPLADO</v>
      </c>
      <c r="I594" s="4" t="str">
        <f t="shared" si="47"/>
        <v>LLUVIA</v>
      </c>
      <c r="J594" s="4" t="str">
        <f t="shared" si="48"/>
        <v>HUMEDO</v>
      </c>
      <c r="K594" s="95" t="b">
        <f t="shared" si="49"/>
        <v>0</v>
      </c>
    </row>
    <row r="595" spans="1:11">
      <c r="A595" s="2" t="s">
        <v>241</v>
      </c>
      <c r="B595" s="2" t="s">
        <v>242</v>
      </c>
      <c r="C595" s="2">
        <v>42.360599999999998</v>
      </c>
      <c r="D595" s="2">
        <v>-71.010599999999997</v>
      </c>
      <c r="E595" s="2">
        <v>71</v>
      </c>
      <c r="F595" s="2">
        <v>0</v>
      </c>
      <c r="G595" s="4" t="str">
        <f t="shared" si="45"/>
        <v>NO</v>
      </c>
      <c r="H595" s="4" t="str">
        <f t="shared" si="46"/>
        <v>TEMPLADO</v>
      </c>
      <c r="I595" s="4" t="str">
        <f t="shared" si="47"/>
        <v>NINGUNO</v>
      </c>
      <c r="J595" s="4" t="str">
        <f t="shared" si="48"/>
        <v>SECO</v>
      </c>
      <c r="K595" s="95" t="b">
        <f t="shared" si="49"/>
        <v>0</v>
      </c>
    </row>
    <row r="596" spans="1:11">
      <c r="A596" s="2" t="s">
        <v>241</v>
      </c>
      <c r="B596" s="2" t="s">
        <v>242</v>
      </c>
      <c r="C596" s="2">
        <v>42.360599999999998</v>
      </c>
      <c r="D596" s="2">
        <v>-71.010599999999997</v>
      </c>
      <c r="E596" s="2">
        <v>68</v>
      </c>
      <c r="F596" s="2">
        <v>0</v>
      </c>
      <c r="G596" s="4" t="str">
        <f t="shared" si="45"/>
        <v>NO</v>
      </c>
      <c r="H596" s="4" t="str">
        <f t="shared" si="46"/>
        <v>TEMPLADO</v>
      </c>
      <c r="I596" s="4" t="str">
        <f t="shared" si="47"/>
        <v>NINGUNO</v>
      </c>
      <c r="J596" s="4" t="str">
        <f t="shared" si="48"/>
        <v>SECO</v>
      </c>
      <c r="K596" s="95" t="b">
        <f t="shared" si="49"/>
        <v>0</v>
      </c>
    </row>
    <row r="597" spans="1:11">
      <c r="A597" s="2" t="s">
        <v>241</v>
      </c>
      <c r="B597" s="2" t="s">
        <v>242</v>
      </c>
      <c r="C597" s="2">
        <v>42.360599999999998</v>
      </c>
      <c r="D597" s="2">
        <v>-71.010599999999997</v>
      </c>
      <c r="E597" s="2">
        <v>84</v>
      </c>
      <c r="F597" s="2">
        <v>8</v>
      </c>
      <c r="G597" s="4" t="str">
        <f t="shared" si="45"/>
        <v>NO</v>
      </c>
      <c r="H597" s="4" t="str">
        <f t="shared" si="46"/>
        <v>CALIENTE</v>
      </c>
      <c r="I597" s="4" t="str">
        <f t="shared" si="47"/>
        <v>LLUVIA</v>
      </c>
      <c r="J597" s="4" t="str">
        <f t="shared" si="48"/>
        <v>HUMEDO</v>
      </c>
      <c r="K597" s="95" t="b">
        <f t="shared" si="49"/>
        <v>0</v>
      </c>
    </row>
    <row r="598" spans="1:11">
      <c r="A598" s="2" t="s">
        <v>241</v>
      </c>
      <c r="B598" s="2" t="s">
        <v>242</v>
      </c>
      <c r="C598" s="2">
        <v>42.360599999999998</v>
      </c>
      <c r="D598" s="2">
        <v>-71.010599999999997</v>
      </c>
      <c r="E598" s="2">
        <v>74</v>
      </c>
      <c r="F598" s="2">
        <v>0</v>
      </c>
      <c r="G598" s="4" t="str">
        <f t="shared" si="45"/>
        <v>NO</v>
      </c>
      <c r="H598" s="4" t="str">
        <f t="shared" si="46"/>
        <v>TEMPLADO</v>
      </c>
      <c r="I598" s="4" t="str">
        <f t="shared" si="47"/>
        <v>NINGUNO</v>
      </c>
      <c r="J598" s="4" t="str">
        <f t="shared" si="48"/>
        <v>SECO</v>
      </c>
      <c r="K598" s="95" t="b">
        <f t="shared" si="49"/>
        <v>0</v>
      </c>
    </row>
    <row r="599" spans="1:11">
      <c r="A599" s="2" t="s">
        <v>241</v>
      </c>
      <c r="B599" s="2" t="s">
        <v>242</v>
      </c>
      <c r="C599" s="2">
        <v>42.360599999999998</v>
      </c>
      <c r="D599" s="2">
        <v>-71.010599999999997</v>
      </c>
      <c r="E599" s="2">
        <v>80</v>
      </c>
      <c r="F599" s="2">
        <v>0</v>
      </c>
      <c r="G599" s="4" t="str">
        <f t="shared" si="45"/>
        <v>NO</v>
      </c>
      <c r="H599" s="4" t="str">
        <f t="shared" si="46"/>
        <v>TEMPLADO</v>
      </c>
      <c r="I599" s="4" t="str">
        <f t="shared" si="47"/>
        <v>NINGUNO</v>
      </c>
      <c r="J599" s="4" t="str">
        <f t="shared" si="48"/>
        <v>SECO</v>
      </c>
      <c r="K599" s="95" t="b">
        <f t="shared" si="49"/>
        <v>0</v>
      </c>
    </row>
    <row r="600" spans="1:11">
      <c r="A600" s="2" t="s">
        <v>241</v>
      </c>
      <c r="B600" s="2" t="s">
        <v>242</v>
      </c>
      <c r="C600" s="2">
        <v>42.360599999999998</v>
      </c>
      <c r="D600" s="2">
        <v>-71.010599999999997</v>
      </c>
      <c r="E600" s="2">
        <v>84</v>
      </c>
      <c r="F600" s="2">
        <v>150</v>
      </c>
      <c r="G600" s="4" t="str">
        <f t="shared" si="45"/>
        <v>NO</v>
      </c>
      <c r="H600" s="4" t="str">
        <f t="shared" si="46"/>
        <v>CALIENTE</v>
      </c>
      <c r="I600" s="4" t="str">
        <f t="shared" si="47"/>
        <v>LLUVIA</v>
      </c>
      <c r="J600" s="4" t="str">
        <f t="shared" si="48"/>
        <v>HUMEDO</v>
      </c>
      <c r="K600" s="95" t="b">
        <f t="shared" si="49"/>
        <v>0</v>
      </c>
    </row>
    <row r="601" spans="1:11">
      <c r="A601" s="2" t="s">
        <v>241</v>
      </c>
      <c r="B601" s="2" t="s">
        <v>242</v>
      </c>
      <c r="C601" s="2">
        <v>42.360599999999998</v>
      </c>
      <c r="D601" s="2">
        <v>-71.010599999999997</v>
      </c>
      <c r="E601" s="2">
        <v>65</v>
      </c>
      <c r="F601" s="2">
        <v>0</v>
      </c>
      <c r="G601" s="4" t="str">
        <f t="shared" si="45"/>
        <v>NO</v>
      </c>
      <c r="H601" s="4" t="str">
        <f t="shared" si="46"/>
        <v>TEMPLADO</v>
      </c>
      <c r="I601" s="4" t="str">
        <f t="shared" si="47"/>
        <v>NINGUNO</v>
      </c>
      <c r="J601" s="4" t="str">
        <f t="shared" si="48"/>
        <v>SECO</v>
      </c>
      <c r="K601" s="95" t="b">
        <f t="shared" si="49"/>
        <v>0</v>
      </c>
    </row>
    <row r="602" spans="1:11">
      <c r="A602" s="2" t="s">
        <v>241</v>
      </c>
      <c r="B602" s="2" t="s">
        <v>242</v>
      </c>
      <c r="C602" s="2">
        <v>42.360599999999998</v>
      </c>
      <c r="D602" s="2">
        <v>-71.010599999999997</v>
      </c>
      <c r="E602" s="2">
        <v>73</v>
      </c>
      <c r="F602" s="2">
        <v>0</v>
      </c>
      <c r="G602" s="4" t="str">
        <f t="shared" si="45"/>
        <v>NO</v>
      </c>
      <c r="H602" s="4" t="str">
        <f t="shared" si="46"/>
        <v>TEMPLADO</v>
      </c>
      <c r="I602" s="4" t="str">
        <f t="shared" si="47"/>
        <v>NINGUNO</v>
      </c>
      <c r="J602" s="4" t="str">
        <f t="shared" si="48"/>
        <v>SECO</v>
      </c>
      <c r="K602" s="95" t="b">
        <f t="shared" si="49"/>
        <v>0</v>
      </c>
    </row>
    <row r="603" spans="1:11">
      <c r="A603" s="2" t="s">
        <v>241</v>
      </c>
      <c r="B603" s="2" t="s">
        <v>242</v>
      </c>
      <c r="C603" s="2">
        <v>42.360599999999998</v>
      </c>
      <c r="D603" s="2">
        <v>-71.010599999999997</v>
      </c>
      <c r="E603" s="2">
        <v>66</v>
      </c>
      <c r="F603" s="2">
        <v>15</v>
      </c>
      <c r="G603" s="4" t="str">
        <f t="shared" si="45"/>
        <v>NO</v>
      </c>
      <c r="H603" s="4" t="str">
        <f t="shared" si="46"/>
        <v>TEMPLADO</v>
      </c>
      <c r="I603" s="4" t="str">
        <f t="shared" si="47"/>
        <v>LLUVIA</v>
      </c>
      <c r="J603" s="4" t="str">
        <f t="shared" si="48"/>
        <v>HUMEDO</v>
      </c>
      <c r="K603" s="95" t="b">
        <f t="shared" si="49"/>
        <v>0</v>
      </c>
    </row>
    <row r="604" spans="1:11">
      <c r="A604" s="2" t="s">
        <v>241</v>
      </c>
      <c r="B604" s="2" t="s">
        <v>242</v>
      </c>
      <c r="C604" s="2">
        <v>42.360599999999998</v>
      </c>
      <c r="D604" s="2">
        <v>-71.010599999999997</v>
      </c>
      <c r="E604" s="2">
        <v>65</v>
      </c>
      <c r="F604" s="2">
        <v>8</v>
      </c>
      <c r="G604" s="4" t="str">
        <f t="shared" si="45"/>
        <v>NO</v>
      </c>
      <c r="H604" s="4" t="str">
        <f t="shared" si="46"/>
        <v>TEMPLADO</v>
      </c>
      <c r="I604" s="4" t="str">
        <f t="shared" si="47"/>
        <v>LLUVIA</v>
      </c>
      <c r="J604" s="4" t="str">
        <f t="shared" si="48"/>
        <v>HUMEDO</v>
      </c>
      <c r="K604" s="95" t="b">
        <f t="shared" si="49"/>
        <v>0</v>
      </c>
    </row>
    <row r="605" spans="1:11">
      <c r="A605" s="2" t="s">
        <v>241</v>
      </c>
      <c r="B605" s="2" t="s">
        <v>242</v>
      </c>
      <c r="C605" s="2">
        <v>42.360599999999998</v>
      </c>
      <c r="D605" s="2">
        <v>-71.010599999999997</v>
      </c>
      <c r="E605" s="2">
        <v>68</v>
      </c>
      <c r="F605" s="2">
        <v>196</v>
      </c>
      <c r="G605" s="4" t="str">
        <f t="shared" si="45"/>
        <v>NO</v>
      </c>
      <c r="H605" s="4" t="str">
        <f t="shared" si="46"/>
        <v>TEMPLADO</v>
      </c>
      <c r="I605" s="4" t="str">
        <f t="shared" si="47"/>
        <v>LLUVIA</v>
      </c>
      <c r="J605" s="4" t="str">
        <f t="shared" si="48"/>
        <v>HUMEDO</v>
      </c>
      <c r="K605" s="95" t="b">
        <f t="shared" si="49"/>
        <v>0</v>
      </c>
    </row>
    <row r="606" spans="1:11">
      <c r="A606" s="2" t="s">
        <v>241</v>
      </c>
      <c r="B606" s="2" t="s">
        <v>242</v>
      </c>
      <c r="C606" s="2">
        <v>42.360599999999998</v>
      </c>
      <c r="D606" s="2">
        <v>-71.010599999999997</v>
      </c>
      <c r="E606" s="2">
        <v>74</v>
      </c>
      <c r="F606" s="2">
        <v>231</v>
      </c>
      <c r="G606" s="4" t="str">
        <f t="shared" si="45"/>
        <v>NO</v>
      </c>
      <c r="H606" s="4" t="str">
        <f t="shared" si="46"/>
        <v>TEMPLADO</v>
      </c>
      <c r="I606" s="4" t="str">
        <f t="shared" si="47"/>
        <v>LLUVIA</v>
      </c>
      <c r="J606" s="4" t="str">
        <f t="shared" si="48"/>
        <v>HUMEDO</v>
      </c>
      <c r="K606" s="95" t="b">
        <f t="shared" si="49"/>
        <v>0</v>
      </c>
    </row>
    <row r="607" spans="1:11">
      <c r="A607" s="2" t="s">
        <v>241</v>
      </c>
      <c r="B607" s="2" t="s">
        <v>242</v>
      </c>
      <c r="C607" s="2">
        <v>42.360599999999998</v>
      </c>
      <c r="D607" s="2">
        <v>-71.010599999999997</v>
      </c>
      <c r="E607" s="2">
        <v>76</v>
      </c>
      <c r="F607" s="2">
        <v>0</v>
      </c>
      <c r="G607" s="4" t="str">
        <f t="shared" si="45"/>
        <v>NO</v>
      </c>
      <c r="H607" s="4" t="str">
        <f t="shared" si="46"/>
        <v>TEMPLADO</v>
      </c>
      <c r="I607" s="4" t="str">
        <f t="shared" si="47"/>
        <v>NINGUNO</v>
      </c>
      <c r="J607" s="4" t="str">
        <f t="shared" si="48"/>
        <v>SECO</v>
      </c>
      <c r="K607" s="95" t="b">
        <f t="shared" si="49"/>
        <v>0</v>
      </c>
    </row>
    <row r="608" spans="1:11">
      <c r="A608" s="2" t="s">
        <v>241</v>
      </c>
      <c r="B608" s="2" t="s">
        <v>242</v>
      </c>
      <c r="C608" s="2">
        <v>42.360599999999998</v>
      </c>
      <c r="D608" s="2">
        <v>-71.010599999999997</v>
      </c>
      <c r="E608" s="2">
        <v>72</v>
      </c>
      <c r="F608" s="2">
        <v>0</v>
      </c>
      <c r="G608" s="4" t="str">
        <f t="shared" si="45"/>
        <v>NO</v>
      </c>
      <c r="H608" s="4" t="str">
        <f t="shared" si="46"/>
        <v>TEMPLADO</v>
      </c>
      <c r="I608" s="4" t="str">
        <f t="shared" si="47"/>
        <v>NINGUNO</v>
      </c>
      <c r="J608" s="4" t="str">
        <f t="shared" si="48"/>
        <v>SECO</v>
      </c>
      <c r="K608" s="95" t="b">
        <f t="shared" si="49"/>
        <v>0</v>
      </c>
    </row>
    <row r="609" spans="1:11">
      <c r="A609" s="2" t="s">
        <v>241</v>
      </c>
      <c r="B609" s="2" t="s">
        <v>242</v>
      </c>
      <c r="C609" s="2">
        <v>42.360599999999998</v>
      </c>
      <c r="D609" s="2">
        <v>-71.010599999999997</v>
      </c>
      <c r="E609" s="2">
        <v>76</v>
      </c>
      <c r="F609" s="2">
        <v>0</v>
      </c>
      <c r="G609" s="4" t="str">
        <f t="shared" si="45"/>
        <v>NO</v>
      </c>
      <c r="H609" s="4" t="str">
        <f t="shared" si="46"/>
        <v>TEMPLADO</v>
      </c>
      <c r="I609" s="4" t="str">
        <f t="shared" si="47"/>
        <v>NINGUNO</v>
      </c>
      <c r="J609" s="4" t="str">
        <f t="shared" si="48"/>
        <v>SECO</v>
      </c>
      <c r="K609" s="95" t="b">
        <f t="shared" si="49"/>
        <v>0</v>
      </c>
    </row>
    <row r="610" spans="1:11">
      <c r="A610" s="2" t="s">
        <v>241</v>
      </c>
      <c r="B610" s="2" t="s">
        <v>242</v>
      </c>
      <c r="C610" s="2">
        <v>42.360599999999998</v>
      </c>
      <c r="D610" s="2">
        <v>-71.010599999999997</v>
      </c>
      <c r="E610" s="2">
        <v>46</v>
      </c>
      <c r="F610" s="2">
        <v>0</v>
      </c>
      <c r="G610" s="4" t="str">
        <f t="shared" si="45"/>
        <v>NO</v>
      </c>
      <c r="H610" s="4" t="str">
        <f t="shared" si="46"/>
        <v>TEMPLADO</v>
      </c>
      <c r="I610" s="4" t="str">
        <f t="shared" si="47"/>
        <v>NINGUNO</v>
      </c>
      <c r="J610" s="4" t="str">
        <f t="shared" si="48"/>
        <v>SECO</v>
      </c>
      <c r="K610" s="95" t="b">
        <f t="shared" si="49"/>
        <v>0</v>
      </c>
    </row>
    <row r="611" spans="1:11">
      <c r="A611" s="2" t="s">
        <v>241</v>
      </c>
      <c r="B611" s="2" t="s">
        <v>242</v>
      </c>
      <c r="C611" s="2">
        <v>42.360599999999998</v>
      </c>
      <c r="D611" s="2">
        <v>-71.010599999999997</v>
      </c>
      <c r="E611" s="2">
        <v>70</v>
      </c>
      <c r="F611" s="2">
        <v>0</v>
      </c>
      <c r="G611" s="4" t="str">
        <f t="shared" si="45"/>
        <v>NO</v>
      </c>
      <c r="H611" s="4" t="str">
        <f t="shared" si="46"/>
        <v>TEMPLADO</v>
      </c>
      <c r="I611" s="4" t="str">
        <f t="shared" si="47"/>
        <v>NINGUNO</v>
      </c>
      <c r="J611" s="4" t="str">
        <f t="shared" si="48"/>
        <v>SECO</v>
      </c>
      <c r="K611" s="95" t="b">
        <f t="shared" si="49"/>
        <v>0</v>
      </c>
    </row>
    <row r="612" spans="1:11">
      <c r="A612" s="2" t="s">
        <v>241</v>
      </c>
      <c r="B612" s="2" t="s">
        <v>242</v>
      </c>
      <c r="C612" s="2">
        <v>42.360599999999998</v>
      </c>
      <c r="D612" s="2">
        <v>-71.010599999999997</v>
      </c>
      <c r="E612" s="2">
        <v>61</v>
      </c>
      <c r="F612" s="2">
        <v>0</v>
      </c>
      <c r="G612" s="4" t="str">
        <f t="shared" si="45"/>
        <v>NO</v>
      </c>
      <c r="H612" s="4" t="str">
        <f t="shared" si="46"/>
        <v>TEMPLADO</v>
      </c>
      <c r="I612" s="4" t="str">
        <f t="shared" si="47"/>
        <v>NINGUNO</v>
      </c>
      <c r="J612" s="4" t="str">
        <f t="shared" si="48"/>
        <v>SECO</v>
      </c>
      <c r="K612" s="95" t="b">
        <f t="shared" si="49"/>
        <v>0</v>
      </c>
    </row>
    <row r="613" spans="1:11">
      <c r="A613" s="2" t="s">
        <v>241</v>
      </c>
      <c r="B613" s="2" t="s">
        <v>242</v>
      </c>
      <c r="C613" s="2">
        <v>42.360599999999998</v>
      </c>
      <c r="D613" s="2">
        <v>-71.010599999999997</v>
      </c>
      <c r="E613" s="2">
        <v>65</v>
      </c>
      <c r="F613" s="2">
        <v>0</v>
      </c>
      <c r="G613" s="4" t="str">
        <f t="shared" si="45"/>
        <v>NO</v>
      </c>
      <c r="H613" s="4" t="str">
        <f t="shared" si="46"/>
        <v>TEMPLADO</v>
      </c>
      <c r="I613" s="4" t="str">
        <f t="shared" si="47"/>
        <v>NINGUNO</v>
      </c>
      <c r="J613" s="4" t="str">
        <f t="shared" si="48"/>
        <v>SECO</v>
      </c>
      <c r="K613" s="95" t="b">
        <f t="shared" si="49"/>
        <v>0</v>
      </c>
    </row>
    <row r="614" spans="1:11">
      <c r="A614" s="2" t="s">
        <v>241</v>
      </c>
      <c r="B614" s="2" t="s">
        <v>242</v>
      </c>
      <c r="C614" s="2">
        <v>42.360599999999998</v>
      </c>
      <c r="D614" s="2">
        <v>-71.010599999999997</v>
      </c>
      <c r="E614" s="2">
        <v>58</v>
      </c>
      <c r="F614" s="2">
        <v>0</v>
      </c>
      <c r="G614" s="4" t="str">
        <f t="shared" si="45"/>
        <v>NO</v>
      </c>
      <c r="H614" s="4" t="str">
        <f t="shared" si="46"/>
        <v>TEMPLADO</v>
      </c>
      <c r="I614" s="4" t="str">
        <f t="shared" si="47"/>
        <v>NINGUNO</v>
      </c>
      <c r="J614" s="4" t="str">
        <f t="shared" si="48"/>
        <v>SECO</v>
      </c>
      <c r="K614" s="95" t="b">
        <f t="shared" si="49"/>
        <v>0</v>
      </c>
    </row>
    <row r="615" spans="1:11">
      <c r="A615" s="2" t="s">
        <v>241</v>
      </c>
      <c r="B615" s="2" t="s">
        <v>242</v>
      </c>
      <c r="C615" s="2">
        <v>42.360599999999998</v>
      </c>
      <c r="D615" s="2">
        <v>-71.010599999999997</v>
      </c>
      <c r="E615" s="2">
        <v>59</v>
      </c>
      <c r="F615" s="2">
        <v>173</v>
      </c>
      <c r="G615" s="4" t="str">
        <f t="shared" si="45"/>
        <v>NO</v>
      </c>
      <c r="H615" s="4" t="str">
        <f t="shared" si="46"/>
        <v>TEMPLADO</v>
      </c>
      <c r="I615" s="4" t="str">
        <f t="shared" si="47"/>
        <v>LLUVIA</v>
      </c>
      <c r="J615" s="4" t="str">
        <f t="shared" si="48"/>
        <v>HUMEDO</v>
      </c>
      <c r="K615" s="95" t="b">
        <f t="shared" si="49"/>
        <v>0</v>
      </c>
    </row>
    <row r="616" spans="1:11">
      <c r="A616" s="2" t="s">
        <v>241</v>
      </c>
      <c r="B616" s="2" t="s">
        <v>242</v>
      </c>
      <c r="C616" s="2">
        <v>42.360599999999998</v>
      </c>
      <c r="D616" s="2">
        <v>-71.010599999999997</v>
      </c>
      <c r="E616" s="2">
        <v>64</v>
      </c>
      <c r="F616" s="2">
        <v>76</v>
      </c>
      <c r="G616" s="4" t="str">
        <f t="shared" si="45"/>
        <v>NO</v>
      </c>
      <c r="H616" s="4" t="str">
        <f t="shared" si="46"/>
        <v>TEMPLADO</v>
      </c>
      <c r="I616" s="4" t="str">
        <f t="shared" si="47"/>
        <v>LLUVIA</v>
      </c>
      <c r="J616" s="4" t="str">
        <f t="shared" si="48"/>
        <v>HUMEDO</v>
      </c>
      <c r="K616" s="95" t="b">
        <f t="shared" si="49"/>
        <v>0</v>
      </c>
    </row>
    <row r="617" spans="1:11">
      <c r="A617" s="2" t="s">
        <v>241</v>
      </c>
      <c r="B617" s="2" t="s">
        <v>242</v>
      </c>
      <c r="C617" s="2">
        <v>42.360599999999998</v>
      </c>
      <c r="D617" s="2">
        <v>-71.010599999999997</v>
      </c>
      <c r="E617" s="2">
        <v>70</v>
      </c>
      <c r="F617" s="2">
        <v>297</v>
      </c>
      <c r="G617" s="4" t="str">
        <f t="shared" si="45"/>
        <v>NO</v>
      </c>
      <c r="H617" s="4" t="str">
        <f t="shared" si="46"/>
        <v>TEMPLADO</v>
      </c>
      <c r="I617" s="4" t="str">
        <f t="shared" si="47"/>
        <v>LLUVIA</v>
      </c>
      <c r="J617" s="4" t="str">
        <f t="shared" si="48"/>
        <v>HUMEDO</v>
      </c>
      <c r="K617" s="95" t="b">
        <f t="shared" si="49"/>
        <v>0</v>
      </c>
    </row>
    <row r="618" spans="1:11">
      <c r="A618" s="2" t="s">
        <v>241</v>
      </c>
      <c r="B618" s="2" t="s">
        <v>242</v>
      </c>
      <c r="C618" s="2">
        <v>42.360599999999998</v>
      </c>
      <c r="D618" s="2">
        <v>-71.010599999999997</v>
      </c>
      <c r="E618" s="2">
        <v>57</v>
      </c>
      <c r="F618" s="2">
        <v>0</v>
      </c>
      <c r="G618" s="4" t="str">
        <f t="shared" si="45"/>
        <v>NO</v>
      </c>
      <c r="H618" s="4" t="str">
        <f t="shared" si="46"/>
        <v>TEMPLADO</v>
      </c>
      <c r="I618" s="4" t="str">
        <f t="shared" si="47"/>
        <v>NINGUNO</v>
      </c>
      <c r="J618" s="4" t="str">
        <f t="shared" si="48"/>
        <v>SECO</v>
      </c>
      <c r="K618" s="95" t="b">
        <f t="shared" si="49"/>
        <v>0</v>
      </c>
    </row>
    <row r="619" spans="1:11">
      <c r="A619" s="2" t="s">
        <v>241</v>
      </c>
      <c r="B619" s="2" t="s">
        <v>242</v>
      </c>
      <c r="C619" s="2">
        <v>42.360599999999998</v>
      </c>
      <c r="D619" s="2">
        <v>-71.010599999999997</v>
      </c>
      <c r="E619" s="2">
        <v>57</v>
      </c>
      <c r="F619" s="2">
        <v>0</v>
      </c>
      <c r="G619" s="4" t="str">
        <f t="shared" si="45"/>
        <v>NO</v>
      </c>
      <c r="H619" s="4" t="str">
        <f t="shared" si="46"/>
        <v>TEMPLADO</v>
      </c>
      <c r="I619" s="4" t="str">
        <f t="shared" si="47"/>
        <v>NINGUNO</v>
      </c>
      <c r="J619" s="4" t="str">
        <f t="shared" si="48"/>
        <v>SECO</v>
      </c>
      <c r="K619" s="95" t="b">
        <f t="shared" si="49"/>
        <v>0</v>
      </c>
    </row>
    <row r="620" spans="1:11">
      <c r="A620" s="2" t="s">
        <v>241</v>
      </c>
      <c r="B620" s="2" t="s">
        <v>242</v>
      </c>
      <c r="C620" s="2">
        <v>42.360599999999998</v>
      </c>
      <c r="D620" s="2">
        <v>-71.010599999999997</v>
      </c>
      <c r="E620" s="2">
        <v>45</v>
      </c>
      <c r="F620" s="2">
        <v>0</v>
      </c>
      <c r="G620" s="4" t="str">
        <f t="shared" si="45"/>
        <v>NO</v>
      </c>
      <c r="H620" s="4" t="str">
        <f t="shared" si="46"/>
        <v>TEMPLADO</v>
      </c>
      <c r="I620" s="4" t="str">
        <f t="shared" si="47"/>
        <v>NINGUNO</v>
      </c>
      <c r="J620" s="4" t="str">
        <f t="shared" si="48"/>
        <v>SECO</v>
      </c>
      <c r="K620" s="95" t="b">
        <f t="shared" si="49"/>
        <v>0</v>
      </c>
    </row>
    <row r="621" spans="1:11">
      <c r="A621" s="2" t="s">
        <v>241</v>
      </c>
      <c r="B621" s="2" t="s">
        <v>242</v>
      </c>
      <c r="C621" s="2">
        <v>42.360599999999998</v>
      </c>
      <c r="D621" s="2">
        <v>-71.010599999999997</v>
      </c>
      <c r="E621" s="2">
        <v>41</v>
      </c>
      <c r="F621" s="2">
        <v>0</v>
      </c>
      <c r="G621" s="4" t="str">
        <f t="shared" si="45"/>
        <v>NO</v>
      </c>
      <c r="H621" s="4" t="str">
        <f t="shared" si="46"/>
        <v>TEMPLADO</v>
      </c>
      <c r="I621" s="4" t="str">
        <f t="shared" si="47"/>
        <v>NINGUNO</v>
      </c>
      <c r="J621" s="4" t="str">
        <f t="shared" si="48"/>
        <v>SECO</v>
      </c>
      <c r="K621" s="95" t="b">
        <f t="shared" si="49"/>
        <v>0</v>
      </c>
    </row>
    <row r="622" spans="1:11">
      <c r="A622" s="2" t="s">
        <v>241</v>
      </c>
      <c r="B622" s="2" t="s">
        <v>242</v>
      </c>
      <c r="C622" s="2">
        <v>42.360599999999998</v>
      </c>
      <c r="D622" s="2">
        <v>-71.010599999999997</v>
      </c>
      <c r="E622" s="2">
        <v>55</v>
      </c>
      <c r="F622" s="2">
        <v>0</v>
      </c>
      <c r="G622" s="4" t="str">
        <f t="shared" si="45"/>
        <v>NO</v>
      </c>
      <c r="H622" s="4" t="str">
        <f t="shared" si="46"/>
        <v>TEMPLADO</v>
      </c>
      <c r="I622" s="4" t="str">
        <f t="shared" si="47"/>
        <v>NINGUNO</v>
      </c>
      <c r="J622" s="4" t="str">
        <f t="shared" si="48"/>
        <v>SECO</v>
      </c>
      <c r="K622" s="95" t="b">
        <f t="shared" si="49"/>
        <v>0</v>
      </c>
    </row>
    <row r="623" spans="1:11">
      <c r="A623" s="2" t="s">
        <v>241</v>
      </c>
      <c r="B623" s="2" t="s">
        <v>242</v>
      </c>
      <c r="C623" s="2">
        <v>42.360599999999998</v>
      </c>
      <c r="D623" s="2">
        <v>-71.010599999999997</v>
      </c>
      <c r="E623" s="2">
        <v>58</v>
      </c>
      <c r="F623" s="2">
        <v>20</v>
      </c>
      <c r="G623" s="4" t="str">
        <f t="shared" si="45"/>
        <v>NO</v>
      </c>
      <c r="H623" s="4" t="str">
        <f t="shared" si="46"/>
        <v>TEMPLADO</v>
      </c>
      <c r="I623" s="4" t="str">
        <f t="shared" si="47"/>
        <v>LLUVIA</v>
      </c>
      <c r="J623" s="4" t="str">
        <f t="shared" si="48"/>
        <v>HUMEDO</v>
      </c>
      <c r="K623" s="95" t="b">
        <f t="shared" si="49"/>
        <v>0</v>
      </c>
    </row>
    <row r="624" spans="1:11">
      <c r="A624" s="2" t="s">
        <v>241</v>
      </c>
      <c r="B624" s="2" t="s">
        <v>242</v>
      </c>
      <c r="C624" s="2">
        <v>42.360599999999998</v>
      </c>
      <c r="D624" s="2">
        <v>-71.010599999999997</v>
      </c>
      <c r="E624" s="2">
        <v>57</v>
      </c>
      <c r="F624" s="2">
        <v>8</v>
      </c>
      <c r="G624" s="4" t="str">
        <f t="shared" si="45"/>
        <v>NO</v>
      </c>
      <c r="H624" s="4" t="str">
        <f t="shared" si="46"/>
        <v>TEMPLADO</v>
      </c>
      <c r="I624" s="4" t="str">
        <f t="shared" si="47"/>
        <v>LLUVIA</v>
      </c>
      <c r="J624" s="4" t="str">
        <f t="shared" si="48"/>
        <v>HUMEDO</v>
      </c>
      <c r="K624" s="95" t="b">
        <f t="shared" si="49"/>
        <v>0</v>
      </c>
    </row>
    <row r="625" spans="1:11">
      <c r="A625" s="2" t="s">
        <v>241</v>
      </c>
      <c r="B625" s="2" t="s">
        <v>242</v>
      </c>
      <c r="C625" s="2">
        <v>42.360599999999998</v>
      </c>
      <c r="D625" s="2">
        <v>-71.010599999999997</v>
      </c>
      <c r="E625" s="2">
        <v>59</v>
      </c>
      <c r="F625" s="2">
        <v>0</v>
      </c>
      <c r="G625" s="4" t="str">
        <f t="shared" si="45"/>
        <v>NO</v>
      </c>
      <c r="H625" s="4" t="str">
        <f t="shared" si="46"/>
        <v>TEMPLADO</v>
      </c>
      <c r="I625" s="4" t="str">
        <f t="shared" si="47"/>
        <v>NINGUNO</v>
      </c>
      <c r="J625" s="4" t="str">
        <f t="shared" si="48"/>
        <v>SECO</v>
      </c>
      <c r="K625" s="95" t="b">
        <f t="shared" si="49"/>
        <v>0</v>
      </c>
    </row>
    <row r="626" spans="1:11">
      <c r="A626" s="2" t="s">
        <v>241</v>
      </c>
      <c r="B626" s="2" t="s">
        <v>242</v>
      </c>
      <c r="C626" s="2">
        <v>42.360599999999998</v>
      </c>
      <c r="D626" s="2">
        <v>-71.010599999999997</v>
      </c>
      <c r="E626" s="2">
        <v>55</v>
      </c>
      <c r="F626" s="2">
        <v>0</v>
      </c>
      <c r="G626" s="4" t="str">
        <f t="shared" si="45"/>
        <v>NO</v>
      </c>
      <c r="H626" s="4" t="str">
        <f t="shared" si="46"/>
        <v>TEMPLADO</v>
      </c>
      <c r="I626" s="4" t="str">
        <f t="shared" si="47"/>
        <v>NINGUNO</v>
      </c>
      <c r="J626" s="4" t="str">
        <f t="shared" si="48"/>
        <v>SECO</v>
      </c>
      <c r="K626" s="95" t="b">
        <f t="shared" si="49"/>
        <v>0</v>
      </c>
    </row>
    <row r="627" spans="1:11">
      <c r="A627" s="2" t="s">
        <v>241</v>
      </c>
      <c r="B627" s="2" t="s">
        <v>242</v>
      </c>
      <c r="C627" s="2">
        <v>42.360599999999998</v>
      </c>
      <c r="D627" s="2">
        <v>-71.010599999999997</v>
      </c>
      <c r="E627" s="2">
        <v>51</v>
      </c>
      <c r="F627" s="2">
        <v>0</v>
      </c>
      <c r="G627" s="4" t="str">
        <f t="shared" si="45"/>
        <v>NO</v>
      </c>
      <c r="H627" s="4" t="str">
        <f t="shared" si="46"/>
        <v>TEMPLADO</v>
      </c>
      <c r="I627" s="4" t="str">
        <f t="shared" si="47"/>
        <v>NINGUNO</v>
      </c>
      <c r="J627" s="4" t="str">
        <f t="shared" si="48"/>
        <v>SECO</v>
      </c>
      <c r="K627" s="95" t="b">
        <f t="shared" si="49"/>
        <v>0</v>
      </c>
    </row>
    <row r="628" spans="1:11">
      <c r="A628" s="2" t="s">
        <v>241</v>
      </c>
      <c r="B628" s="2" t="s">
        <v>242</v>
      </c>
      <c r="C628" s="2">
        <v>42.360599999999998</v>
      </c>
      <c r="D628" s="2">
        <v>-71.010599999999997</v>
      </c>
      <c r="E628" s="2">
        <v>68</v>
      </c>
      <c r="F628" s="2">
        <v>0</v>
      </c>
      <c r="G628" s="4" t="str">
        <f t="shared" si="45"/>
        <v>NO</v>
      </c>
      <c r="H628" s="4" t="str">
        <f t="shared" si="46"/>
        <v>TEMPLADO</v>
      </c>
      <c r="I628" s="4" t="str">
        <f t="shared" si="47"/>
        <v>NINGUNO</v>
      </c>
      <c r="J628" s="4" t="str">
        <f t="shared" si="48"/>
        <v>SECO</v>
      </c>
      <c r="K628" s="95" t="b">
        <f t="shared" si="49"/>
        <v>0</v>
      </c>
    </row>
    <row r="629" spans="1:11">
      <c r="A629" s="2" t="s">
        <v>241</v>
      </c>
      <c r="B629" s="2" t="s">
        <v>242</v>
      </c>
      <c r="C629" s="2">
        <v>42.360599999999998</v>
      </c>
      <c r="D629" s="2">
        <v>-71.010599999999997</v>
      </c>
      <c r="E629" s="2">
        <v>46</v>
      </c>
      <c r="F629" s="2">
        <v>33</v>
      </c>
      <c r="G629" s="4" t="str">
        <f t="shared" si="45"/>
        <v>NO</v>
      </c>
      <c r="H629" s="4" t="str">
        <f t="shared" si="46"/>
        <v>TEMPLADO</v>
      </c>
      <c r="I629" s="4" t="str">
        <f t="shared" si="47"/>
        <v>LLUVIA</v>
      </c>
      <c r="J629" s="4" t="str">
        <f t="shared" si="48"/>
        <v>HUMEDO</v>
      </c>
      <c r="K629" s="95" t="b">
        <f t="shared" si="49"/>
        <v>0</v>
      </c>
    </row>
    <row r="630" spans="1:11">
      <c r="A630" s="2" t="s">
        <v>241</v>
      </c>
      <c r="B630" s="2" t="s">
        <v>242</v>
      </c>
      <c r="C630" s="2">
        <v>42.360599999999998</v>
      </c>
      <c r="D630" s="2">
        <v>-71.010599999999997</v>
      </c>
      <c r="E630" s="2">
        <v>47</v>
      </c>
      <c r="F630" s="2">
        <v>0</v>
      </c>
      <c r="G630" s="4" t="str">
        <f t="shared" si="45"/>
        <v>NO</v>
      </c>
      <c r="H630" s="4" t="str">
        <f t="shared" si="46"/>
        <v>TEMPLADO</v>
      </c>
      <c r="I630" s="4" t="str">
        <f t="shared" si="47"/>
        <v>NINGUNO</v>
      </c>
      <c r="J630" s="4" t="str">
        <f t="shared" si="48"/>
        <v>SECO</v>
      </c>
      <c r="K630" s="95" t="b">
        <f t="shared" si="49"/>
        <v>0</v>
      </c>
    </row>
    <row r="631" spans="1:11">
      <c r="A631" s="2" t="s">
        <v>241</v>
      </c>
      <c r="B631" s="2" t="s">
        <v>242</v>
      </c>
      <c r="C631" s="2">
        <v>42.360599999999998</v>
      </c>
      <c r="D631" s="2">
        <v>-71.010599999999997</v>
      </c>
      <c r="E631" s="2">
        <v>61</v>
      </c>
      <c r="F631" s="2">
        <v>13</v>
      </c>
      <c r="G631" s="4" t="str">
        <f t="shared" si="45"/>
        <v>NO</v>
      </c>
      <c r="H631" s="4" t="str">
        <f t="shared" si="46"/>
        <v>TEMPLADO</v>
      </c>
      <c r="I631" s="4" t="str">
        <f t="shared" si="47"/>
        <v>LLUVIA</v>
      </c>
      <c r="J631" s="4" t="str">
        <f t="shared" si="48"/>
        <v>HUMEDO</v>
      </c>
      <c r="K631" s="95" t="b">
        <f t="shared" si="49"/>
        <v>0</v>
      </c>
    </row>
    <row r="632" spans="1:11">
      <c r="A632" s="2" t="s">
        <v>241</v>
      </c>
      <c r="B632" s="2" t="s">
        <v>242</v>
      </c>
      <c r="C632" s="2">
        <v>42.360599999999998</v>
      </c>
      <c r="D632" s="2">
        <v>-71.010599999999997</v>
      </c>
      <c r="E632" s="2">
        <v>64</v>
      </c>
      <c r="F632" s="2">
        <v>119</v>
      </c>
      <c r="G632" s="4" t="str">
        <f t="shared" si="45"/>
        <v>NO</v>
      </c>
      <c r="H632" s="4" t="str">
        <f t="shared" si="46"/>
        <v>TEMPLADO</v>
      </c>
      <c r="I632" s="4" t="str">
        <f t="shared" si="47"/>
        <v>LLUVIA</v>
      </c>
      <c r="J632" s="4" t="str">
        <f t="shared" si="48"/>
        <v>HUMEDO</v>
      </c>
      <c r="K632" s="95" t="b">
        <f t="shared" si="49"/>
        <v>0</v>
      </c>
    </row>
    <row r="633" spans="1:11">
      <c r="A633" s="2" t="s">
        <v>241</v>
      </c>
      <c r="B633" s="2" t="s">
        <v>242</v>
      </c>
      <c r="C633" s="2">
        <v>42.360599999999998</v>
      </c>
      <c r="D633" s="2">
        <v>-71.010599999999997</v>
      </c>
      <c r="E633" s="2">
        <v>53</v>
      </c>
      <c r="F633" s="2">
        <v>109</v>
      </c>
      <c r="G633" s="4" t="str">
        <f t="shared" si="45"/>
        <v>NO</v>
      </c>
      <c r="H633" s="4" t="str">
        <f t="shared" si="46"/>
        <v>TEMPLADO</v>
      </c>
      <c r="I633" s="4" t="str">
        <f t="shared" si="47"/>
        <v>LLUVIA</v>
      </c>
      <c r="J633" s="4" t="str">
        <f t="shared" si="48"/>
        <v>HUMEDO</v>
      </c>
      <c r="K633" s="95" t="b">
        <f t="shared" si="49"/>
        <v>0</v>
      </c>
    </row>
    <row r="634" spans="1:11">
      <c r="A634" s="2" t="s">
        <v>241</v>
      </c>
      <c r="B634" s="2" t="s">
        <v>242</v>
      </c>
      <c r="C634" s="2">
        <v>42.360599999999998</v>
      </c>
      <c r="D634" s="2">
        <v>-71.010599999999997</v>
      </c>
      <c r="E634" s="2">
        <v>50</v>
      </c>
      <c r="F634" s="2">
        <v>0</v>
      </c>
      <c r="G634" s="4" t="str">
        <f t="shared" si="45"/>
        <v>NO</v>
      </c>
      <c r="H634" s="4" t="str">
        <f t="shared" si="46"/>
        <v>TEMPLADO</v>
      </c>
      <c r="I634" s="4" t="str">
        <f t="shared" si="47"/>
        <v>NINGUNO</v>
      </c>
      <c r="J634" s="4" t="str">
        <f t="shared" si="48"/>
        <v>SECO</v>
      </c>
      <c r="K634" s="95" t="b">
        <f t="shared" si="49"/>
        <v>0</v>
      </c>
    </row>
    <row r="635" spans="1:11">
      <c r="A635" s="2" t="s">
        <v>241</v>
      </c>
      <c r="B635" s="2" t="s">
        <v>242</v>
      </c>
      <c r="C635" s="2">
        <v>42.360599999999998</v>
      </c>
      <c r="D635" s="2">
        <v>-71.010599999999997</v>
      </c>
      <c r="E635" s="2">
        <v>58</v>
      </c>
      <c r="F635" s="2">
        <v>0</v>
      </c>
      <c r="G635" s="4" t="str">
        <f t="shared" si="45"/>
        <v>NO</v>
      </c>
      <c r="H635" s="4" t="str">
        <f t="shared" si="46"/>
        <v>TEMPLADO</v>
      </c>
      <c r="I635" s="4" t="str">
        <f t="shared" si="47"/>
        <v>NINGUNO</v>
      </c>
      <c r="J635" s="4" t="str">
        <f t="shared" si="48"/>
        <v>SECO</v>
      </c>
      <c r="K635" s="95" t="b">
        <f t="shared" si="49"/>
        <v>0</v>
      </c>
    </row>
    <row r="636" spans="1:11">
      <c r="A636" s="2" t="s">
        <v>241</v>
      </c>
      <c r="B636" s="2" t="s">
        <v>242</v>
      </c>
      <c r="C636" s="2">
        <v>42.360599999999998</v>
      </c>
      <c r="D636" s="2">
        <v>-71.010599999999997</v>
      </c>
      <c r="E636" s="2">
        <v>65</v>
      </c>
      <c r="F636" s="2">
        <v>0</v>
      </c>
      <c r="G636" s="4" t="str">
        <f t="shared" si="45"/>
        <v>NO</v>
      </c>
      <c r="H636" s="4" t="str">
        <f t="shared" si="46"/>
        <v>TEMPLADO</v>
      </c>
      <c r="I636" s="4" t="str">
        <f t="shared" si="47"/>
        <v>NINGUNO</v>
      </c>
      <c r="J636" s="4" t="str">
        <f t="shared" si="48"/>
        <v>SECO</v>
      </c>
      <c r="K636" s="95" t="b">
        <f t="shared" si="49"/>
        <v>0</v>
      </c>
    </row>
    <row r="637" spans="1:11">
      <c r="A637" s="2" t="s">
        <v>241</v>
      </c>
      <c r="B637" s="2" t="s">
        <v>242</v>
      </c>
      <c r="C637" s="2">
        <v>42.360599999999998</v>
      </c>
      <c r="D637" s="2">
        <v>-71.010599999999997</v>
      </c>
      <c r="E637" s="2">
        <v>54</v>
      </c>
      <c r="F637" s="2">
        <v>0</v>
      </c>
      <c r="G637" s="4" t="str">
        <f t="shared" si="45"/>
        <v>NO</v>
      </c>
      <c r="H637" s="4" t="str">
        <f t="shared" si="46"/>
        <v>TEMPLADO</v>
      </c>
      <c r="I637" s="4" t="str">
        <f t="shared" si="47"/>
        <v>NINGUNO</v>
      </c>
      <c r="J637" s="4" t="str">
        <f t="shared" si="48"/>
        <v>SECO</v>
      </c>
      <c r="K637" s="95" t="b">
        <f t="shared" si="49"/>
        <v>0</v>
      </c>
    </row>
    <row r="638" spans="1:11">
      <c r="A638" s="2" t="s">
        <v>241</v>
      </c>
      <c r="B638" s="2" t="s">
        <v>242</v>
      </c>
      <c r="C638" s="2">
        <v>42.360599999999998</v>
      </c>
      <c r="D638" s="2">
        <v>-71.010599999999997</v>
      </c>
      <c r="E638" s="2">
        <v>65</v>
      </c>
      <c r="F638" s="2">
        <v>239</v>
      </c>
      <c r="G638" s="4" t="str">
        <f t="shared" si="45"/>
        <v>NO</v>
      </c>
      <c r="H638" s="4" t="str">
        <f t="shared" si="46"/>
        <v>TEMPLADO</v>
      </c>
      <c r="I638" s="4" t="str">
        <f t="shared" si="47"/>
        <v>LLUVIA</v>
      </c>
      <c r="J638" s="4" t="str">
        <f t="shared" si="48"/>
        <v>HUMEDO</v>
      </c>
      <c r="K638" s="95" t="b">
        <f t="shared" si="49"/>
        <v>0</v>
      </c>
    </row>
    <row r="639" spans="1:11">
      <c r="A639" s="2" t="s">
        <v>241</v>
      </c>
      <c r="B639" s="2" t="s">
        <v>242</v>
      </c>
      <c r="C639" s="2">
        <v>42.360599999999998</v>
      </c>
      <c r="D639" s="2">
        <v>-71.010599999999997</v>
      </c>
      <c r="E639" s="2">
        <v>45</v>
      </c>
      <c r="F639" s="2">
        <v>30</v>
      </c>
      <c r="G639" s="4" t="str">
        <f t="shared" si="45"/>
        <v>NO</v>
      </c>
      <c r="H639" s="4" t="str">
        <f t="shared" si="46"/>
        <v>TEMPLADO</v>
      </c>
      <c r="I639" s="4" t="str">
        <f t="shared" si="47"/>
        <v>LLUVIA</v>
      </c>
      <c r="J639" s="4" t="str">
        <f t="shared" si="48"/>
        <v>HUMEDO</v>
      </c>
      <c r="K639" s="95" t="b">
        <f t="shared" si="49"/>
        <v>0</v>
      </c>
    </row>
    <row r="640" spans="1:11">
      <c r="A640" s="2" t="s">
        <v>241</v>
      </c>
      <c r="B640" s="2" t="s">
        <v>242</v>
      </c>
      <c r="C640" s="2">
        <v>42.360599999999998</v>
      </c>
      <c r="D640" s="2">
        <v>-71.010599999999997</v>
      </c>
      <c r="E640" s="2">
        <v>67</v>
      </c>
      <c r="F640" s="2">
        <v>86</v>
      </c>
      <c r="G640" s="4" t="str">
        <f t="shared" si="45"/>
        <v>NO</v>
      </c>
      <c r="H640" s="4" t="str">
        <f t="shared" si="46"/>
        <v>TEMPLADO</v>
      </c>
      <c r="I640" s="4" t="str">
        <f t="shared" si="47"/>
        <v>LLUVIA</v>
      </c>
      <c r="J640" s="4" t="str">
        <f t="shared" si="48"/>
        <v>HUMEDO</v>
      </c>
      <c r="K640" s="95" t="b">
        <f t="shared" si="49"/>
        <v>0</v>
      </c>
    </row>
    <row r="641" spans="1:11">
      <c r="A641" s="2" t="s">
        <v>241</v>
      </c>
      <c r="B641" s="2" t="s">
        <v>242</v>
      </c>
      <c r="C641" s="2">
        <v>42.360599999999998</v>
      </c>
      <c r="D641" s="2">
        <v>-71.010599999999997</v>
      </c>
      <c r="E641" s="2">
        <v>59</v>
      </c>
      <c r="F641" s="2">
        <v>0</v>
      </c>
      <c r="G641" s="4" t="str">
        <f t="shared" si="45"/>
        <v>NO</v>
      </c>
      <c r="H641" s="4" t="str">
        <f t="shared" si="46"/>
        <v>TEMPLADO</v>
      </c>
      <c r="I641" s="4" t="str">
        <f t="shared" si="47"/>
        <v>NINGUNO</v>
      </c>
      <c r="J641" s="4" t="str">
        <f t="shared" si="48"/>
        <v>SECO</v>
      </c>
      <c r="K641" s="95" t="b">
        <f t="shared" si="49"/>
        <v>0</v>
      </c>
    </row>
    <row r="642" spans="1:11">
      <c r="A642" s="2" t="s">
        <v>241</v>
      </c>
      <c r="B642" s="2" t="s">
        <v>242</v>
      </c>
      <c r="C642" s="2">
        <v>42.360599999999998</v>
      </c>
      <c r="D642" s="2">
        <v>-71.010599999999997</v>
      </c>
      <c r="E642" s="2">
        <v>52</v>
      </c>
      <c r="F642" s="2">
        <v>18</v>
      </c>
      <c r="G642" s="4" t="str">
        <f t="shared" si="45"/>
        <v>NO</v>
      </c>
      <c r="H642" s="4" t="str">
        <f t="shared" si="46"/>
        <v>TEMPLADO</v>
      </c>
      <c r="I642" s="4" t="str">
        <f t="shared" si="47"/>
        <v>LLUVIA</v>
      </c>
      <c r="J642" s="4" t="str">
        <f t="shared" si="48"/>
        <v>HUMEDO</v>
      </c>
      <c r="K642" s="95" t="b">
        <f t="shared" si="49"/>
        <v>0</v>
      </c>
    </row>
    <row r="643" spans="1:11">
      <c r="A643" s="2" t="s">
        <v>241</v>
      </c>
      <c r="B643" s="2" t="s">
        <v>242</v>
      </c>
      <c r="C643" s="2">
        <v>42.360599999999998</v>
      </c>
      <c r="D643" s="2">
        <v>-71.010599999999997</v>
      </c>
      <c r="E643" s="2">
        <v>64</v>
      </c>
      <c r="F643" s="2">
        <v>284</v>
      </c>
      <c r="G643" s="4" t="str">
        <f t="shared" ref="G643:G706" si="50">IFERROR(IF(E643&lt;32,"SI","NO"),"OTRO")</f>
        <v>NO</v>
      </c>
      <c r="H643" s="4" t="str">
        <f t="shared" ref="H643:H706" si="51">IFERROR(IF(E643&lt;40,"FRIO",IF(E643&gt;80,"CALIENTE","TEMPLADO")),"OTRO")</f>
        <v>TEMPLADO</v>
      </c>
      <c r="I643" s="4" t="str">
        <f t="shared" ref="I643:I706" si="52">IF(AND(F643&gt;0,G643="SI"),"NIEVE",IF(AND(F643&gt;0,G643="NO"),"LLUVIA","NINGUNO"))</f>
        <v>LLUVIA</v>
      </c>
      <c r="J643" s="4" t="str">
        <f t="shared" ref="J643:J706" si="53">IF(F643&lt;&gt;0,"HUMEDO","SECO")</f>
        <v>HUMEDO</v>
      </c>
      <c r="K643" s="95" t="b">
        <f t="shared" ref="K643:K706" si="54">OR(ISBLANK(E643),ISERROR(E643))</f>
        <v>0</v>
      </c>
    </row>
    <row r="644" spans="1:11">
      <c r="A644" s="2" t="s">
        <v>241</v>
      </c>
      <c r="B644" s="2" t="s">
        <v>242</v>
      </c>
      <c r="C644" s="2">
        <v>42.360599999999998</v>
      </c>
      <c r="D644" s="2">
        <v>-71.010599999999997</v>
      </c>
      <c r="E644" s="2">
        <v>63</v>
      </c>
      <c r="F644" s="2">
        <v>0</v>
      </c>
      <c r="G644" s="4" t="str">
        <f t="shared" si="50"/>
        <v>NO</v>
      </c>
      <c r="H644" s="4" t="str">
        <f t="shared" si="51"/>
        <v>TEMPLADO</v>
      </c>
      <c r="I644" s="4" t="str">
        <f t="shared" si="52"/>
        <v>NINGUNO</v>
      </c>
      <c r="J644" s="4" t="str">
        <f t="shared" si="53"/>
        <v>SECO</v>
      </c>
      <c r="K644" s="95" t="b">
        <f t="shared" si="54"/>
        <v>0</v>
      </c>
    </row>
    <row r="645" spans="1:11">
      <c r="A645" s="2" t="s">
        <v>241</v>
      </c>
      <c r="B645" s="2" t="s">
        <v>242</v>
      </c>
      <c r="C645" s="2">
        <v>42.360599999999998</v>
      </c>
      <c r="D645" s="2">
        <v>-71.010599999999997</v>
      </c>
      <c r="E645" s="2">
        <v>62</v>
      </c>
      <c r="F645" s="2">
        <v>0</v>
      </c>
      <c r="G645" s="4" t="str">
        <f t="shared" si="50"/>
        <v>NO</v>
      </c>
      <c r="H645" s="4" t="str">
        <f t="shared" si="51"/>
        <v>TEMPLADO</v>
      </c>
      <c r="I645" s="4" t="str">
        <f t="shared" si="52"/>
        <v>NINGUNO</v>
      </c>
      <c r="J645" s="4" t="str">
        <f t="shared" si="53"/>
        <v>SECO</v>
      </c>
      <c r="K645" s="95" t="b">
        <f t="shared" si="54"/>
        <v>0</v>
      </c>
    </row>
    <row r="646" spans="1:11">
      <c r="A646" s="2" t="s">
        <v>241</v>
      </c>
      <c r="B646" s="2" t="s">
        <v>242</v>
      </c>
      <c r="C646" s="2">
        <v>42.360599999999998</v>
      </c>
      <c r="D646" s="2">
        <v>-71.010599999999997</v>
      </c>
      <c r="E646" s="2">
        <v>54</v>
      </c>
      <c r="F646" s="2">
        <v>0</v>
      </c>
      <c r="G646" s="4" t="str">
        <f t="shared" si="50"/>
        <v>NO</v>
      </c>
      <c r="H646" s="4" t="str">
        <f t="shared" si="51"/>
        <v>TEMPLADO</v>
      </c>
      <c r="I646" s="4" t="str">
        <f t="shared" si="52"/>
        <v>NINGUNO</v>
      </c>
      <c r="J646" s="4" t="str">
        <f t="shared" si="53"/>
        <v>SECO</v>
      </c>
      <c r="K646" s="95" t="b">
        <f t="shared" si="54"/>
        <v>0</v>
      </c>
    </row>
    <row r="647" spans="1:11">
      <c r="A647" s="2" t="s">
        <v>241</v>
      </c>
      <c r="B647" s="2" t="s">
        <v>242</v>
      </c>
      <c r="C647" s="2">
        <v>42.360599999999998</v>
      </c>
      <c r="D647" s="2">
        <v>-71.010599999999997</v>
      </c>
      <c r="E647" s="2">
        <v>49</v>
      </c>
      <c r="F647" s="2">
        <v>0</v>
      </c>
      <c r="G647" s="4" t="str">
        <f t="shared" si="50"/>
        <v>NO</v>
      </c>
      <c r="H647" s="4" t="str">
        <f t="shared" si="51"/>
        <v>TEMPLADO</v>
      </c>
      <c r="I647" s="4" t="str">
        <f t="shared" si="52"/>
        <v>NINGUNO</v>
      </c>
      <c r="J647" s="4" t="str">
        <f t="shared" si="53"/>
        <v>SECO</v>
      </c>
      <c r="K647" s="95" t="b">
        <f t="shared" si="54"/>
        <v>0</v>
      </c>
    </row>
    <row r="648" spans="1:11">
      <c r="A648" s="2" t="s">
        <v>241</v>
      </c>
      <c r="B648" s="2" t="s">
        <v>242</v>
      </c>
      <c r="C648" s="2">
        <v>42.360599999999998</v>
      </c>
      <c r="D648" s="2">
        <v>-71.010599999999997</v>
      </c>
      <c r="E648" s="2">
        <v>64</v>
      </c>
      <c r="F648" s="2">
        <v>0</v>
      </c>
      <c r="G648" s="4" t="str">
        <f t="shared" si="50"/>
        <v>NO</v>
      </c>
      <c r="H648" s="4" t="str">
        <f t="shared" si="51"/>
        <v>TEMPLADO</v>
      </c>
      <c r="I648" s="4" t="str">
        <f t="shared" si="52"/>
        <v>NINGUNO</v>
      </c>
      <c r="J648" s="4" t="str">
        <f t="shared" si="53"/>
        <v>SECO</v>
      </c>
      <c r="K648" s="95" t="b">
        <f t="shared" si="54"/>
        <v>0</v>
      </c>
    </row>
    <row r="649" spans="1:11">
      <c r="A649" s="2" t="s">
        <v>241</v>
      </c>
      <c r="B649" s="2" t="s">
        <v>242</v>
      </c>
      <c r="C649" s="2">
        <v>42.360599999999998</v>
      </c>
      <c r="D649" s="2">
        <v>-71.010599999999997</v>
      </c>
      <c r="E649" s="2">
        <v>52</v>
      </c>
      <c r="F649" s="2">
        <v>0</v>
      </c>
      <c r="G649" s="4" t="str">
        <f t="shared" si="50"/>
        <v>NO</v>
      </c>
      <c r="H649" s="4" t="str">
        <f t="shared" si="51"/>
        <v>TEMPLADO</v>
      </c>
      <c r="I649" s="4" t="str">
        <f t="shared" si="52"/>
        <v>NINGUNO</v>
      </c>
      <c r="J649" s="4" t="str">
        <f t="shared" si="53"/>
        <v>SECO</v>
      </c>
      <c r="K649" s="95" t="b">
        <f t="shared" si="54"/>
        <v>0</v>
      </c>
    </row>
    <row r="650" spans="1:11">
      <c r="A650" s="2" t="s">
        <v>241</v>
      </c>
      <c r="B650" s="2" t="s">
        <v>242</v>
      </c>
      <c r="C650" s="2">
        <v>42.360599999999998</v>
      </c>
      <c r="D650" s="2">
        <v>-71.010599999999997</v>
      </c>
      <c r="E650" s="2">
        <v>48</v>
      </c>
      <c r="F650" s="2">
        <v>0</v>
      </c>
      <c r="G650" s="4" t="str">
        <f t="shared" si="50"/>
        <v>NO</v>
      </c>
      <c r="H650" s="4" t="str">
        <f t="shared" si="51"/>
        <v>TEMPLADO</v>
      </c>
      <c r="I650" s="4" t="str">
        <f t="shared" si="52"/>
        <v>NINGUNO</v>
      </c>
      <c r="J650" s="4" t="str">
        <f t="shared" si="53"/>
        <v>SECO</v>
      </c>
      <c r="K650" s="95" t="b">
        <f t="shared" si="54"/>
        <v>0</v>
      </c>
    </row>
    <row r="651" spans="1:11">
      <c r="A651" s="2" t="s">
        <v>241</v>
      </c>
      <c r="B651" s="2" t="s">
        <v>242</v>
      </c>
      <c r="C651" s="2">
        <v>42.360599999999998</v>
      </c>
      <c r="D651" s="2">
        <v>-71.010599999999997</v>
      </c>
      <c r="E651" s="2">
        <v>52</v>
      </c>
      <c r="F651" s="2">
        <v>20</v>
      </c>
      <c r="G651" s="4" t="str">
        <f t="shared" si="50"/>
        <v>NO</v>
      </c>
      <c r="H651" s="4" t="str">
        <f t="shared" si="51"/>
        <v>TEMPLADO</v>
      </c>
      <c r="I651" s="4" t="str">
        <f t="shared" si="52"/>
        <v>LLUVIA</v>
      </c>
      <c r="J651" s="4" t="str">
        <f t="shared" si="53"/>
        <v>HUMEDO</v>
      </c>
      <c r="K651" s="95" t="b">
        <f t="shared" si="54"/>
        <v>0</v>
      </c>
    </row>
    <row r="652" spans="1:11">
      <c r="A652" s="2" t="s">
        <v>241</v>
      </c>
      <c r="B652" s="2" t="s">
        <v>242</v>
      </c>
      <c r="C652" s="2">
        <v>42.360599999999998</v>
      </c>
      <c r="D652" s="2">
        <v>-71.010599999999997</v>
      </c>
      <c r="E652" s="2">
        <v>56</v>
      </c>
      <c r="F652" s="2">
        <v>236</v>
      </c>
      <c r="G652" s="4" t="str">
        <f t="shared" si="50"/>
        <v>NO</v>
      </c>
      <c r="H652" s="4" t="str">
        <f t="shared" si="51"/>
        <v>TEMPLADO</v>
      </c>
      <c r="I652" s="4" t="str">
        <f t="shared" si="52"/>
        <v>LLUVIA</v>
      </c>
      <c r="J652" s="4" t="str">
        <f t="shared" si="53"/>
        <v>HUMEDO</v>
      </c>
      <c r="K652" s="95" t="b">
        <f t="shared" si="54"/>
        <v>0</v>
      </c>
    </row>
    <row r="653" spans="1:11">
      <c r="A653" s="2" t="s">
        <v>241</v>
      </c>
      <c r="B653" s="2" t="s">
        <v>242</v>
      </c>
      <c r="C653" s="2">
        <v>42.360599999999998</v>
      </c>
      <c r="D653" s="2">
        <v>-71.010599999999997</v>
      </c>
      <c r="E653" s="2">
        <v>70</v>
      </c>
      <c r="F653" s="2">
        <v>147</v>
      </c>
      <c r="G653" s="4" t="str">
        <f t="shared" si="50"/>
        <v>NO</v>
      </c>
      <c r="H653" s="4" t="str">
        <f t="shared" si="51"/>
        <v>TEMPLADO</v>
      </c>
      <c r="I653" s="4" t="str">
        <f t="shared" si="52"/>
        <v>LLUVIA</v>
      </c>
      <c r="J653" s="4" t="str">
        <f t="shared" si="53"/>
        <v>HUMEDO</v>
      </c>
      <c r="K653" s="95" t="b">
        <f t="shared" si="54"/>
        <v>0</v>
      </c>
    </row>
    <row r="654" spans="1:11">
      <c r="A654" s="2" t="s">
        <v>241</v>
      </c>
      <c r="B654" s="2" t="s">
        <v>242</v>
      </c>
      <c r="C654" s="2">
        <v>42.360599999999998</v>
      </c>
      <c r="D654" s="2">
        <v>-71.010599999999997</v>
      </c>
      <c r="E654" s="2">
        <v>45</v>
      </c>
      <c r="F654" s="2">
        <v>0</v>
      </c>
      <c r="G654" s="4" t="str">
        <f t="shared" si="50"/>
        <v>NO</v>
      </c>
      <c r="H654" s="4" t="str">
        <f t="shared" si="51"/>
        <v>TEMPLADO</v>
      </c>
      <c r="I654" s="4" t="str">
        <f t="shared" si="52"/>
        <v>NINGUNO</v>
      </c>
      <c r="J654" s="4" t="str">
        <f t="shared" si="53"/>
        <v>SECO</v>
      </c>
      <c r="K654" s="95" t="b">
        <f t="shared" si="54"/>
        <v>0</v>
      </c>
    </row>
    <row r="655" spans="1:11">
      <c r="A655" s="2" t="s">
        <v>241</v>
      </c>
      <c r="B655" s="2" t="s">
        <v>242</v>
      </c>
      <c r="C655" s="2">
        <v>42.360599999999998</v>
      </c>
      <c r="D655" s="2">
        <v>-71.010599999999997</v>
      </c>
      <c r="E655" s="2">
        <v>57</v>
      </c>
      <c r="F655" s="2">
        <v>0</v>
      </c>
      <c r="G655" s="4" t="str">
        <f t="shared" si="50"/>
        <v>NO</v>
      </c>
      <c r="H655" s="4" t="str">
        <f t="shared" si="51"/>
        <v>TEMPLADO</v>
      </c>
      <c r="I655" s="4" t="str">
        <f t="shared" si="52"/>
        <v>NINGUNO</v>
      </c>
      <c r="J655" s="4" t="str">
        <f t="shared" si="53"/>
        <v>SECO</v>
      </c>
      <c r="K655" s="95" t="b">
        <f t="shared" si="54"/>
        <v>0</v>
      </c>
    </row>
    <row r="656" spans="1:11">
      <c r="A656" s="2" t="s">
        <v>241</v>
      </c>
      <c r="B656" s="2" t="s">
        <v>242</v>
      </c>
      <c r="C656" s="2">
        <v>42.360599999999998</v>
      </c>
      <c r="D656" s="2">
        <v>-71.010599999999997</v>
      </c>
      <c r="E656" s="2">
        <v>47</v>
      </c>
      <c r="F656" s="2">
        <v>0</v>
      </c>
      <c r="G656" s="4" t="str">
        <f t="shared" si="50"/>
        <v>NO</v>
      </c>
      <c r="H656" s="4" t="str">
        <f t="shared" si="51"/>
        <v>TEMPLADO</v>
      </c>
      <c r="I656" s="4" t="str">
        <f t="shared" si="52"/>
        <v>NINGUNO</v>
      </c>
      <c r="J656" s="4" t="str">
        <f t="shared" si="53"/>
        <v>SECO</v>
      </c>
      <c r="K656" s="95" t="b">
        <f t="shared" si="54"/>
        <v>0</v>
      </c>
    </row>
    <row r="657" spans="1:11">
      <c r="A657" s="2" t="s">
        <v>241</v>
      </c>
      <c r="B657" s="2" t="s">
        <v>242</v>
      </c>
      <c r="C657" s="2">
        <v>42.360599999999998</v>
      </c>
      <c r="D657" s="2">
        <v>-71.010599999999997</v>
      </c>
      <c r="E657" s="2">
        <v>70</v>
      </c>
      <c r="F657" s="2">
        <v>0</v>
      </c>
      <c r="G657" s="4" t="str">
        <f t="shared" si="50"/>
        <v>NO</v>
      </c>
      <c r="H657" s="4" t="str">
        <f t="shared" si="51"/>
        <v>TEMPLADO</v>
      </c>
      <c r="I657" s="4" t="str">
        <f t="shared" si="52"/>
        <v>NINGUNO</v>
      </c>
      <c r="J657" s="4" t="str">
        <f t="shared" si="53"/>
        <v>SECO</v>
      </c>
      <c r="K657" s="95" t="b">
        <f t="shared" si="54"/>
        <v>0</v>
      </c>
    </row>
    <row r="658" spans="1:11">
      <c r="A658" s="2" t="s">
        <v>241</v>
      </c>
      <c r="B658" s="2" t="s">
        <v>242</v>
      </c>
      <c r="C658" s="2">
        <v>42.360599999999998</v>
      </c>
      <c r="D658" s="2">
        <v>-71.010599999999997</v>
      </c>
      <c r="E658" s="2">
        <v>58</v>
      </c>
      <c r="F658" s="2">
        <v>297</v>
      </c>
      <c r="G658" s="4" t="str">
        <f t="shared" si="50"/>
        <v>NO</v>
      </c>
      <c r="H658" s="4" t="str">
        <f t="shared" si="51"/>
        <v>TEMPLADO</v>
      </c>
      <c r="I658" s="4" t="str">
        <f t="shared" si="52"/>
        <v>LLUVIA</v>
      </c>
      <c r="J658" s="4" t="str">
        <f t="shared" si="53"/>
        <v>HUMEDO</v>
      </c>
      <c r="K658" s="95" t="b">
        <f t="shared" si="54"/>
        <v>0</v>
      </c>
    </row>
    <row r="659" spans="1:11">
      <c r="A659" s="2" t="s">
        <v>241</v>
      </c>
      <c r="B659" s="2" t="s">
        <v>242</v>
      </c>
      <c r="C659" s="2">
        <v>42.360599999999998</v>
      </c>
      <c r="D659" s="2">
        <v>-71.010599999999997</v>
      </c>
      <c r="E659" s="2">
        <v>54</v>
      </c>
      <c r="F659" s="2">
        <v>119</v>
      </c>
      <c r="G659" s="4" t="str">
        <f t="shared" si="50"/>
        <v>NO</v>
      </c>
      <c r="H659" s="4" t="str">
        <f t="shared" si="51"/>
        <v>TEMPLADO</v>
      </c>
      <c r="I659" s="4" t="str">
        <f t="shared" si="52"/>
        <v>LLUVIA</v>
      </c>
      <c r="J659" s="4" t="str">
        <f t="shared" si="53"/>
        <v>HUMEDO</v>
      </c>
      <c r="K659" s="95" t="b">
        <f t="shared" si="54"/>
        <v>0</v>
      </c>
    </row>
    <row r="660" spans="1:11">
      <c r="A660" s="2" t="s">
        <v>241</v>
      </c>
      <c r="B660" s="2" t="s">
        <v>242</v>
      </c>
      <c r="C660" s="2">
        <v>42.360599999999998</v>
      </c>
      <c r="D660" s="2">
        <v>-71.010599999999997</v>
      </c>
      <c r="E660" s="2">
        <v>62</v>
      </c>
      <c r="F660" s="2">
        <v>0</v>
      </c>
      <c r="G660" s="4" t="str">
        <f t="shared" si="50"/>
        <v>NO</v>
      </c>
      <c r="H660" s="4" t="str">
        <f t="shared" si="51"/>
        <v>TEMPLADO</v>
      </c>
      <c r="I660" s="4" t="str">
        <f t="shared" si="52"/>
        <v>NINGUNO</v>
      </c>
      <c r="J660" s="4" t="str">
        <f t="shared" si="53"/>
        <v>SECO</v>
      </c>
      <c r="K660" s="95" t="b">
        <f t="shared" si="54"/>
        <v>0</v>
      </c>
    </row>
    <row r="661" spans="1:11">
      <c r="A661" s="2" t="s">
        <v>241</v>
      </c>
      <c r="B661" s="2" t="s">
        <v>242</v>
      </c>
      <c r="C661" s="2">
        <v>42.360599999999998</v>
      </c>
      <c r="D661" s="2">
        <v>-71.010599999999997</v>
      </c>
      <c r="E661" s="2">
        <v>53</v>
      </c>
      <c r="F661" s="2">
        <v>0</v>
      </c>
      <c r="G661" s="4" t="str">
        <f t="shared" si="50"/>
        <v>NO</v>
      </c>
      <c r="H661" s="4" t="str">
        <f t="shared" si="51"/>
        <v>TEMPLADO</v>
      </c>
      <c r="I661" s="4" t="str">
        <f t="shared" si="52"/>
        <v>NINGUNO</v>
      </c>
      <c r="J661" s="4" t="str">
        <f t="shared" si="53"/>
        <v>SECO</v>
      </c>
      <c r="K661" s="95" t="b">
        <f t="shared" si="54"/>
        <v>0</v>
      </c>
    </row>
    <row r="662" spans="1:11">
      <c r="A662" s="2" t="s">
        <v>241</v>
      </c>
      <c r="B662" s="2" t="s">
        <v>242</v>
      </c>
      <c r="C662" s="2">
        <v>42.360599999999998</v>
      </c>
      <c r="D662" s="2">
        <v>-71.010599999999997</v>
      </c>
      <c r="E662" s="2">
        <v>40</v>
      </c>
      <c r="F662" s="2">
        <v>0</v>
      </c>
      <c r="G662" s="4" t="str">
        <f t="shared" si="50"/>
        <v>NO</v>
      </c>
      <c r="H662" s="4" t="str">
        <f t="shared" si="51"/>
        <v>TEMPLADO</v>
      </c>
      <c r="I662" s="4" t="str">
        <f t="shared" si="52"/>
        <v>NINGUNO</v>
      </c>
      <c r="J662" s="4" t="str">
        <f t="shared" si="53"/>
        <v>SECO</v>
      </c>
      <c r="K662" s="95" t="b">
        <f t="shared" si="54"/>
        <v>0</v>
      </c>
    </row>
    <row r="663" spans="1:11">
      <c r="A663" s="2" t="s">
        <v>241</v>
      </c>
      <c r="B663" s="2" t="s">
        <v>242</v>
      </c>
      <c r="C663" s="2">
        <v>42.360599999999998</v>
      </c>
      <c r="D663" s="2">
        <v>-71.010599999999997</v>
      </c>
      <c r="E663" s="2">
        <v>64</v>
      </c>
      <c r="F663" s="2">
        <v>0</v>
      </c>
      <c r="G663" s="4" t="str">
        <f t="shared" si="50"/>
        <v>NO</v>
      </c>
      <c r="H663" s="4" t="str">
        <f t="shared" si="51"/>
        <v>TEMPLADO</v>
      </c>
      <c r="I663" s="4" t="str">
        <f t="shared" si="52"/>
        <v>NINGUNO</v>
      </c>
      <c r="J663" s="4" t="str">
        <f t="shared" si="53"/>
        <v>SECO</v>
      </c>
      <c r="K663" s="95" t="b">
        <f t="shared" si="54"/>
        <v>0</v>
      </c>
    </row>
    <row r="664" spans="1:11">
      <c r="A664" s="2" t="s">
        <v>241</v>
      </c>
      <c r="B664" s="2" t="s">
        <v>242</v>
      </c>
      <c r="C664" s="2">
        <v>42.360599999999998</v>
      </c>
      <c r="D664" s="2">
        <v>-71.010599999999997</v>
      </c>
      <c r="E664" s="2">
        <v>41</v>
      </c>
      <c r="F664" s="2">
        <v>3</v>
      </c>
      <c r="G664" s="4" t="str">
        <f t="shared" si="50"/>
        <v>NO</v>
      </c>
      <c r="H664" s="4" t="str">
        <f t="shared" si="51"/>
        <v>TEMPLADO</v>
      </c>
      <c r="I664" s="4" t="str">
        <f t="shared" si="52"/>
        <v>LLUVIA</v>
      </c>
      <c r="J664" s="4" t="str">
        <f t="shared" si="53"/>
        <v>HUMEDO</v>
      </c>
      <c r="K664" s="95" t="b">
        <f t="shared" si="54"/>
        <v>0</v>
      </c>
    </row>
    <row r="665" spans="1:11">
      <c r="A665" s="2" t="s">
        <v>241</v>
      </c>
      <c r="B665" s="2" t="s">
        <v>242</v>
      </c>
      <c r="C665" s="2">
        <v>42.360599999999998</v>
      </c>
      <c r="D665" s="2">
        <v>-71.010599999999997</v>
      </c>
      <c r="E665" s="2">
        <v>50</v>
      </c>
      <c r="F665" s="2">
        <v>5</v>
      </c>
      <c r="G665" s="4" t="str">
        <f t="shared" si="50"/>
        <v>NO</v>
      </c>
      <c r="H665" s="4" t="str">
        <f t="shared" si="51"/>
        <v>TEMPLADO</v>
      </c>
      <c r="I665" s="4" t="str">
        <f t="shared" si="52"/>
        <v>LLUVIA</v>
      </c>
      <c r="J665" s="4" t="str">
        <f t="shared" si="53"/>
        <v>HUMEDO</v>
      </c>
      <c r="K665" s="95" t="b">
        <f t="shared" si="54"/>
        <v>0</v>
      </c>
    </row>
    <row r="666" spans="1:11">
      <c r="A666" s="2" t="s">
        <v>241</v>
      </c>
      <c r="B666" s="2" t="s">
        <v>242</v>
      </c>
      <c r="C666" s="2">
        <v>42.360599999999998</v>
      </c>
      <c r="D666" s="2">
        <v>-71.010599999999997</v>
      </c>
      <c r="E666" s="2">
        <v>50</v>
      </c>
      <c r="F666" s="2">
        <v>259</v>
      </c>
      <c r="G666" s="4" t="str">
        <f t="shared" si="50"/>
        <v>NO</v>
      </c>
      <c r="H666" s="4" t="str">
        <f t="shared" si="51"/>
        <v>TEMPLADO</v>
      </c>
      <c r="I666" s="4" t="str">
        <f t="shared" si="52"/>
        <v>LLUVIA</v>
      </c>
      <c r="J666" s="4" t="str">
        <f t="shared" si="53"/>
        <v>HUMEDO</v>
      </c>
      <c r="K666" s="95" t="b">
        <f t="shared" si="54"/>
        <v>0</v>
      </c>
    </row>
    <row r="667" spans="1:11">
      <c r="A667" s="2" t="s">
        <v>241</v>
      </c>
      <c r="B667" s="2" t="s">
        <v>242</v>
      </c>
      <c r="C667" s="2">
        <v>42.360599999999998</v>
      </c>
      <c r="D667" s="2">
        <v>-71.010599999999997</v>
      </c>
      <c r="E667" s="2">
        <v>60</v>
      </c>
      <c r="F667" s="2">
        <v>0</v>
      </c>
      <c r="G667" s="4" t="str">
        <f t="shared" si="50"/>
        <v>NO</v>
      </c>
      <c r="H667" s="4" t="str">
        <f t="shared" si="51"/>
        <v>TEMPLADO</v>
      </c>
      <c r="I667" s="4" t="str">
        <f t="shared" si="52"/>
        <v>NINGUNO</v>
      </c>
      <c r="J667" s="4" t="str">
        <f t="shared" si="53"/>
        <v>SECO</v>
      </c>
      <c r="K667" s="95" t="b">
        <f t="shared" si="54"/>
        <v>0</v>
      </c>
    </row>
    <row r="668" spans="1:11">
      <c r="A668" s="2" t="s">
        <v>241</v>
      </c>
      <c r="B668" s="2" t="s">
        <v>242</v>
      </c>
      <c r="C668" s="2">
        <v>42.360599999999998</v>
      </c>
      <c r="D668" s="2">
        <v>-71.010599999999997</v>
      </c>
      <c r="E668" s="2">
        <v>68</v>
      </c>
      <c r="F668" s="2">
        <v>216</v>
      </c>
      <c r="G668" s="4" t="str">
        <f t="shared" si="50"/>
        <v>NO</v>
      </c>
      <c r="H668" s="4" t="str">
        <f t="shared" si="51"/>
        <v>TEMPLADO</v>
      </c>
      <c r="I668" s="4" t="str">
        <f t="shared" si="52"/>
        <v>LLUVIA</v>
      </c>
      <c r="J668" s="4" t="str">
        <f t="shared" si="53"/>
        <v>HUMEDO</v>
      </c>
      <c r="K668" s="95" t="b">
        <f t="shared" si="54"/>
        <v>0</v>
      </c>
    </row>
    <row r="669" spans="1:11">
      <c r="A669" s="2" t="s">
        <v>241</v>
      </c>
      <c r="B669" s="2" t="s">
        <v>242</v>
      </c>
      <c r="C669" s="2">
        <v>42.360599999999998</v>
      </c>
      <c r="D669" s="2">
        <v>-71.010599999999997</v>
      </c>
      <c r="E669" s="2">
        <v>53</v>
      </c>
      <c r="F669" s="2">
        <v>28</v>
      </c>
      <c r="G669" s="4" t="str">
        <f t="shared" si="50"/>
        <v>NO</v>
      </c>
      <c r="H669" s="4" t="str">
        <f t="shared" si="51"/>
        <v>TEMPLADO</v>
      </c>
      <c r="I669" s="4" t="str">
        <f t="shared" si="52"/>
        <v>LLUVIA</v>
      </c>
      <c r="J669" s="4" t="str">
        <f t="shared" si="53"/>
        <v>HUMEDO</v>
      </c>
      <c r="K669" s="95" t="b">
        <f t="shared" si="54"/>
        <v>0</v>
      </c>
    </row>
    <row r="670" spans="1:11">
      <c r="A670" s="2" t="s">
        <v>241</v>
      </c>
      <c r="B670" s="2" t="s">
        <v>242</v>
      </c>
      <c r="C670" s="2">
        <v>42.360599999999998</v>
      </c>
      <c r="D670" s="2">
        <v>-71.010599999999997</v>
      </c>
      <c r="E670" s="2">
        <v>45</v>
      </c>
      <c r="F670" s="2">
        <v>0</v>
      </c>
      <c r="G670" s="4" t="str">
        <f t="shared" si="50"/>
        <v>NO</v>
      </c>
      <c r="H670" s="4" t="str">
        <f t="shared" si="51"/>
        <v>TEMPLADO</v>
      </c>
      <c r="I670" s="4" t="str">
        <f t="shared" si="52"/>
        <v>NINGUNO</v>
      </c>
      <c r="J670" s="4" t="str">
        <f t="shared" si="53"/>
        <v>SECO</v>
      </c>
      <c r="K670" s="95" t="b">
        <f t="shared" si="54"/>
        <v>0</v>
      </c>
    </row>
    <row r="671" spans="1:11">
      <c r="A671" s="2" t="s">
        <v>241</v>
      </c>
      <c r="B671" s="2" t="s">
        <v>242</v>
      </c>
      <c r="C671" s="2">
        <v>42.360599999999998</v>
      </c>
      <c r="D671" s="2">
        <v>-71.010599999999997</v>
      </c>
      <c r="E671" s="2">
        <v>45</v>
      </c>
      <c r="F671" s="2">
        <v>0</v>
      </c>
      <c r="G671" s="4" t="str">
        <f t="shared" si="50"/>
        <v>NO</v>
      </c>
      <c r="H671" s="4" t="str">
        <f t="shared" si="51"/>
        <v>TEMPLADO</v>
      </c>
      <c r="I671" s="4" t="str">
        <f t="shared" si="52"/>
        <v>NINGUNO</v>
      </c>
      <c r="J671" s="4" t="str">
        <f t="shared" si="53"/>
        <v>SECO</v>
      </c>
      <c r="K671" s="95" t="b">
        <f t="shared" si="54"/>
        <v>0</v>
      </c>
    </row>
    <row r="672" spans="1:11">
      <c r="A672" s="2" t="s">
        <v>241</v>
      </c>
      <c r="B672" s="2" t="s">
        <v>242</v>
      </c>
      <c r="C672" s="2">
        <v>42.360599999999998</v>
      </c>
      <c r="D672" s="2">
        <v>-71.010599999999997</v>
      </c>
      <c r="E672" s="2">
        <v>50</v>
      </c>
      <c r="F672" s="2">
        <v>0</v>
      </c>
      <c r="G672" s="4" t="str">
        <f t="shared" si="50"/>
        <v>NO</v>
      </c>
      <c r="H672" s="4" t="str">
        <f t="shared" si="51"/>
        <v>TEMPLADO</v>
      </c>
      <c r="I672" s="4" t="str">
        <f t="shared" si="52"/>
        <v>NINGUNO</v>
      </c>
      <c r="J672" s="4" t="str">
        <f t="shared" si="53"/>
        <v>SECO</v>
      </c>
      <c r="K672" s="95" t="b">
        <f t="shared" si="54"/>
        <v>0</v>
      </c>
    </row>
    <row r="673" spans="1:11">
      <c r="A673" s="2" t="s">
        <v>241</v>
      </c>
      <c r="B673" s="2" t="s">
        <v>242</v>
      </c>
      <c r="C673" s="2">
        <v>42.360599999999998</v>
      </c>
      <c r="D673" s="2">
        <v>-71.010599999999997</v>
      </c>
      <c r="E673" s="2">
        <v>43</v>
      </c>
      <c r="F673" s="2">
        <v>0</v>
      </c>
      <c r="G673" s="4" t="str">
        <f t="shared" si="50"/>
        <v>NO</v>
      </c>
      <c r="H673" s="4" t="str">
        <f t="shared" si="51"/>
        <v>TEMPLADO</v>
      </c>
      <c r="I673" s="4" t="str">
        <f t="shared" si="52"/>
        <v>NINGUNO</v>
      </c>
      <c r="J673" s="4" t="str">
        <f t="shared" si="53"/>
        <v>SECO</v>
      </c>
      <c r="K673" s="95" t="b">
        <f t="shared" si="54"/>
        <v>0</v>
      </c>
    </row>
    <row r="674" spans="1:11">
      <c r="A674" s="2" t="s">
        <v>241</v>
      </c>
      <c r="B674" s="2" t="s">
        <v>242</v>
      </c>
      <c r="C674" s="2">
        <v>42.360599999999998</v>
      </c>
      <c r="D674" s="2">
        <v>-71.010599999999997</v>
      </c>
      <c r="E674" s="2">
        <v>40</v>
      </c>
      <c r="F674" s="2">
        <v>0</v>
      </c>
      <c r="G674" s="4" t="str">
        <f t="shared" si="50"/>
        <v>NO</v>
      </c>
      <c r="H674" s="4" t="str">
        <f t="shared" si="51"/>
        <v>TEMPLADO</v>
      </c>
      <c r="I674" s="4" t="str">
        <f t="shared" si="52"/>
        <v>NINGUNO</v>
      </c>
      <c r="J674" s="4" t="str">
        <f t="shared" si="53"/>
        <v>SECO</v>
      </c>
      <c r="K674" s="95" t="b">
        <f t="shared" si="54"/>
        <v>0</v>
      </c>
    </row>
    <row r="675" spans="1:11">
      <c r="A675" s="2" t="s">
        <v>241</v>
      </c>
      <c r="B675" s="2" t="s">
        <v>242</v>
      </c>
      <c r="C675" s="2">
        <v>42.360599999999998</v>
      </c>
      <c r="D675" s="2">
        <v>-71.010599999999997</v>
      </c>
      <c r="E675" s="2">
        <v>43</v>
      </c>
      <c r="F675" s="2">
        <v>0</v>
      </c>
      <c r="G675" s="4" t="str">
        <f t="shared" si="50"/>
        <v>NO</v>
      </c>
      <c r="H675" s="4" t="str">
        <f t="shared" si="51"/>
        <v>TEMPLADO</v>
      </c>
      <c r="I675" s="4" t="str">
        <f t="shared" si="52"/>
        <v>NINGUNO</v>
      </c>
      <c r="J675" s="4" t="str">
        <f t="shared" si="53"/>
        <v>SECO</v>
      </c>
      <c r="K675" s="95" t="b">
        <f t="shared" si="54"/>
        <v>0</v>
      </c>
    </row>
    <row r="676" spans="1:11">
      <c r="A676" s="2" t="s">
        <v>241</v>
      </c>
      <c r="B676" s="2" t="s">
        <v>242</v>
      </c>
      <c r="C676" s="2">
        <v>42.360599999999998</v>
      </c>
      <c r="D676" s="2">
        <v>-71.010599999999997</v>
      </c>
      <c r="E676" s="2">
        <v>41</v>
      </c>
      <c r="F676" s="2">
        <v>0</v>
      </c>
      <c r="G676" s="4" t="str">
        <f t="shared" si="50"/>
        <v>NO</v>
      </c>
      <c r="H676" s="4" t="str">
        <f t="shared" si="51"/>
        <v>TEMPLADO</v>
      </c>
      <c r="I676" s="4" t="str">
        <f t="shared" si="52"/>
        <v>NINGUNO</v>
      </c>
      <c r="J676" s="4" t="str">
        <f t="shared" si="53"/>
        <v>SECO</v>
      </c>
      <c r="K676" s="95" t="b">
        <f t="shared" si="54"/>
        <v>0</v>
      </c>
    </row>
    <row r="677" spans="1:11">
      <c r="A677" s="2" t="s">
        <v>241</v>
      </c>
      <c r="B677" s="2" t="s">
        <v>242</v>
      </c>
      <c r="C677" s="2">
        <v>42.360599999999998</v>
      </c>
      <c r="D677" s="2">
        <v>-71.010599999999997</v>
      </c>
      <c r="E677" s="2">
        <v>65</v>
      </c>
      <c r="F677" s="2">
        <v>0</v>
      </c>
      <c r="G677" s="4" t="str">
        <f t="shared" si="50"/>
        <v>NO</v>
      </c>
      <c r="H677" s="4" t="str">
        <f t="shared" si="51"/>
        <v>TEMPLADO</v>
      </c>
      <c r="I677" s="4" t="str">
        <f t="shared" si="52"/>
        <v>NINGUNO</v>
      </c>
      <c r="J677" s="4" t="str">
        <f t="shared" si="53"/>
        <v>SECO</v>
      </c>
      <c r="K677" s="95" t="b">
        <f t="shared" si="54"/>
        <v>0</v>
      </c>
    </row>
    <row r="678" spans="1:11">
      <c r="A678" s="2" t="s">
        <v>241</v>
      </c>
      <c r="B678" s="2" t="s">
        <v>242</v>
      </c>
      <c r="C678" s="2">
        <v>42.360599999999998</v>
      </c>
      <c r="D678" s="2">
        <v>-71.010599999999997</v>
      </c>
      <c r="E678" s="2">
        <v>50</v>
      </c>
      <c r="F678" s="2">
        <v>0</v>
      </c>
      <c r="G678" s="4" t="str">
        <f t="shared" si="50"/>
        <v>NO</v>
      </c>
      <c r="H678" s="4" t="str">
        <f t="shared" si="51"/>
        <v>TEMPLADO</v>
      </c>
      <c r="I678" s="4" t="str">
        <f t="shared" si="52"/>
        <v>NINGUNO</v>
      </c>
      <c r="J678" s="4" t="str">
        <f t="shared" si="53"/>
        <v>SECO</v>
      </c>
      <c r="K678" s="95" t="b">
        <f t="shared" si="54"/>
        <v>0</v>
      </c>
    </row>
    <row r="679" spans="1:11">
      <c r="A679" s="2" t="s">
        <v>241</v>
      </c>
      <c r="B679" s="2" t="s">
        <v>242</v>
      </c>
      <c r="C679" s="2">
        <v>42.360599999999998</v>
      </c>
      <c r="D679" s="2">
        <v>-71.010599999999997</v>
      </c>
      <c r="E679" s="2">
        <v>51</v>
      </c>
      <c r="F679" s="2">
        <v>0</v>
      </c>
      <c r="G679" s="4" t="str">
        <f t="shared" si="50"/>
        <v>NO</v>
      </c>
      <c r="H679" s="4" t="str">
        <f t="shared" si="51"/>
        <v>TEMPLADO</v>
      </c>
      <c r="I679" s="4" t="str">
        <f t="shared" si="52"/>
        <v>NINGUNO</v>
      </c>
      <c r="J679" s="4" t="str">
        <f t="shared" si="53"/>
        <v>SECO</v>
      </c>
      <c r="K679" s="95" t="b">
        <f t="shared" si="54"/>
        <v>0</v>
      </c>
    </row>
    <row r="680" spans="1:11">
      <c r="A680" s="2" t="s">
        <v>241</v>
      </c>
      <c r="B680" s="2" t="s">
        <v>242</v>
      </c>
      <c r="C680" s="2">
        <v>42.360599999999998</v>
      </c>
      <c r="D680" s="2">
        <v>-71.010599999999997</v>
      </c>
      <c r="E680" s="2">
        <v>42</v>
      </c>
      <c r="F680" s="2">
        <v>267</v>
      </c>
      <c r="G680" s="4" t="str">
        <f t="shared" si="50"/>
        <v>NO</v>
      </c>
      <c r="H680" s="4" t="str">
        <f t="shared" si="51"/>
        <v>TEMPLADO</v>
      </c>
      <c r="I680" s="4" t="str">
        <f t="shared" si="52"/>
        <v>LLUVIA</v>
      </c>
      <c r="J680" s="4" t="str">
        <f t="shared" si="53"/>
        <v>HUMEDO</v>
      </c>
      <c r="K680" s="95" t="b">
        <f t="shared" si="54"/>
        <v>0</v>
      </c>
    </row>
    <row r="681" spans="1:11">
      <c r="A681" s="2" t="s">
        <v>241</v>
      </c>
      <c r="B681" s="2" t="s">
        <v>242</v>
      </c>
      <c r="C681" s="2">
        <v>42.360599999999998</v>
      </c>
      <c r="D681" s="2">
        <v>-71.010599999999997</v>
      </c>
      <c r="E681" s="2">
        <v>68</v>
      </c>
      <c r="F681" s="2">
        <v>0</v>
      </c>
      <c r="G681" s="4" t="str">
        <f t="shared" si="50"/>
        <v>NO</v>
      </c>
      <c r="H681" s="4" t="str">
        <f t="shared" si="51"/>
        <v>TEMPLADO</v>
      </c>
      <c r="I681" s="4" t="str">
        <f t="shared" si="52"/>
        <v>NINGUNO</v>
      </c>
      <c r="J681" s="4" t="str">
        <f t="shared" si="53"/>
        <v>SECO</v>
      </c>
      <c r="K681" s="95" t="b">
        <f t="shared" si="54"/>
        <v>0</v>
      </c>
    </row>
    <row r="682" spans="1:11">
      <c r="A682" s="2" t="s">
        <v>241</v>
      </c>
      <c r="B682" s="2" t="s">
        <v>242</v>
      </c>
      <c r="C682" s="2">
        <v>42.360599999999998</v>
      </c>
      <c r="D682" s="2">
        <v>-71.010599999999997</v>
      </c>
      <c r="E682" s="2">
        <v>70</v>
      </c>
      <c r="F682" s="2">
        <v>0</v>
      </c>
      <c r="G682" s="4" t="str">
        <f t="shared" si="50"/>
        <v>NO</v>
      </c>
      <c r="H682" s="4" t="str">
        <f t="shared" si="51"/>
        <v>TEMPLADO</v>
      </c>
      <c r="I682" s="4" t="str">
        <f t="shared" si="52"/>
        <v>NINGUNO</v>
      </c>
      <c r="J682" s="4" t="str">
        <f t="shared" si="53"/>
        <v>SECO</v>
      </c>
      <c r="K682" s="95" t="b">
        <f t="shared" si="54"/>
        <v>0</v>
      </c>
    </row>
    <row r="683" spans="1:11">
      <c r="A683" s="2" t="s">
        <v>241</v>
      </c>
      <c r="B683" s="2" t="s">
        <v>242</v>
      </c>
      <c r="C683" s="2">
        <v>42.360599999999998</v>
      </c>
      <c r="D683" s="2">
        <v>-71.010599999999997</v>
      </c>
      <c r="E683" s="2">
        <v>48</v>
      </c>
      <c r="F683" s="2">
        <v>0</v>
      </c>
      <c r="G683" s="4" t="str">
        <f t="shared" si="50"/>
        <v>NO</v>
      </c>
      <c r="H683" s="4" t="str">
        <f t="shared" si="51"/>
        <v>TEMPLADO</v>
      </c>
      <c r="I683" s="4" t="str">
        <f t="shared" si="52"/>
        <v>NINGUNO</v>
      </c>
      <c r="J683" s="4" t="str">
        <f t="shared" si="53"/>
        <v>SECO</v>
      </c>
      <c r="K683" s="95" t="b">
        <f t="shared" si="54"/>
        <v>0</v>
      </c>
    </row>
    <row r="684" spans="1:11">
      <c r="A684" s="2" t="s">
        <v>241</v>
      </c>
      <c r="B684" s="2" t="s">
        <v>242</v>
      </c>
      <c r="C684" s="2">
        <v>42.360599999999998</v>
      </c>
      <c r="D684" s="2">
        <v>-71.010599999999997</v>
      </c>
      <c r="E684" s="2">
        <v>53</v>
      </c>
      <c r="F684" s="2">
        <v>0</v>
      </c>
      <c r="G684" s="4" t="str">
        <f t="shared" si="50"/>
        <v>NO</v>
      </c>
      <c r="H684" s="4" t="str">
        <f t="shared" si="51"/>
        <v>TEMPLADO</v>
      </c>
      <c r="I684" s="4" t="str">
        <f t="shared" si="52"/>
        <v>NINGUNO</v>
      </c>
      <c r="J684" s="4" t="str">
        <f t="shared" si="53"/>
        <v>SECO</v>
      </c>
      <c r="K684" s="95" t="b">
        <f t="shared" si="54"/>
        <v>0</v>
      </c>
    </row>
    <row r="685" spans="1:11">
      <c r="A685" s="2" t="s">
        <v>241</v>
      </c>
      <c r="B685" s="2" t="s">
        <v>242</v>
      </c>
      <c r="C685" s="2">
        <v>42.360599999999998</v>
      </c>
      <c r="D685" s="2">
        <v>-71.010599999999997</v>
      </c>
      <c r="E685" s="2">
        <v>55</v>
      </c>
      <c r="F685" s="2">
        <v>0</v>
      </c>
      <c r="G685" s="4" t="str">
        <f t="shared" si="50"/>
        <v>NO</v>
      </c>
      <c r="H685" s="4" t="str">
        <f t="shared" si="51"/>
        <v>TEMPLADO</v>
      </c>
      <c r="I685" s="4" t="str">
        <f t="shared" si="52"/>
        <v>NINGUNO</v>
      </c>
      <c r="J685" s="4" t="str">
        <f t="shared" si="53"/>
        <v>SECO</v>
      </c>
      <c r="K685" s="95" t="b">
        <f t="shared" si="54"/>
        <v>0</v>
      </c>
    </row>
    <row r="686" spans="1:11">
      <c r="A686" s="2" t="s">
        <v>241</v>
      </c>
      <c r="B686" s="2" t="s">
        <v>242</v>
      </c>
      <c r="C686" s="2">
        <v>42.360599999999998</v>
      </c>
      <c r="D686" s="2">
        <v>-71.010599999999997</v>
      </c>
      <c r="E686" s="2">
        <v>56</v>
      </c>
      <c r="F686" s="2">
        <v>198</v>
      </c>
      <c r="G686" s="4" t="str">
        <f t="shared" si="50"/>
        <v>NO</v>
      </c>
      <c r="H686" s="4" t="str">
        <f t="shared" si="51"/>
        <v>TEMPLADO</v>
      </c>
      <c r="I686" s="4" t="str">
        <f t="shared" si="52"/>
        <v>LLUVIA</v>
      </c>
      <c r="J686" s="4" t="str">
        <f t="shared" si="53"/>
        <v>HUMEDO</v>
      </c>
      <c r="K686" s="95" t="b">
        <f t="shared" si="54"/>
        <v>0</v>
      </c>
    </row>
    <row r="687" spans="1:11">
      <c r="A687" s="2" t="s">
        <v>241</v>
      </c>
      <c r="B687" s="2" t="s">
        <v>242</v>
      </c>
      <c r="C687" s="2">
        <v>42.360599999999998</v>
      </c>
      <c r="D687" s="2">
        <v>-71.010599999999997</v>
      </c>
      <c r="E687" s="2">
        <v>51</v>
      </c>
      <c r="F687" s="2">
        <v>33</v>
      </c>
      <c r="G687" s="4" t="str">
        <f t="shared" si="50"/>
        <v>NO</v>
      </c>
      <c r="H687" s="4" t="str">
        <f t="shared" si="51"/>
        <v>TEMPLADO</v>
      </c>
      <c r="I687" s="4" t="str">
        <f t="shared" si="52"/>
        <v>LLUVIA</v>
      </c>
      <c r="J687" s="4" t="str">
        <f t="shared" si="53"/>
        <v>HUMEDO</v>
      </c>
      <c r="K687" s="95" t="b">
        <f t="shared" si="54"/>
        <v>0</v>
      </c>
    </row>
    <row r="688" spans="1:11">
      <c r="A688" s="2" t="s">
        <v>241</v>
      </c>
      <c r="B688" s="2" t="s">
        <v>242</v>
      </c>
      <c r="C688" s="2">
        <v>42.360599999999998</v>
      </c>
      <c r="D688" s="2">
        <v>-71.010599999999997</v>
      </c>
      <c r="E688" s="2">
        <v>56</v>
      </c>
      <c r="F688" s="2">
        <v>0</v>
      </c>
      <c r="G688" s="4" t="str">
        <f t="shared" si="50"/>
        <v>NO</v>
      </c>
      <c r="H688" s="4" t="str">
        <f t="shared" si="51"/>
        <v>TEMPLADO</v>
      </c>
      <c r="I688" s="4" t="str">
        <f t="shared" si="52"/>
        <v>NINGUNO</v>
      </c>
      <c r="J688" s="4" t="str">
        <f t="shared" si="53"/>
        <v>SECO</v>
      </c>
      <c r="K688" s="95" t="b">
        <f t="shared" si="54"/>
        <v>0</v>
      </c>
    </row>
    <row r="689" spans="1:11">
      <c r="A689" s="2" t="s">
        <v>241</v>
      </c>
      <c r="B689" s="2" t="s">
        <v>242</v>
      </c>
      <c r="C689" s="2">
        <v>42.360599999999998</v>
      </c>
      <c r="D689" s="2">
        <v>-71.010599999999997</v>
      </c>
      <c r="E689" s="2">
        <v>65</v>
      </c>
      <c r="F689" s="2">
        <v>0</v>
      </c>
      <c r="G689" s="4" t="str">
        <f t="shared" si="50"/>
        <v>NO</v>
      </c>
      <c r="H689" s="4" t="str">
        <f t="shared" si="51"/>
        <v>TEMPLADO</v>
      </c>
      <c r="I689" s="4" t="str">
        <f t="shared" si="52"/>
        <v>NINGUNO</v>
      </c>
      <c r="J689" s="4" t="str">
        <f t="shared" si="53"/>
        <v>SECO</v>
      </c>
      <c r="K689" s="95" t="b">
        <f t="shared" si="54"/>
        <v>0</v>
      </c>
    </row>
    <row r="690" spans="1:11">
      <c r="A690" s="2" t="s">
        <v>241</v>
      </c>
      <c r="B690" s="2" t="s">
        <v>242</v>
      </c>
      <c r="C690" s="2">
        <v>42.360599999999998</v>
      </c>
      <c r="D690" s="2">
        <v>-71.010599999999997</v>
      </c>
      <c r="E690" s="2">
        <v>43</v>
      </c>
      <c r="F690" s="2">
        <v>0</v>
      </c>
      <c r="G690" s="4" t="str">
        <f t="shared" si="50"/>
        <v>NO</v>
      </c>
      <c r="H690" s="4" t="str">
        <f t="shared" si="51"/>
        <v>TEMPLADO</v>
      </c>
      <c r="I690" s="4" t="str">
        <f t="shared" si="52"/>
        <v>NINGUNO</v>
      </c>
      <c r="J690" s="4" t="str">
        <f t="shared" si="53"/>
        <v>SECO</v>
      </c>
      <c r="K690" s="95" t="b">
        <f t="shared" si="54"/>
        <v>0</v>
      </c>
    </row>
    <row r="691" spans="1:11">
      <c r="A691" s="2" t="s">
        <v>241</v>
      </c>
      <c r="B691" s="2" t="s">
        <v>242</v>
      </c>
      <c r="C691" s="2">
        <v>42.360599999999998</v>
      </c>
      <c r="D691" s="2">
        <v>-71.010599999999997</v>
      </c>
      <c r="E691" s="2">
        <v>68</v>
      </c>
      <c r="F691" s="2">
        <v>0</v>
      </c>
      <c r="G691" s="4" t="str">
        <f t="shared" si="50"/>
        <v>NO</v>
      </c>
      <c r="H691" s="4" t="str">
        <f t="shared" si="51"/>
        <v>TEMPLADO</v>
      </c>
      <c r="I691" s="4" t="str">
        <f t="shared" si="52"/>
        <v>NINGUNO</v>
      </c>
      <c r="J691" s="4" t="str">
        <f t="shared" si="53"/>
        <v>SECO</v>
      </c>
      <c r="K691" s="95" t="b">
        <f t="shared" si="54"/>
        <v>0</v>
      </c>
    </row>
    <row r="692" spans="1:11">
      <c r="A692" s="2" t="s">
        <v>241</v>
      </c>
      <c r="B692" s="2" t="s">
        <v>242</v>
      </c>
      <c r="C692" s="2">
        <v>42.360599999999998</v>
      </c>
      <c r="D692" s="2">
        <v>-71.010599999999997</v>
      </c>
      <c r="E692" s="2">
        <v>51</v>
      </c>
      <c r="F692" s="2">
        <v>8</v>
      </c>
      <c r="G692" s="4" t="str">
        <f t="shared" si="50"/>
        <v>NO</v>
      </c>
      <c r="H692" s="4" t="str">
        <f t="shared" si="51"/>
        <v>TEMPLADO</v>
      </c>
      <c r="I692" s="4" t="str">
        <f t="shared" si="52"/>
        <v>LLUVIA</v>
      </c>
      <c r="J692" s="4" t="str">
        <f t="shared" si="53"/>
        <v>HUMEDO</v>
      </c>
      <c r="K692" s="95" t="b">
        <f t="shared" si="54"/>
        <v>0</v>
      </c>
    </row>
    <row r="693" spans="1:11">
      <c r="A693" s="2" t="s">
        <v>241</v>
      </c>
      <c r="B693" s="2" t="s">
        <v>242</v>
      </c>
      <c r="C693" s="2">
        <v>42.360599999999998</v>
      </c>
      <c r="D693" s="2">
        <v>-71.010599999999997</v>
      </c>
      <c r="E693" s="2">
        <v>55</v>
      </c>
      <c r="F693" s="2">
        <v>371</v>
      </c>
      <c r="G693" s="4" t="str">
        <f t="shared" si="50"/>
        <v>NO</v>
      </c>
      <c r="H693" s="4" t="str">
        <f t="shared" si="51"/>
        <v>TEMPLADO</v>
      </c>
      <c r="I693" s="4" t="str">
        <f t="shared" si="52"/>
        <v>LLUVIA</v>
      </c>
      <c r="J693" s="4" t="str">
        <f t="shared" si="53"/>
        <v>HUMEDO</v>
      </c>
      <c r="K693" s="95" t="b">
        <f t="shared" si="54"/>
        <v>0</v>
      </c>
    </row>
    <row r="694" spans="1:11">
      <c r="A694" s="2" t="s">
        <v>241</v>
      </c>
      <c r="B694" s="2" t="s">
        <v>242</v>
      </c>
      <c r="C694" s="2">
        <v>42.360599999999998</v>
      </c>
      <c r="D694" s="2">
        <v>-71.010599999999997</v>
      </c>
      <c r="E694" s="2">
        <v>49</v>
      </c>
      <c r="F694" s="2">
        <v>0</v>
      </c>
      <c r="G694" s="4" t="str">
        <f t="shared" si="50"/>
        <v>NO</v>
      </c>
      <c r="H694" s="4" t="str">
        <f t="shared" si="51"/>
        <v>TEMPLADO</v>
      </c>
      <c r="I694" s="4" t="str">
        <f t="shared" si="52"/>
        <v>NINGUNO</v>
      </c>
      <c r="J694" s="4" t="str">
        <f t="shared" si="53"/>
        <v>SECO</v>
      </c>
      <c r="K694" s="95" t="b">
        <f t="shared" si="54"/>
        <v>0</v>
      </c>
    </row>
    <row r="695" spans="1:11">
      <c r="A695" s="2" t="s">
        <v>241</v>
      </c>
      <c r="B695" s="2" t="s">
        <v>242</v>
      </c>
      <c r="C695" s="2">
        <v>42.360599999999998</v>
      </c>
      <c r="D695" s="2">
        <v>-71.010599999999997</v>
      </c>
      <c r="E695" s="2">
        <v>49</v>
      </c>
      <c r="F695" s="2">
        <v>0</v>
      </c>
      <c r="G695" s="4" t="str">
        <f t="shared" si="50"/>
        <v>NO</v>
      </c>
      <c r="H695" s="4" t="str">
        <f t="shared" si="51"/>
        <v>TEMPLADO</v>
      </c>
      <c r="I695" s="4" t="str">
        <f t="shared" si="52"/>
        <v>NINGUNO</v>
      </c>
      <c r="J695" s="4" t="str">
        <f t="shared" si="53"/>
        <v>SECO</v>
      </c>
      <c r="K695" s="95" t="b">
        <f t="shared" si="54"/>
        <v>0</v>
      </c>
    </row>
    <row r="696" spans="1:11">
      <c r="A696" s="2" t="s">
        <v>241</v>
      </c>
      <c r="B696" s="2" t="s">
        <v>242</v>
      </c>
      <c r="C696" s="2">
        <v>42.360599999999998</v>
      </c>
      <c r="D696" s="2">
        <v>-71.010599999999997</v>
      </c>
      <c r="E696" s="2">
        <v>41</v>
      </c>
      <c r="F696" s="2">
        <v>0</v>
      </c>
      <c r="G696" s="4" t="str">
        <f t="shared" si="50"/>
        <v>NO</v>
      </c>
      <c r="H696" s="4" t="str">
        <f t="shared" si="51"/>
        <v>TEMPLADO</v>
      </c>
      <c r="I696" s="4" t="str">
        <f t="shared" si="52"/>
        <v>NINGUNO</v>
      </c>
      <c r="J696" s="4" t="str">
        <f t="shared" si="53"/>
        <v>SECO</v>
      </c>
      <c r="K696" s="95" t="b">
        <f t="shared" si="54"/>
        <v>0</v>
      </c>
    </row>
    <row r="697" spans="1:11">
      <c r="A697" s="2" t="s">
        <v>241</v>
      </c>
      <c r="B697" s="2" t="s">
        <v>242</v>
      </c>
      <c r="C697" s="2">
        <v>42.360599999999998</v>
      </c>
      <c r="D697" s="2">
        <v>-71.010599999999997</v>
      </c>
      <c r="E697" s="2">
        <v>69</v>
      </c>
      <c r="F697" s="2">
        <v>0</v>
      </c>
      <c r="G697" s="4" t="str">
        <f t="shared" si="50"/>
        <v>NO</v>
      </c>
      <c r="H697" s="4" t="str">
        <f t="shared" si="51"/>
        <v>TEMPLADO</v>
      </c>
      <c r="I697" s="4" t="str">
        <f t="shared" si="52"/>
        <v>NINGUNO</v>
      </c>
      <c r="J697" s="4" t="str">
        <f t="shared" si="53"/>
        <v>SECO</v>
      </c>
      <c r="K697" s="95" t="b">
        <f t="shared" si="54"/>
        <v>0</v>
      </c>
    </row>
    <row r="698" spans="1:11">
      <c r="A698" s="2" t="s">
        <v>241</v>
      </c>
      <c r="B698" s="2" t="s">
        <v>242</v>
      </c>
      <c r="C698" s="2">
        <v>42.360599999999998</v>
      </c>
      <c r="D698" s="2">
        <v>-71.010599999999997</v>
      </c>
      <c r="E698" s="2">
        <v>49</v>
      </c>
      <c r="F698" s="2">
        <v>0</v>
      </c>
      <c r="G698" s="4" t="str">
        <f t="shared" si="50"/>
        <v>NO</v>
      </c>
      <c r="H698" s="4" t="str">
        <f t="shared" si="51"/>
        <v>TEMPLADO</v>
      </c>
      <c r="I698" s="4" t="str">
        <f t="shared" si="52"/>
        <v>NINGUNO</v>
      </c>
      <c r="J698" s="4" t="str">
        <f t="shared" si="53"/>
        <v>SECO</v>
      </c>
      <c r="K698" s="95" t="b">
        <f t="shared" si="54"/>
        <v>0</v>
      </c>
    </row>
    <row r="699" spans="1:11">
      <c r="A699" s="2" t="s">
        <v>241</v>
      </c>
      <c r="B699" s="2" t="s">
        <v>242</v>
      </c>
      <c r="C699" s="2">
        <v>42.360599999999998</v>
      </c>
      <c r="D699" s="2">
        <v>-71.010599999999997</v>
      </c>
      <c r="E699" s="2">
        <v>50</v>
      </c>
      <c r="F699" s="2">
        <v>15</v>
      </c>
      <c r="G699" s="4" t="str">
        <f t="shared" si="50"/>
        <v>NO</v>
      </c>
      <c r="H699" s="4" t="str">
        <f t="shared" si="51"/>
        <v>TEMPLADO</v>
      </c>
      <c r="I699" s="4" t="str">
        <f t="shared" si="52"/>
        <v>LLUVIA</v>
      </c>
      <c r="J699" s="4" t="str">
        <f t="shared" si="53"/>
        <v>HUMEDO</v>
      </c>
      <c r="K699" s="95" t="b">
        <f t="shared" si="54"/>
        <v>0</v>
      </c>
    </row>
    <row r="700" spans="1:11">
      <c r="A700" s="2" t="s">
        <v>241</v>
      </c>
      <c r="B700" s="2" t="s">
        <v>242</v>
      </c>
      <c r="C700" s="2">
        <v>42.360599999999998</v>
      </c>
      <c r="D700" s="2">
        <v>-71.010599999999997</v>
      </c>
      <c r="E700" s="2">
        <v>58</v>
      </c>
      <c r="F700" s="2">
        <v>178</v>
      </c>
      <c r="G700" s="4" t="str">
        <f t="shared" si="50"/>
        <v>NO</v>
      </c>
      <c r="H700" s="4" t="str">
        <f t="shared" si="51"/>
        <v>TEMPLADO</v>
      </c>
      <c r="I700" s="4" t="str">
        <f t="shared" si="52"/>
        <v>LLUVIA</v>
      </c>
      <c r="J700" s="4" t="str">
        <f t="shared" si="53"/>
        <v>HUMEDO</v>
      </c>
      <c r="K700" s="95" t="b">
        <f t="shared" si="54"/>
        <v>0</v>
      </c>
    </row>
    <row r="701" spans="1:11">
      <c r="A701" s="2" t="s">
        <v>241</v>
      </c>
      <c r="B701" s="2" t="s">
        <v>242</v>
      </c>
      <c r="C701" s="2">
        <v>42.360599999999998</v>
      </c>
      <c r="D701" s="2">
        <v>-71.010599999999997</v>
      </c>
      <c r="E701" s="2">
        <v>37</v>
      </c>
      <c r="F701" s="2">
        <v>0</v>
      </c>
      <c r="G701" s="4" t="str">
        <f t="shared" si="50"/>
        <v>NO</v>
      </c>
      <c r="H701" s="4" t="str">
        <f t="shared" si="51"/>
        <v>FRIO</v>
      </c>
      <c r="I701" s="4" t="str">
        <f t="shared" si="52"/>
        <v>NINGUNO</v>
      </c>
      <c r="J701" s="4" t="str">
        <f t="shared" si="53"/>
        <v>SECO</v>
      </c>
      <c r="K701" s="95" t="b">
        <f t="shared" si="54"/>
        <v>0</v>
      </c>
    </row>
    <row r="702" spans="1:11">
      <c r="A702" s="2" t="s">
        <v>241</v>
      </c>
      <c r="B702" s="2" t="s">
        <v>242</v>
      </c>
      <c r="C702" s="2">
        <v>42.360599999999998</v>
      </c>
      <c r="D702" s="2">
        <v>-71.010599999999997</v>
      </c>
      <c r="E702" s="2">
        <v>11</v>
      </c>
      <c r="F702" s="2">
        <v>0</v>
      </c>
      <c r="G702" s="4" t="str">
        <f t="shared" si="50"/>
        <v>SI</v>
      </c>
      <c r="H702" s="4" t="str">
        <f t="shared" si="51"/>
        <v>FRIO</v>
      </c>
      <c r="I702" s="4" t="str">
        <f t="shared" si="52"/>
        <v>NINGUNO</v>
      </c>
      <c r="J702" s="4" t="str">
        <f t="shared" si="53"/>
        <v>SECO</v>
      </c>
      <c r="K702" s="95" t="b">
        <f t="shared" si="54"/>
        <v>0</v>
      </c>
    </row>
    <row r="703" spans="1:11">
      <c r="A703" s="2" t="s">
        <v>241</v>
      </c>
      <c r="B703" s="2" t="s">
        <v>242</v>
      </c>
      <c r="C703" s="2">
        <v>42.360599999999998</v>
      </c>
      <c r="D703" s="2">
        <v>-71.010599999999997</v>
      </c>
      <c r="E703" s="2">
        <v>42</v>
      </c>
      <c r="F703" s="2">
        <v>0</v>
      </c>
      <c r="G703" s="4" t="str">
        <f t="shared" si="50"/>
        <v>NO</v>
      </c>
      <c r="H703" s="4" t="str">
        <f t="shared" si="51"/>
        <v>TEMPLADO</v>
      </c>
      <c r="I703" s="4" t="str">
        <f t="shared" si="52"/>
        <v>NINGUNO</v>
      </c>
      <c r="J703" s="4" t="str">
        <f t="shared" si="53"/>
        <v>SECO</v>
      </c>
      <c r="K703" s="95" t="b">
        <f t="shared" si="54"/>
        <v>0</v>
      </c>
    </row>
    <row r="704" spans="1:11">
      <c r="A704" s="2" t="s">
        <v>241</v>
      </c>
      <c r="B704" s="2" t="s">
        <v>242</v>
      </c>
      <c r="C704" s="2">
        <v>42.360599999999998</v>
      </c>
      <c r="D704" s="2">
        <v>-71.010599999999997</v>
      </c>
      <c r="E704" s="2">
        <v>41</v>
      </c>
      <c r="F704" s="2">
        <v>0</v>
      </c>
      <c r="G704" s="4" t="str">
        <f t="shared" si="50"/>
        <v>NO</v>
      </c>
      <c r="H704" s="4" t="str">
        <f t="shared" si="51"/>
        <v>TEMPLADO</v>
      </c>
      <c r="I704" s="4" t="str">
        <f t="shared" si="52"/>
        <v>NINGUNO</v>
      </c>
      <c r="J704" s="4" t="str">
        <f t="shared" si="53"/>
        <v>SECO</v>
      </c>
      <c r="K704" s="95" t="b">
        <f t="shared" si="54"/>
        <v>0</v>
      </c>
    </row>
    <row r="705" spans="1:11">
      <c r="A705" s="2" t="s">
        <v>241</v>
      </c>
      <c r="B705" s="2" t="s">
        <v>242</v>
      </c>
      <c r="C705" s="2">
        <v>42.360599999999998</v>
      </c>
      <c r="D705" s="2">
        <v>-71.010599999999997</v>
      </c>
      <c r="E705" s="2">
        <v>33</v>
      </c>
      <c r="F705" s="2">
        <v>0</v>
      </c>
      <c r="G705" s="4" t="str">
        <f t="shared" si="50"/>
        <v>NO</v>
      </c>
      <c r="H705" s="4" t="str">
        <f t="shared" si="51"/>
        <v>FRIO</v>
      </c>
      <c r="I705" s="4" t="str">
        <f t="shared" si="52"/>
        <v>NINGUNO</v>
      </c>
      <c r="J705" s="4" t="str">
        <f t="shared" si="53"/>
        <v>SECO</v>
      </c>
      <c r="K705" s="95" t="b">
        <f t="shared" si="54"/>
        <v>0</v>
      </c>
    </row>
    <row r="706" spans="1:11">
      <c r="A706" s="2" t="s">
        <v>241</v>
      </c>
      <c r="B706" s="2" t="s">
        <v>242</v>
      </c>
      <c r="C706" s="2">
        <v>42.360599999999998</v>
      </c>
      <c r="D706" s="2">
        <v>-71.010599999999997</v>
      </c>
      <c r="E706" s="2">
        <v>41</v>
      </c>
      <c r="F706" s="2">
        <v>23</v>
      </c>
      <c r="G706" s="4" t="str">
        <f t="shared" si="50"/>
        <v>NO</v>
      </c>
      <c r="H706" s="4" t="str">
        <f t="shared" si="51"/>
        <v>TEMPLADO</v>
      </c>
      <c r="I706" s="4" t="str">
        <f t="shared" si="52"/>
        <v>LLUVIA</v>
      </c>
      <c r="J706" s="4" t="str">
        <f t="shared" si="53"/>
        <v>HUMEDO</v>
      </c>
      <c r="K706" s="95" t="b">
        <f t="shared" si="54"/>
        <v>0</v>
      </c>
    </row>
    <row r="707" spans="1:11">
      <c r="A707" s="2" t="s">
        <v>241</v>
      </c>
      <c r="B707" s="2" t="s">
        <v>242</v>
      </c>
      <c r="C707" s="2">
        <v>42.360599999999998</v>
      </c>
      <c r="D707" s="2">
        <v>-71.010599999999997</v>
      </c>
      <c r="E707" s="2">
        <v>22</v>
      </c>
      <c r="F707" s="2">
        <v>406</v>
      </c>
      <c r="G707" s="4" t="str">
        <f t="shared" ref="G707:G770" si="55">IFERROR(IF(E707&lt;32,"SI","NO"),"OTRO")</f>
        <v>SI</v>
      </c>
      <c r="H707" s="4" t="str">
        <f t="shared" ref="H707:H770" si="56">IFERROR(IF(E707&lt;40,"FRIO",IF(E707&gt;80,"CALIENTE","TEMPLADO")),"OTRO")</f>
        <v>FRIO</v>
      </c>
      <c r="I707" s="4" t="str">
        <f t="shared" ref="I707:I770" si="57">IF(AND(F707&gt;0,G707="SI"),"NIEVE",IF(AND(F707&gt;0,G707="NO"),"LLUVIA","NINGUNO"))</f>
        <v>NIEVE</v>
      </c>
      <c r="J707" s="4" t="str">
        <f t="shared" ref="J707:J770" si="58">IF(F707&lt;&gt;0,"HUMEDO","SECO")</f>
        <v>HUMEDO</v>
      </c>
      <c r="K707" s="95" t="b">
        <f t="shared" ref="K707:K770" si="59">OR(ISBLANK(E707),ISERROR(E707))</f>
        <v>0</v>
      </c>
    </row>
    <row r="708" spans="1:11">
      <c r="A708" s="2" t="s">
        <v>241</v>
      </c>
      <c r="B708" s="2" t="s">
        <v>242</v>
      </c>
      <c r="C708" s="2">
        <v>42.360599999999998</v>
      </c>
      <c r="D708" s="2">
        <v>-71.010599999999997</v>
      </c>
      <c r="E708" s="2">
        <v>17</v>
      </c>
      <c r="F708" s="2">
        <v>226</v>
      </c>
      <c r="G708" s="4" t="str">
        <f t="shared" si="55"/>
        <v>SI</v>
      </c>
      <c r="H708" s="4" t="str">
        <f t="shared" si="56"/>
        <v>FRIO</v>
      </c>
      <c r="I708" s="4" t="str">
        <f t="shared" si="57"/>
        <v>NIEVE</v>
      </c>
      <c r="J708" s="4" t="str">
        <f t="shared" si="58"/>
        <v>HUMEDO</v>
      </c>
      <c r="K708" s="95" t="b">
        <f t="shared" si="59"/>
        <v>0</v>
      </c>
    </row>
    <row r="709" spans="1:11">
      <c r="A709" s="2" t="s">
        <v>241</v>
      </c>
      <c r="B709" s="2" t="s">
        <v>242</v>
      </c>
      <c r="C709" s="2">
        <v>42.360599999999998</v>
      </c>
      <c r="D709" s="2">
        <v>-71.010599999999997</v>
      </c>
      <c r="E709" s="2">
        <v>36</v>
      </c>
      <c r="F709" s="2">
        <v>0</v>
      </c>
      <c r="G709" s="4" t="str">
        <f t="shared" si="55"/>
        <v>NO</v>
      </c>
      <c r="H709" s="4" t="str">
        <f t="shared" si="56"/>
        <v>FRIO</v>
      </c>
      <c r="I709" s="4" t="str">
        <f t="shared" si="57"/>
        <v>NINGUNO</v>
      </c>
      <c r="J709" s="4" t="str">
        <f t="shared" si="58"/>
        <v>SECO</v>
      </c>
      <c r="K709" s="95" t="b">
        <f t="shared" si="59"/>
        <v>0</v>
      </c>
    </row>
    <row r="710" spans="1:11">
      <c r="A710" s="2" t="s">
        <v>241</v>
      </c>
      <c r="B710" s="2" t="s">
        <v>242</v>
      </c>
      <c r="C710" s="2">
        <v>42.360599999999998</v>
      </c>
      <c r="D710" s="2">
        <v>-71.010599999999997</v>
      </c>
      <c r="E710" s="2">
        <v>16</v>
      </c>
      <c r="F710" s="2">
        <v>0</v>
      </c>
      <c r="G710" s="4" t="str">
        <f t="shared" si="55"/>
        <v>SI</v>
      </c>
      <c r="H710" s="4" t="str">
        <f t="shared" si="56"/>
        <v>FRIO</v>
      </c>
      <c r="I710" s="4" t="str">
        <f t="shared" si="57"/>
        <v>NINGUNO</v>
      </c>
      <c r="J710" s="4" t="str">
        <f t="shared" si="58"/>
        <v>SECO</v>
      </c>
      <c r="K710" s="95" t="b">
        <f t="shared" si="59"/>
        <v>0</v>
      </c>
    </row>
    <row r="711" spans="1:11">
      <c r="A711" s="2" t="s">
        <v>241</v>
      </c>
      <c r="B711" s="2" t="s">
        <v>242</v>
      </c>
      <c r="C711" s="2">
        <v>42.360599999999998</v>
      </c>
      <c r="D711" s="2">
        <v>-71.010599999999997</v>
      </c>
      <c r="E711" s="2">
        <v>13</v>
      </c>
      <c r="F711" s="2">
        <v>0</v>
      </c>
      <c r="G711" s="4" t="str">
        <f t="shared" si="55"/>
        <v>SI</v>
      </c>
      <c r="H711" s="4" t="str">
        <f t="shared" si="56"/>
        <v>FRIO</v>
      </c>
      <c r="I711" s="4" t="str">
        <f t="shared" si="57"/>
        <v>NINGUNO</v>
      </c>
      <c r="J711" s="4" t="str">
        <f t="shared" si="58"/>
        <v>SECO</v>
      </c>
      <c r="K711" s="95" t="b">
        <f t="shared" si="59"/>
        <v>0</v>
      </c>
    </row>
    <row r="712" spans="1:11">
      <c r="A712" s="2" t="s">
        <v>241</v>
      </c>
      <c r="B712" s="2" t="s">
        <v>242</v>
      </c>
      <c r="C712" s="2">
        <v>42.360599999999998</v>
      </c>
      <c r="D712" s="2">
        <v>-71.010599999999997</v>
      </c>
      <c r="E712" s="2">
        <v>11</v>
      </c>
      <c r="F712" s="2">
        <v>0</v>
      </c>
      <c r="G712" s="4" t="str">
        <f t="shared" si="55"/>
        <v>SI</v>
      </c>
      <c r="H712" s="4" t="str">
        <f t="shared" si="56"/>
        <v>FRIO</v>
      </c>
      <c r="I712" s="4" t="str">
        <f t="shared" si="57"/>
        <v>NINGUNO</v>
      </c>
      <c r="J712" s="4" t="str">
        <f t="shared" si="58"/>
        <v>SECO</v>
      </c>
      <c r="K712" s="95" t="b">
        <f t="shared" si="59"/>
        <v>0</v>
      </c>
    </row>
    <row r="713" spans="1:11">
      <c r="A713" s="2" t="s">
        <v>241</v>
      </c>
      <c r="B713" s="2" t="s">
        <v>242</v>
      </c>
      <c r="C713" s="2">
        <v>42.360599999999998</v>
      </c>
      <c r="D713" s="2">
        <v>-71.010599999999997</v>
      </c>
      <c r="E713" s="2">
        <v>43</v>
      </c>
      <c r="F713" s="2">
        <v>0</v>
      </c>
      <c r="G713" s="4" t="str">
        <f t="shared" si="55"/>
        <v>NO</v>
      </c>
      <c r="H713" s="4" t="str">
        <f t="shared" si="56"/>
        <v>TEMPLADO</v>
      </c>
      <c r="I713" s="4" t="str">
        <f t="shared" si="57"/>
        <v>NINGUNO</v>
      </c>
      <c r="J713" s="4" t="str">
        <f t="shared" si="58"/>
        <v>SECO</v>
      </c>
      <c r="K713" s="95" t="b">
        <f t="shared" si="59"/>
        <v>0</v>
      </c>
    </row>
    <row r="714" spans="1:11">
      <c r="A714" s="2" t="s">
        <v>241</v>
      </c>
      <c r="B714" s="2" t="s">
        <v>242</v>
      </c>
      <c r="C714" s="2">
        <v>42.360599999999998</v>
      </c>
      <c r="D714" s="2">
        <v>-71.010599999999997</v>
      </c>
      <c r="E714" s="2">
        <v>28</v>
      </c>
      <c r="F714" s="2">
        <v>0</v>
      </c>
      <c r="G714" s="4" t="str">
        <f t="shared" si="55"/>
        <v>SI</v>
      </c>
      <c r="H714" s="4" t="str">
        <f t="shared" si="56"/>
        <v>FRIO</v>
      </c>
      <c r="I714" s="4" t="str">
        <f t="shared" si="57"/>
        <v>NINGUNO</v>
      </c>
      <c r="J714" s="4" t="str">
        <f t="shared" si="58"/>
        <v>SECO</v>
      </c>
      <c r="K714" s="95" t="b">
        <f t="shared" si="59"/>
        <v>0</v>
      </c>
    </row>
    <row r="715" spans="1:11">
      <c r="A715" s="2" t="s">
        <v>241</v>
      </c>
      <c r="B715" s="2" t="s">
        <v>242</v>
      </c>
      <c r="C715" s="2">
        <v>42.360599999999998</v>
      </c>
      <c r="D715" s="2">
        <v>-71.010599999999997</v>
      </c>
      <c r="E715" s="2">
        <v>39</v>
      </c>
      <c r="F715" s="2">
        <v>13</v>
      </c>
      <c r="G715" s="4" t="str">
        <f t="shared" si="55"/>
        <v>NO</v>
      </c>
      <c r="H715" s="4" t="str">
        <f t="shared" si="56"/>
        <v>FRIO</v>
      </c>
      <c r="I715" s="4" t="str">
        <f t="shared" si="57"/>
        <v>LLUVIA</v>
      </c>
      <c r="J715" s="4" t="str">
        <f t="shared" si="58"/>
        <v>HUMEDO</v>
      </c>
      <c r="K715" s="95" t="b">
        <f t="shared" si="59"/>
        <v>0</v>
      </c>
    </row>
    <row r="716" spans="1:11">
      <c r="A716" s="2" t="s">
        <v>241</v>
      </c>
      <c r="B716" s="2" t="s">
        <v>242</v>
      </c>
      <c r="C716" s="2">
        <v>42.360599999999998</v>
      </c>
      <c r="D716" s="2">
        <v>-71.010599999999997</v>
      </c>
      <c r="E716" s="2">
        <v>22</v>
      </c>
      <c r="F716" s="2">
        <v>5</v>
      </c>
      <c r="G716" s="4" t="str">
        <f t="shared" si="55"/>
        <v>SI</v>
      </c>
      <c r="H716" s="4" t="str">
        <f t="shared" si="56"/>
        <v>FRIO</v>
      </c>
      <c r="I716" s="4" t="str">
        <f t="shared" si="57"/>
        <v>NIEVE</v>
      </c>
      <c r="J716" s="4" t="str">
        <f t="shared" si="58"/>
        <v>HUMEDO</v>
      </c>
      <c r="K716" s="95" t="b">
        <f t="shared" si="59"/>
        <v>0</v>
      </c>
    </row>
    <row r="717" spans="1:11">
      <c r="A717" s="2" t="s">
        <v>241</v>
      </c>
      <c r="B717" s="2" t="s">
        <v>242</v>
      </c>
      <c r="C717" s="2">
        <v>42.360599999999998</v>
      </c>
      <c r="D717" s="2">
        <v>-71.010599999999997</v>
      </c>
      <c r="E717" s="2">
        <v>19</v>
      </c>
      <c r="F717" s="2">
        <v>0</v>
      </c>
      <c r="G717" s="4" t="str">
        <f t="shared" si="55"/>
        <v>SI</v>
      </c>
      <c r="H717" s="4" t="str">
        <f t="shared" si="56"/>
        <v>FRIO</v>
      </c>
      <c r="I717" s="4" t="str">
        <f t="shared" si="57"/>
        <v>NINGUNO</v>
      </c>
      <c r="J717" s="4" t="str">
        <f t="shared" si="58"/>
        <v>SECO</v>
      </c>
      <c r="K717" s="95" t="b">
        <f t="shared" si="59"/>
        <v>0</v>
      </c>
    </row>
    <row r="718" spans="1:11">
      <c r="A718" s="2" t="s">
        <v>241</v>
      </c>
      <c r="B718" s="2" t="s">
        <v>242</v>
      </c>
      <c r="C718" s="2">
        <v>42.360599999999998</v>
      </c>
      <c r="D718" s="2">
        <v>-71.010599999999997</v>
      </c>
      <c r="E718" s="2">
        <v>26</v>
      </c>
      <c r="F718" s="2">
        <v>0</v>
      </c>
      <c r="G718" s="4" t="str">
        <f t="shared" si="55"/>
        <v>SI</v>
      </c>
      <c r="H718" s="4" t="str">
        <f t="shared" si="56"/>
        <v>FRIO</v>
      </c>
      <c r="I718" s="4" t="str">
        <f t="shared" si="57"/>
        <v>NINGUNO</v>
      </c>
      <c r="J718" s="4" t="str">
        <f t="shared" si="58"/>
        <v>SECO</v>
      </c>
      <c r="K718" s="95" t="b">
        <f t="shared" si="59"/>
        <v>0</v>
      </c>
    </row>
    <row r="719" spans="1:11">
      <c r="A719" s="2" t="s">
        <v>241</v>
      </c>
      <c r="B719" s="2" t="s">
        <v>242</v>
      </c>
      <c r="C719" s="2">
        <v>42.360599999999998</v>
      </c>
      <c r="D719" s="2">
        <v>-71.010599999999997</v>
      </c>
      <c r="E719" s="2">
        <v>33</v>
      </c>
      <c r="F719" s="2">
        <v>0</v>
      </c>
      <c r="G719" s="4" t="str">
        <f t="shared" si="55"/>
        <v>NO</v>
      </c>
      <c r="H719" s="4" t="str">
        <f t="shared" si="56"/>
        <v>FRIO</v>
      </c>
      <c r="I719" s="4" t="str">
        <f t="shared" si="57"/>
        <v>NINGUNO</v>
      </c>
      <c r="J719" s="4" t="str">
        <f t="shared" si="58"/>
        <v>SECO</v>
      </c>
      <c r="K719" s="95" t="b">
        <f t="shared" si="59"/>
        <v>0</v>
      </c>
    </row>
    <row r="720" spans="1:11">
      <c r="A720" s="2" t="s">
        <v>241</v>
      </c>
      <c r="B720" s="2" t="s">
        <v>242</v>
      </c>
      <c r="C720" s="2">
        <v>42.360599999999998</v>
      </c>
      <c r="D720" s="2">
        <v>-71.010599999999997</v>
      </c>
      <c r="E720" s="2">
        <v>42</v>
      </c>
      <c r="F720" s="2">
        <v>0</v>
      </c>
      <c r="G720" s="4" t="str">
        <f t="shared" si="55"/>
        <v>NO</v>
      </c>
      <c r="H720" s="4" t="str">
        <f t="shared" si="56"/>
        <v>TEMPLADO</v>
      </c>
      <c r="I720" s="4" t="str">
        <f t="shared" si="57"/>
        <v>NINGUNO</v>
      </c>
      <c r="J720" s="4" t="str">
        <f t="shared" si="58"/>
        <v>SECO</v>
      </c>
      <c r="K720" s="95" t="b">
        <f t="shared" si="59"/>
        <v>0</v>
      </c>
    </row>
    <row r="721" spans="1:11">
      <c r="A721" s="2" t="s">
        <v>241</v>
      </c>
      <c r="B721" s="2" t="s">
        <v>242</v>
      </c>
      <c r="C721" s="2">
        <v>42.360599999999998</v>
      </c>
      <c r="D721" s="2">
        <v>-71.010599999999997</v>
      </c>
      <c r="E721" s="2">
        <v>40</v>
      </c>
      <c r="F721" s="2">
        <v>23</v>
      </c>
      <c r="G721" s="4" t="str">
        <f t="shared" si="55"/>
        <v>NO</v>
      </c>
      <c r="H721" s="4" t="str">
        <f t="shared" si="56"/>
        <v>TEMPLADO</v>
      </c>
      <c r="I721" s="4" t="str">
        <f t="shared" si="57"/>
        <v>LLUVIA</v>
      </c>
      <c r="J721" s="4" t="str">
        <f t="shared" si="58"/>
        <v>HUMEDO</v>
      </c>
      <c r="K721" s="95" t="b">
        <f t="shared" si="59"/>
        <v>0</v>
      </c>
    </row>
    <row r="722" spans="1:11">
      <c r="A722" s="2" t="s">
        <v>241</v>
      </c>
      <c r="B722" s="2" t="s">
        <v>242</v>
      </c>
      <c r="C722" s="2">
        <v>42.360599999999998</v>
      </c>
      <c r="D722" s="2">
        <v>-71.010599999999997</v>
      </c>
      <c r="E722" s="2">
        <v>21</v>
      </c>
      <c r="F722" s="2">
        <v>104</v>
      </c>
      <c r="G722" s="4" t="str">
        <f t="shared" si="55"/>
        <v>SI</v>
      </c>
      <c r="H722" s="4" t="str">
        <f t="shared" si="56"/>
        <v>FRIO</v>
      </c>
      <c r="I722" s="4" t="str">
        <f t="shared" si="57"/>
        <v>NIEVE</v>
      </c>
      <c r="J722" s="4" t="str">
        <f t="shared" si="58"/>
        <v>HUMEDO</v>
      </c>
      <c r="K722" s="95" t="b">
        <f t="shared" si="59"/>
        <v>0</v>
      </c>
    </row>
    <row r="723" spans="1:11">
      <c r="A723" s="2" t="s">
        <v>241</v>
      </c>
      <c r="B723" s="2" t="s">
        <v>242</v>
      </c>
      <c r="C723" s="2">
        <v>42.360599999999998</v>
      </c>
      <c r="D723" s="2">
        <v>-71.010599999999997</v>
      </c>
      <c r="E723" s="2">
        <v>41</v>
      </c>
      <c r="F723" s="2">
        <v>147</v>
      </c>
      <c r="G723" s="4" t="str">
        <f t="shared" si="55"/>
        <v>NO</v>
      </c>
      <c r="H723" s="4" t="str">
        <f t="shared" si="56"/>
        <v>TEMPLADO</v>
      </c>
      <c r="I723" s="4" t="str">
        <f t="shared" si="57"/>
        <v>LLUVIA</v>
      </c>
      <c r="J723" s="4" t="str">
        <f t="shared" si="58"/>
        <v>HUMEDO</v>
      </c>
      <c r="K723" s="95" t="b">
        <f t="shared" si="59"/>
        <v>0</v>
      </c>
    </row>
    <row r="724" spans="1:11">
      <c r="A724" s="2" t="s">
        <v>241</v>
      </c>
      <c r="B724" s="2" t="s">
        <v>242</v>
      </c>
      <c r="C724" s="2">
        <v>42.360599999999998</v>
      </c>
      <c r="D724" s="2">
        <v>-71.010599999999997</v>
      </c>
      <c r="E724" s="2">
        <v>42</v>
      </c>
      <c r="F724" s="2">
        <v>0</v>
      </c>
      <c r="G724" s="4" t="str">
        <f t="shared" si="55"/>
        <v>NO</v>
      </c>
      <c r="H724" s="4" t="str">
        <f t="shared" si="56"/>
        <v>TEMPLADO</v>
      </c>
      <c r="I724" s="4" t="str">
        <f t="shared" si="57"/>
        <v>NINGUNO</v>
      </c>
      <c r="J724" s="4" t="str">
        <f t="shared" si="58"/>
        <v>SECO</v>
      </c>
      <c r="K724" s="95" t="b">
        <f t="shared" si="59"/>
        <v>0</v>
      </c>
    </row>
    <row r="725" spans="1:11">
      <c r="A725" s="2" t="s">
        <v>241</v>
      </c>
      <c r="B725" s="2" t="s">
        <v>242</v>
      </c>
      <c r="C725" s="2">
        <v>42.360599999999998</v>
      </c>
      <c r="D725" s="2">
        <v>-71.010599999999997</v>
      </c>
      <c r="E725" s="2">
        <v>15</v>
      </c>
      <c r="F725" s="2">
        <v>8</v>
      </c>
      <c r="G725" s="4" t="str">
        <f t="shared" si="55"/>
        <v>SI</v>
      </c>
      <c r="H725" s="4" t="str">
        <f t="shared" si="56"/>
        <v>FRIO</v>
      </c>
      <c r="I725" s="4" t="str">
        <f t="shared" si="57"/>
        <v>NIEVE</v>
      </c>
      <c r="J725" s="4" t="str">
        <f t="shared" si="58"/>
        <v>HUMEDO</v>
      </c>
      <c r="K725" s="95" t="b">
        <f t="shared" si="59"/>
        <v>0</v>
      </c>
    </row>
    <row r="726" spans="1:11">
      <c r="A726" s="2" t="s">
        <v>241</v>
      </c>
      <c r="B726" s="2" t="s">
        <v>242</v>
      </c>
      <c r="C726" s="2">
        <v>42.360599999999998</v>
      </c>
      <c r="D726" s="2">
        <v>-71.010599999999997</v>
      </c>
      <c r="E726" s="2">
        <v>18</v>
      </c>
      <c r="F726" s="2">
        <v>0</v>
      </c>
      <c r="G726" s="4" t="str">
        <f t="shared" si="55"/>
        <v>SI</v>
      </c>
      <c r="H726" s="4" t="str">
        <f t="shared" si="56"/>
        <v>FRIO</v>
      </c>
      <c r="I726" s="4" t="str">
        <f t="shared" si="57"/>
        <v>NINGUNO</v>
      </c>
      <c r="J726" s="4" t="str">
        <f t="shared" si="58"/>
        <v>SECO</v>
      </c>
      <c r="K726" s="95" t="b">
        <f t="shared" si="59"/>
        <v>0</v>
      </c>
    </row>
    <row r="727" spans="1:11">
      <c r="A727" s="2" t="s">
        <v>241</v>
      </c>
      <c r="B727" s="2" t="s">
        <v>242</v>
      </c>
      <c r="C727" s="2">
        <v>42.360599999999998</v>
      </c>
      <c r="D727" s="2">
        <v>-71.010599999999997</v>
      </c>
      <c r="E727" s="2">
        <v>37</v>
      </c>
      <c r="F727" s="2">
        <v>46</v>
      </c>
      <c r="G727" s="4" t="str">
        <f t="shared" si="55"/>
        <v>NO</v>
      </c>
      <c r="H727" s="4" t="str">
        <f t="shared" si="56"/>
        <v>FRIO</v>
      </c>
      <c r="I727" s="4" t="str">
        <f t="shared" si="57"/>
        <v>LLUVIA</v>
      </c>
      <c r="J727" s="4" t="str">
        <f t="shared" si="58"/>
        <v>HUMEDO</v>
      </c>
      <c r="K727" s="95" t="b">
        <f t="shared" si="59"/>
        <v>0</v>
      </c>
    </row>
    <row r="728" spans="1:11">
      <c r="A728" s="2" t="s">
        <v>241</v>
      </c>
      <c r="B728" s="2" t="s">
        <v>242</v>
      </c>
      <c r="C728" s="2">
        <v>42.360599999999998</v>
      </c>
      <c r="D728" s="2">
        <v>-71.010599999999997</v>
      </c>
      <c r="E728" s="2">
        <v>33</v>
      </c>
      <c r="F728" s="2">
        <v>5</v>
      </c>
      <c r="G728" s="4" t="str">
        <f t="shared" si="55"/>
        <v>NO</v>
      </c>
      <c r="H728" s="4" t="str">
        <f t="shared" si="56"/>
        <v>FRIO</v>
      </c>
      <c r="I728" s="4" t="str">
        <f t="shared" si="57"/>
        <v>LLUVIA</v>
      </c>
      <c r="J728" s="4" t="str">
        <f t="shared" si="58"/>
        <v>HUMEDO</v>
      </c>
      <c r="K728" s="95" t="b">
        <f t="shared" si="59"/>
        <v>0</v>
      </c>
    </row>
    <row r="729" spans="1:11">
      <c r="A729" s="2" t="s">
        <v>241</v>
      </c>
      <c r="B729" s="2" t="s">
        <v>242</v>
      </c>
      <c r="C729" s="2">
        <v>42.360599999999998</v>
      </c>
      <c r="D729" s="2">
        <v>-71.010599999999997</v>
      </c>
      <c r="E729" s="2">
        <v>42</v>
      </c>
      <c r="F729" s="2">
        <v>0</v>
      </c>
      <c r="G729" s="4" t="str">
        <f t="shared" si="55"/>
        <v>NO</v>
      </c>
      <c r="H729" s="4" t="str">
        <f t="shared" si="56"/>
        <v>TEMPLADO</v>
      </c>
      <c r="I729" s="4" t="str">
        <f t="shared" si="57"/>
        <v>NINGUNO</v>
      </c>
      <c r="J729" s="4" t="str">
        <f t="shared" si="58"/>
        <v>SECO</v>
      </c>
      <c r="K729" s="95" t="b">
        <f t="shared" si="59"/>
        <v>0</v>
      </c>
    </row>
    <row r="730" spans="1:11">
      <c r="A730" s="2" t="s">
        <v>241</v>
      </c>
      <c r="B730" s="2" t="s">
        <v>242</v>
      </c>
      <c r="C730" s="2">
        <v>42.360599999999998</v>
      </c>
      <c r="D730" s="2">
        <v>-71.010599999999997</v>
      </c>
      <c r="E730" s="2">
        <v>26</v>
      </c>
      <c r="F730" s="2">
        <v>0</v>
      </c>
      <c r="G730" s="4" t="str">
        <f t="shared" si="55"/>
        <v>SI</v>
      </c>
      <c r="H730" s="4" t="str">
        <f t="shared" si="56"/>
        <v>FRIO</v>
      </c>
      <c r="I730" s="4" t="str">
        <f t="shared" si="57"/>
        <v>NINGUNO</v>
      </c>
      <c r="J730" s="4" t="str">
        <f t="shared" si="58"/>
        <v>SECO</v>
      </c>
      <c r="K730" s="95" t="b">
        <f t="shared" si="59"/>
        <v>0</v>
      </c>
    </row>
    <row r="731" spans="1:11">
      <c r="A731" s="2" t="s">
        <v>241</v>
      </c>
      <c r="B731" s="2" t="s">
        <v>242</v>
      </c>
      <c r="C731" s="2">
        <v>42.360599999999998</v>
      </c>
      <c r="D731" s="2">
        <v>-71.010599999999997</v>
      </c>
      <c r="E731" s="2">
        <v>44</v>
      </c>
      <c r="F731" s="2">
        <v>3</v>
      </c>
      <c r="G731" s="4" t="str">
        <f t="shared" si="55"/>
        <v>NO</v>
      </c>
      <c r="H731" s="4" t="str">
        <f t="shared" si="56"/>
        <v>TEMPLADO</v>
      </c>
      <c r="I731" s="4" t="str">
        <f t="shared" si="57"/>
        <v>LLUVIA</v>
      </c>
      <c r="J731" s="4" t="str">
        <f t="shared" si="58"/>
        <v>HUMEDO</v>
      </c>
      <c r="K731" s="95" t="b">
        <f t="shared" si="59"/>
        <v>0</v>
      </c>
    </row>
    <row r="732" spans="1:11">
      <c r="A732" s="2" t="s">
        <v>241</v>
      </c>
      <c r="B732" s="2" t="s">
        <v>242</v>
      </c>
      <c r="C732" s="2">
        <v>42.360599999999998</v>
      </c>
      <c r="D732" s="2">
        <v>-71.010599999999997</v>
      </c>
      <c r="E732" s="2">
        <v>41</v>
      </c>
      <c r="F732" s="2">
        <v>3</v>
      </c>
      <c r="G732" s="4" t="str">
        <f t="shared" si="55"/>
        <v>NO</v>
      </c>
      <c r="H732" s="4" t="str">
        <f t="shared" si="56"/>
        <v>TEMPLADO</v>
      </c>
      <c r="I732" s="4" t="str">
        <f t="shared" si="57"/>
        <v>LLUVIA</v>
      </c>
      <c r="J732" s="4" t="str">
        <f t="shared" si="58"/>
        <v>HUMEDO</v>
      </c>
      <c r="K732" s="95" t="b">
        <f t="shared" si="59"/>
        <v>0</v>
      </c>
    </row>
    <row r="733" spans="1:11">
      <c r="A733" s="2" t="s">
        <v>241</v>
      </c>
      <c r="B733" s="2" t="s">
        <v>242</v>
      </c>
      <c r="C733" s="2">
        <v>42.360599999999998</v>
      </c>
      <c r="D733" s="2">
        <v>-71.010599999999997</v>
      </c>
      <c r="E733" s="2">
        <v>27</v>
      </c>
      <c r="F733" s="2">
        <v>3</v>
      </c>
      <c r="G733" s="4" t="str">
        <f t="shared" si="55"/>
        <v>SI</v>
      </c>
      <c r="H733" s="4" t="str">
        <f t="shared" si="56"/>
        <v>FRIO</v>
      </c>
      <c r="I733" s="4" t="str">
        <f t="shared" si="57"/>
        <v>NIEVE</v>
      </c>
      <c r="J733" s="4" t="str">
        <f t="shared" si="58"/>
        <v>HUMEDO</v>
      </c>
      <c r="K733" s="95" t="b">
        <f t="shared" si="59"/>
        <v>0</v>
      </c>
    </row>
    <row r="734" spans="1:11">
      <c r="A734" s="2" t="s">
        <v>241</v>
      </c>
      <c r="B734" s="2" t="s">
        <v>242</v>
      </c>
      <c r="C734" s="2">
        <v>42.360599999999998</v>
      </c>
      <c r="D734" s="2">
        <v>-71.010599999999997</v>
      </c>
      <c r="E734" s="2">
        <v>28</v>
      </c>
      <c r="F734" s="2">
        <v>0</v>
      </c>
      <c r="G734" s="4" t="str">
        <f t="shared" si="55"/>
        <v>SI</v>
      </c>
      <c r="H734" s="4" t="str">
        <f t="shared" si="56"/>
        <v>FRIO</v>
      </c>
      <c r="I734" s="4" t="str">
        <f t="shared" si="57"/>
        <v>NINGUNO</v>
      </c>
      <c r="J734" s="4" t="str">
        <f t="shared" si="58"/>
        <v>SECO</v>
      </c>
      <c r="K734" s="95" t="b">
        <f t="shared" si="59"/>
        <v>0</v>
      </c>
    </row>
    <row r="735" spans="1:11">
      <c r="A735" s="2" t="s">
        <v>241</v>
      </c>
      <c r="B735" s="2" t="s">
        <v>242</v>
      </c>
      <c r="C735" s="2">
        <v>42.360599999999998</v>
      </c>
      <c r="D735" s="2">
        <v>-71.010599999999997</v>
      </c>
      <c r="E735" s="2">
        <v>32</v>
      </c>
      <c r="F735" s="2">
        <v>0</v>
      </c>
      <c r="G735" s="4" t="str">
        <f t="shared" si="55"/>
        <v>NO</v>
      </c>
      <c r="H735" s="4" t="str">
        <f t="shared" si="56"/>
        <v>FRIO</v>
      </c>
      <c r="I735" s="4" t="str">
        <f t="shared" si="57"/>
        <v>NINGUNO</v>
      </c>
      <c r="J735" s="4" t="str">
        <f t="shared" si="58"/>
        <v>SECO</v>
      </c>
      <c r="K735" s="95" t="b">
        <f t="shared" si="59"/>
        <v>0</v>
      </c>
    </row>
    <row r="736" spans="1:11">
      <c r="A736" s="2" t="s">
        <v>241</v>
      </c>
      <c r="B736" s="2" t="s">
        <v>242</v>
      </c>
      <c r="C736" s="2">
        <v>42.360599999999998</v>
      </c>
      <c r="D736" s="2">
        <v>-71.010599999999997</v>
      </c>
      <c r="E736" s="2">
        <v>45</v>
      </c>
      <c r="F736" s="2">
        <v>0</v>
      </c>
      <c r="G736" s="4" t="str">
        <f t="shared" si="55"/>
        <v>NO</v>
      </c>
      <c r="H736" s="4" t="str">
        <f t="shared" si="56"/>
        <v>TEMPLADO</v>
      </c>
      <c r="I736" s="4" t="str">
        <f t="shared" si="57"/>
        <v>NINGUNO</v>
      </c>
      <c r="J736" s="4" t="str">
        <f t="shared" si="58"/>
        <v>SECO</v>
      </c>
      <c r="K736" s="95" t="b">
        <f t="shared" si="59"/>
        <v>0</v>
      </c>
    </row>
    <row r="737" spans="1:11">
      <c r="A737" s="2" t="s">
        <v>241</v>
      </c>
      <c r="B737" s="2" t="s">
        <v>242</v>
      </c>
      <c r="C737" s="2">
        <v>42.360599999999998</v>
      </c>
      <c r="D737" s="2">
        <v>-71.010599999999997</v>
      </c>
      <c r="E737" s="2">
        <v>20</v>
      </c>
      <c r="F737" s="2">
        <v>0</v>
      </c>
      <c r="G737" s="4" t="str">
        <f t="shared" si="55"/>
        <v>SI</v>
      </c>
      <c r="H737" s="4" t="str">
        <f t="shared" si="56"/>
        <v>FRIO</v>
      </c>
      <c r="I737" s="4" t="str">
        <f t="shared" si="57"/>
        <v>NINGUNO</v>
      </c>
      <c r="J737" s="4" t="str">
        <f t="shared" si="58"/>
        <v>SECO</v>
      </c>
      <c r="K737" s="95" t="b">
        <f t="shared" si="59"/>
        <v>0</v>
      </c>
    </row>
    <row r="738" spans="1:11">
      <c r="A738" s="2" t="s">
        <v>241</v>
      </c>
      <c r="B738" s="2" t="s">
        <v>242</v>
      </c>
      <c r="C738" s="2">
        <v>42.360599999999998</v>
      </c>
      <c r="D738" s="2">
        <v>-71.010599999999997</v>
      </c>
      <c r="E738" s="2">
        <v>23</v>
      </c>
      <c r="F738" s="2">
        <v>0</v>
      </c>
      <c r="G738" s="4" t="str">
        <f t="shared" si="55"/>
        <v>SI</v>
      </c>
      <c r="H738" s="4" t="str">
        <f t="shared" si="56"/>
        <v>FRIO</v>
      </c>
      <c r="I738" s="4" t="str">
        <f t="shared" si="57"/>
        <v>NINGUNO</v>
      </c>
      <c r="J738" s="4" t="str">
        <f t="shared" si="58"/>
        <v>SECO</v>
      </c>
      <c r="K738" s="95" t="b">
        <f t="shared" si="59"/>
        <v>0</v>
      </c>
    </row>
    <row r="739" spans="1:11">
      <c r="A739" s="2" t="s">
        <v>241</v>
      </c>
      <c r="B739" s="2" t="s">
        <v>242</v>
      </c>
      <c r="C739" s="2">
        <v>42.360599999999998</v>
      </c>
      <c r="D739" s="2">
        <v>-71.010599999999997</v>
      </c>
      <c r="E739" s="2">
        <v>10</v>
      </c>
      <c r="F739" s="2">
        <v>0</v>
      </c>
      <c r="G739" s="4" t="str">
        <f t="shared" si="55"/>
        <v>SI</v>
      </c>
      <c r="H739" s="4" t="str">
        <f t="shared" si="56"/>
        <v>FRIO</v>
      </c>
      <c r="I739" s="4" t="str">
        <f t="shared" si="57"/>
        <v>NINGUNO</v>
      </c>
      <c r="J739" s="4" t="str">
        <f t="shared" si="58"/>
        <v>SECO</v>
      </c>
      <c r="K739" s="95" t="b">
        <f t="shared" si="59"/>
        <v>0</v>
      </c>
    </row>
    <row r="740" spans="1:11">
      <c r="A740" s="2" t="s">
        <v>241</v>
      </c>
      <c r="B740" s="2" t="s">
        <v>242</v>
      </c>
      <c r="C740" s="2">
        <v>42.360599999999998</v>
      </c>
      <c r="D740" s="2">
        <v>-71.010599999999997</v>
      </c>
      <c r="E740" s="2">
        <v>43</v>
      </c>
      <c r="F740" s="2">
        <v>0</v>
      </c>
      <c r="G740" s="4" t="str">
        <f t="shared" si="55"/>
        <v>NO</v>
      </c>
      <c r="H740" s="4" t="str">
        <f t="shared" si="56"/>
        <v>TEMPLADO</v>
      </c>
      <c r="I740" s="4" t="str">
        <f t="shared" si="57"/>
        <v>NINGUNO</v>
      </c>
      <c r="J740" s="4" t="str">
        <f t="shared" si="58"/>
        <v>SECO</v>
      </c>
      <c r="K740" s="95" t="b">
        <f t="shared" si="59"/>
        <v>0</v>
      </c>
    </row>
    <row r="741" spans="1:11">
      <c r="A741" s="2" t="s">
        <v>241</v>
      </c>
      <c r="B741" s="2" t="s">
        <v>242</v>
      </c>
      <c r="C741" s="2">
        <v>42.360599999999998</v>
      </c>
      <c r="D741" s="2">
        <v>-71.010599999999997</v>
      </c>
      <c r="E741" s="2">
        <v>13</v>
      </c>
      <c r="F741" s="2">
        <v>5</v>
      </c>
      <c r="G741" s="4" t="str">
        <f t="shared" si="55"/>
        <v>SI</v>
      </c>
      <c r="H741" s="4" t="str">
        <f t="shared" si="56"/>
        <v>FRIO</v>
      </c>
      <c r="I741" s="4" t="str">
        <f t="shared" si="57"/>
        <v>NIEVE</v>
      </c>
      <c r="J741" s="4" t="str">
        <f t="shared" si="58"/>
        <v>HUMEDO</v>
      </c>
      <c r="K741" s="95" t="b">
        <f t="shared" si="59"/>
        <v>0</v>
      </c>
    </row>
    <row r="742" spans="1:11">
      <c r="A742" s="2" t="s">
        <v>241</v>
      </c>
      <c r="B742" s="2" t="s">
        <v>242</v>
      </c>
      <c r="C742" s="2">
        <v>42.360599999999998</v>
      </c>
      <c r="D742" s="2">
        <v>-71.010599999999997</v>
      </c>
      <c r="E742" s="2">
        <v>27</v>
      </c>
      <c r="F742" s="2">
        <v>0</v>
      </c>
      <c r="G742" s="4" t="str">
        <f t="shared" si="55"/>
        <v>SI</v>
      </c>
      <c r="H742" s="4" t="str">
        <f t="shared" si="56"/>
        <v>FRIO</v>
      </c>
      <c r="I742" s="4" t="str">
        <f t="shared" si="57"/>
        <v>NINGUNO</v>
      </c>
      <c r="J742" s="4" t="str">
        <f t="shared" si="58"/>
        <v>SECO</v>
      </c>
      <c r="K742" s="95" t="b">
        <f t="shared" si="59"/>
        <v>0</v>
      </c>
    </row>
    <row r="743" spans="1:11">
      <c r="A743" s="2" t="s">
        <v>241</v>
      </c>
      <c r="B743" s="2" t="s">
        <v>242</v>
      </c>
      <c r="C743" s="2">
        <v>42.360599999999998</v>
      </c>
      <c r="D743" s="2">
        <v>-71.010599999999997</v>
      </c>
      <c r="E743" s="2">
        <v>12</v>
      </c>
      <c r="F743" s="2">
        <v>234</v>
      </c>
      <c r="G743" s="4" t="str">
        <f t="shared" si="55"/>
        <v>SI</v>
      </c>
      <c r="H743" s="4" t="str">
        <f t="shared" si="56"/>
        <v>FRIO</v>
      </c>
      <c r="I743" s="4" t="str">
        <f t="shared" si="57"/>
        <v>NIEVE</v>
      </c>
      <c r="J743" s="4" t="str">
        <f t="shared" si="58"/>
        <v>HUMEDO</v>
      </c>
      <c r="K743" s="95" t="b">
        <f t="shared" si="59"/>
        <v>0</v>
      </c>
    </row>
    <row r="744" spans="1:11">
      <c r="A744" s="2" t="s">
        <v>241</v>
      </c>
      <c r="B744" s="2" t="s">
        <v>242</v>
      </c>
      <c r="C744" s="2">
        <v>42.360599999999998</v>
      </c>
      <c r="D744" s="2">
        <v>-71.010599999999997</v>
      </c>
      <c r="E744" s="2">
        <v>42</v>
      </c>
      <c r="F744" s="2">
        <v>13</v>
      </c>
      <c r="G744" s="4" t="str">
        <f t="shared" si="55"/>
        <v>NO</v>
      </c>
      <c r="H744" s="4" t="str">
        <f t="shared" si="56"/>
        <v>TEMPLADO</v>
      </c>
      <c r="I744" s="4" t="str">
        <f t="shared" si="57"/>
        <v>LLUVIA</v>
      </c>
      <c r="J744" s="4" t="str">
        <f t="shared" si="58"/>
        <v>HUMEDO</v>
      </c>
      <c r="K744" s="95" t="b">
        <f t="shared" si="59"/>
        <v>0</v>
      </c>
    </row>
    <row r="745" spans="1:11">
      <c r="A745" s="2" t="s">
        <v>241</v>
      </c>
      <c r="B745" s="2" t="s">
        <v>242</v>
      </c>
      <c r="C745" s="2">
        <v>42.360599999999998</v>
      </c>
      <c r="D745" s="2">
        <v>-71.010599999999997</v>
      </c>
      <c r="E745" s="2">
        <v>29</v>
      </c>
      <c r="F745" s="2">
        <v>0</v>
      </c>
      <c r="G745" s="4" t="str">
        <f t="shared" si="55"/>
        <v>SI</v>
      </c>
      <c r="H745" s="4" t="str">
        <f t="shared" si="56"/>
        <v>FRIO</v>
      </c>
      <c r="I745" s="4" t="str">
        <f t="shared" si="57"/>
        <v>NINGUNO</v>
      </c>
      <c r="J745" s="4" t="str">
        <f t="shared" si="58"/>
        <v>SECO</v>
      </c>
      <c r="K745" s="95" t="b">
        <f t="shared" si="59"/>
        <v>0</v>
      </c>
    </row>
    <row r="746" spans="1:11">
      <c r="A746" s="2" t="s">
        <v>241</v>
      </c>
      <c r="B746" s="2" t="s">
        <v>242</v>
      </c>
      <c r="C746" s="2">
        <v>42.360599999999998</v>
      </c>
      <c r="D746" s="2">
        <v>-71.010599999999997</v>
      </c>
      <c r="E746" s="2">
        <v>31</v>
      </c>
      <c r="F746" s="2">
        <v>0</v>
      </c>
      <c r="G746" s="4" t="str">
        <f t="shared" si="55"/>
        <v>SI</v>
      </c>
      <c r="H746" s="4" t="str">
        <f t="shared" si="56"/>
        <v>FRIO</v>
      </c>
      <c r="I746" s="4" t="str">
        <f t="shared" si="57"/>
        <v>NINGUNO</v>
      </c>
      <c r="J746" s="4" t="str">
        <f t="shared" si="58"/>
        <v>SECO</v>
      </c>
      <c r="K746" s="95" t="b">
        <f t="shared" si="59"/>
        <v>0</v>
      </c>
    </row>
    <row r="747" spans="1:11">
      <c r="A747" s="2" t="s">
        <v>241</v>
      </c>
      <c r="B747" s="2" t="s">
        <v>242</v>
      </c>
      <c r="C747" s="2">
        <v>42.360599999999998</v>
      </c>
      <c r="D747" s="2">
        <v>-71.010599999999997</v>
      </c>
      <c r="E747" s="2">
        <v>14</v>
      </c>
      <c r="F747" s="2">
        <v>15</v>
      </c>
      <c r="G747" s="4" t="str">
        <f t="shared" si="55"/>
        <v>SI</v>
      </c>
      <c r="H747" s="4" t="str">
        <f t="shared" si="56"/>
        <v>FRIO</v>
      </c>
      <c r="I747" s="4" t="str">
        <f t="shared" si="57"/>
        <v>NIEVE</v>
      </c>
      <c r="J747" s="4" t="str">
        <f t="shared" si="58"/>
        <v>HUMEDO</v>
      </c>
      <c r="K747" s="95" t="b">
        <f t="shared" si="59"/>
        <v>0</v>
      </c>
    </row>
    <row r="748" spans="1:11">
      <c r="A748" s="2" t="s">
        <v>241</v>
      </c>
      <c r="B748" s="2" t="s">
        <v>242</v>
      </c>
      <c r="C748" s="2">
        <v>42.360599999999998</v>
      </c>
      <c r="D748" s="2">
        <v>-71.010599999999997</v>
      </c>
      <c r="E748" s="2">
        <v>30</v>
      </c>
      <c r="F748" s="2">
        <v>23</v>
      </c>
      <c r="G748" s="4" t="str">
        <f t="shared" si="55"/>
        <v>SI</v>
      </c>
      <c r="H748" s="4" t="str">
        <f t="shared" si="56"/>
        <v>FRIO</v>
      </c>
      <c r="I748" s="4" t="str">
        <f t="shared" si="57"/>
        <v>NIEVE</v>
      </c>
      <c r="J748" s="4" t="str">
        <f t="shared" si="58"/>
        <v>HUMEDO</v>
      </c>
      <c r="K748" s="95" t="b">
        <f t="shared" si="59"/>
        <v>0</v>
      </c>
    </row>
    <row r="749" spans="1:11">
      <c r="A749" s="2" t="s">
        <v>241</v>
      </c>
      <c r="B749" s="2" t="s">
        <v>242</v>
      </c>
      <c r="C749" s="2">
        <v>42.360599999999998</v>
      </c>
      <c r="D749" s="2">
        <v>-71.010599999999997</v>
      </c>
      <c r="E749" s="2">
        <v>12</v>
      </c>
      <c r="F749" s="2">
        <v>0</v>
      </c>
      <c r="G749" s="4" t="str">
        <f t="shared" si="55"/>
        <v>SI</v>
      </c>
      <c r="H749" s="4" t="str">
        <f t="shared" si="56"/>
        <v>FRIO</v>
      </c>
      <c r="I749" s="4" t="str">
        <f t="shared" si="57"/>
        <v>NINGUNO</v>
      </c>
      <c r="J749" s="4" t="str">
        <f t="shared" si="58"/>
        <v>SECO</v>
      </c>
      <c r="K749" s="95" t="b">
        <f t="shared" si="59"/>
        <v>0</v>
      </c>
    </row>
    <row r="750" spans="1:11">
      <c r="A750" s="2" t="s">
        <v>241</v>
      </c>
      <c r="B750" s="2" t="s">
        <v>242</v>
      </c>
      <c r="C750" s="2">
        <v>42.360599999999998</v>
      </c>
      <c r="D750" s="2">
        <v>-71.010599999999997</v>
      </c>
      <c r="E750" s="2">
        <v>12</v>
      </c>
      <c r="F750" s="2">
        <v>3</v>
      </c>
      <c r="G750" s="4" t="str">
        <f t="shared" si="55"/>
        <v>SI</v>
      </c>
      <c r="H750" s="4" t="str">
        <f t="shared" si="56"/>
        <v>FRIO</v>
      </c>
      <c r="I750" s="4" t="str">
        <f t="shared" si="57"/>
        <v>NIEVE</v>
      </c>
      <c r="J750" s="4" t="str">
        <f t="shared" si="58"/>
        <v>HUMEDO</v>
      </c>
      <c r="K750" s="95" t="b">
        <f t="shared" si="59"/>
        <v>0</v>
      </c>
    </row>
    <row r="751" spans="1:11">
      <c r="A751" s="2" t="s">
        <v>241</v>
      </c>
      <c r="B751" s="2" t="s">
        <v>242</v>
      </c>
      <c r="C751" s="2">
        <v>42.360599999999998</v>
      </c>
      <c r="D751" s="2">
        <v>-71.010599999999997</v>
      </c>
      <c r="E751" s="2">
        <v>30</v>
      </c>
      <c r="F751" s="2">
        <v>13</v>
      </c>
      <c r="G751" s="4" t="str">
        <f t="shared" si="55"/>
        <v>SI</v>
      </c>
      <c r="H751" s="4" t="str">
        <f t="shared" si="56"/>
        <v>FRIO</v>
      </c>
      <c r="I751" s="4" t="str">
        <f t="shared" si="57"/>
        <v>NIEVE</v>
      </c>
      <c r="J751" s="4" t="str">
        <f t="shared" si="58"/>
        <v>HUMEDO</v>
      </c>
      <c r="K751" s="95" t="b">
        <f t="shared" si="59"/>
        <v>0</v>
      </c>
    </row>
    <row r="752" spans="1:11">
      <c r="A752" s="2" t="s">
        <v>241</v>
      </c>
      <c r="B752" s="2" t="s">
        <v>242</v>
      </c>
      <c r="C752" s="2">
        <v>42.360599999999998</v>
      </c>
      <c r="D752" s="2">
        <v>-71.010599999999997</v>
      </c>
      <c r="E752" s="2">
        <v>33</v>
      </c>
      <c r="F752" s="2">
        <v>46</v>
      </c>
      <c r="G752" s="4" t="str">
        <f t="shared" si="55"/>
        <v>NO</v>
      </c>
      <c r="H752" s="4" t="str">
        <f t="shared" si="56"/>
        <v>FRIO</v>
      </c>
      <c r="I752" s="4" t="str">
        <f t="shared" si="57"/>
        <v>LLUVIA</v>
      </c>
      <c r="J752" s="4" t="str">
        <f t="shared" si="58"/>
        <v>HUMEDO</v>
      </c>
      <c r="K752" s="95" t="b">
        <f t="shared" si="59"/>
        <v>0</v>
      </c>
    </row>
    <row r="753" spans="1:11">
      <c r="A753" s="2" t="s">
        <v>241</v>
      </c>
      <c r="B753" s="2" t="s">
        <v>242</v>
      </c>
      <c r="C753" s="2">
        <v>42.360599999999998</v>
      </c>
      <c r="D753" s="2">
        <v>-71.010599999999997</v>
      </c>
      <c r="E753" s="2">
        <v>16</v>
      </c>
      <c r="F753" s="2">
        <v>0</v>
      </c>
      <c r="G753" s="4" t="str">
        <f t="shared" si="55"/>
        <v>SI</v>
      </c>
      <c r="H753" s="4" t="str">
        <f t="shared" si="56"/>
        <v>FRIO</v>
      </c>
      <c r="I753" s="4" t="str">
        <f t="shared" si="57"/>
        <v>NINGUNO</v>
      </c>
      <c r="J753" s="4" t="str">
        <f t="shared" si="58"/>
        <v>SECO</v>
      </c>
      <c r="K753" s="95" t="b">
        <f t="shared" si="59"/>
        <v>0</v>
      </c>
    </row>
    <row r="754" spans="1:11">
      <c r="A754" s="2" t="s">
        <v>241</v>
      </c>
      <c r="B754" s="2" t="s">
        <v>242</v>
      </c>
      <c r="C754" s="2">
        <v>42.360599999999998</v>
      </c>
      <c r="D754" s="2">
        <v>-71.010599999999997</v>
      </c>
      <c r="E754" s="2">
        <v>31</v>
      </c>
      <c r="F754" s="2">
        <v>51</v>
      </c>
      <c r="G754" s="4" t="str">
        <f t="shared" si="55"/>
        <v>SI</v>
      </c>
      <c r="H754" s="4" t="str">
        <f t="shared" si="56"/>
        <v>FRIO</v>
      </c>
      <c r="I754" s="4" t="str">
        <f t="shared" si="57"/>
        <v>NIEVE</v>
      </c>
      <c r="J754" s="4" t="str">
        <f t="shared" si="58"/>
        <v>HUMEDO</v>
      </c>
      <c r="K754" s="95" t="b">
        <f t="shared" si="59"/>
        <v>0</v>
      </c>
    </row>
    <row r="755" spans="1:11">
      <c r="A755" s="2" t="s">
        <v>241</v>
      </c>
      <c r="B755" s="2" t="s">
        <v>242</v>
      </c>
      <c r="C755" s="2">
        <v>42.360599999999998</v>
      </c>
      <c r="D755" s="2">
        <v>-71.010599999999997</v>
      </c>
      <c r="E755" s="2">
        <v>45</v>
      </c>
      <c r="F755" s="2">
        <v>3</v>
      </c>
      <c r="G755" s="4" t="str">
        <f t="shared" si="55"/>
        <v>NO</v>
      </c>
      <c r="H755" s="4" t="str">
        <f t="shared" si="56"/>
        <v>TEMPLADO</v>
      </c>
      <c r="I755" s="4" t="str">
        <f t="shared" si="57"/>
        <v>LLUVIA</v>
      </c>
      <c r="J755" s="4" t="str">
        <f t="shared" si="58"/>
        <v>HUMEDO</v>
      </c>
      <c r="K755" s="95" t="b">
        <f t="shared" si="59"/>
        <v>0</v>
      </c>
    </row>
    <row r="756" spans="1:11">
      <c r="A756" s="2" t="s">
        <v>241</v>
      </c>
      <c r="B756" s="2" t="s">
        <v>242</v>
      </c>
      <c r="C756" s="2">
        <v>42.360599999999998</v>
      </c>
      <c r="D756" s="2">
        <v>-71.010599999999997</v>
      </c>
      <c r="E756" s="2">
        <v>12</v>
      </c>
      <c r="F756" s="2">
        <v>0</v>
      </c>
      <c r="G756" s="4" t="str">
        <f t="shared" si="55"/>
        <v>SI</v>
      </c>
      <c r="H756" s="4" t="str">
        <f t="shared" si="56"/>
        <v>FRIO</v>
      </c>
      <c r="I756" s="4" t="str">
        <f t="shared" si="57"/>
        <v>NINGUNO</v>
      </c>
      <c r="J756" s="4" t="str">
        <f t="shared" si="58"/>
        <v>SECO</v>
      </c>
      <c r="K756" s="95" t="b">
        <f t="shared" si="59"/>
        <v>0</v>
      </c>
    </row>
    <row r="757" spans="1:11">
      <c r="A757" s="2" t="s">
        <v>241</v>
      </c>
      <c r="B757" s="2" t="s">
        <v>242</v>
      </c>
      <c r="C757" s="2">
        <v>42.360599999999998</v>
      </c>
      <c r="D757" s="2">
        <v>-71.010599999999997</v>
      </c>
      <c r="E757" s="2">
        <v>39</v>
      </c>
      <c r="F757" s="2">
        <v>43</v>
      </c>
      <c r="G757" s="4" t="str">
        <f t="shared" si="55"/>
        <v>NO</v>
      </c>
      <c r="H757" s="4" t="str">
        <f t="shared" si="56"/>
        <v>FRIO</v>
      </c>
      <c r="I757" s="4" t="str">
        <f t="shared" si="57"/>
        <v>LLUVIA</v>
      </c>
      <c r="J757" s="4" t="str">
        <f t="shared" si="58"/>
        <v>HUMEDO</v>
      </c>
      <c r="K757" s="95" t="b">
        <f t="shared" si="59"/>
        <v>0</v>
      </c>
    </row>
    <row r="758" spans="1:11">
      <c r="A758" s="2" t="s">
        <v>241</v>
      </c>
      <c r="B758" s="2" t="s">
        <v>242</v>
      </c>
      <c r="C758" s="2">
        <v>42.360599999999998</v>
      </c>
      <c r="D758" s="2">
        <v>-71.010599999999997</v>
      </c>
      <c r="E758" s="2">
        <v>24</v>
      </c>
      <c r="F758" s="2">
        <v>226</v>
      </c>
      <c r="G758" s="4" t="str">
        <f t="shared" si="55"/>
        <v>SI</v>
      </c>
      <c r="H758" s="4" t="str">
        <f t="shared" si="56"/>
        <v>FRIO</v>
      </c>
      <c r="I758" s="4" t="str">
        <f t="shared" si="57"/>
        <v>NIEVE</v>
      </c>
      <c r="J758" s="4" t="str">
        <f t="shared" si="58"/>
        <v>HUMEDO</v>
      </c>
      <c r="K758" s="95" t="b">
        <f t="shared" si="59"/>
        <v>0</v>
      </c>
    </row>
    <row r="759" spans="1:11">
      <c r="A759" s="2" t="s">
        <v>241</v>
      </c>
      <c r="B759" s="2" t="s">
        <v>242</v>
      </c>
      <c r="C759" s="2">
        <v>42.360599999999998</v>
      </c>
      <c r="D759" s="2">
        <v>-71.010599999999997</v>
      </c>
      <c r="E759" s="2">
        <v>42</v>
      </c>
      <c r="F759" s="2">
        <v>0</v>
      </c>
      <c r="G759" s="4" t="str">
        <f t="shared" si="55"/>
        <v>NO</v>
      </c>
      <c r="H759" s="4" t="str">
        <f t="shared" si="56"/>
        <v>TEMPLADO</v>
      </c>
      <c r="I759" s="4" t="str">
        <f t="shared" si="57"/>
        <v>NINGUNO</v>
      </c>
      <c r="J759" s="4" t="str">
        <f t="shared" si="58"/>
        <v>SECO</v>
      </c>
      <c r="K759" s="95" t="b">
        <f t="shared" si="59"/>
        <v>0</v>
      </c>
    </row>
    <row r="760" spans="1:11">
      <c r="A760" s="2" t="s">
        <v>241</v>
      </c>
      <c r="B760" s="2" t="s">
        <v>242</v>
      </c>
      <c r="C760" s="2">
        <v>42.360599999999998</v>
      </c>
      <c r="D760" s="2">
        <v>-71.010599999999997</v>
      </c>
      <c r="E760" s="2">
        <v>42</v>
      </c>
      <c r="F760" s="2">
        <v>0</v>
      </c>
      <c r="G760" s="4" t="str">
        <f t="shared" si="55"/>
        <v>NO</v>
      </c>
      <c r="H760" s="4" t="str">
        <f t="shared" si="56"/>
        <v>TEMPLADO</v>
      </c>
      <c r="I760" s="4" t="str">
        <f t="shared" si="57"/>
        <v>NINGUNO</v>
      </c>
      <c r="J760" s="4" t="str">
        <f t="shared" si="58"/>
        <v>SECO</v>
      </c>
      <c r="K760" s="95" t="b">
        <f t="shared" si="59"/>
        <v>0</v>
      </c>
    </row>
    <row r="761" spans="1:11">
      <c r="A761" s="2" t="s">
        <v>241</v>
      </c>
      <c r="B761" s="2" t="s">
        <v>242</v>
      </c>
      <c r="C761" s="2">
        <v>42.360599999999998</v>
      </c>
      <c r="D761" s="2">
        <v>-71.010599999999997</v>
      </c>
      <c r="E761" s="2">
        <v>30</v>
      </c>
      <c r="F761" s="2">
        <v>0</v>
      </c>
      <c r="G761" s="4" t="str">
        <f t="shared" si="55"/>
        <v>SI</v>
      </c>
      <c r="H761" s="4" t="str">
        <f t="shared" si="56"/>
        <v>FRIO</v>
      </c>
      <c r="I761" s="4" t="str">
        <f t="shared" si="57"/>
        <v>NINGUNO</v>
      </c>
      <c r="J761" s="4" t="str">
        <f t="shared" si="58"/>
        <v>SECO</v>
      </c>
      <c r="K761" s="95" t="b">
        <f t="shared" si="59"/>
        <v>0</v>
      </c>
    </row>
    <row r="762" spans="1:11">
      <c r="A762" s="2" t="s">
        <v>241</v>
      </c>
      <c r="B762" s="2" t="s">
        <v>242</v>
      </c>
      <c r="C762" s="2">
        <v>42.360599999999998</v>
      </c>
      <c r="D762" s="2">
        <v>-71.010599999999997</v>
      </c>
      <c r="E762" s="2">
        <v>44</v>
      </c>
      <c r="F762" s="2">
        <v>0</v>
      </c>
      <c r="G762" s="4" t="str">
        <f t="shared" si="55"/>
        <v>NO</v>
      </c>
      <c r="H762" s="4" t="str">
        <f t="shared" si="56"/>
        <v>TEMPLADO</v>
      </c>
      <c r="I762" s="4" t="str">
        <f t="shared" si="57"/>
        <v>NINGUNO</v>
      </c>
      <c r="J762" s="4" t="str">
        <f t="shared" si="58"/>
        <v>SECO</v>
      </c>
      <c r="K762" s="95" t="b">
        <f t="shared" si="59"/>
        <v>0</v>
      </c>
    </row>
    <row r="763" spans="1:11">
      <c r="A763" s="2" t="s">
        <v>241</v>
      </c>
      <c r="B763" s="2" t="s">
        <v>242</v>
      </c>
      <c r="C763" s="2">
        <v>42.360599999999998</v>
      </c>
      <c r="D763" s="2">
        <v>-71.010599999999997</v>
      </c>
      <c r="E763" s="2">
        <v>43</v>
      </c>
      <c r="F763" s="2">
        <v>0</v>
      </c>
      <c r="G763" s="4" t="str">
        <f t="shared" si="55"/>
        <v>NO</v>
      </c>
      <c r="H763" s="4" t="str">
        <f t="shared" si="56"/>
        <v>TEMPLADO</v>
      </c>
      <c r="I763" s="4" t="str">
        <f t="shared" si="57"/>
        <v>NINGUNO</v>
      </c>
      <c r="J763" s="4" t="str">
        <f t="shared" si="58"/>
        <v>SECO</v>
      </c>
      <c r="K763" s="95" t="b">
        <f t="shared" si="59"/>
        <v>0</v>
      </c>
    </row>
    <row r="764" spans="1:11">
      <c r="A764" s="2" t="s">
        <v>241</v>
      </c>
      <c r="B764" s="2" t="s">
        <v>242</v>
      </c>
      <c r="C764" s="2">
        <v>42.360599999999998</v>
      </c>
      <c r="D764" s="2">
        <v>-71.010599999999997</v>
      </c>
      <c r="E764" s="2">
        <v>15</v>
      </c>
      <c r="F764" s="2">
        <v>0</v>
      </c>
      <c r="G764" s="4" t="str">
        <f t="shared" si="55"/>
        <v>SI</v>
      </c>
      <c r="H764" s="4" t="str">
        <f t="shared" si="56"/>
        <v>FRIO</v>
      </c>
      <c r="I764" s="4" t="str">
        <f t="shared" si="57"/>
        <v>NINGUNO</v>
      </c>
      <c r="J764" s="4" t="str">
        <f t="shared" si="58"/>
        <v>SECO</v>
      </c>
      <c r="K764" s="95" t="b">
        <f t="shared" si="59"/>
        <v>0</v>
      </c>
    </row>
    <row r="765" spans="1:11">
      <c r="A765" s="2" t="s">
        <v>241</v>
      </c>
      <c r="B765" s="2" t="s">
        <v>242</v>
      </c>
      <c r="C765" s="2">
        <v>42.360599999999998</v>
      </c>
      <c r="D765" s="2">
        <v>-71.010599999999997</v>
      </c>
      <c r="E765" s="2">
        <v>19</v>
      </c>
      <c r="F765" s="2">
        <v>0</v>
      </c>
      <c r="G765" s="4" t="str">
        <f t="shared" si="55"/>
        <v>SI</v>
      </c>
      <c r="H765" s="4" t="str">
        <f t="shared" si="56"/>
        <v>FRIO</v>
      </c>
      <c r="I765" s="4" t="str">
        <f t="shared" si="57"/>
        <v>NINGUNO</v>
      </c>
      <c r="J765" s="4" t="str">
        <f t="shared" si="58"/>
        <v>SECO</v>
      </c>
      <c r="K765" s="95" t="b">
        <f t="shared" si="59"/>
        <v>0</v>
      </c>
    </row>
    <row r="766" spans="1:11">
      <c r="A766" s="2" t="s">
        <v>241</v>
      </c>
      <c r="B766" s="2" t="s">
        <v>242</v>
      </c>
      <c r="C766" s="2">
        <v>42.360599999999998</v>
      </c>
      <c r="D766" s="2">
        <v>-71.010599999999997</v>
      </c>
      <c r="E766" s="2">
        <v>10</v>
      </c>
      <c r="F766" s="2">
        <v>0</v>
      </c>
      <c r="G766" s="4" t="str">
        <f t="shared" si="55"/>
        <v>SI</v>
      </c>
      <c r="H766" s="4" t="str">
        <f t="shared" si="56"/>
        <v>FRIO</v>
      </c>
      <c r="I766" s="4" t="str">
        <f t="shared" si="57"/>
        <v>NINGUNO</v>
      </c>
      <c r="J766" s="4" t="str">
        <f t="shared" si="58"/>
        <v>SECO</v>
      </c>
      <c r="K766" s="95" t="b">
        <f t="shared" si="59"/>
        <v>0</v>
      </c>
    </row>
    <row r="767" spans="1:11">
      <c r="A767" s="2" t="s">
        <v>241</v>
      </c>
      <c r="B767" s="2" t="s">
        <v>242</v>
      </c>
      <c r="C767" s="2">
        <v>42.360599999999998</v>
      </c>
      <c r="D767" s="2">
        <v>-71.010599999999997</v>
      </c>
      <c r="E767" s="2">
        <v>42</v>
      </c>
      <c r="F767" s="2">
        <v>0</v>
      </c>
      <c r="G767" s="4" t="str">
        <f t="shared" si="55"/>
        <v>NO</v>
      </c>
      <c r="H767" s="4" t="str">
        <f t="shared" si="56"/>
        <v>TEMPLADO</v>
      </c>
      <c r="I767" s="4" t="str">
        <f t="shared" si="57"/>
        <v>NINGUNO</v>
      </c>
      <c r="J767" s="4" t="str">
        <f t="shared" si="58"/>
        <v>SECO</v>
      </c>
      <c r="K767" s="95" t="b">
        <f t="shared" si="59"/>
        <v>0</v>
      </c>
    </row>
    <row r="768" spans="1:11">
      <c r="A768" s="2" t="s">
        <v>241</v>
      </c>
      <c r="B768" s="2" t="s">
        <v>242</v>
      </c>
      <c r="C768" s="2">
        <v>42.360599999999998</v>
      </c>
      <c r="D768" s="2">
        <v>-71.010599999999997</v>
      </c>
      <c r="E768" s="2">
        <v>38</v>
      </c>
      <c r="F768" s="2">
        <v>0</v>
      </c>
      <c r="G768" s="4" t="str">
        <f t="shared" si="55"/>
        <v>NO</v>
      </c>
      <c r="H768" s="4" t="str">
        <f t="shared" si="56"/>
        <v>FRIO</v>
      </c>
      <c r="I768" s="4" t="str">
        <f t="shared" si="57"/>
        <v>NINGUNO</v>
      </c>
      <c r="J768" s="4" t="str">
        <f t="shared" si="58"/>
        <v>SECO</v>
      </c>
      <c r="K768" s="95" t="b">
        <f t="shared" si="59"/>
        <v>0</v>
      </c>
    </row>
    <row r="769" spans="1:11">
      <c r="A769" s="2" t="s">
        <v>241</v>
      </c>
      <c r="B769" s="2" t="s">
        <v>242</v>
      </c>
      <c r="C769" s="2">
        <v>42.360599999999998</v>
      </c>
      <c r="D769" s="2">
        <v>-71.010599999999997</v>
      </c>
      <c r="E769" s="2">
        <v>26</v>
      </c>
      <c r="F769" s="2">
        <v>0</v>
      </c>
      <c r="G769" s="4" t="str">
        <f t="shared" si="55"/>
        <v>SI</v>
      </c>
      <c r="H769" s="4" t="str">
        <f t="shared" si="56"/>
        <v>FRIO</v>
      </c>
      <c r="I769" s="4" t="str">
        <f t="shared" si="57"/>
        <v>NINGUNO</v>
      </c>
      <c r="J769" s="4" t="str">
        <f t="shared" si="58"/>
        <v>SECO</v>
      </c>
      <c r="K769" s="95" t="b">
        <f t="shared" si="59"/>
        <v>0</v>
      </c>
    </row>
    <row r="770" spans="1:11">
      <c r="A770" s="2" t="s">
        <v>241</v>
      </c>
      <c r="B770" s="2" t="s">
        <v>242</v>
      </c>
      <c r="C770" s="2">
        <v>42.360599999999998</v>
      </c>
      <c r="D770" s="2">
        <v>-71.010599999999997</v>
      </c>
      <c r="E770" s="2">
        <v>16</v>
      </c>
      <c r="F770" s="2">
        <v>0</v>
      </c>
      <c r="G770" s="4" t="str">
        <f t="shared" si="55"/>
        <v>SI</v>
      </c>
      <c r="H770" s="4" t="str">
        <f t="shared" si="56"/>
        <v>FRIO</v>
      </c>
      <c r="I770" s="4" t="str">
        <f t="shared" si="57"/>
        <v>NINGUNO</v>
      </c>
      <c r="J770" s="4" t="str">
        <f t="shared" si="58"/>
        <v>SECO</v>
      </c>
      <c r="K770" s="95" t="b">
        <f t="shared" si="59"/>
        <v>0</v>
      </c>
    </row>
    <row r="771" spans="1:11">
      <c r="A771" s="2" t="s">
        <v>241</v>
      </c>
      <c r="B771" s="2" t="s">
        <v>242</v>
      </c>
      <c r="C771" s="2">
        <v>42.360599999999998</v>
      </c>
      <c r="D771" s="2">
        <v>-71.010599999999997</v>
      </c>
      <c r="E771" s="2">
        <v>32</v>
      </c>
      <c r="F771" s="2">
        <v>0</v>
      </c>
      <c r="G771" s="4" t="str">
        <f t="shared" ref="G771:G834" si="60">IFERROR(IF(E771&lt;32,"SI","NO"),"OTRO")</f>
        <v>NO</v>
      </c>
      <c r="H771" s="4" t="str">
        <f t="shared" ref="H771:H834" si="61">IFERROR(IF(E771&lt;40,"FRIO",IF(E771&gt;80,"CALIENTE","TEMPLADO")),"OTRO")</f>
        <v>FRIO</v>
      </c>
      <c r="I771" s="4" t="str">
        <f t="shared" ref="I771:I834" si="62">IF(AND(F771&gt;0,G771="SI"),"NIEVE",IF(AND(F771&gt;0,G771="NO"),"LLUVIA","NINGUNO"))</f>
        <v>NINGUNO</v>
      </c>
      <c r="J771" s="4" t="str">
        <f t="shared" ref="J771:J834" si="63">IF(F771&lt;&gt;0,"HUMEDO","SECO")</f>
        <v>SECO</v>
      </c>
      <c r="K771" s="95" t="b">
        <f t="shared" ref="K771:K834" si="64">OR(ISBLANK(E771),ISERROR(E771))</f>
        <v>0</v>
      </c>
    </row>
    <row r="772" spans="1:11">
      <c r="A772" s="2" t="s">
        <v>241</v>
      </c>
      <c r="B772" s="2" t="s">
        <v>242</v>
      </c>
      <c r="C772" s="2">
        <v>42.360599999999998</v>
      </c>
      <c r="D772" s="2">
        <v>-71.010599999999997</v>
      </c>
      <c r="E772" s="2">
        <v>19</v>
      </c>
      <c r="F772" s="2">
        <v>0</v>
      </c>
      <c r="G772" s="4" t="str">
        <f t="shared" si="60"/>
        <v>SI</v>
      </c>
      <c r="H772" s="4" t="str">
        <f t="shared" si="61"/>
        <v>FRIO</v>
      </c>
      <c r="I772" s="4" t="str">
        <f t="shared" si="62"/>
        <v>NINGUNO</v>
      </c>
      <c r="J772" s="4" t="str">
        <f t="shared" si="63"/>
        <v>SECO</v>
      </c>
      <c r="K772" s="95" t="b">
        <f t="shared" si="64"/>
        <v>0</v>
      </c>
    </row>
    <row r="773" spans="1:11">
      <c r="A773" s="2" t="s">
        <v>241</v>
      </c>
      <c r="B773" s="2" t="s">
        <v>242</v>
      </c>
      <c r="C773" s="2">
        <v>42.360599999999998</v>
      </c>
      <c r="D773" s="2">
        <v>-71.010599999999997</v>
      </c>
      <c r="E773" s="2">
        <v>29</v>
      </c>
      <c r="F773" s="2">
        <v>18</v>
      </c>
      <c r="G773" s="4" t="str">
        <f t="shared" si="60"/>
        <v>SI</v>
      </c>
      <c r="H773" s="4" t="str">
        <f t="shared" si="61"/>
        <v>FRIO</v>
      </c>
      <c r="I773" s="4" t="str">
        <f t="shared" si="62"/>
        <v>NIEVE</v>
      </c>
      <c r="J773" s="4" t="str">
        <f t="shared" si="63"/>
        <v>HUMEDO</v>
      </c>
      <c r="K773" s="95" t="b">
        <f t="shared" si="64"/>
        <v>0</v>
      </c>
    </row>
    <row r="774" spans="1:11">
      <c r="A774" s="2" t="s">
        <v>241</v>
      </c>
      <c r="B774" s="2" t="s">
        <v>242</v>
      </c>
      <c r="C774" s="2">
        <v>42.360599999999998</v>
      </c>
      <c r="D774" s="2">
        <v>-71.010599999999997</v>
      </c>
      <c r="E774" s="2">
        <v>43</v>
      </c>
      <c r="F774" s="2">
        <v>0</v>
      </c>
      <c r="G774" s="4" t="str">
        <f t="shared" si="60"/>
        <v>NO</v>
      </c>
      <c r="H774" s="4" t="str">
        <f t="shared" si="61"/>
        <v>TEMPLADO</v>
      </c>
      <c r="I774" s="4" t="str">
        <f t="shared" si="62"/>
        <v>NINGUNO</v>
      </c>
      <c r="J774" s="4" t="str">
        <f t="shared" si="63"/>
        <v>SECO</v>
      </c>
      <c r="K774" s="95" t="b">
        <f t="shared" si="64"/>
        <v>0</v>
      </c>
    </row>
    <row r="775" spans="1:11">
      <c r="A775" s="2" t="s">
        <v>241</v>
      </c>
      <c r="B775" s="2" t="s">
        <v>242</v>
      </c>
      <c r="C775" s="2">
        <v>42.360599999999998</v>
      </c>
      <c r="D775" s="2">
        <v>-71.010599999999997</v>
      </c>
      <c r="E775" s="2">
        <v>28</v>
      </c>
      <c r="F775" s="2">
        <v>0</v>
      </c>
      <c r="G775" s="4" t="str">
        <f t="shared" si="60"/>
        <v>SI</v>
      </c>
      <c r="H775" s="4" t="str">
        <f t="shared" si="61"/>
        <v>FRIO</v>
      </c>
      <c r="I775" s="4" t="str">
        <f t="shared" si="62"/>
        <v>NINGUNO</v>
      </c>
      <c r="J775" s="4" t="str">
        <f t="shared" si="63"/>
        <v>SECO</v>
      </c>
      <c r="K775" s="95" t="b">
        <f t="shared" si="64"/>
        <v>0</v>
      </c>
    </row>
    <row r="776" spans="1:11">
      <c r="A776" s="2" t="s">
        <v>241</v>
      </c>
      <c r="B776" s="2" t="s">
        <v>242</v>
      </c>
      <c r="C776" s="2">
        <v>42.360599999999998</v>
      </c>
      <c r="D776" s="2">
        <v>-71.010599999999997</v>
      </c>
      <c r="E776" s="2">
        <v>31</v>
      </c>
      <c r="F776" s="2">
        <v>0</v>
      </c>
      <c r="G776" s="4" t="str">
        <f t="shared" si="60"/>
        <v>SI</v>
      </c>
      <c r="H776" s="4" t="str">
        <f t="shared" si="61"/>
        <v>FRIO</v>
      </c>
      <c r="I776" s="4" t="str">
        <f t="shared" si="62"/>
        <v>NINGUNO</v>
      </c>
      <c r="J776" s="4" t="str">
        <f t="shared" si="63"/>
        <v>SECO</v>
      </c>
      <c r="K776" s="95" t="b">
        <f t="shared" si="64"/>
        <v>0</v>
      </c>
    </row>
    <row r="777" spans="1:11">
      <c r="A777" s="2" t="s">
        <v>241</v>
      </c>
      <c r="B777" s="2" t="s">
        <v>242</v>
      </c>
      <c r="C777" s="2">
        <v>42.360599999999998</v>
      </c>
      <c r="D777" s="2">
        <v>-71.010599999999997</v>
      </c>
      <c r="E777" s="2">
        <v>44</v>
      </c>
      <c r="F777" s="2">
        <v>0</v>
      </c>
      <c r="G777" s="4" t="str">
        <f t="shared" si="60"/>
        <v>NO</v>
      </c>
      <c r="H777" s="4" t="str">
        <f t="shared" si="61"/>
        <v>TEMPLADO</v>
      </c>
      <c r="I777" s="4" t="str">
        <f t="shared" si="62"/>
        <v>NINGUNO</v>
      </c>
      <c r="J777" s="4" t="str">
        <f t="shared" si="63"/>
        <v>SECO</v>
      </c>
      <c r="K777" s="95" t="b">
        <f t="shared" si="64"/>
        <v>0</v>
      </c>
    </row>
    <row r="778" spans="1:11">
      <c r="A778" s="2" t="s">
        <v>241</v>
      </c>
      <c r="B778" s="2" t="s">
        <v>242</v>
      </c>
      <c r="C778" s="2">
        <v>42.360599999999998</v>
      </c>
      <c r="D778" s="2">
        <v>-71.010599999999997</v>
      </c>
      <c r="E778" s="2">
        <v>12</v>
      </c>
      <c r="F778" s="2">
        <v>10</v>
      </c>
      <c r="G778" s="4" t="str">
        <f t="shared" si="60"/>
        <v>SI</v>
      </c>
      <c r="H778" s="4" t="str">
        <f t="shared" si="61"/>
        <v>FRIO</v>
      </c>
      <c r="I778" s="4" t="str">
        <f t="shared" si="62"/>
        <v>NIEVE</v>
      </c>
      <c r="J778" s="4" t="str">
        <f t="shared" si="63"/>
        <v>HUMEDO</v>
      </c>
      <c r="K778" s="95" t="b">
        <f t="shared" si="64"/>
        <v>0</v>
      </c>
    </row>
    <row r="779" spans="1:11">
      <c r="A779" s="2" t="s">
        <v>241</v>
      </c>
      <c r="B779" s="2" t="s">
        <v>242</v>
      </c>
      <c r="C779" s="2">
        <v>42.360599999999998</v>
      </c>
      <c r="D779" s="2">
        <v>-71.010599999999997</v>
      </c>
      <c r="E779" s="2">
        <v>11</v>
      </c>
      <c r="F779" s="2">
        <v>3</v>
      </c>
      <c r="G779" s="4" t="str">
        <f t="shared" si="60"/>
        <v>SI</v>
      </c>
      <c r="H779" s="4" t="str">
        <f t="shared" si="61"/>
        <v>FRIO</v>
      </c>
      <c r="I779" s="4" t="str">
        <f t="shared" si="62"/>
        <v>NIEVE</v>
      </c>
      <c r="J779" s="4" t="str">
        <f t="shared" si="63"/>
        <v>HUMEDO</v>
      </c>
      <c r="K779" s="95" t="b">
        <f t="shared" si="64"/>
        <v>0</v>
      </c>
    </row>
    <row r="780" spans="1:11">
      <c r="A780" s="2" t="s">
        <v>241</v>
      </c>
      <c r="B780" s="2" t="s">
        <v>242</v>
      </c>
      <c r="C780" s="2">
        <v>42.360599999999998</v>
      </c>
      <c r="D780" s="2">
        <v>-71.010599999999997</v>
      </c>
      <c r="E780" s="2">
        <v>40</v>
      </c>
      <c r="F780" s="2">
        <v>0</v>
      </c>
      <c r="G780" s="4" t="str">
        <f t="shared" si="60"/>
        <v>NO</v>
      </c>
      <c r="H780" s="4" t="str">
        <f t="shared" si="61"/>
        <v>TEMPLADO</v>
      </c>
      <c r="I780" s="4" t="str">
        <f t="shared" si="62"/>
        <v>NINGUNO</v>
      </c>
      <c r="J780" s="4" t="str">
        <f t="shared" si="63"/>
        <v>SECO</v>
      </c>
      <c r="K780" s="95" t="b">
        <f t="shared" si="64"/>
        <v>0</v>
      </c>
    </row>
    <row r="781" spans="1:11">
      <c r="A781" s="2" t="s">
        <v>241</v>
      </c>
      <c r="B781" s="2" t="s">
        <v>242</v>
      </c>
      <c r="C781" s="2">
        <v>42.360599999999998</v>
      </c>
      <c r="D781" s="2">
        <v>-71.010599999999997</v>
      </c>
      <c r="E781" s="2">
        <v>40</v>
      </c>
      <c r="F781" s="2">
        <v>0</v>
      </c>
      <c r="G781" s="4" t="str">
        <f t="shared" si="60"/>
        <v>NO</v>
      </c>
      <c r="H781" s="4" t="str">
        <f t="shared" si="61"/>
        <v>TEMPLADO</v>
      </c>
      <c r="I781" s="4" t="str">
        <f t="shared" si="62"/>
        <v>NINGUNO</v>
      </c>
      <c r="J781" s="4" t="str">
        <f t="shared" si="63"/>
        <v>SECO</v>
      </c>
      <c r="K781" s="95" t="b">
        <f t="shared" si="64"/>
        <v>0</v>
      </c>
    </row>
    <row r="782" spans="1:11">
      <c r="A782" s="2" t="s">
        <v>241</v>
      </c>
      <c r="B782" s="2" t="s">
        <v>242</v>
      </c>
      <c r="C782" s="2">
        <v>42.360599999999998</v>
      </c>
      <c r="D782" s="2">
        <v>-71.010599999999997</v>
      </c>
      <c r="E782" s="2">
        <v>43</v>
      </c>
      <c r="F782" s="2">
        <v>0</v>
      </c>
      <c r="G782" s="4" t="str">
        <f t="shared" si="60"/>
        <v>NO</v>
      </c>
      <c r="H782" s="4" t="str">
        <f t="shared" si="61"/>
        <v>TEMPLADO</v>
      </c>
      <c r="I782" s="4" t="str">
        <f t="shared" si="62"/>
        <v>NINGUNO</v>
      </c>
      <c r="J782" s="4" t="str">
        <f t="shared" si="63"/>
        <v>SECO</v>
      </c>
      <c r="K782" s="95" t="b">
        <f t="shared" si="64"/>
        <v>0</v>
      </c>
    </row>
    <row r="783" spans="1:11">
      <c r="A783" s="2" t="s">
        <v>241</v>
      </c>
      <c r="B783" s="2" t="s">
        <v>242</v>
      </c>
      <c r="C783" s="2">
        <v>42.360599999999998</v>
      </c>
      <c r="D783" s="2">
        <v>-71.010599999999997</v>
      </c>
      <c r="E783" s="2">
        <v>23</v>
      </c>
      <c r="F783" s="2">
        <v>0</v>
      </c>
      <c r="G783" s="4" t="str">
        <f t="shared" si="60"/>
        <v>SI</v>
      </c>
      <c r="H783" s="4" t="str">
        <f t="shared" si="61"/>
        <v>FRIO</v>
      </c>
      <c r="I783" s="4" t="str">
        <f t="shared" si="62"/>
        <v>NINGUNO</v>
      </c>
      <c r="J783" s="4" t="str">
        <f t="shared" si="63"/>
        <v>SECO</v>
      </c>
      <c r="K783" s="95" t="b">
        <f t="shared" si="64"/>
        <v>0</v>
      </c>
    </row>
    <row r="784" spans="1:11">
      <c r="A784" s="2" t="s">
        <v>241</v>
      </c>
      <c r="B784" s="2" t="s">
        <v>242</v>
      </c>
      <c r="C784" s="2">
        <v>42.360599999999998</v>
      </c>
      <c r="D784" s="2">
        <v>-71.010599999999997</v>
      </c>
      <c r="E784" s="2">
        <v>25</v>
      </c>
      <c r="F784" s="2">
        <v>0</v>
      </c>
      <c r="G784" s="4" t="str">
        <f t="shared" si="60"/>
        <v>SI</v>
      </c>
      <c r="H784" s="4" t="str">
        <f t="shared" si="61"/>
        <v>FRIO</v>
      </c>
      <c r="I784" s="4" t="str">
        <f t="shared" si="62"/>
        <v>NINGUNO</v>
      </c>
      <c r="J784" s="4" t="str">
        <f t="shared" si="63"/>
        <v>SECO</v>
      </c>
      <c r="K784" s="95" t="b">
        <f t="shared" si="64"/>
        <v>0</v>
      </c>
    </row>
    <row r="785" spans="1:11">
      <c r="A785" s="2" t="s">
        <v>241</v>
      </c>
      <c r="B785" s="2" t="s">
        <v>242</v>
      </c>
      <c r="C785" s="2">
        <v>42.360599999999998</v>
      </c>
      <c r="D785" s="2">
        <v>-71.010599999999997</v>
      </c>
      <c r="E785" s="2">
        <v>29</v>
      </c>
      <c r="F785" s="2">
        <v>13</v>
      </c>
      <c r="G785" s="4" t="str">
        <f t="shared" si="60"/>
        <v>SI</v>
      </c>
      <c r="H785" s="4" t="str">
        <f t="shared" si="61"/>
        <v>FRIO</v>
      </c>
      <c r="I785" s="4" t="str">
        <f t="shared" si="62"/>
        <v>NIEVE</v>
      </c>
      <c r="J785" s="4" t="str">
        <f t="shared" si="63"/>
        <v>HUMEDO</v>
      </c>
      <c r="K785" s="95" t="b">
        <f t="shared" si="64"/>
        <v>0</v>
      </c>
    </row>
    <row r="786" spans="1:11">
      <c r="A786" s="2" t="s">
        <v>241</v>
      </c>
      <c r="B786" s="2" t="s">
        <v>242</v>
      </c>
      <c r="C786" s="2">
        <v>42.360599999999998</v>
      </c>
      <c r="D786" s="2">
        <v>-71.010599999999997</v>
      </c>
      <c r="E786" s="2">
        <v>23</v>
      </c>
      <c r="F786" s="2">
        <v>137</v>
      </c>
      <c r="G786" s="4" t="str">
        <f t="shared" si="60"/>
        <v>SI</v>
      </c>
      <c r="H786" s="4" t="str">
        <f t="shared" si="61"/>
        <v>FRIO</v>
      </c>
      <c r="I786" s="4" t="str">
        <f t="shared" si="62"/>
        <v>NIEVE</v>
      </c>
      <c r="J786" s="4" t="str">
        <f t="shared" si="63"/>
        <v>HUMEDO</v>
      </c>
      <c r="K786" s="95" t="b">
        <f t="shared" si="64"/>
        <v>0</v>
      </c>
    </row>
    <row r="787" spans="1:11">
      <c r="A787" s="2" t="s">
        <v>241</v>
      </c>
      <c r="B787" s="2" t="s">
        <v>242</v>
      </c>
      <c r="C787" s="2">
        <v>42.360599999999998</v>
      </c>
      <c r="D787" s="2">
        <v>-71.010599999999997</v>
      </c>
      <c r="E787" s="2">
        <v>42</v>
      </c>
      <c r="F787" s="2">
        <v>0</v>
      </c>
      <c r="G787" s="4" t="str">
        <f t="shared" si="60"/>
        <v>NO</v>
      </c>
      <c r="H787" s="4" t="str">
        <f t="shared" si="61"/>
        <v>TEMPLADO</v>
      </c>
      <c r="I787" s="4" t="str">
        <f t="shared" si="62"/>
        <v>NINGUNO</v>
      </c>
      <c r="J787" s="4" t="str">
        <f t="shared" si="63"/>
        <v>SECO</v>
      </c>
      <c r="K787" s="95" t="b">
        <f t="shared" si="64"/>
        <v>0</v>
      </c>
    </row>
    <row r="788" spans="1:11">
      <c r="A788" s="2" t="s">
        <v>241</v>
      </c>
      <c r="B788" s="2" t="s">
        <v>242</v>
      </c>
      <c r="C788" s="2">
        <v>42.360599999999998</v>
      </c>
      <c r="D788" s="2">
        <v>-71.010599999999997</v>
      </c>
      <c r="E788" s="2">
        <v>43</v>
      </c>
      <c r="F788" s="2">
        <v>0</v>
      </c>
      <c r="G788" s="4" t="str">
        <f t="shared" si="60"/>
        <v>NO</v>
      </c>
      <c r="H788" s="4" t="str">
        <f t="shared" si="61"/>
        <v>TEMPLADO</v>
      </c>
      <c r="I788" s="4" t="str">
        <f t="shared" si="62"/>
        <v>NINGUNO</v>
      </c>
      <c r="J788" s="4" t="str">
        <f t="shared" si="63"/>
        <v>SECO</v>
      </c>
      <c r="K788" s="95" t="b">
        <f t="shared" si="64"/>
        <v>0</v>
      </c>
    </row>
    <row r="789" spans="1:11">
      <c r="A789" s="2" t="s">
        <v>241</v>
      </c>
      <c r="B789" s="2" t="s">
        <v>242</v>
      </c>
      <c r="C789" s="2">
        <v>42.360599999999998</v>
      </c>
      <c r="D789" s="2">
        <v>-71.010599999999997</v>
      </c>
      <c r="E789" s="2">
        <v>43</v>
      </c>
      <c r="F789" s="2">
        <v>0</v>
      </c>
      <c r="G789" s="4" t="str">
        <f t="shared" si="60"/>
        <v>NO</v>
      </c>
      <c r="H789" s="4" t="str">
        <f t="shared" si="61"/>
        <v>TEMPLADO</v>
      </c>
      <c r="I789" s="4" t="str">
        <f t="shared" si="62"/>
        <v>NINGUNO</v>
      </c>
      <c r="J789" s="4" t="str">
        <f t="shared" si="63"/>
        <v>SECO</v>
      </c>
      <c r="K789" s="95" t="b">
        <f t="shared" si="64"/>
        <v>0</v>
      </c>
    </row>
    <row r="790" spans="1:11">
      <c r="A790" s="2" t="s">
        <v>241</v>
      </c>
      <c r="B790" s="2" t="s">
        <v>242</v>
      </c>
      <c r="C790" s="2">
        <v>42.360599999999998</v>
      </c>
      <c r="D790" s="2">
        <v>-71.010599999999997</v>
      </c>
      <c r="E790" s="2">
        <v>10</v>
      </c>
      <c r="F790" s="2">
        <v>0</v>
      </c>
      <c r="G790" s="4" t="str">
        <f t="shared" si="60"/>
        <v>SI</v>
      </c>
      <c r="H790" s="4" t="str">
        <f t="shared" si="61"/>
        <v>FRIO</v>
      </c>
      <c r="I790" s="4" t="str">
        <f t="shared" si="62"/>
        <v>NINGUNO</v>
      </c>
      <c r="J790" s="4" t="str">
        <f t="shared" si="63"/>
        <v>SECO</v>
      </c>
      <c r="K790" s="95" t="b">
        <f t="shared" si="64"/>
        <v>0</v>
      </c>
    </row>
    <row r="791" spans="1:11">
      <c r="A791" s="2" t="s">
        <v>241</v>
      </c>
      <c r="B791" s="2" t="s">
        <v>242</v>
      </c>
      <c r="C791" s="2">
        <v>42.360599999999998</v>
      </c>
      <c r="D791" s="2">
        <v>-71.010599999999997</v>
      </c>
      <c r="E791" s="2">
        <v>37</v>
      </c>
      <c r="F791" s="2">
        <v>74</v>
      </c>
      <c r="G791" s="4" t="str">
        <f t="shared" si="60"/>
        <v>NO</v>
      </c>
      <c r="H791" s="4" t="str">
        <f t="shared" si="61"/>
        <v>FRIO</v>
      </c>
      <c r="I791" s="4" t="str">
        <f t="shared" si="62"/>
        <v>LLUVIA</v>
      </c>
      <c r="J791" s="4" t="str">
        <f t="shared" si="63"/>
        <v>HUMEDO</v>
      </c>
      <c r="K791" s="95" t="b">
        <f t="shared" si="64"/>
        <v>0</v>
      </c>
    </row>
    <row r="792" spans="1:11">
      <c r="A792" s="2" t="s">
        <v>241</v>
      </c>
      <c r="B792" s="2" t="s">
        <v>242</v>
      </c>
      <c r="C792" s="2">
        <v>42.360599999999998</v>
      </c>
      <c r="D792" s="2">
        <v>-71.010599999999997</v>
      </c>
      <c r="E792" s="2">
        <v>11</v>
      </c>
      <c r="F792" s="2">
        <v>147</v>
      </c>
      <c r="G792" s="4" t="str">
        <f t="shared" si="60"/>
        <v>SI</v>
      </c>
      <c r="H792" s="4" t="str">
        <f t="shared" si="61"/>
        <v>FRIO</v>
      </c>
      <c r="I792" s="4" t="str">
        <f t="shared" si="62"/>
        <v>NIEVE</v>
      </c>
      <c r="J792" s="4" t="str">
        <f t="shared" si="63"/>
        <v>HUMEDO</v>
      </c>
      <c r="K792" s="95" t="b">
        <f t="shared" si="64"/>
        <v>0</v>
      </c>
    </row>
    <row r="793" spans="1:11">
      <c r="A793" s="2" t="s">
        <v>241</v>
      </c>
      <c r="B793" s="2" t="s">
        <v>242</v>
      </c>
      <c r="C793" s="2">
        <v>42.360599999999998</v>
      </c>
      <c r="D793" s="2">
        <v>-71.010599999999997</v>
      </c>
      <c r="E793" s="2">
        <v>38</v>
      </c>
      <c r="F793" s="2">
        <v>0</v>
      </c>
      <c r="G793" s="4" t="str">
        <f t="shared" si="60"/>
        <v>NO</v>
      </c>
      <c r="H793" s="4" t="str">
        <f t="shared" si="61"/>
        <v>FRIO</v>
      </c>
      <c r="I793" s="4" t="str">
        <f t="shared" si="62"/>
        <v>NINGUNO</v>
      </c>
      <c r="J793" s="4" t="str">
        <f t="shared" si="63"/>
        <v>SECO</v>
      </c>
      <c r="K793" s="95" t="b">
        <f t="shared" si="64"/>
        <v>0</v>
      </c>
    </row>
    <row r="794" spans="1:11">
      <c r="A794" s="2" t="s">
        <v>241</v>
      </c>
      <c r="B794" s="2" t="s">
        <v>242</v>
      </c>
      <c r="C794" s="2">
        <v>42.360599999999998</v>
      </c>
      <c r="D794" s="2">
        <v>-71.010599999999997</v>
      </c>
      <c r="E794" s="2">
        <v>37</v>
      </c>
      <c r="F794" s="2">
        <v>97</v>
      </c>
      <c r="G794" s="4" t="str">
        <f t="shared" si="60"/>
        <v>NO</v>
      </c>
      <c r="H794" s="4" t="str">
        <f t="shared" si="61"/>
        <v>FRIO</v>
      </c>
      <c r="I794" s="4" t="str">
        <f t="shared" si="62"/>
        <v>LLUVIA</v>
      </c>
      <c r="J794" s="4" t="str">
        <f t="shared" si="63"/>
        <v>HUMEDO</v>
      </c>
      <c r="K794" s="95" t="b">
        <f t="shared" si="64"/>
        <v>0</v>
      </c>
    </row>
    <row r="795" spans="1:11">
      <c r="A795" s="2" t="s">
        <v>241</v>
      </c>
      <c r="B795" s="2" t="s">
        <v>242</v>
      </c>
      <c r="C795" s="2">
        <v>42.360599999999998</v>
      </c>
      <c r="D795" s="2">
        <v>-71.010599999999997</v>
      </c>
      <c r="E795" s="2">
        <v>30</v>
      </c>
      <c r="F795" s="2">
        <v>0</v>
      </c>
      <c r="G795" s="4" t="str">
        <f t="shared" si="60"/>
        <v>SI</v>
      </c>
      <c r="H795" s="4" t="str">
        <f t="shared" si="61"/>
        <v>FRIO</v>
      </c>
      <c r="I795" s="4" t="str">
        <f t="shared" si="62"/>
        <v>NINGUNO</v>
      </c>
      <c r="J795" s="4" t="str">
        <f t="shared" si="63"/>
        <v>SECO</v>
      </c>
      <c r="K795" s="95" t="b">
        <f t="shared" si="64"/>
        <v>0</v>
      </c>
    </row>
    <row r="796" spans="1:11">
      <c r="A796" s="2" t="s">
        <v>241</v>
      </c>
      <c r="B796" s="2" t="s">
        <v>242</v>
      </c>
      <c r="C796" s="2">
        <v>42.360599999999998</v>
      </c>
      <c r="D796" s="2">
        <v>-71.010599999999997</v>
      </c>
      <c r="E796" s="2">
        <v>45</v>
      </c>
      <c r="F796" s="2">
        <v>0</v>
      </c>
      <c r="G796" s="4" t="str">
        <f t="shared" si="60"/>
        <v>NO</v>
      </c>
      <c r="H796" s="4" t="str">
        <f t="shared" si="61"/>
        <v>TEMPLADO</v>
      </c>
      <c r="I796" s="4" t="str">
        <f t="shared" si="62"/>
        <v>NINGUNO</v>
      </c>
      <c r="J796" s="4" t="str">
        <f t="shared" si="63"/>
        <v>SECO</v>
      </c>
      <c r="K796" s="95" t="b">
        <f t="shared" si="64"/>
        <v>0</v>
      </c>
    </row>
    <row r="797" spans="1:11">
      <c r="A797" s="2" t="s">
        <v>241</v>
      </c>
      <c r="B797" s="2" t="s">
        <v>242</v>
      </c>
      <c r="C797" s="2">
        <v>42.360599999999998</v>
      </c>
      <c r="D797" s="2">
        <v>-71.010599999999997</v>
      </c>
      <c r="E797" s="2">
        <v>43</v>
      </c>
      <c r="F797" s="2">
        <v>0</v>
      </c>
      <c r="G797" s="4" t="str">
        <f t="shared" si="60"/>
        <v>NO</v>
      </c>
      <c r="H797" s="4" t="str">
        <f t="shared" si="61"/>
        <v>TEMPLADO</v>
      </c>
      <c r="I797" s="4" t="str">
        <f t="shared" si="62"/>
        <v>NINGUNO</v>
      </c>
      <c r="J797" s="4" t="str">
        <f t="shared" si="63"/>
        <v>SECO</v>
      </c>
      <c r="K797" s="95" t="b">
        <f t="shared" si="64"/>
        <v>0</v>
      </c>
    </row>
    <row r="798" spans="1:11">
      <c r="A798" s="2" t="s">
        <v>241</v>
      </c>
      <c r="B798" s="2" t="s">
        <v>242</v>
      </c>
      <c r="C798" s="2">
        <v>42.360599999999998</v>
      </c>
      <c r="D798" s="2">
        <v>-71.010599999999997</v>
      </c>
      <c r="E798" s="2">
        <v>37</v>
      </c>
      <c r="F798" s="2">
        <v>0</v>
      </c>
      <c r="G798" s="4" t="str">
        <f t="shared" si="60"/>
        <v>NO</v>
      </c>
      <c r="H798" s="4" t="str">
        <f t="shared" si="61"/>
        <v>FRIO</v>
      </c>
      <c r="I798" s="4" t="str">
        <f t="shared" si="62"/>
        <v>NINGUNO</v>
      </c>
      <c r="J798" s="4" t="str">
        <f t="shared" si="63"/>
        <v>SECO</v>
      </c>
      <c r="K798" s="95" t="b">
        <f t="shared" si="64"/>
        <v>0</v>
      </c>
    </row>
    <row r="799" spans="1:11">
      <c r="A799" s="2" t="s">
        <v>241</v>
      </c>
      <c r="B799" s="2" t="s">
        <v>242</v>
      </c>
      <c r="C799" s="2">
        <v>42.360599999999998</v>
      </c>
      <c r="D799" s="2">
        <v>-71.010599999999997</v>
      </c>
      <c r="E799" s="2">
        <v>43</v>
      </c>
      <c r="F799" s="2">
        <v>0</v>
      </c>
      <c r="G799" s="4" t="str">
        <f t="shared" si="60"/>
        <v>NO</v>
      </c>
      <c r="H799" s="4" t="str">
        <f t="shared" si="61"/>
        <v>TEMPLADO</v>
      </c>
      <c r="I799" s="4" t="str">
        <f t="shared" si="62"/>
        <v>NINGUNO</v>
      </c>
      <c r="J799" s="4" t="str">
        <f t="shared" si="63"/>
        <v>SECO</v>
      </c>
      <c r="K799" s="95" t="b">
        <f t="shared" si="64"/>
        <v>0</v>
      </c>
    </row>
    <row r="800" spans="1:11">
      <c r="A800" s="2" t="s">
        <v>241</v>
      </c>
      <c r="B800" s="2" t="s">
        <v>242</v>
      </c>
      <c r="C800" s="2">
        <v>42.360599999999998</v>
      </c>
      <c r="D800" s="2">
        <v>-71.010599999999997</v>
      </c>
      <c r="E800" s="2">
        <v>16</v>
      </c>
      <c r="F800" s="2">
        <v>0</v>
      </c>
      <c r="G800" s="4" t="str">
        <f t="shared" si="60"/>
        <v>SI</v>
      </c>
      <c r="H800" s="4" t="str">
        <f t="shared" si="61"/>
        <v>FRIO</v>
      </c>
      <c r="I800" s="4" t="str">
        <f t="shared" si="62"/>
        <v>NINGUNO</v>
      </c>
      <c r="J800" s="4" t="str">
        <f t="shared" si="63"/>
        <v>SECO</v>
      </c>
      <c r="K800" s="95" t="b">
        <f t="shared" si="64"/>
        <v>0</v>
      </c>
    </row>
    <row r="801" spans="1:11">
      <c r="A801" s="2" t="s">
        <v>241</v>
      </c>
      <c r="B801" s="2" t="s">
        <v>242</v>
      </c>
      <c r="C801" s="2">
        <v>42.360599999999998</v>
      </c>
      <c r="D801" s="2">
        <v>-71.010599999999997</v>
      </c>
      <c r="E801" s="2">
        <v>22</v>
      </c>
      <c r="F801" s="2">
        <v>0</v>
      </c>
      <c r="G801" s="4" t="str">
        <f t="shared" si="60"/>
        <v>SI</v>
      </c>
      <c r="H801" s="4" t="str">
        <f t="shared" si="61"/>
        <v>FRIO</v>
      </c>
      <c r="I801" s="4" t="str">
        <f t="shared" si="62"/>
        <v>NINGUNO</v>
      </c>
      <c r="J801" s="4" t="str">
        <f t="shared" si="63"/>
        <v>SECO</v>
      </c>
      <c r="K801" s="95" t="b">
        <f t="shared" si="64"/>
        <v>0</v>
      </c>
    </row>
    <row r="802" spans="1:11">
      <c r="A802" s="2" t="s">
        <v>241</v>
      </c>
      <c r="B802" s="2" t="s">
        <v>242</v>
      </c>
      <c r="C802" s="2">
        <v>42.360599999999998</v>
      </c>
      <c r="D802" s="2">
        <v>-71.010599999999997</v>
      </c>
      <c r="E802" s="2">
        <v>41</v>
      </c>
      <c r="F802" s="2">
        <v>0</v>
      </c>
      <c r="G802" s="4" t="str">
        <f t="shared" si="60"/>
        <v>NO</v>
      </c>
      <c r="H802" s="4" t="str">
        <f t="shared" si="61"/>
        <v>TEMPLADO</v>
      </c>
      <c r="I802" s="4" t="str">
        <f t="shared" si="62"/>
        <v>NINGUNO</v>
      </c>
      <c r="J802" s="4" t="str">
        <f t="shared" si="63"/>
        <v>SECO</v>
      </c>
      <c r="K802" s="95" t="b">
        <f t="shared" si="64"/>
        <v>0</v>
      </c>
    </row>
    <row r="803" spans="1:11">
      <c r="A803" s="2" t="s">
        <v>241</v>
      </c>
      <c r="B803" s="2" t="s">
        <v>242</v>
      </c>
      <c r="C803" s="2">
        <v>42.360599999999998</v>
      </c>
      <c r="D803" s="2">
        <v>-71.010599999999997</v>
      </c>
      <c r="E803" s="2">
        <v>24</v>
      </c>
      <c r="F803" s="2">
        <v>0</v>
      </c>
      <c r="G803" s="4" t="str">
        <f t="shared" si="60"/>
        <v>SI</v>
      </c>
      <c r="H803" s="4" t="str">
        <f t="shared" si="61"/>
        <v>FRIO</v>
      </c>
      <c r="I803" s="4" t="str">
        <f t="shared" si="62"/>
        <v>NINGUNO</v>
      </c>
      <c r="J803" s="4" t="str">
        <f t="shared" si="63"/>
        <v>SECO</v>
      </c>
      <c r="K803" s="95" t="b">
        <f t="shared" si="64"/>
        <v>0</v>
      </c>
    </row>
    <row r="804" spans="1:11">
      <c r="A804" s="2" t="s">
        <v>241</v>
      </c>
      <c r="B804" s="2" t="s">
        <v>242</v>
      </c>
      <c r="C804" s="2">
        <v>42.360599999999998</v>
      </c>
      <c r="D804" s="2">
        <v>-71.010599999999997</v>
      </c>
      <c r="E804" s="2">
        <v>40</v>
      </c>
      <c r="F804" s="2">
        <v>18</v>
      </c>
      <c r="G804" s="4" t="str">
        <f t="shared" si="60"/>
        <v>NO</v>
      </c>
      <c r="H804" s="4" t="str">
        <f t="shared" si="61"/>
        <v>TEMPLADO</v>
      </c>
      <c r="I804" s="4" t="str">
        <f t="shared" si="62"/>
        <v>LLUVIA</v>
      </c>
      <c r="J804" s="4" t="str">
        <f t="shared" si="63"/>
        <v>HUMEDO</v>
      </c>
      <c r="K804" s="95" t="b">
        <f t="shared" si="64"/>
        <v>0</v>
      </c>
    </row>
    <row r="805" spans="1:11">
      <c r="A805" s="2" t="s">
        <v>241</v>
      </c>
      <c r="B805" s="2" t="s">
        <v>242</v>
      </c>
      <c r="C805" s="2">
        <v>42.360599999999998</v>
      </c>
      <c r="D805" s="2">
        <v>-71.010599999999997</v>
      </c>
      <c r="E805" s="2">
        <v>40</v>
      </c>
      <c r="F805" s="2">
        <v>0</v>
      </c>
      <c r="G805" s="4" t="str">
        <f t="shared" si="60"/>
        <v>NO</v>
      </c>
      <c r="H805" s="4" t="str">
        <f t="shared" si="61"/>
        <v>TEMPLADO</v>
      </c>
      <c r="I805" s="4" t="str">
        <f t="shared" si="62"/>
        <v>NINGUNO</v>
      </c>
      <c r="J805" s="4" t="str">
        <f t="shared" si="63"/>
        <v>SECO</v>
      </c>
      <c r="K805" s="95" t="b">
        <f t="shared" si="64"/>
        <v>0</v>
      </c>
    </row>
    <row r="806" spans="1:11">
      <c r="A806" s="2" t="s">
        <v>241</v>
      </c>
      <c r="B806" s="2" t="s">
        <v>242</v>
      </c>
      <c r="C806" s="2">
        <v>42.360599999999998</v>
      </c>
      <c r="D806" s="2">
        <v>-71.010599999999997</v>
      </c>
      <c r="E806" s="2">
        <v>33</v>
      </c>
      <c r="F806" s="2">
        <v>0</v>
      </c>
      <c r="G806" s="4" t="str">
        <f t="shared" si="60"/>
        <v>NO</v>
      </c>
      <c r="H806" s="4" t="str">
        <f t="shared" si="61"/>
        <v>FRIO</v>
      </c>
      <c r="I806" s="4" t="str">
        <f t="shared" si="62"/>
        <v>NINGUNO</v>
      </c>
      <c r="J806" s="4" t="str">
        <f t="shared" si="63"/>
        <v>SECO</v>
      </c>
      <c r="K806" s="95" t="b">
        <f t="shared" si="64"/>
        <v>0</v>
      </c>
    </row>
    <row r="807" spans="1:11">
      <c r="A807" s="2" t="s">
        <v>241</v>
      </c>
      <c r="B807" s="2" t="s">
        <v>242</v>
      </c>
      <c r="C807" s="2">
        <v>42.360599999999998</v>
      </c>
      <c r="D807" s="2">
        <v>-71.010599999999997</v>
      </c>
      <c r="E807" s="2">
        <v>36</v>
      </c>
      <c r="F807" s="2">
        <v>18</v>
      </c>
      <c r="G807" s="4" t="str">
        <f t="shared" si="60"/>
        <v>NO</v>
      </c>
      <c r="H807" s="4" t="str">
        <f t="shared" si="61"/>
        <v>FRIO</v>
      </c>
      <c r="I807" s="4" t="str">
        <f t="shared" si="62"/>
        <v>LLUVIA</v>
      </c>
      <c r="J807" s="4" t="str">
        <f t="shared" si="63"/>
        <v>HUMEDO</v>
      </c>
      <c r="K807" s="95" t="b">
        <f t="shared" si="64"/>
        <v>0</v>
      </c>
    </row>
    <row r="808" spans="1:11">
      <c r="A808" s="2" t="s">
        <v>241</v>
      </c>
      <c r="B808" s="2" t="s">
        <v>242</v>
      </c>
      <c r="C808" s="2">
        <v>42.360599999999998</v>
      </c>
      <c r="D808" s="2">
        <v>-71.010599999999997</v>
      </c>
      <c r="E808" s="2">
        <v>37</v>
      </c>
      <c r="F808" s="2">
        <v>0</v>
      </c>
      <c r="G808" s="4" t="str">
        <f t="shared" si="60"/>
        <v>NO</v>
      </c>
      <c r="H808" s="4" t="str">
        <f t="shared" si="61"/>
        <v>FRIO</v>
      </c>
      <c r="I808" s="4" t="str">
        <f t="shared" si="62"/>
        <v>NINGUNO</v>
      </c>
      <c r="J808" s="4" t="str">
        <f t="shared" si="63"/>
        <v>SECO</v>
      </c>
      <c r="K808" s="95" t="b">
        <f t="shared" si="64"/>
        <v>0</v>
      </c>
    </row>
    <row r="809" spans="1:11">
      <c r="A809" s="2" t="s">
        <v>241</v>
      </c>
      <c r="B809" s="2" t="s">
        <v>242</v>
      </c>
      <c r="C809" s="2">
        <v>42.360599999999998</v>
      </c>
      <c r="D809" s="2">
        <v>-71.010599999999997</v>
      </c>
      <c r="E809" s="2">
        <v>29</v>
      </c>
      <c r="F809" s="2">
        <v>0</v>
      </c>
      <c r="G809" s="4" t="str">
        <f t="shared" si="60"/>
        <v>SI</v>
      </c>
      <c r="H809" s="4" t="str">
        <f t="shared" si="61"/>
        <v>FRIO</v>
      </c>
      <c r="I809" s="4" t="str">
        <f t="shared" si="62"/>
        <v>NINGUNO</v>
      </c>
      <c r="J809" s="4" t="str">
        <f t="shared" si="63"/>
        <v>SECO</v>
      </c>
      <c r="K809" s="95" t="b">
        <f t="shared" si="64"/>
        <v>0</v>
      </c>
    </row>
    <row r="810" spans="1:11">
      <c r="A810" s="2" t="s">
        <v>241</v>
      </c>
      <c r="B810" s="2" t="s">
        <v>242</v>
      </c>
      <c r="C810" s="2">
        <v>42.360599999999998</v>
      </c>
      <c r="D810" s="2">
        <v>-71.010599999999997</v>
      </c>
      <c r="E810" s="2">
        <v>24</v>
      </c>
      <c r="F810" s="2">
        <v>0</v>
      </c>
      <c r="G810" s="4" t="str">
        <f t="shared" si="60"/>
        <v>SI</v>
      </c>
      <c r="H810" s="4" t="str">
        <f t="shared" si="61"/>
        <v>FRIO</v>
      </c>
      <c r="I810" s="4" t="str">
        <f t="shared" si="62"/>
        <v>NINGUNO</v>
      </c>
      <c r="J810" s="4" t="str">
        <f t="shared" si="63"/>
        <v>SECO</v>
      </c>
      <c r="K810" s="95" t="b">
        <f t="shared" si="64"/>
        <v>0</v>
      </c>
    </row>
    <row r="811" spans="1:11">
      <c r="A811" s="2" t="s">
        <v>241</v>
      </c>
      <c r="B811" s="2" t="s">
        <v>242</v>
      </c>
      <c r="C811" s="2">
        <v>42.360599999999998</v>
      </c>
      <c r="D811" s="2">
        <v>-71.010599999999997</v>
      </c>
      <c r="E811" s="2">
        <v>32</v>
      </c>
      <c r="F811" s="2">
        <v>0</v>
      </c>
      <c r="G811" s="4" t="str">
        <f t="shared" si="60"/>
        <v>NO</v>
      </c>
      <c r="H811" s="4" t="str">
        <f t="shared" si="61"/>
        <v>FRIO</v>
      </c>
      <c r="I811" s="4" t="str">
        <f t="shared" si="62"/>
        <v>NINGUNO</v>
      </c>
      <c r="J811" s="4" t="str">
        <f t="shared" si="63"/>
        <v>SECO</v>
      </c>
      <c r="K811" s="95" t="b">
        <f t="shared" si="64"/>
        <v>0</v>
      </c>
    </row>
    <row r="812" spans="1:11">
      <c r="A812" s="2" t="s">
        <v>241</v>
      </c>
      <c r="B812" s="2" t="s">
        <v>242</v>
      </c>
      <c r="C812" s="2">
        <v>42.360599999999998</v>
      </c>
      <c r="D812" s="2">
        <v>-71.010599999999997</v>
      </c>
      <c r="E812" s="2">
        <v>22</v>
      </c>
      <c r="F812" s="2">
        <v>0</v>
      </c>
      <c r="G812" s="4" t="str">
        <f t="shared" si="60"/>
        <v>SI</v>
      </c>
      <c r="H812" s="4" t="str">
        <f t="shared" si="61"/>
        <v>FRIO</v>
      </c>
      <c r="I812" s="4" t="str">
        <f t="shared" si="62"/>
        <v>NINGUNO</v>
      </c>
      <c r="J812" s="4" t="str">
        <f t="shared" si="63"/>
        <v>SECO</v>
      </c>
      <c r="K812" s="95" t="b">
        <f t="shared" si="64"/>
        <v>0</v>
      </c>
    </row>
    <row r="813" spans="1:11">
      <c r="A813" s="2" t="s">
        <v>241</v>
      </c>
      <c r="B813" s="2" t="s">
        <v>242</v>
      </c>
      <c r="C813" s="2">
        <v>42.360599999999998</v>
      </c>
      <c r="D813" s="2">
        <v>-71.010599999999997</v>
      </c>
      <c r="E813" s="2">
        <v>10</v>
      </c>
      <c r="F813" s="2">
        <v>0</v>
      </c>
      <c r="G813" s="4" t="str">
        <f t="shared" si="60"/>
        <v>SI</v>
      </c>
      <c r="H813" s="4" t="str">
        <f t="shared" si="61"/>
        <v>FRIO</v>
      </c>
      <c r="I813" s="4" t="str">
        <f t="shared" si="62"/>
        <v>NINGUNO</v>
      </c>
      <c r="J813" s="4" t="str">
        <f t="shared" si="63"/>
        <v>SECO</v>
      </c>
      <c r="K813" s="95" t="b">
        <f t="shared" si="64"/>
        <v>0</v>
      </c>
    </row>
    <row r="814" spans="1:11">
      <c r="A814" s="2" t="s">
        <v>241</v>
      </c>
      <c r="B814" s="2" t="s">
        <v>242</v>
      </c>
      <c r="C814" s="2">
        <v>42.360599999999998</v>
      </c>
      <c r="D814" s="2">
        <v>-71.010599999999997</v>
      </c>
      <c r="E814" s="2">
        <v>23</v>
      </c>
      <c r="F814" s="2">
        <v>0</v>
      </c>
      <c r="G814" s="4" t="str">
        <f t="shared" si="60"/>
        <v>SI</v>
      </c>
      <c r="H814" s="4" t="str">
        <f t="shared" si="61"/>
        <v>FRIO</v>
      </c>
      <c r="I814" s="4" t="str">
        <f t="shared" si="62"/>
        <v>NINGUNO</v>
      </c>
      <c r="J814" s="4" t="str">
        <f t="shared" si="63"/>
        <v>SECO</v>
      </c>
      <c r="K814" s="95" t="b">
        <f t="shared" si="64"/>
        <v>0</v>
      </c>
    </row>
    <row r="815" spans="1:11">
      <c r="A815" s="2" t="s">
        <v>241</v>
      </c>
      <c r="B815" s="2" t="s">
        <v>242</v>
      </c>
      <c r="C815" s="2">
        <v>42.360599999999998</v>
      </c>
      <c r="D815" s="2">
        <v>-71.010599999999997</v>
      </c>
      <c r="E815" s="2">
        <v>44</v>
      </c>
      <c r="F815" s="2">
        <v>0</v>
      </c>
      <c r="G815" s="4" t="str">
        <f t="shared" si="60"/>
        <v>NO</v>
      </c>
      <c r="H815" s="4" t="str">
        <f t="shared" si="61"/>
        <v>TEMPLADO</v>
      </c>
      <c r="I815" s="4" t="str">
        <f t="shared" si="62"/>
        <v>NINGUNO</v>
      </c>
      <c r="J815" s="4" t="str">
        <f t="shared" si="63"/>
        <v>SECO</v>
      </c>
      <c r="K815" s="95" t="b">
        <f t="shared" si="64"/>
        <v>0</v>
      </c>
    </row>
    <row r="816" spans="1:11">
      <c r="A816" s="2" t="s">
        <v>241</v>
      </c>
      <c r="B816" s="2" t="s">
        <v>242</v>
      </c>
      <c r="C816" s="2">
        <v>42.360599999999998</v>
      </c>
      <c r="D816" s="2">
        <v>-71.010599999999997</v>
      </c>
      <c r="E816" s="2">
        <v>10</v>
      </c>
      <c r="F816" s="2">
        <v>3</v>
      </c>
      <c r="G816" s="4" t="str">
        <f t="shared" si="60"/>
        <v>SI</v>
      </c>
      <c r="H816" s="4" t="str">
        <f t="shared" si="61"/>
        <v>FRIO</v>
      </c>
      <c r="I816" s="4" t="str">
        <f t="shared" si="62"/>
        <v>NIEVE</v>
      </c>
      <c r="J816" s="4" t="str">
        <f t="shared" si="63"/>
        <v>HUMEDO</v>
      </c>
      <c r="K816" s="95" t="b">
        <f t="shared" si="64"/>
        <v>0</v>
      </c>
    </row>
    <row r="817" spans="1:11">
      <c r="A817" s="2" t="s">
        <v>241</v>
      </c>
      <c r="B817" s="2" t="s">
        <v>242</v>
      </c>
      <c r="C817" s="2">
        <v>42.360599999999998</v>
      </c>
      <c r="D817" s="2">
        <v>-71.010599999999997</v>
      </c>
      <c r="E817" s="2">
        <v>18</v>
      </c>
      <c r="F817" s="2">
        <v>0</v>
      </c>
      <c r="G817" s="4" t="str">
        <f t="shared" si="60"/>
        <v>SI</v>
      </c>
      <c r="H817" s="4" t="str">
        <f t="shared" si="61"/>
        <v>FRIO</v>
      </c>
      <c r="I817" s="4" t="str">
        <f t="shared" si="62"/>
        <v>NINGUNO</v>
      </c>
      <c r="J817" s="4" t="str">
        <f t="shared" si="63"/>
        <v>SECO</v>
      </c>
      <c r="K817" s="95" t="b">
        <f t="shared" si="64"/>
        <v>0</v>
      </c>
    </row>
    <row r="818" spans="1:11">
      <c r="A818" s="2" t="s">
        <v>241</v>
      </c>
      <c r="B818" s="2" t="s">
        <v>242</v>
      </c>
      <c r="C818" s="2">
        <v>42.360599999999998</v>
      </c>
      <c r="D818" s="2">
        <v>-71.010599999999997</v>
      </c>
      <c r="E818" s="2">
        <v>24</v>
      </c>
      <c r="F818" s="2">
        <v>0</v>
      </c>
      <c r="G818" s="4" t="str">
        <f t="shared" si="60"/>
        <v>SI</v>
      </c>
      <c r="H818" s="4" t="str">
        <f t="shared" si="61"/>
        <v>FRIO</v>
      </c>
      <c r="I818" s="4" t="str">
        <f t="shared" si="62"/>
        <v>NINGUNO</v>
      </c>
      <c r="J818" s="4" t="str">
        <f t="shared" si="63"/>
        <v>SECO</v>
      </c>
      <c r="K818" s="95" t="b">
        <f t="shared" si="64"/>
        <v>0</v>
      </c>
    </row>
    <row r="819" spans="1:11">
      <c r="A819" s="2" t="s">
        <v>241</v>
      </c>
      <c r="B819" s="2" t="s">
        <v>242</v>
      </c>
      <c r="C819" s="2">
        <v>42.360599999999998</v>
      </c>
      <c r="D819" s="2">
        <v>-71.010599999999997</v>
      </c>
      <c r="E819" s="2">
        <v>38</v>
      </c>
      <c r="F819" s="2">
        <v>15</v>
      </c>
      <c r="G819" s="4" t="str">
        <f t="shared" si="60"/>
        <v>NO</v>
      </c>
      <c r="H819" s="4" t="str">
        <f t="shared" si="61"/>
        <v>FRIO</v>
      </c>
      <c r="I819" s="4" t="str">
        <f t="shared" si="62"/>
        <v>LLUVIA</v>
      </c>
      <c r="J819" s="4" t="str">
        <f t="shared" si="63"/>
        <v>HUMEDO</v>
      </c>
      <c r="K819" s="95" t="b">
        <f t="shared" si="64"/>
        <v>0</v>
      </c>
    </row>
    <row r="820" spans="1:11">
      <c r="A820" s="2" t="s">
        <v>241</v>
      </c>
      <c r="B820" s="2" t="s">
        <v>242</v>
      </c>
      <c r="C820" s="2">
        <v>42.360599999999998</v>
      </c>
      <c r="D820" s="2">
        <v>-71.010599999999997</v>
      </c>
      <c r="E820" s="2">
        <v>35</v>
      </c>
      <c r="F820" s="2">
        <v>3</v>
      </c>
      <c r="G820" s="4" t="str">
        <f t="shared" si="60"/>
        <v>NO</v>
      </c>
      <c r="H820" s="4" t="str">
        <f t="shared" si="61"/>
        <v>FRIO</v>
      </c>
      <c r="I820" s="4" t="str">
        <f t="shared" si="62"/>
        <v>LLUVIA</v>
      </c>
      <c r="J820" s="4" t="str">
        <f t="shared" si="63"/>
        <v>HUMEDO</v>
      </c>
      <c r="K820" s="95" t="b">
        <f t="shared" si="64"/>
        <v>0</v>
      </c>
    </row>
    <row r="821" spans="1:11">
      <c r="A821" s="2" t="s">
        <v>241</v>
      </c>
      <c r="B821" s="2" t="s">
        <v>242</v>
      </c>
      <c r="C821" s="2">
        <v>42.360599999999998</v>
      </c>
      <c r="D821" s="2">
        <v>-71.010599999999997</v>
      </c>
      <c r="E821" s="2">
        <v>29</v>
      </c>
      <c r="F821" s="2">
        <v>0</v>
      </c>
      <c r="G821" s="4" t="str">
        <f t="shared" si="60"/>
        <v>SI</v>
      </c>
      <c r="H821" s="4" t="str">
        <f t="shared" si="61"/>
        <v>FRIO</v>
      </c>
      <c r="I821" s="4" t="str">
        <f t="shared" si="62"/>
        <v>NINGUNO</v>
      </c>
      <c r="J821" s="4" t="str">
        <f t="shared" si="63"/>
        <v>SECO</v>
      </c>
      <c r="K821" s="95" t="b">
        <f t="shared" si="64"/>
        <v>0</v>
      </c>
    </row>
    <row r="822" spans="1:11">
      <c r="A822" s="2" t="s">
        <v>241</v>
      </c>
      <c r="B822" s="2" t="s">
        <v>242</v>
      </c>
      <c r="C822" s="2">
        <v>42.360599999999998</v>
      </c>
      <c r="D822" s="2">
        <v>-71.010599999999997</v>
      </c>
      <c r="E822" s="2">
        <v>35</v>
      </c>
      <c r="F822" s="2">
        <v>8</v>
      </c>
      <c r="G822" s="4" t="str">
        <f t="shared" si="60"/>
        <v>NO</v>
      </c>
      <c r="H822" s="4" t="str">
        <f t="shared" si="61"/>
        <v>FRIO</v>
      </c>
      <c r="I822" s="4" t="str">
        <f t="shared" si="62"/>
        <v>LLUVIA</v>
      </c>
      <c r="J822" s="4" t="str">
        <f t="shared" si="63"/>
        <v>HUMEDO</v>
      </c>
      <c r="K822" s="95" t="b">
        <f t="shared" si="64"/>
        <v>0</v>
      </c>
    </row>
    <row r="823" spans="1:11">
      <c r="A823" s="2" t="s">
        <v>241</v>
      </c>
      <c r="B823" s="2" t="s">
        <v>242</v>
      </c>
      <c r="C823" s="2">
        <v>42.360599999999998</v>
      </c>
      <c r="D823" s="2">
        <v>-71.010599999999997</v>
      </c>
      <c r="E823" s="2">
        <v>40</v>
      </c>
      <c r="F823" s="2">
        <v>48</v>
      </c>
      <c r="G823" s="4" t="str">
        <f t="shared" si="60"/>
        <v>NO</v>
      </c>
      <c r="H823" s="4" t="str">
        <f t="shared" si="61"/>
        <v>TEMPLADO</v>
      </c>
      <c r="I823" s="4" t="str">
        <f t="shared" si="62"/>
        <v>LLUVIA</v>
      </c>
      <c r="J823" s="4" t="str">
        <f t="shared" si="63"/>
        <v>HUMEDO</v>
      </c>
      <c r="K823" s="95" t="b">
        <f t="shared" si="64"/>
        <v>0</v>
      </c>
    </row>
    <row r="824" spans="1:11">
      <c r="A824" s="2" t="s">
        <v>241</v>
      </c>
      <c r="B824" s="2" t="s">
        <v>242</v>
      </c>
      <c r="C824" s="2">
        <v>42.360599999999998</v>
      </c>
      <c r="D824" s="2">
        <v>-71.010599999999997</v>
      </c>
      <c r="E824" s="2">
        <v>42</v>
      </c>
      <c r="F824" s="2">
        <v>13</v>
      </c>
      <c r="G824" s="4" t="str">
        <f t="shared" si="60"/>
        <v>NO</v>
      </c>
      <c r="H824" s="4" t="str">
        <f t="shared" si="61"/>
        <v>TEMPLADO</v>
      </c>
      <c r="I824" s="4" t="str">
        <f t="shared" si="62"/>
        <v>LLUVIA</v>
      </c>
      <c r="J824" s="4" t="str">
        <f t="shared" si="63"/>
        <v>HUMEDO</v>
      </c>
      <c r="K824" s="95" t="b">
        <f t="shared" si="64"/>
        <v>0</v>
      </c>
    </row>
    <row r="825" spans="1:11">
      <c r="A825" s="2" t="s">
        <v>241</v>
      </c>
      <c r="B825" s="2" t="s">
        <v>242</v>
      </c>
      <c r="C825" s="2">
        <v>42.360599999999998</v>
      </c>
      <c r="D825" s="2">
        <v>-71.010599999999997</v>
      </c>
      <c r="E825" s="2">
        <v>43</v>
      </c>
      <c r="F825" s="2">
        <v>0</v>
      </c>
      <c r="G825" s="4" t="str">
        <f t="shared" si="60"/>
        <v>NO</v>
      </c>
      <c r="H825" s="4" t="str">
        <f t="shared" si="61"/>
        <v>TEMPLADO</v>
      </c>
      <c r="I825" s="4" t="str">
        <f t="shared" si="62"/>
        <v>NINGUNO</v>
      </c>
      <c r="J825" s="4" t="str">
        <f t="shared" si="63"/>
        <v>SECO</v>
      </c>
      <c r="K825" s="95" t="b">
        <f t="shared" si="64"/>
        <v>0</v>
      </c>
    </row>
    <row r="826" spans="1:11">
      <c r="A826" s="2" t="s">
        <v>241</v>
      </c>
      <c r="B826" s="2" t="s">
        <v>242</v>
      </c>
      <c r="C826" s="2">
        <v>42.360599999999998</v>
      </c>
      <c r="D826" s="2">
        <v>-71.010599999999997</v>
      </c>
      <c r="E826" s="2">
        <v>57</v>
      </c>
      <c r="F826" s="2">
        <v>0</v>
      </c>
      <c r="G826" s="4" t="str">
        <f t="shared" si="60"/>
        <v>NO</v>
      </c>
      <c r="H826" s="4" t="str">
        <f t="shared" si="61"/>
        <v>TEMPLADO</v>
      </c>
      <c r="I826" s="4" t="str">
        <f t="shared" si="62"/>
        <v>NINGUNO</v>
      </c>
      <c r="J826" s="4" t="str">
        <f t="shared" si="63"/>
        <v>SECO</v>
      </c>
      <c r="K826" s="95" t="b">
        <f t="shared" si="64"/>
        <v>0</v>
      </c>
    </row>
    <row r="827" spans="1:11">
      <c r="A827" s="2" t="s">
        <v>241</v>
      </c>
      <c r="B827" s="2" t="s">
        <v>242</v>
      </c>
      <c r="C827" s="2">
        <v>42.360599999999998</v>
      </c>
      <c r="D827" s="2">
        <v>-71.010599999999997</v>
      </c>
      <c r="E827" s="2">
        <v>50</v>
      </c>
      <c r="F827" s="2">
        <v>0</v>
      </c>
      <c r="G827" s="4" t="str">
        <f t="shared" si="60"/>
        <v>NO</v>
      </c>
      <c r="H827" s="4" t="str">
        <f t="shared" si="61"/>
        <v>TEMPLADO</v>
      </c>
      <c r="I827" s="4" t="str">
        <f t="shared" si="62"/>
        <v>NINGUNO</v>
      </c>
      <c r="J827" s="4" t="str">
        <f t="shared" si="63"/>
        <v>SECO</v>
      </c>
      <c r="K827" s="95" t="b">
        <f t="shared" si="64"/>
        <v>0</v>
      </c>
    </row>
    <row r="828" spans="1:11">
      <c r="A828" s="2" t="s">
        <v>241</v>
      </c>
      <c r="B828" s="2" t="s">
        <v>242</v>
      </c>
      <c r="C828" s="2">
        <v>42.360599999999998</v>
      </c>
      <c r="D828" s="2">
        <v>-71.010599999999997</v>
      </c>
      <c r="E828" s="2">
        <v>48</v>
      </c>
      <c r="F828" s="2">
        <v>0</v>
      </c>
      <c r="G828" s="4" t="str">
        <f t="shared" si="60"/>
        <v>NO</v>
      </c>
      <c r="H828" s="4" t="str">
        <f t="shared" si="61"/>
        <v>TEMPLADO</v>
      </c>
      <c r="I828" s="4" t="str">
        <f t="shared" si="62"/>
        <v>NINGUNO</v>
      </c>
      <c r="J828" s="4" t="str">
        <f t="shared" si="63"/>
        <v>SECO</v>
      </c>
      <c r="K828" s="95" t="b">
        <f t="shared" si="64"/>
        <v>0</v>
      </c>
    </row>
    <row r="829" spans="1:11">
      <c r="A829" s="2" t="s">
        <v>241</v>
      </c>
      <c r="B829" s="2" t="s">
        <v>242</v>
      </c>
      <c r="C829" s="2">
        <v>42.360599999999998</v>
      </c>
      <c r="D829" s="2">
        <v>-71.010599999999997</v>
      </c>
      <c r="E829" s="2">
        <v>43</v>
      </c>
      <c r="F829" s="2">
        <v>0</v>
      </c>
      <c r="G829" s="4" t="str">
        <f t="shared" si="60"/>
        <v>NO</v>
      </c>
      <c r="H829" s="4" t="str">
        <f t="shared" si="61"/>
        <v>TEMPLADO</v>
      </c>
      <c r="I829" s="4" t="str">
        <f t="shared" si="62"/>
        <v>NINGUNO</v>
      </c>
      <c r="J829" s="4" t="str">
        <f t="shared" si="63"/>
        <v>SECO</v>
      </c>
      <c r="K829" s="95" t="b">
        <f t="shared" si="64"/>
        <v>0</v>
      </c>
    </row>
    <row r="830" spans="1:11">
      <c r="A830" s="2" t="s">
        <v>241</v>
      </c>
      <c r="B830" s="2" t="s">
        <v>242</v>
      </c>
      <c r="C830" s="2">
        <v>42.360599999999998</v>
      </c>
      <c r="D830" s="2">
        <v>-71.010599999999997</v>
      </c>
      <c r="E830" s="2">
        <v>55</v>
      </c>
      <c r="F830" s="2">
        <v>0</v>
      </c>
      <c r="G830" s="4" t="str">
        <f t="shared" si="60"/>
        <v>NO</v>
      </c>
      <c r="H830" s="4" t="str">
        <f t="shared" si="61"/>
        <v>TEMPLADO</v>
      </c>
      <c r="I830" s="4" t="str">
        <f t="shared" si="62"/>
        <v>NINGUNO</v>
      </c>
      <c r="J830" s="4" t="str">
        <f t="shared" si="63"/>
        <v>SECO</v>
      </c>
      <c r="K830" s="95" t="b">
        <f t="shared" si="64"/>
        <v>0</v>
      </c>
    </row>
    <row r="831" spans="1:11">
      <c r="A831" s="2" t="s">
        <v>241</v>
      </c>
      <c r="B831" s="2" t="s">
        <v>242</v>
      </c>
      <c r="C831" s="2">
        <v>42.360599999999998</v>
      </c>
      <c r="D831" s="2">
        <v>-71.010599999999997</v>
      </c>
      <c r="E831" s="2">
        <v>48</v>
      </c>
      <c r="F831" s="2">
        <v>0</v>
      </c>
      <c r="G831" s="4" t="str">
        <f t="shared" si="60"/>
        <v>NO</v>
      </c>
      <c r="H831" s="4" t="str">
        <f t="shared" si="61"/>
        <v>TEMPLADO</v>
      </c>
      <c r="I831" s="4" t="str">
        <f t="shared" si="62"/>
        <v>NINGUNO</v>
      </c>
      <c r="J831" s="4" t="str">
        <f t="shared" si="63"/>
        <v>SECO</v>
      </c>
      <c r="K831" s="95" t="b">
        <f t="shared" si="64"/>
        <v>0</v>
      </c>
    </row>
    <row r="832" spans="1:11">
      <c r="A832" s="2" t="s">
        <v>241</v>
      </c>
      <c r="B832" s="2" t="s">
        <v>242</v>
      </c>
      <c r="C832" s="2">
        <v>42.360599999999998</v>
      </c>
      <c r="D832" s="2">
        <v>-71.010599999999997</v>
      </c>
      <c r="E832" s="2">
        <v>58</v>
      </c>
      <c r="F832" s="2">
        <v>0</v>
      </c>
      <c r="G832" s="4" t="str">
        <f t="shared" si="60"/>
        <v>NO</v>
      </c>
      <c r="H832" s="4" t="str">
        <f t="shared" si="61"/>
        <v>TEMPLADO</v>
      </c>
      <c r="I832" s="4" t="str">
        <f t="shared" si="62"/>
        <v>NINGUNO</v>
      </c>
      <c r="J832" s="4" t="str">
        <f t="shared" si="63"/>
        <v>SECO</v>
      </c>
      <c r="K832" s="95" t="b">
        <f t="shared" si="64"/>
        <v>0</v>
      </c>
    </row>
    <row r="833" spans="1:11">
      <c r="A833" s="2" t="s">
        <v>241</v>
      </c>
      <c r="B833" s="2" t="s">
        <v>242</v>
      </c>
      <c r="C833" s="2">
        <v>42.360599999999998</v>
      </c>
      <c r="D833" s="2">
        <v>-71.010599999999997</v>
      </c>
      <c r="E833" s="2">
        <v>52</v>
      </c>
      <c r="F833" s="2">
        <v>0</v>
      </c>
      <c r="G833" s="4" t="str">
        <f t="shared" si="60"/>
        <v>NO</v>
      </c>
      <c r="H833" s="4" t="str">
        <f t="shared" si="61"/>
        <v>TEMPLADO</v>
      </c>
      <c r="I833" s="4" t="str">
        <f t="shared" si="62"/>
        <v>NINGUNO</v>
      </c>
      <c r="J833" s="4" t="str">
        <f t="shared" si="63"/>
        <v>SECO</v>
      </c>
      <c r="K833" s="95" t="b">
        <f t="shared" si="64"/>
        <v>0</v>
      </c>
    </row>
    <row r="834" spans="1:11">
      <c r="A834" s="2" t="s">
        <v>241</v>
      </c>
      <c r="B834" s="2" t="s">
        <v>242</v>
      </c>
      <c r="C834" s="2">
        <v>42.360599999999998</v>
      </c>
      <c r="D834" s="2">
        <v>-71.010599999999997</v>
      </c>
      <c r="E834" s="2">
        <v>41</v>
      </c>
      <c r="F834" s="2">
        <v>81</v>
      </c>
      <c r="G834" s="4" t="str">
        <f t="shared" si="60"/>
        <v>NO</v>
      </c>
      <c r="H834" s="4" t="str">
        <f t="shared" si="61"/>
        <v>TEMPLADO</v>
      </c>
      <c r="I834" s="4" t="str">
        <f t="shared" si="62"/>
        <v>LLUVIA</v>
      </c>
      <c r="J834" s="4" t="str">
        <f t="shared" si="63"/>
        <v>HUMEDO</v>
      </c>
      <c r="K834" s="95" t="b">
        <f t="shared" si="64"/>
        <v>0</v>
      </c>
    </row>
    <row r="835" spans="1:11">
      <c r="A835" s="2" t="s">
        <v>241</v>
      </c>
      <c r="B835" s="2" t="s">
        <v>242</v>
      </c>
      <c r="C835" s="2">
        <v>42.360599999999998</v>
      </c>
      <c r="D835" s="2">
        <v>-71.010599999999997</v>
      </c>
      <c r="E835" s="2">
        <v>44</v>
      </c>
      <c r="F835" s="2">
        <v>0</v>
      </c>
      <c r="G835" s="4" t="str">
        <f t="shared" ref="G835:G898" si="65">IFERROR(IF(E835&lt;32,"SI","NO"),"OTRO")</f>
        <v>NO</v>
      </c>
      <c r="H835" s="4" t="str">
        <f t="shared" ref="H835:H898" si="66">IFERROR(IF(E835&lt;40,"FRIO",IF(E835&gt;80,"CALIENTE","TEMPLADO")),"OTRO")</f>
        <v>TEMPLADO</v>
      </c>
      <c r="I835" s="4" t="str">
        <f t="shared" ref="I835:I898" si="67">IF(AND(F835&gt;0,G835="SI"),"NIEVE",IF(AND(F835&gt;0,G835="NO"),"LLUVIA","NINGUNO"))</f>
        <v>NINGUNO</v>
      </c>
      <c r="J835" s="4" t="str">
        <f t="shared" ref="J835:J898" si="68">IF(F835&lt;&gt;0,"HUMEDO","SECO")</f>
        <v>SECO</v>
      </c>
      <c r="K835" s="95" t="b">
        <f t="shared" ref="K835:K898" si="69">OR(ISBLANK(E835),ISERROR(E835))</f>
        <v>0</v>
      </c>
    </row>
    <row r="836" spans="1:11">
      <c r="A836" s="2" t="s">
        <v>241</v>
      </c>
      <c r="B836" s="2" t="s">
        <v>242</v>
      </c>
      <c r="C836" s="2">
        <v>42.360599999999998</v>
      </c>
      <c r="D836" s="2">
        <v>-71.010599999999997</v>
      </c>
      <c r="E836" s="2">
        <v>60</v>
      </c>
      <c r="F836" s="2">
        <v>0</v>
      </c>
      <c r="G836" s="4" t="str">
        <f t="shared" si="65"/>
        <v>NO</v>
      </c>
      <c r="H836" s="4" t="str">
        <f t="shared" si="66"/>
        <v>TEMPLADO</v>
      </c>
      <c r="I836" s="4" t="str">
        <f t="shared" si="67"/>
        <v>NINGUNO</v>
      </c>
      <c r="J836" s="4" t="str">
        <f t="shared" si="68"/>
        <v>SECO</v>
      </c>
      <c r="K836" s="95" t="b">
        <f t="shared" si="69"/>
        <v>0</v>
      </c>
    </row>
    <row r="837" spans="1:11">
      <c r="A837" s="2" t="s">
        <v>241</v>
      </c>
      <c r="B837" s="2" t="s">
        <v>242</v>
      </c>
      <c r="C837" s="2">
        <v>42.360599999999998</v>
      </c>
      <c r="D837" s="2">
        <v>-71.010599999999997</v>
      </c>
      <c r="E837" s="2">
        <v>55</v>
      </c>
      <c r="F837" s="2">
        <v>0</v>
      </c>
      <c r="G837" s="4" t="str">
        <f t="shared" si="65"/>
        <v>NO</v>
      </c>
      <c r="H837" s="4" t="str">
        <f t="shared" si="66"/>
        <v>TEMPLADO</v>
      </c>
      <c r="I837" s="4" t="str">
        <f t="shared" si="67"/>
        <v>NINGUNO</v>
      </c>
      <c r="J837" s="4" t="str">
        <f t="shared" si="68"/>
        <v>SECO</v>
      </c>
      <c r="K837" s="95" t="b">
        <f t="shared" si="69"/>
        <v>0</v>
      </c>
    </row>
    <row r="838" spans="1:11">
      <c r="A838" s="2" t="s">
        <v>241</v>
      </c>
      <c r="B838" s="2" t="s">
        <v>242</v>
      </c>
      <c r="C838" s="2">
        <v>42.360599999999998</v>
      </c>
      <c r="D838" s="2">
        <v>-71.010599999999997</v>
      </c>
      <c r="E838" s="2">
        <v>40</v>
      </c>
      <c r="F838" s="2">
        <v>0</v>
      </c>
      <c r="G838" s="4" t="str">
        <f t="shared" si="65"/>
        <v>NO</v>
      </c>
      <c r="H838" s="4" t="str">
        <f t="shared" si="66"/>
        <v>TEMPLADO</v>
      </c>
      <c r="I838" s="4" t="str">
        <f t="shared" si="67"/>
        <v>NINGUNO</v>
      </c>
      <c r="J838" s="4" t="str">
        <f t="shared" si="68"/>
        <v>SECO</v>
      </c>
      <c r="K838" s="95" t="b">
        <f t="shared" si="69"/>
        <v>0</v>
      </c>
    </row>
    <row r="839" spans="1:11">
      <c r="A839" s="2" t="s">
        <v>241</v>
      </c>
      <c r="B839" s="2" t="s">
        <v>242</v>
      </c>
      <c r="C839" s="2">
        <v>42.360599999999998</v>
      </c>
      <c r="D839" s="2">
        <v>-71.010599999999997</v>
      </c>
      <c r="E839" s="2">
        <v>46</v>
      </c>
      <c r="F839" s="2">
        <v>0</v>
      </c>
      <c r="G839" s="4" t="str">
        <f t="shared" si="65"/>
        <v>NO</v>
      </c>
      <c r="H839" s="4" t="str">
        <f t="shared" si="66"/>
        <v>TEMPLADO</v>
      </c>
      <c r="I839" s="4" t="str">
        <f t="shared" si="67"/>
        <v>NINGUNO</v>
      </c>
      <c r="J839" s="4" t="str">
        <f t="shared" si="68"/>
        <v>SECO</v>
      </c>
      <c r="K839" s="95" t="b">
        <f t="shared" si="69"/>
        <v>0</v>
      </c>
    </row>
    <row r="840" spans="1:11">
      <c r="A840" s="2" t="s">
        <v>241</v>
      </c>
      <c r="B840" s="2" t="s">
        <v>242</v>
      </c>
      <c r="C840" s="2">
        <v>42.360599999999998</v>
      </c>
      <c r="D840" s="2">
        <v>-71.010599999999997</v>
      </c>
      <c r="E840" s="2">
        <v>48</v>
      </c>
      <c r="F840" s="2">
        <v>0</v>
      </c>
      <c r="G840" s="4" t="str">
        <f t="shared" si="65"/>
        <v>NO</v>
      </c>
      <c r="H840" s="4" t="str">
        <f t="shared" si="66"/>
        <v>TEMPLADO</v>
      </c>
      <c r="I840" s="4" t="str">
        <f t="shared" si="67"/>
        <v>NINGUNO</v>
      </c>
      <c r="J840" s="4" t="str">
        <f t="shared" si="68"/>
        <v>SECO</v>
      </c>
      <c r="K840" s="95" t="b">
        <f t="shared" si="69"/>
        <v>0</v>
      </c>
    </row>
    <row r="841" spans="1:11">
      <c r="A841" s="2" t="s">
        <v>241</v>
      </c>
      <c r="B841" s="2" t="s">
        <v>242</v>
      </c>
      <c r="C841" s="2">
        <v>42.360599999999998</v>
      </c>
      <c r="D841" s="2">
        <v>-71.010599999999997</v>
      </c>
      <c r="E841" s="2">
        <v>60</v>
      </c>
      <c r="F841" s="2">
        <v>0</v>
      </c>
      <c r="G841" s="4" t="str">
        <f t="shared" si="65"/>
        <v>NO</v>
      </c>
      <c r="H841" s="4" t="str">
        <f t="shared" si="66"/>
        <v>TEMPLADO</v>
      </c>
      <c r="I841" s="4" t="str">
        <f t="shared" si="67"/>
        <v>NINGUNO</v>
      </c>
      <c r="J841" s="4" t="str">
        <f t="shared" si="68"/>
        <v>SECO</v>
      </c>
      <c r="K841" s="95" t="b">
        <f t="shared" si="69"/>
        <v>0</v>
      </c>
    </row>
    <row r="842" spans="1:11">
      <c r="A842" s="2" t="s">
        <v>241</v>
      </c>
      <c r="B842" s="2" t="s">
        <v>242</v>
      </c>
      <c r="C842" s="2">
        <v>42.360599999999998</v>
      </c>
      <c r="D842" s="2">
        <v>-71.010599999999997</v>
      </c>
      <c r="E842" s="2">
        <v>48</v>
      </c>
      <c r="F842" s="2">
        <v>0</v>
      </c>
      <c r="G842" s="4" t="str">
        <f t="shared" si="65"/>
        <v>NO</v>
      </c>
      <c r="H842" s="4" t="str">
        <f t="shared" si="66"/>
        <v>TEMPLADO</v>
      </c>
      <c r="I842" s="4" t="str">
        <f t="shared" si="67"/>
        <v>NINGUNO</v>
      </c>
      <c r="J842" s="4" t="str">
        <f t="shared" si="68"/>
        <v>SECO</v>
      </c>
      <c r="K842" s="95" t="b">
        <f t="shared" si="69"/>
        <v>0</v>
      </c>
    </row>
    <row r="843" spans="1:11">
      <c r="A843" s="2" t="s">
        <v>241</v>
      </c>
      <c r="B843" s="2" t="s">
        <v>242</v>
      </c>
      <c r="C843" s="2">
        <v>42.360599999999998</v>
      </c>
      <c r="D843" s="2">
        <v>-71.010599999999997</v>
      </c>
      <c r="E843" s="2">
        <v>43</v>
      </c>
      <c r="F843" s="2">
        <v>3</v>
      </c>
      <c r="G843" s="4" t="str">
        <f t="shared" si="65"/>
        <v>NO</v>
      </c>
      <c r="H843" s="4" t="str">
        <f t="shared" si="66"/>
        <v>TEMPLADO</v>
      </c>
      <c r="I843" s="4" t="str">
        <f t="shared" si="67"/>
        <v>LLUVIA</v>
      </c>
      <c r="J843" s="4" t="str">
        <f t="shared" si="68"/>
        <v>HUMEDO</v>
      </c>
      <c r="K843" s="95" t="b">
        <f t="shared" si="69"/>
        <v>0</v>
      </c>
    </row>
    <row r="844" spans="1:11">
      <c r="A844" s="2" t="s">
        <v>241</v>
      </c>
      <c r="B844" s="2" t="s">
        <v>242</v>
      </c>
      <c r="C844" s="2">
        <v>42.360599999999998</v>
      </c>
      <c r="D844" s="2">
        <v>-71.010599999999997</v>
      </c>
      <c r="E844" s="2">
        <v>59</v>
      </c>
      <c r="F844" s="2">
        <v>264</v>
      </c>
      <c r="G844" s="4" t="str">
        <f t="shared" si="65"/>
        <v>NO</v>
      </c>
      <c r="H844" s="4" t="str">
        <f t="shared" si="66"/>
        <v>TEMPLADO</v>
      </c>
      <c r="I844" s="4" t="str">
        <f t="shared" si="67"/>
        <v>LLUVIA</v>
      </c>
      <c r="J844" s="4" t="str">
        <f t="shared" si="68"/>
        <v>HUMEDO</v>
      </c>
      <c r="K844" s="95" t="b">
        <f t="shared" si="69"/>
        <v>0</v>
      </c>
    </row>
    <row r="845" spans="1:11">
      <c r="A845" s="2" t="s">
        <v>241</v>
      </c>
      <c r="B845" s="2" t="s">
        <v>242</v>
      </c>
      <c r="C845" s="2">
        <v>42.360599999999998</v>
      </c>
      <c r="D845" s="2">
        <v>-71.010599999999997</v>
      </c>
      <c r="E845" s="2">
        <v>51</v>
      </c>
      <c r="F845" s="2">
        <v>376</v>
      </c>
      <c r="G845" s="4" t="str">
        <f t="shared" si="65"/>
        <v>NO</v>
      </c>
      <c r="H845" s="4" t="str">
        <f t="shared" si="66"/>
        <v>TEMPLADO</v>
      </c>
      <c r="I845" s="4" t="str">
        <f t="shared" si="67"/>
        <v>LLUVIA</v>
      </c>
      <c r="J845" s="4" t="str">
        <f t="shared" si="68"/>
        <v>HUMEDO</v>
      </c>
      <c r="K845" s="95" t="b">
        <f t="shared" si="69"/>
        <v>0</v>
      </c>
    </row>
    <row r="846" spans="1:11">
      <c r="A846" s="2" t="s">
        <v>241</v>
      </c>
      <c r="B846" s="2" t="s">
        <v>242</v>
      </c>
      <c r="C846" s="2">
        <v>42.360599999999998</v>
      </c>
      <c r="D846" s="2">
        <v>-71.010599999999997</v>
      </c>
      <c r="E846" s="2">
        <v>51</v>
      </c>
      <c r="F846" s="2">
        <v>0</v>
      </c>
      <c r="G846" s="4" t="str">
        <f t="shared" si="65"/>
        <v>NO</v>
      </c>
      <c r="H846" s="4" t="str">
        <f t="shared" si="66"/>
        <v>TEMPLADO</v>
      </c>
      <c r="I846" s="4" t="str">
        <f t="shared" si="67"/>
        <v>NINGUNO</v>
      </c>
      <c r="J846" s="4" t="str">
        <f t="shared" si="68"/>
        <v>SECO</v>
      </c>
      <c r="K846" s="95" t="b">
        <f t="shared" si="69"/>
        <v>0</v>
      </c>
    </row>
    <row r="847" spans="1:11">
      <c r="A847" s="2" t="s">
        <v>241</v>
      </c>
      <c r="B847" s="2" t="s">
        <v>242</v>
      </c>
      <c r="C847" s="2">
        <v>42.360599999999998</v>
      </c>
      <c r="D847" s="2">
        <v>-71.010599999999997</v>
      </c>
      <c r="E847" s="2">
        <v>40</v>
      </c>
      <c r="F847" s="2">
        <v>0</v>
      </c>
      <c r="G847" s="4" t="str">
        <f t="shared" si="65"/>
        <v>NO</v>
      </c>
      <c r="H847" s="4" t="str">
        <f t="shared" si="66"/>
        <v>TEMPLADO</v>
      </c>
      <c r="I847" s="4" t="str">
        <f t="shared" si="67"/>
        <v>NINGUNO</v>
      </c>
      <c r="J847" s="4" t="str">
        <f t="shared" si="68"/>
        <v>SECO</v>
      </c>
      <c r="K847" s="95" t="b">
        <f t="shared" si="69"/>
        <v>0</v>
      </c>
    </row>
    <row r="848" spans="1:11">
      <c r="A848" s="2" t="s">
        <v>241</v>
      </c>
      <c r="B848" s="2" t="s">
        <v>242</v>
      </c>
      <c r="C848" s="2">
        <v>42.360599999999998</v>
      </c>
      <c r="D848" s="2">
        <v>-71.010599999999997</v>
      </c>
      <c r="E848" s="2">
        <v>51</v>
      </c>
      <c r="F848" s="2">
        <v>0</v>
      </c>
      <c r="G848" s="4" t="str">
        <f t="shared" si="65"/>
        <v>NO</v>
      </c>
      <c r="H848" s="4" t="str">
        <f t="shared" si="66"/>
        <v>TEMPLADO</v>
      </c>
      <c r="I848" s="4" t="str">
        <f t="shared" si="67"/>
        <v>NINGUNO</v>
      </c>
      <c r="J848" s="4" t="str">
        <f t="shared" si="68"/>
        <v>SECO</v>
      </c>
      <c r="K848" s="95" t="b">
        <f t="shared" si="69"/>
        <v>0</v>
      </c>
    </row>
    <row r="849" spans="1:11">
      <c r="A849" s="2" t="s">
        <v>241</v>
      </c>
      <c r="B849" s="2" t="s">
        <v>242</v>
      </c>
      <c r="C849" s="2">
        <v>42.360599999999998</v>
      </c>
      <c r="D849" s="2">
        <v>-71.010599999999997</v>
      </c>
      <c r="E849" s="2">
        <v>45</v>
      </c>
      <c r="F849" s="2">
        <v>0</v>
      </c>
      <c r="G849" s="4" t="str">
        <f t="shared" si="65"/>
        <v>NO</v>
      </c>
      <c r="H849" s="4" t="str">
        <f t="shared" si="66"/>
        <v>TEMPLADO</v>
      </c>
      <c r="I849" s="4" t="str">
        <f t="shared" si="67"/>
        <v>NINGUNO</v>
      </c>
      <c r="J849" s="4" t="str">
        <f t="shared" si="68"/>
        <v>SECO</v>
      </c>
      <c r="K849" s="95" t="b">
        <f t="shared" si="69"/>
        <v>0</v>
      </c>
    </row>
    <row r="850" spans="1:11">
      <c r="A850" s="2" t="s">
        <v>241</v>
      </c>
      <c r="B850" s="2" t="s">
        <v>242</v>
      </c>
      <c r="C850" s="2">
        <v>42.360599999999998</v>
      </c>
      <c r="D850" s="2">
        <v>-71.010599999999997</v>
      </c>
      <c r="E850" s="2">
        <v>50</v>
      </c>
      <c r="F850" s="2">
        <v>0</v>
      </c>
      <c r="G850" s="4" t="str">
        <f t="shared" si="65"/>
        <v>NO</v>
      </c>
      <c r="H850" s="4" t="str">
        <f t="shared" si="66"/>
        <v>TEMPLADO</v>
      </c>
      <c r="I850" s="4" t="str">
        <f t="shared" si="67"/>
        <v>NINGUNO</v>
      </c>
      <c r="J850" s="4" t="str">
        <f t="shared" si="68"/>
        <v>SECO</v>
      </c>
      <c r="K850" s="95" t="b">
        <f t="shared" si="69"/>
        <v>0</v>
      </c>
    </row>
    <row r="851" spans="1:11">
      <c r="A851" s="2" t="s">
        <v>241</v>
      </c>
      <c r="B851" s="2" t="s">
        <v>242</v>
      </c>
      <c r="C851" s="2">
        <v>42.360599999999998</v>
      </c>
      <c r="D851" s="2">
        <v>-71.010599999999997</v>
      </c>
      <c r="E851" s="2">
        <v>50</v>
      </c>
      <c r="F851" s="2">
        <v>0</v>
      </c>
      <c r="G851" s="4" t="str">
        <f t="shared" si="65"/>
        <v>NO</v>
      </c>
      <c r="H851" s="4" t="str">
        <f t="shared" si="66"/>
        <v>TEMPLADO</v>
      </c>
      <c r="I851" s="4" t="str">
        <f t="shared" si="67"/>
        <v>NINGUNO</v>
      </c>
      <c r="J851" s="4" t="str">
        <f t="shared" si="68"/>
        <v>SECO</v>
      </c>
      <c r="K851" s="95" t="b">
        <f t="shared" si="69"/>
        <v>0</v>
      </c>
    </row>
    <row r="852" spans="1:11">
      <c r="A852" s="2" t="s">
        <v>241</v>
      </c>
      <c r="B852" s="2" t="s">
        <v>242</v>
      </c>
      <c r="C852" s="2">
        <v>42.360599999999998</v>
      </c>
      <c r="D852" s="2">
        <v>-71.010599999999997</v>
      </c>
      <c r="E852" s="2">
        <v>47</v>
      </c>
      <c r="F852" s="2">
        <v>0</v>
      </c>
      <c r="G852" s="4" t="str">
        <f t="shared" si="65"/>
        <v>NO</v>
      </c>
      <c r="H852" s="4" t="str">
        <f t="shared" si="66"/>
        <v>TEMPLADO</v>
      </c>
      <c r="I852" s="4" t="str">
        <f t="shared" si="67"/>
        <v>NINGUNO</v>
      </c>
      <c r="J852" s="4" t="str">
        <f t="shared" si="68"/>
        <v>SECO</v>
      </c>
      <c r="K852" s="95" t="b">
        <f t="shared" si="69"/>
        <v>0</v>
      </c>
    </row>
    <row r="853" spans="1:11">
      <c r="A853" s="2" t="s">
        <v>241</v>
      </c>
      <c r="B853" s="2" t="s">
        <v>242</v>
      </c>
      <c r="C853" s="2">
        <v>42.360599999999998</v>
      </c>
      <c r="D853" s="2">
        <v>-71.010599999999997</v>
      </c>
      <c r="E853" s="2">
        <v>58</v>
      </c>
      <c r="F853" s="2">
        <v>152</v>
      </c>
      <c r="G853" s="4" t="str">
        <f t="shared" si="65"/>
        <v>NO</v>
      </c>
      <c r="H853" s="4" t="str">
        <f t="shared" si="66"/>
        <v>TEMPLADO</v>
      </c>
      <c r="I853" s="4" t="str">
        <f t="shared" si="67"/>
        <v>LLUVIA</v>
      </c>
      <c r="J853" s="4" t="str">
        <f t="shared" si="68"/>
        <v>HUMEDO</v>
      </c>
      <c r="K853" s="95" t="b">
        <f t="shared" si="69"/>
        <v>0</v>
      </c>
    </row>
    <row r="854" spans="1:11">
      <c r="A854" s="2" t="s">
        <v>241</v>
      </c>
      <c r="B854" s="2" t="s">
        <v>242</v>
      </c>
      <c r="C854" s="2">
        <v>42.360599999999998</v>
      </c>
      <c r="D854" s="2">
        <v>-71.010599999999997</v>
      </c>
      <c r="E854" s="2">
        <v>57</v>
      </c>
      <c r="F854" s="2">
        <v>0</v>
      </c>
      <c r="G854" s="4" t="str">
        <f t="shared" si="65"/>
        <v>NO</v>
      </c>
      <c r="H854" s="4" t="str">
        <f t="shared" si="66"/>
        <v>TEMPLADO</v>
      </c>
      <c r="I854" s="4" t="str">
        <f t="shared" si="67"/>
        <v>NINGUNO</v>
      </c>
      <c r="J854" s="4" t="str">
        <f t="shared" si="68"/>
        <v>SECO</v>
      </c>
      <c r="K854" s="95" t="b">
        <f t="shared" si="69"/>
        <v>0</v>
      </c>
    </row>
    <row r="855" spans="1:11">
      <c r="A855" s="2" t="s">
        <v>241</v>
      </c>
      <c r="B855" s="2" t="s">
        <v>242</v>
      </c>
      <c r="C855" s="2">
        <v>42.360599999999998</v>
      </c>
      <c r="D855" s="2">
        <v>-71.010599999999997</v>
      </c>
      <c r="E855" s="2">
        <v>59</v>
      </c>
      <c r="F855" s="2">
        <v>10</v>
      </c>
      <c r="G855" s="4" t="str">
        <f t="shared" si="65"/>
        <v>NO</v>
      </c>
      <c r="H855" s="4" t="str">
        <f t="shared" si="66"/>
        <v>TEMPLADO</v>
      </c>
      <c r="I855" s="4" t="str">
        <f t="shared" si="67"/>
        <v>LLUVIA</v>
      </c>
      <c r="J855" s="4" t="str">
        <f t="shared" si="68"/>
        <v>HUMEDO</v>
      </c>
      <c r="K855" s="95" t="b">
        <f t="shared" si="69"/>
        <v>0</v>
      </c>
    </row>
    <row r="856" spans="1:11">
      <c r="A856" s="2" t="s">
        <v>241</v>
      </c>
      <c r="B856" s="2" t="s">
        <v>242</v>
      </c>
      <c r="C856" s="2">
        <v>42.360599999999998</v>
      </c>
      <c r="D856" s="2">
        <v>-71.010599999999997</v>
      </c>
      <c r="E856" s="2">
        <v>54</v>
      </c>
      <c r="F856" s="2">
        <v>3</v>
      </c>
      <c r="G856" s="4" t="str">
        <f t="shared" si="65"/>
        <v>NO</v>
      </c>
      <c r="H856" s="4" t="str">
        <f t="shared" si="66"/>
        <v>TEMPLADO</v>
      </c>
      <c r="I856" s="4" t="str">
        <f t="shared" si="67"/>
        <v>LLUVIA</v>
      </c>
      <c r="J856" s="4" t="str">
        <f t="shared" si="68"/>
        <v>HUMEDO</v>
      </c>
      <c r="K856" s="95" t="b">
        <f t="shared" si="69"/>
        <v>0</v>
      </c>
    </row>
    <row r="857" spans="1:11">
      <c r="A857" s="2" t="s">
        <v>241</v>
      </c>
      <c r="B857" s="2" t="s">
        <v>242</v>
      </c>
      <c r="C857" s="2">
        <v>42.360599999999998</v>
      </c>
      <c r="D857" s="2">
        <v>-71.010599999999997</v>
      </c>
      <c r="E857" s="2">
        <v>41</v>
      </c>
      <c r="F857" s="2">
        <v>23</v>
      </c>
      <c r="G857" s="4" t="str">
        <f t="shared" si="65"/>
        <v>NO</v>
      </c>
      <c r="H857" s="4" t="str">
        <f t="shared" si="66"/>
        <v>TEMPLADO</v>
      </c>
      <c r="I857" s="4" t="str">
        <f t="shared" si="67"/>
        <v>LLUVIA</v>
      </c>
      <c r="J857" s="4" t="str">
        <f t="shared" si="68"/>
        <v>HUMEDO</v>
      </c>
      <c r="K857" s="95" t="b">
        <f t="shared" si="69"/>
        <v>0</v>
      </c>
    </row>
    <row r="858" spans="1:11">
      <c r="A858" s="2" t="s">
        <v>241</v>
      </c>
      <c r="B858" s="2" t="s">
        <v>242</v>
      </c>
      <c r="C858" s="2">
        <v>42.360599999999998</v>
      </c>
      <c r="D858" s="2">
        <v>-71.010599999999997</v>
      </c>
      <c r="E858" s="2">
        <v>60</v>
      </c>
      <c r="F858" s="2">
        <v>0</v>
      </c>
      <c r="G858" s="4" t="str">
        <f t="shared" si="65"/>
        <v>NO</v>
      </c>
      <c r="H858" s="4" t="str">
        <f t="shared" si="66"/>
        <v>TEMPLADO</v>
      </c>
      <c r="I858" s="4" t="str">
        <f t="shared" si="67"/>
        <v>NINGUNO</v>
      </c>
      <c r="J858" s="4" t="str">
        <f t="shared" si="68"/>
        <v>SECO</v>
      </c>
      <c r="K858" s="95" t="b">
        <f t="shared" si="69"/>
        <v>0</v>
      </c>
    </row>
    <row r="859" spans="1:11">
      <c r="A859" s="2" t="s">
        <v>241</v>
      </c>
      <c r="B859" s="2" t="s">
        <v>242</v>
      </c>
      <c r="C859" s="2">
        <v>42.360599999999998</v>
      </c>
      <c r="D859" s="2">
        <v>-71.010599999999997</v>
      </c>
      <c r="E859" s="2">
        <v>44</v>
      </c>
      <c r="F859" s="2">
        <v>0</v>
      </c>
      <c r="G859" s="4" t="str">
        <f t="shared" si="65"/>
        <v>NO</v>
      </c>
      <c r="H859" s="4" t="str">
        <f t="shared" si="66"/>
        <v>TEMPLADO</v>
      </c>
      <c r="I859" s="4" t="str">
        <f t="shared" si="67"/>
        <v>NINGUNO</v>
      </c>
      <c r="J859" s="4" t="str">
        <f t="shared" si="68"/>
        <v>SECO</v>
      </c>
      <c r="K859" s="95" t="b">
        <f t="shared" si="69"/>
        <v>0</v>
      </c>
    </row>
    <row r="860" spans="1:11">
      <c r="A860" s="2" t="s">
        <v>241</v>
      </c>
      <c r="B860" s="2" t="s">
        <v>242</v>
      </c>
      <c r="C860" s="2">
        <v>42.360599999999998</v>
      </c>
      <c r="D860" s="2">
        <v>-71.010599999999997</v>
      </c>
      <c r="E860" s="2">
        <v>54</v>
      </c>
      <c r="F860" s="2">
        <v>41</v>
      </c>
      <c r="G860" s="4" t="str">
        <f t="shared" si="65"/>
        <v>NO</v>
      </c>
      <c r="H860" s="4" t="str">
        <f t="shared" si="66"/>
        <v>TEMPLADO</v>
      </c>
      <c r="I860" s="4" t="str">
        <f t="shared" si="67"/>
        <v>LLUVIA</v>
      </c>
      <c r="J860" s="4" t="str">
        <f t="shared" si="68"/>
        <v>HUMEDO</v>
      </c>
      <c r="K860" s="95" t="b">
        <f t="shared" si="69"/>
        <v>0</v>
      </c>
    </row>
    <row r="861" spans="1:11">
      <c r="A861" s="2" t="s">
        <v>241</v>
      </c>
      <c r="B861" s="2" t="s">
        <v>242</v>
      </c>
      <c r="C861" s="2">
        <v>42.360599999999998</v>
      </c>
      <c r="D861" s="2">
        <v>-71.010599999999997</v>
      </c>
      <c r="E861" s="2">
        <v>44</v>
      </c>
      <c r="F861" s="2">
        <v>66</v>
      </c>
      <c r="G861" s="4" t="str">
        <f t="shared" si="65"/>
        <v>NO</v>
      </c>
      <c r="H861" s="4" t="str">
        <f t="shared" si="66"/>
        <v>TEMPLADO</v>
      </c>
      <c r="I861" s="4" t="str">
        <f t="shared" si="67"/>
        <v>LLUVIA</v>
      </c>
      <c r="J861" s="4" t="str">
        <f t="shared" si="68"/>
        <v>HUMEDO</v>
      </c>
      <c r="K861" s="95" t="b">
        <f t="shared" si="69"/>
        <v>0</v>
      </c>
    </row>
    <row r="862" spans="1:11">
      <c r="A862" s="2" t="s">
        <v>241</v>
      </c>
      <c r="B862" s="2" t="s">
        <v>242</v>
      </c>
      <c r="C862" s="2">
        <v>42.360599999999998</v>
      </c>
      <c r="D862" s="2">
        <v>-71.010599999999997</v>
      </c>
      <c r="E862" s="2">
        <v>54</v>
      </c>
      <c r="F862" s="2">
        <v>216</v>
      </c>
      <c r="G862" s="4" t="str">
        <f t="shared" si="65"/>
        <v>NO</v>
      </c>
      <c r="H862" s="4" t="str">
        <f t="shared" si="66"/>
        <v>TEMPLADO</v>
      </c>
      <c r="I862" s="4" t="str">
        <f t="shared" si="67"/>
        <v>LLUVIA</v>
      </c>
      <c r="J862" s="4" t="str">
        <f t="shared" si="68"/>
        <v>HUMEDO</v>
      </c>
      <c r="K862" s="95" t="b">
        <f t="shared" si="69"/>
        <v>0</v>
      </c>
    </row>
    <row r="863" spans="1:11">
      <c r="A863" s="2" t="s">
        <v>241</v>
      </c>
      <c r="B863" s="2" t="s">
        <v>242</v>
      </c>
      <c r="C863" s="2">
        <v>42.360599999999998</v>
      </c>
      <c r="D863" s="2">
        <v>-71.010599999999997</v>
      </c>
      <c r="E863" s="2">
        <v>56</v>
      </c>
      <c r="F863" s="2">
        <v>0</v>
      </c>
      <c r="G863" s="4" t="str">
        <f t="shared" si="65"/>
        <v>NO</v>
      </c>
      <c r="H863" s="4" t="str">
        <f t="shared" si="66"/>
        <v>TEMPLADO</v>
      </c>
      <c r="I863" s="4" t="str">
        <f t="shared" si="67"/>
        <v>NINGUNO</v>
      </c>
      <c r="J863" s="4" t="str">
        <f t="shared" si="68"/>
        <v>SECO</v>
      </c>
      <c r="K863" s="95" t="b">
        <f t="shared" si="69"/>
        <v>0</v>
      </c>
    </row>
    <row r="864" spans="1:11">
      <c r="A864" s="2" t="s">
        <v>241</v>
      </c>
      <c r="B864" s="2" t="s">
        <v>242</v>
      </c>
      <c r="C864" s="2">
        <v>42.360599999999998</v>
      </c>
      <c r="D864" s="2">
        <v>-71.010599999999997</v>
      </c>
      <c r="E864" s="2">
        <v>45</v>
      </c>
      <c r="F864" s="2">
        <v>0</v>
      </c>
      <c r="G864" s="4" t="str">
        <f t="shared" si="65"/>
        <v>NO</v>
      </c>
      <c r="H864" s="4" t="str">
        <f t="shared" si="66"/>
        <v>TEMPLADO</v>
      </c>
      <c r="I864" s="4" t="str">
        <f t="shared" si="67"/>
        <v>NINGUNO</v>
      </c>
      <c r="J864" s="4" t="str">
        <f t="shared" si="68"/>
        <v>SECO</v>
      </c>
      <c r="K864" s="95" t="b">
        <f t="shared" si="69"/>
        <v>0</v>
      </c>
    </row>
    <row r="865" spans="1:11">
      <c r="A865" s="2" t="s">
        <v>241</v>
      </c>
      <c r="B865" s="2" t="s">
        <v>242</v>
      </c>
      <c r="C865" s="2">
        <v>42.360599999999998</v>
      </c>
      <c r="D865" s="2">
        <v>-71.010599999999997</v>
      </c>
      <c r="E865" s="2">
        <v>60</v>
      </c>
      <c r="F865" s="2">
        <v>0</v>
      </c>
      <c r="G865" s="4" t="str">
        <f t="shared" si="65"/>
        <v>NO</v>
      </c>
      <c r="H865" s="4" t="str">
        <f t="shared" si="66"/>
        <v>TEMPLADO</v>
      </c>
      <c r="I865" s="4" t="str">
        <f t="shared" si="67"/>
        <v>NINGUNO</v>
      </c>
      <c r="J865" s="4" t="str">
        <f t="shared" si="68"/>
        <v>SECO</v>
      </c>
      <c r="K865" s="95" t="b">
        <f t="shared" si="69"/>
        <v>0</v>
      </c>
    </row>
    <row r="866" spans="1:11">
      <c r="A866" s="2" t="s">
        <v>241</v>
      </c>
      <c r="B866" s="2" t="s">
        <v>242</v>
      </c>
      <c r="C866" s="2">
        <v>42.360599999999998</v>
      </c>
      <c r="D866" s="2">
        <v>-71.010599999999997</v>
      </c>
      <c r="E866" s="2">
        <v>52</v>
      </c>
      <c r="F866" s="2">
        <v>23</v>
      </c>
      <c r="G866" s="4" t="str">
        <f t="shared" si="65"/>
        <v>NO</v>
      </c>
      <c r="H866" s="4" t="str">
        <f t="shared" si="66"/>
        <v>TEMPLADO</v>
      </c>
      <c r="I866" s="4" t="str">
        <f t="shared" si="67"/>
        <v>LLUVIA</v>
      </c>
      <c r="J866" s="4" t="str">
        <f t="shared" si="68"/>
        <v>HUMEDO</v>
      </c>
      <c r="K866" s="95" t="b">
        <f t="shared" si="69"/>
        <v>0</v>
      </c>
    </row>
    <row r="867" spans="1:11">
      <c r="A867" s="2" t="s">
        <v>241</v>
      </c>
      <c r="B867" s="2" t="s">
        <v>242</v>
      </c>
      <c r="C867" s="2">
        <v>42.360599999999998</v>
      </c>
      <c r="D867" s="2">
        <v>-71.010599999999997</v>
      </c>
      <c r="E867" s="2">
        <v>60</v>
      </c>
      <c r="F867" s="2">
        <v>127</v>
      </c>
      <c r="G867" s="4" t="str">
        <f t="shared" si="65"/>
        <v>NO</v>
      </c>
      <c r="H867" s="4" t="str">
        <f t="shared" si="66"/>
        <v>TEMPLADO</v>
      </c>
      <c r="I867" s="4" t="str">
        <f t="shared" si="67"/>
        <v>LLUVIA</v>
      </c>
      <c r="J867" s="4" t="str">
        <f t="shared" si="68"/>
        <v>HUMEDO</v>
      </c>
      <c r="K867" s="95" t="b">
        <f t="shared" si="69"/>
        <v>0</v>
      </c>
    </row>
    <row r="868" spans="1:11">
      <c r="A868" s="2" t="s">
        <v>241</v>
      </c>
      <c r="B868" s="2" t="s">
        <v>242</v>
      </c>
      <c r="C868" s="2">
        <v>42.360599999999998</v>
      </c>
      <c r="D868" s="2">
        <v>-71.010599999999997</v>
      </c>
      <c r="E868" s="2">
        <v>47</v>
      </c>
      <c r="F868" s="2">
        <v>15</v>
      </c>
      <c r="G868" s="4" t="str">
        <f t="shared" si="65"/>
        <v>NO</v>
      </c>
      <c r="H868" s="4" t="str">
        <f t="shared" si="66"/>
        <v>TEMPLADO</v>
      </c>
      <c r="I868" s="4" t="str">
        <f t="shared" si="67"/>
        <v>LLUVIA</v>
      </c>
      <c r="J868" s="4" t="str">
        <f t="shared" si="68"/>
        <v>HUMEDO</v>
      </c>
      <c r="K868" s="95" t="b">
        <f t="shared" si="69"/>
        <v>0</v>
      </c>
    </row>
    <row r="869" spans="1:11">
      <c r="A869" s="2" t="s">
        <v>241</v>
      </c>
      <c r="B869" s="2" t="s">
        <v>242</v>
      </c>
      <c r="C869" s="2">
        <v>42.360599999999998</v>
      </c>
      <c r="D869" s="2">
        <v>-71.010599999999997</v>
      </c>
      <c r="E869" s="2">
        <v>52</v>
      </c>
      <c r="F869" s="2">
        <v>0</v>
      </c>
      <c r="G869" s="4" t="str">
        <f t="shared" si="65"/>
        <v>NO</v>
      </c>
      <c r="H869" s="4" t="str">
        <f t="shared" si="66"/>
        <v>TEMPLADO</v>
      </c>
      <c r="I869" s="4" t="str">
        <f t="shared" si="67"/>
        <v>NINGUNO</v>
      </c>
      <c r="J869" s="4" t="str">
        <f t="shared" si="68"/>
        <v>SECO</v>
      </c>
      <c r="K869" s="95" t="b">
        <f t="shared" si="69"/>
        <v>0</v>
      </c>
    </row>
    <row r="870" spans="1:11">
      <c r="A870" s="2" t="s">
        <v>241</v>
      </c>
      <c r="B870" s="2" t="s">
        <v>242</v>
      </c>
      <c r="C870" s="2">
        <v>42.360599999999998</v>
      </c>
      <c r="D870" s="2">
        <v>-71.010599999999997</v>
      </c>
      <c r="E870" s="2">
        <v>48</v>
      </c>
      <c r="F870" s="2">
        <v>0</v>
      </c>
      <c r="G870" s="4" t="str">
        <f t="shared" si="65"/>
        <v>NO</v>
      </c>
      <c r="H870" s="4" t="str">
        <f t="shared" si="66"/>
        <v>TEMPLADO</v>
      </c>
      <c r="I870" s="4" t="str">
        <f t="shared" si="67"/>
        <v>NINGUNO</v>
      </c>
      <c r="J870" s="4" t="str">
        <f t="shared" si="68"/>
        <v>SECO</v>
      </c>
      <c r="K870" s="95" t="b">
        <f t="shared" si="69"/>
        <v>0</v>
      </c>
    </row>
    <row r="871" spans="1:11">
      <c r="A871" s="2" t="s">
        <v>241</v>
      </c>
      <c r="B871" s="2" t="s">
        <v>242</v>
      </c>
      <c r="C871" s="2">
        <v>42.360599999999998</v>
      </c>
      <c r="D871" s="2">
        <v>-71.010599999999997</v>
      </c>
      <c r="E871" s="2">
        <v>56</v>
      </c>
      <c r="F871" s="2">
        <v>0</v>
      </c>
      <c r="G871" s="4" t="str">
        <f t="shared" si="65"/>
        <v>NO</v>
      </c>
      <c r="H871" s="4" t="str">
        <f t="shared" si="66"/>
        <v>TEMPLADO</v>
      </c>
      <c r="I871" s="4" t="str">
        <f t="shared" si="67"/>
        <v>NINGUNO</v>
      </c>
      <c r="J871" s="4" t="str">
        <f t="shared" si="68"/>
        <v>SECO</v>
      </c>
      <c r="K871" s="95" t="b">
        <f t="shared" si="69"/>
        <v>0</v>
      </c>
    </row>
    <row r="872" spans="1:11">
      <c r="A872" s="2" t="s">
        <v>241</v>
      </c>
      <c r="B872" s="2" t="s">
        <v>242</v>
      </c>
      <c r="C872" s="2">
        <v>42.360599999999998</v>
      </c>
      <c r="D872" s="2">
        <v>-71.010599999999997</v>
      </c>
      <c r="E872" s="2">
        <v>54</v>
      </c>
      <c r="F872" s="2">
        <v>0</v>
      </c>
      <c r="G872" s="4" t="str">
        <f t="shared" si="65"/>
        <v>NO</v>
      </c>
      <c r="H872" s="4" t="str">
        <f t="shared" si="66"/>
        <v>TEMPLADO</v>
      </c>
      <c r="I872" s="4" t="str">
        <f t="shared" si="67"/>
        <v>NINGUNO</v>
      </c>
      <c r="J872" s="4" t="str">
        <f t="shared" si="68"/>
        <v>SECO</v>
      </c>
      <c r="K872" s="95" t="b">
        <f t="shared" si="69"/>
        <v>0</v>
      </c>
    </row>
    <row r="873" spans="1:11">
      <c r="A873" s="2" t="s">
        <v>241</v>
      </c>
      <c r="B873" s="2" t="s">
        <v>242</v>
      </c>
      <c r="C873" s="2">
        <v>42.360599999999998</v>
      </c>
      <c r="D873" s="2">
        <v>-71.010599999999997</v>
      </c>
      <c r="E873" s="2">
        <v>50</v>
      </c>
      <c r="F873" s="2">
        <v>5</v>
      </c>
      <c r="G873" s="4" t="str">
        <f t="shared" si="65"/>
        <v>NO</v>
      </c>
      <c r="H873" s="4" t="str">
        <f t="shared" si="66"/>
        <v>TEMPLADO</v>
      </c>
      <c r="I873" s="4" t="str">
        <f t="shared" si="67"/>
        <v>LLUVIA</v>
      </c>
      <c r="J873" s="4" t="str">
        <f t="shared" si="68"/>
        <v>HUMEDO</v>
      </c>
      <c r="K873" s="95" t="b">
        <f t="shared" si="69"/>
        <v>0</v>
      </c>
    </row>
    <row r="874" spans="1:11">
      <c r="A874" s="2" t="s">
        <v>241</v>
      </c>
      <c r="B874" s="2" t="s">
        <v>242</v>
      </c>
      <c r="C874" s="2">
        <v>42.360599999999998</v>
      </c>
      <c r="D874" s="2">
        <v>-71.010599999999997</v>
      </c>
      <c r="E874" s="2">
        <v>46</v>
      </c>
      <c r="F874" s="2">
        <v>147</v>
      </c>
      <c r="G874" s="4" t="str">
        <f t="shared" si="65"/>
        <v>NO</v>
      </c>
      <c r="H874" s="4" t="str">
        <f t="shared" si="66"/>
        <v>TEMPLADO</v>
      </c>
      <c r="I874" s="4" t="str">
        <f t="shared" si="67"/>
        <v>LLUVIA</v>
      </c>
      <c r="J874" s="4" t="str">
        <f t="shared" si="68"/>
        <v>HUMEDO</v>
      </c>
      <c r="K874" s="95" t="b">
        <f t="shared" si="69"/>
        <v>0</v>
      </c>
    </row>
    <row r="875" spans="1:11">
      <c r="A875" s="2" t="s">
        <v>241</v>
      </c>
      <c r="B875" s="2" t="s">
        <v>242</v>
      </c>
      <c r="C875" s="2">
        <v>42.360599999999998</v>
      </c>
      <c r="D875" s="2">
        <v>-71.010599999999997</v>
      </c>
      <c r="E875" s="2">
        <v>53</v>
      </c>
      <c r="F875" s="2">
        <v>0</v>
      </c>
      <c r="G875" s="4" t="str">
        <f t="shared" si="65"/>
        <v>NO</v>
      </c>
      <c r="H875" s="4" t="str">
        <f t="shared" si="66"/>
        <v>TEMPLADO</v>
      </c>
      <c r="I875" s="4" t="str">
        <f t="shared" si="67"/>
        <v>NINGUNO</v>
      </c>
      <c r="J875" s="4" t="str">
        <f t="shared" si="68"/>
        <v>SECO</v>
      </c>
      <c r="K875" s="95" t="b">
        <f t="shared" si="69"/>
        <v>0</v>
      </c>
    </row>
    <row r="876" spans="1:11">
      <c r="A876" s="2" t="s">
        <v>241</v>
      </c>
      <c r="B876" s="2" t="s">
        <v>242</v>
      </c>
      <c r="C876" s="2">
        <v>42.360599999999998</v>
      </c>
      <c r="D876" s="2">
        <v>-71.010599999999997</v>
      </c>
      <c r="E876" s="2">
        <v>59</v>
      </c>
      <c r="F876" s="2">
        <v>0</v>
      </c>
      <c r="G876" s="4" t="str">
        <f t="shared" si="65"/>
        <v>NO</v>
      </c>
      <c r="H876" s="4" t="str">
        <f t="shared" si="66"/>
        <v>TEMPLADO</v>
      </c>
      <c r="I876" s="4" t="str">
        <f t="shared" si="67"/>
        <v>NINGUNO</v>
      </c>
      <c r="J876" s="4" t="str">
        <f t="shared" si="68"/>
        <v>SECO</v>
      </c>
      <c r="K876" s="95" t="b">
        <f t="shared" si="69"/>
        <v>0</v>
      </c>
    </row>
    <row r="877" spans="1:11">
      <c r="A877" s="2" t="s">
        <v>241</v>
      </c>
      <c r="B877" s="2" t="s">
        <v>242</v>
      </c>
      <c r="C877" s="2">
        <v>42.360599999999998</v>
      </c>
      <c r="D877" s="2">
        <v>-71.010599999999997</v>
      </c>
      <c r="E877" s="2">
        <v>56</v>
      </c>
      <c r="F877" s="2">
        <v>0</v>
      </c>
      <c r="G877" s="4" t="str">
        <f t="shared" si="65"/>
        <v>NO</v>
      </c>
      <c r="H877" s="4" t="str">
        <f t="shared" si="66"/>
        <v>TEMPLADO</v>
      </c>
      <c r="I877" s="4" t="str">
        <f t="shared" si="67"/>
        <v>NINGUNO</v>
      </c>
      <c r="J877" s="4" t="str">
        <f t="shared" si="68"/>
        <v>SECO</v>
      </c>
      <c r="K877" s="95" t="b">
        <f t="shared" si="69"/>
        <v>0</v>
      </c>
    </row>
    <row r="878" spans="1:11">
      <c r="A878" s="2" t="s">
        <v>241</v>
      </c>
      <c r="B878" s="2" t="s">
        <v>242</v>
      </c>
      <c r="C878" s="2">
        <v>42.360599999999998</v>
      </c>
      <c r="D878" s="2">
        <v>-71.010599999999997</v>
      </c>
      <c r="E878" s="2">
        <v>46</v>
      </c>
      <c r="F878" s="2">
        <v>0</v>
      </c>
      <c r="G878" s="4" t="str">
        <f t="shared" si="65"/>
        <v>NO</v>
      </c>
      <c r="H878" s="4" t="str">
        <f t="shared" si="66"/>
        <v>TEMPLADO</v>
      </c>
      <c r="I878" s="4" t="str">
        <f t="shared" si="67"/>
        <v>NINGUNO</v>
      </c>
      <c r="J878" s="4" t="str">
        <f t="shared" si="68"/>
        <v>SECO</v>
      </c>
      <c r="K878" s="95" t="b">
        <f t="shared" si="69"/>
        <v>0</v>
      </c>
    </row>
    <row r="879" spans="1:11">
      <c r="A879" s="2" t="s">
        <v>241</v>
      </c>
      <c r="B879" s="2" t="s">
        <v>242</v>
      </c>
      <c r="C879" s="2">
        <v>42.360599999999998</v>
      </c>
      <c r="D879" s="2">
        <v>-71.010599999999997</v>
      </c>
      <c r="E879" s="2">
        <v>43</v>
      </c>
      <c r="F879" s="2">
        <v>0</v>
      </c>
      <c r="G879" s="4" t="str">
        <f t="shared" si="65"/>
        <v>NO</v>
      </c>
      <c r="H879" s="4" t="str">
        <f t="shared" si="66"/>
        <v>TEMPLADO</v>
      </c>
      <c r="I879" s="4" t="str">
        <f t="shared" si="67"/>
        <v>NINGUNO</v>
      </c>
      <c r="J879" s="4" t="str">
        <f t="shared" si="68"/>
        <v>SECO</v>
      </c>
      <c r="K879" s="95" t="b">
        <f t="shared" si="69"/>
        <v>0</v>
      </c>
    </row>
    <row r="880" spans="1:11">
      <c r="A880" s="2" t="s">
        <v>241</v>
      </c>
      <c r="B880" s="2" t="s">
        <v>242</v>
      </c>
      <c r="C880" s="2">
        <v>42.360599999999998</v>
      </c>
      <c r="D880" s="2">
        <v>-71.010599999999997</v>
      </c>
      <c r="E880" s="2">
        <v>44</v>
      </c>
      <c r="F880" s="2">
        <v>0</v>
      </c>
      <c r="G880" s="4" t="str">
        <f t="shared" si="65"/>
        <v>NO</v>
      </c>
      <c r="H880" s="4" t="str">
        <f t="shared" si="66"/>
        <v>TEMPLADO</v>
      </c>
      <c r="I880" s="4" t="str">
        <f t="shared" si="67"/>
        <v>NINGUNO</v>
      </c>
      <c r="J880" s="4" t="str">
        <f t="shared" si="68"/>
        <v>SECO</v>
      </c>
      <c r="K880" s="95" t="b">
        <f t="shared" si="69"/>
        <v>0</v>
      </c>
    </row>
    <row r="881" spans="1:11">
      <c r="A881" s="2" t="s">
        <v>241</v>
      </c>
      <c r="B881" s="2" t="s">
        <v>242</v>
      </c>
      <c r="C881" s="2">
        <v>42.360599999999998</v>
      </c>
      <c r="D881" s="2">
        <v>-71.010599999999997</v>
      </c>
      <c r="E881" s="2">
        <v>60</v>
      </c>
      <c r="F881" s="2">
        <v>43</v>
      </c>
      <c r="G881" s="4" t="str">
        <f t="shared" si="65"/>
        <v>NO</v>
      </c>
      <c r="H881" s="4" t="str">
        <f t="shared" si="66"/>
        <v>TEMPLADO</v>
      </c>
      <c r="I881" s="4" t="str">
        <f t="shared" si="67"/>
        <v>LLUVIA</v>
      </c>
      <c r="J881" s="4" t="str">
        <f t="shared" si="68"/>
        <v>HUMEDO</v>
      </c>
      <c r="K881" s="95" t="b">
        <f t="shared" si="69"/>
        <v>0</v>
      </c>
    </row>
    <row r="882" spans="1:11">
      <c r="A882" s="2" t="s">
        <v>241</v>
      </c>
      <c r="B882" s="2" t="s">
        <v>242</v>
      </c>
      <c r="C882" s="2">
        <v>42.360599999999998</v>
      </c>
      <c r="D882" s="2">
        <v>-71.010599999999997</v>
      </c>
      <c r="E882" s="2">
        <v>42</v>
      </c>
      <c r="F882" s="2">
        <v>0</v>
      </c>
      <c r="G882" s="4" t="str">
        <f t="shared" si="65"/>
        <v>NO</v>
      </c>
      <c r="H882" s="4" t="str">
        <f t="shared" si="66"/>
        <v>TEMPLADO</v>
      </c>
      <c r="I882" s="4" t="str">
        <f t="shared" si="67"/>
        <v>NINGUNO</v>
      </c>
      <c r="J882" s="4" t="str">
        <f t="shared" si="68"/>
        <v>SECO</v>
      </c>
      <c r="K882" s="95" t="b">
        <f t="shared" si="69"/>
        <v>0</v>
      </c>
    </row>
    <row r="883" spans="1:11">
      <c r="A883" s="2" t="s">
        <v>241</v>
      </c>
      <c r="B883" s="2" t="s">
        <v>242</v>
      </c>
      <c r="C883" s="2">
        <v>42.360599999999998</v>
      </c>
      <c r="D883" s="2">
        <v>-71.010599999999997</v>
      </c>
      <c r="E883" s="2">
        <v>45</v>
      </c>
      <c r="F883" s="2">
        <v>0</v>
      </c>
      <c r="G883" s="4" t="str">
        <f t="shared" si="65"/>
        <v>NO</v>
      </c>
      <c r="H883" s="4" t="str">
        <f t="shared" si="66"/>
        <v>TEMPLADO</v>
      </c>
      <c r="I883" s="4" t="str">
        <f t="shared" si="67"/>
        <v>NINGUNO</v>
      </c>
      <c r="J883" s="4" t="str">
        <f t="shared" si="68"/>
        <v>SECO</v>
      </c>
      <c r="K883" s="95" t="b">
        <f t="shared" si="69"/>
        <v>0</v>
      </c>
    </row>
    <row r="884" spans="1:11">
      <c r="A884" s="2" t="s">
        <v>241</v>
      </c>
      <c r="B884" s="2" t="s">
        <v>242</v>
      </c>
      <c r="C884" s="2">
        <v>42.360599999999998</v>
      </c>
      <c r="D884" s="2">
        <v>-71.010599999999997</v>
      </c>
      <c r="E884" s="2">
        <v>82</v>
      </c>
      <c r="F884" s="2">
        <v>0</v>
      </c>
      <c r="G884" s="4" t="str">
        <f t="shared" si="65"/>
        <v>NO</v>
      </c>
      <c r="H884" s="4" t="str">
        <f t="shared" si="66"/>
        <v>CALIENTE</v>
      </c>
      <c r="I884" s="4" t="str">
        <f t="shared" si="67"/>
        <v>NINGUNO</v>
      </c>
      <c r="J884" s="4" t="str">
        <f t="shared" si="68"/>
        <v>SECO</v>
      </c>
      <c r="K884" s="95" t="b">
        <f t="shared" si="69"/>
        <v>0</v>
      </c>
    </row>
    <row r="885" spans="1:11">
      <c r="A885" s="2" t="s">
        <v>241</v>
      </c>
      <c r="B885" s="2" t="s">
        <v>242</v>
      </c>
      <c r="C885" s="2">
        <v>42.360599999999998</v>
      </c>
      <c r="D885" s="2">
        <v>-71.010599999999997</v>
      </c>
      <c r="E885" s="2">
        <v>85</v>
      </c>
      <c r="F885" s="2">
        <v>287</v>
      </c>
      <c r="G885" s="4" t="str">
        <f t="shared" si="65"/>
        <v>NO</v>
      </c>
      <c r="H885" s="4" t="str">
        <f t="shared" si="66"/>
        <v>CALIENTE</v>
      </c>
      <c r="I885" s="4" t="str">
        <f t="shared" si="67"/>
        <v>LLUVIA</v>
      </c>
      <c r="J885" s="4" t="str">
        <f t="shared" si="68"/>
        <v>HUMEDO</v>
      </c>
      <c r="K885" s="95" t="b">
        <f t="shared" si="69"/>
        <v>0</v>
      </c>
    </row>
    <row r="886" spans="1:11">
      <c r="A886" s="2" t="s">
        <v>241</v>
      </c>
      <c r="B886" s="2" t="s">
        <v>242</v>
      </c>
      <c r="C886" s="2">
        <v>42.360599999999998</v>
      </c>
      <c r="D886" s="2">
        <v>-71.010599999999997</v>
      </c>
      <c r="E886" s="2">
        <v>68</v>
      </c>
      <c r="F886" s="2">
        <v>3</v>
      </c>
      <c r="G886" s="4" t="str">
        <f t="shared" si="65"/>
        <v>NO</v>
      </c>
      <c r="H886" s="4" t="str">
        <f t="shared" si="66"/>
        <v>TEMPLADO</v>
      </c>
      <c r="I886" s="4" t="str">
        <f t="shared" si="67"/>
        <v>LLUVIA</v>
      </c>
      <c r="J886" s="4" t="str">
        <f t="shared" si="68"/>
        <v>HUMEDO</v>
      </c>
      <c r="K886" s="95" t="b">
        <f t="shared" si="69"/>
        <v>0</v>
      </c>
    </row>
    <row r="887" spans="1:11">
      <c r="A887" s="2" t="s">
        <v>241</v>
      </c>
      <c r="B887" s="2" t="s">
        <v>242</v>
      </c>
      <c r="C887" s="2">
        <v>42.360599999999998</v>
      </c>
      <c r="D887" s="2">
        <v>-71.010599999999997</v>
      </c>
      <c r="E887" s="2">
        <v>65</v>
      </c>
      <c r="F887" s="2">
        <v>33</v>
      </c>
      <c r="G887" s="4" t="str">
        <f t="shared" si="65"/>
        <v>NO</v>
      </c>
      <c r="H887" s="4" t="str">
        <f t="shared" si="66"/>
        <v>TEMPLADO</v>
      </c>
      <c r="I887" s="4" t="str">
        <f t="shared" si="67"/>
        <v>LLUVIA</v>
      </c>
      <c r="J887" s="4" t="str">
        <f t="shared" si="68"/>
        <v>HUMEDO</v>
      </c>
      <c r="K887" s="95" t="b">
        <f t="shared" si="69"/>
        <v>0</v>
      </c>
    </row>
    <row r="888" spans="1:11">
      <c r="A888" s="2" t="s">
        <v>241</v>
      </c>
      <c r="B888" s="2" t="s">
        <v>242</v>
      </c>
      <c r="C888" s="2">
        <v>42.360599999999998</v>
      </c>
      <c r="D888" s="2">
        <v>-71.010599999999997</v>
      </c>
      <c r="E888" s="2">
        <v>84</v>
      </c>
      <c r="F888" s="2">
        <v>33</v>
      </c>
      <c r="G888" s="4" t="str">
        <f t="shared" si="65"/>
        <v>NO</v>
      </c>
      <c r="H888" s="4" t="str">
        <f t="shared" si="66"/>
        <v>CALIENTE</v>
      </c>
      <c r="I888" s="4" t="str">
        <f t="shared" si="67"/>
        <v>LLUVIA</v>
      </c>
      <c r="J888" s="4" t="str">
        <f t="shared" si="68"/>
        <v>HUMEDO</v>
      </c>
      <c r="K888" s="95" t="b">
        <f t="shared" si="69"/>
        <v>0</v>
      </c>
    </row>
    <row r="889" spans="1:11">
      <c r="A889" s="2" t="s">
        <v>241</v>
      </c>
      <c r="B889" s="2" t="s">
        <v>242</v>
      </c>
      <c r="C889" s="2">
        <v>42.360599999999998</v>
      </c>
      <c r="D889" s="2">
        <v>-71.010599999999997</v>
      </c>
      <c r="E889" s="2">
        <v>83</v>
      </c>
      <c r="F889" s="2">
        <v>0</v>
      </c>
      <c r="G889" s="4" t="str">
        <f t="shared" si="65"/>
        <v>NO</v>
      </c>
      <c r="H889" s="4" t="str">
        <f t="shared" si="66"/>
        <v>CALIENTE</v>
      </c>
      <c r="I889" s="4" t="str">
        <f t="shared" si="67"/>
        <v>NINGUNO</v>
      </c>
      <c r="J889" s="4" t="str">
        <f t="shared" si="68"/>
        <v>SECO</v>
      </c>
      <c r="K889" s="95" t="b">
        <f t="shared" si="69"/>
        <v>0</v>
      </c>
    </row>
    <row r="890" spans="1:11">
      <c r="A890" s="2" t="s">
        <v>241</v>
      </c>
      <c r="B890" s="2" t="s">
        <v>242</v>
      </c>
      <c r="C890" s="2">
        <v>42.360599999999998</v>
      </c>
      <c r="D890" s="2">
        <v>-71.010599999999997</v>
      </c>
      <c r="E890" s="2">
        <v>67</v>
      </c>
      <c r="F890" s="2">
        <v>10</v>
      </c>
      <c r="G890" s="4" t="str">
        <f t="shared" si="65"/>
        <v>NO</v>
      </c>
      <c r="H890" s="4" t="str">
        <f t="shared" si="66"/>
        <v>TEMPLADO</v>
      </c>
      <c r="I890" s="4" t="str">
        <f t="shared" si="67"/>
        <v>LLUVIA</v>
      </c>
      <c r="J890" s="4" t="str">
        <f t="shared" si="68"/>
        <v>HUMEDO</v>
      </c>
      <c r="K890" s="95" t="b">
        <f t="shared" si="69"/>
        <v>0</v>
      </c>
    </row>
    <row r="891" spans="1:11">
      <c r="A891" s="2" t="s">
        <v>241</v>
      </c>
      <c r="B891" s="2" t="s">
        <v>242</v>
      </c>
      <c r="C891" s="2">
        <v>42.360599999999998</v>
      </c>
      <c r="D891" s="2">
        <v>-71.010599999999997</v>
      </c>
      <c r="E891" s="2">
        <v>88</v>
      </c>
      <c r="F891" s="2">
        <v>79</v>
      </c>
      <c r="G891" s="4" t="str">
        <f t="shared" si="65"/>
        <v>NO</v>
      </c>
      <c r="H891" s="4" t="str">
        <f t="shared" si="66"/>
        <v>CALIENTE</v>
      </c>
      <c r="I891" s="4" t="str">
        <f t="shared" si="67"/>
        <v>LLUVIA</v>
      </c>
      <c r="J891" s="4" t="str">
        <f t="shared" si="68"/>
        <v>HUMEDO</v>
      </c>
      <c r="K891" s="95" t="b">
        <f t="shared" si="69"/>
        <v>0</v>
      </c>
    </row>
    <row r="892" spans="1:11">
      <c r="A892" s="2" t="s">
        <v>241</v>
      </c>
      <c r="B892" s="2" t="s">
        <v>242</v>
      </c>
      <c r="C892" s="2">
        <v>42.360599999999998</v>
      </c>
      <c r="D892" s="2">
        <v>-71.010599999999997</v>
      </c>
      <c r="E892" s="2">
        <v>69</v>
      </c>
      <c r="F892" s="2">
        <v>0</v>
      </c>
      <c r="G892" s="4" t="str">
        <f t="shared" si="65"/>
        <v>NO</v>
      </c>
      <c r="H892" s="4" t="str">
        <f t="shared" si="66"/>
        <v>TEMPLADO</v>
      </c>
      <c r="I892" s="4" t="str">
        <f t="shared" si="67"/>
        <v>NINGUNO</v>
      </c>
      <c r="J892" s="4" t="str">
        <f t="shared" si="68"/>
        <v>SECO</v>
      </c>
      <c r="K892" s="95" t="b">
        <f t="shared" si="69"/>
        <v>0</v>
      </c>
    </row>
    <row r="893" spans="1:11">
      <c r="A893" s="2" t="s">
        <v>241</v>
      </c>
      <c r="B893" s="2" t="s">
        <v>242</v>
      </c>
      <c r="C893" s="2">
        <v>42.360599999999998</v>
      </c>
      <c r="D893" s="2">
        <v>-71.010599999999997</v>
      </c>
      <c r="E893" s="2">
        <v>88</v>
      </c>
      <c r="F893" s="2">
        <v>0</v>
      </c>
      <c r="G893" s="4" t="str">
        <f t="shared" si="65"/>
        <v>NO</v>
      </c>
      <c r="H893" s="4" t="str">
        <f t="shared" si="66"/>
        <v>CALIENTE</v>
      </c>
      <c r="I893" s="4" t="str">
        <f t="shared" si="67"/>
        <v>NINGUNO</v>
      </c>
      <c r="J893" s="4" t="str">
        <f t="shared" si="68"/>
        <v>SECO</v>
      </c>
      <c r="K893" s="95" t="b">
        <f t="shared" si="69"/>
        <v>0</v>
      </c>
    </row>
    <row r="894" spans="1:11">
      <c r="A894" s="2" t="s">
        <v>241</v>
      </c>
      <c r="B894" s="2" t="s">
        <v>242</v>
      </c>
      <c r="C894" s="2">
        <v>42.360599999999998</v>
      </c>
      <c r="D894" s="2">
        <v>-71.010599999999997</v>
      </c>
      <c r="E894" s="2">
        <v>82</v>
      </c>
      <c r="F894" s="2">
        <v>0</v>
      </c>
      <c r="G894" s="4" t="str">
        <f t="shared" si="65"/>
        <v>NO</v>
      </c>
      <c r="H894" s="4" t="str">
        <f t="shared" si="66"/>
        <v>CALIENTE</v>
      </c>
      <c r="I894" s="4" t="str">
        <f t="shared" si="67"/>
        <v>NINGUNO</v>
      </c>
      <c r="J894" s="4" t="str">
        <f t="shared" si="68"/>
        <v>SECO</v>
      </c>
      <c r="K894" s="95" t="b">
        <f t="shared" si="69"/>
        <v>0</v>
      </c>
    </row>
    <row r="895" spans="1:11">
      <c r="A895" s="2" t="s">
        <v>241</v>
      </c>
      <c r="B895" s="2" t="s">
        <v>242</v>
      </c>
      <c r="C895" s="2">
        <v>42.360599999999998</v>
      </c>
      <c r="D895" s="2">
        <v>-71.010599999999997</v>
      </c>
      <c r="E895" s="2">
        <v>74</v>
      </c>
      <c r="F895" s="2">
        <v>3</v>
      </c>
      <c r="G895" s="4" t="str">
        <f t="shared" si="65"/>
        <v>NO</v>
      </c>
      <c r="H895" s="4" t="str">
        <f t="shared" si="66"/>
        <v>TEMPLADO</v>
      </c>
      <c r="I895" s="4" t="str">
        <f t="shared" si="67"/>
        <v>LLUVIA</v>
      </c>
      <c r="J895" s="4" t="str">
        <f t="shared" si="68"/>
        <v>HUMEDO</v>
      </c>
      <c r="K895" s="95" t="b">
        <f t="shared" si="69"/>
        <v>0</v>
      </c>
    </row>
    <row r="896" spans="1:11">
      <c r="A896" s="2" t="s">
        <v>241</v>
      </c>
      <c r="B896" s="2" t="s">
        <v>242</v>
      </c>
      <c r="C896" s="2">
        <v>42.360599999999998</v>
      </c>
      <c r="D896" s="2">
        <v>-71.010599999999997</v>
      </c>
      <c r="E896" s="2">
        <v>71</v>
      </c>
      <c r="F896" s="2">
        <v>178</v>
      </c>
      <c r="G896" s="4" t="str">
        <f t="shared" si="65"/>
        <v>NO</v>
      </c>
      <c r="H896" s="4" t="str">
        <f t="shared" si="66"/>
        <v>TEMPLADO</v>
      </c>
      <c r="I896" s="4" t="str">
        <f t="shared" si="67"/>
        <v>LLUVIA</v>
      </c>
      <c r="J896" s="4" t="str">
        <f t="shared" si="68"/>
        <v>HUMEDO</v>
      </c>
      <c r="K896" s="95" t="b">
        <f t="shared" si="69"/>
        <v>0</v>
      </c>
    </row>
    <row r="897" spans="1:11">
      <c r="A897" s="2" t="s">
        <v>241</v>
      </c>
      <c r="B897" s="2" t="s">
        <v>242</v>
      </c>
      <c r="C897" s="2">
        <v>42.360599999999998</v>
      </c>
      <c r="D897" s="2">
        <v>-71.010599999999997</v>
      </c>
      <c r="E897" s="2">
        <v>75</v>
      </c>
      <c r="F897" s="2">
        <v>0</v>
      </c>
      <c r="G897" s="4" t="str">
        <f t="shared" si="65"/>
        <v>NO</v>
      </c>
      <c r="H897" s="4" t="str">
        <f t="shared" si="66"/>
        <v>TEMPLADO</v>
      </c>
      <c r="I897" s="4" t="str">
        <f t="shared" si="67"/>
        <v>NINGUNO</v>
      </c>
      <c r="J897" s="4" t="str">
        <f t="shared" si="68"/>
        <v>SECO</v>
      </c>
      <c r="K897" s="95" t="b">
        <f t="shared" si="69"/>
        <v>0</v>
      </c>
    </row>
    <row r="898" spans="1:11">
      <c r="A898" s="2" t="s">
        <v>241</v>
      </c>
      <c r="B898" s="2" t="s">
        <v>242</v>
      </c>
      <c r="C898" s="2">
        <v>42.360599999999998</v>
      </c>
      <c r="D898" s="2">
        <v>-71.010599999999997</v>
      </c>
      <c r="E898" s="2">
        <v>78</v>
      </c>
      <c r="F898" s="2">
        <v>0</v>
      </c>
      <c r="G898" s="4" t="str">
        <f t="shared" si="65"/>
        <v>NO</v>
      </c>
      <c r="H898" s="4" t="str">
        <f t="shared" si="66"/>
        <v>TEMPLADO</v>
      </c>
      <c r="I898" s="4" t="str">
        <f t="shared" si="67"/>
        <v>NINGUNO</v>
      </c>
      <c r="J898" s="4" t="str">
        <f t="shared" si="68"/>
        <v>SECO</v>
      </c>
      <c r="K898" s="95" t="b">
        <f t="shared" si="69"/>
        <v>0</v>
      </c>
    </row>
    <row r="899" spans="1:11">
      <c r="A899" s="2" t="s">
        <v>241</v>
      </c>
      <c r="B899" s="2" t="s">
        <v>242</v>
      </c>
      <c r="C899" s="2">
        <v>42.360599999999998</v>
      </c>
      <c r="D899" s="2">
        <v>-71.010599999999997</v>
      </c>
      <c r="E899" s="2">
        <v>86</v>
      </c>
      <c r="F899" s="2">
        <v>0</v>
      </c>
      <c r="G899" s="4" t="str">
        <f t="shared" ref="G899:G962" si="70">IFERROR(IF(E899&lt;32,"SI","NO"),"OTRO")</f>
        <v>NO</v>
      </c>
      <c r="H899" s="4" t="str">
        <f t="shared" ref="H899:H962" si="71">IFERROR(IF(E899&lt;40,"FRIO",IF(E899&gt;80,"CALIENTE","TEMPLADO")),"OTRO")</f>
        <v>CALIENTE</v>
      </c>
      <c r="I899" s="4" t="str">
        <f t="shared" ref="I899:I962" si="72">IF(AND(F899&gt;0,G899="SI"),"NIEVE",IF(AND(F899&gt;0,G899="NO"),"LLUVIA","NINGUNO"))</f>
        <v>NINGUNO</v>
      </c>
      <c r="J899" s="4" t="str">
        <f t="shared" ref="J899:J962" si="73">IF(F899&lt;&gt;0,"HUMEDO","SECO")</f>
        <v>SECO</v>
      </c>
      <c r="K899" s="95" t="b">
        <f t="shared" ref="K899:K962" si="74">OR(ISBLANK(E899),ISERROR(E899))</f>
        <v>0</v>
      </c>
    </row>
    <row r="900" spans="1:11">
      <c r="A900" s="2" t="s">
        <v>241</v>
      </c>
      <c r="B900" s="2" t="s">
        <v>242</v>
      </c>
      <c r="C900" s="2">
        <v>42.360599999999998</v>
      </c>
      <c r="D900" s="2">
        <v>-71.010599999999997</v>
      </c>
      <c r="E900" s="2">
        <v>88</v>
      </c>
      <c r="F900" s="2">
        <v>0</v>
      </c>
      <c r="G900" s="4" t="str">
        <f t="shared" si="70"/>
        <v>NO</v>
      </c>
      <c r="H900" s="4" t="str">
        <f t="shared" si="71"/>
        <v>CALIENTE</v>
      </c>
      <c r="I900" s="4" t="str">
        <f t="shared" si="72"/>
        <v>NINGUNO</v>
      </c>
      <c r="J900" s="4" t="str">
        <f t="shared" si="73"/>
        <v>SECO</v>
      </c>
      <c r="K900" s="95" t="b">
        <f t="shared" si="74"/>
        <v>0</v>
      </c>
    </row>
    <row r="901" spans="1:11">
      <c r="A901" s="2" t="s">
        <v>241</v>
      </c>
      <c r="B901" s="2" t="s">
        <v>242</v>
      </c>
      <c r="C901" s="2">
        <v>42.360599999999998</v>
      </c>
      <c r="D901" s="2">
        <v>-71.010599999999997</v>
      </c>
      <c r="E901" s="2">
        <v>68</v>
      </c>
      <c r="F901" s="2">
        <v>0</v>
      </c>
      <c r="G901" s="4" t="str">
        <f t="shared" si="70"/>
        <v>NO</v>
      </c>
      <c r="H901" s="4" t="str">
        <f t="shared" si="71"/>
        <v>TEMPLADO</v>
      </c>
      <c r="I901" s="4" t="str">
        <f t="shared" si="72"/>
        <v>NINGUNO</v>
      </c>
      <c r="J901" s="4" t="str">
        <f t="shared" si="73"/>
        <v>SECO</v>
      </c>
      <c r="K901" s="95" t="b">
        <f t="shared" si="74"/>
        <v>0</v>
      </c>
    </row>
    <row r="902" spans="1:11">
      <c r="A902" s="2" t="s">
        <v>241</v>
      </c>
      <c r="B902" s="2" t="s">
        <v>242</v>
      </c>
      <c r="C902" s="2">
        <v>42.360599999999998</v>
      </c>
      <c r="D902" s="2">
        <v>-71.010599999999997</v>
      </c>
      <c r="E902" s="2">
        <v>67</v>
      </c>
      <c r="F902" s="2">
        <v>0</v>
      </c>
      <c r="G902" s="4" t="str">
        <f t="shared" si="70"/>
        <v>NO</v>
      </c>
      <c r="H902" s="4" t="str">
        <f t="shared" si="71"/>
        <v>TEMPLADO</v>
      </c>
      <c r="I902" s="4" t="str">
        <f t="shared" si="72"/>
        <v>NINGUNO</v>
      </c>
      <c r="J902" s="4" t="str">
        <f t="shared" si="73"/>
        <v>SECO</v>
      </c>
      <c r="K902" s="95" t="b">
        <f t="shared" si="74"/>
        <v>0</v>
      </c>
    </row>
    <row r="903" spans="1:11">
      <c r="A903" s="2" t="s">
        <v>241</v>
      </c>
      <c r="B903" s="2" t="s">
        <v>242</v>
      </c>
      <c r="C903" s="2">
        <v>42.360599999999998</v>
      </c>
      <c r="D903" s="2">
        <v>-71.010599999999997</v>
      </c>
      <c r="E903" s="2">
        <v>80</v>
      </c>
      <c r="F903" s="2">
        <v>0</v>
      </c>
      <c r="G903" s="4" t="str">
        <f t="shared" si="70"/>
        <v>NO</v>
      </c>
      <c r="H903" s="4" t="str">
        <f t="shared" si="71"/>
        <v>TEMPLADO</v>
      </c>
      <c r="I903" s="4" t="str">
        <f t="shared" si="72"/>
        <v>NINGUNO</v>
      </c>
      <c r="J903" s="4" t="str">
        <f t="shared" si="73"/>
        <v>SECO</v>
      </c>
      <c r="K903" s="95" t="b">
        <f t="shared" si="74"/>
        <v>0</v>
      </c>
    </row>
    <row r="904" spans="1:11">
      <c r="A904" s="2" t="s">
        <v>241</v>
      </c>
      <c r="B904" s="2" t="s">
        <v>242</v>
      </c>
      <c r="C904" s="2">
        <v>42.360599999999998</v>
      </c>
      <c r="D904" s="2">
        <v>-71.010599999999997</v>
      </c>
      <c r="E904" s="2">
        <v>67</v>
      </c>
      <c r="F904" s="2">
        <v>0</v>
      </c>
      <c r="G904" s="4" t="str">
        <f t="shared" si="70"/>
        <v>NO</v>
      </c>
      <c r="H904" s="4" t="str">
        <f t="shared" si="71"/>
        <v>TEMPLADO</v>
      </c>
      <c r="I904" s="4" t="str">
        <f t="shared" si="72"/>
        <v>NINGUNO</v>
      </c>
      <c r="J904" s="4" t="str">
        <f t="shared" si="73"/>
        <v>SECO</v>
      </c>
      <c r="K904" s="95" t="b">
        <f t="shared" si="74"/>
        <v>0</v>
      </c>
    </row>
    <row r="905" spans="1:11">
      <c r="A905" s="2" t="s">
        <v>241</v>
      </c>
      <c r="B905" s="2" t="s">
        <v>242</v>
      </c>
      <c r="C905" s="2">
        <v>42.360599999999998</v>
      </c>
      <c r="D905" s="2">
        <v>-71.010599999999997</v>
      </c>
      <c r="E905" s="2">
        <v>86</v>
      </c>
      <c r="F905" s="2">
        <v>5</v>
      </c>
      <c r="G905" s="4" t="str">
        <f t="shared" si="70"/>
        <v>NO</v>
      </c>
      <c r="H905" s="4" t="str">
        <f t="shared" si="71"/>
        <v>CALIENTE</v>
      </c>
      <c r="I905" s="4" t="str">
        <f t="shared" si="72"/>
        <v>LLUVIA</v>
      </c>
      <c r="J905" s="4" t="str">
        <f t="shared" si="73"/>
        <v>HUMEDO</v>
      </c>
      <c r="K905" s="95" t="b">
        <f t="shared" si="74"/>
        <v>0</v>
      </c>
    </row>
    <row r="906" spans="1:11">
      <c r="A906" s="2" t="s">
        <v>241</v>
      </c>
      <c r="B906" s="2" t="s">
        <v>242</v>
      </c>
      <c r="C906" s="2">
        <v>42.360599999999998</v>
      </c>
      <c r="D906" s="2">
        <v>-71.010599999999997</v>
      </c>
      <c r="E906" s="2">
        <v>85</v>
      </c>
      <c r="F906" s="2">
        <v>302</v>
      </c>
      <c r="G906" s="4" t="str">
        <f t="shared" si="70"/>
        <v>NO</v>
      </c>
      <c r="H906" s="4" t="str">
        <f t="shared" si="71"/>
        <v>CALIENTE</v>
      </c>
      <c r="I906" s="4" t="str">
        <f t="shared" si="72"/>
        <v>LLUVIA</v>
      </c>
      <c r="J906" s="4" t="str">
        <f t="shared" si="73"/>
        <v>HUMEDO</v>
      </c>
      <c r="K906" s="95" t="b">
        <f t="shared" si="74"/>
        <v>0</v>
      </c>
    </row>
    <row r="907" spans="1:11">
      <c r="A907" s="2" t="s">
        <v>241</v>
      </c>
      <c r="B907" s="2" t="s">
        <v>242</v>
      </c>
      <c r="C907" s="2">
        <v>42.360599999999998</v>
      </c>
      <c r="D907" s="2">
        <v>-71.010599999999997</v>
      </c>
      <c r="E907" s="2">
        <v>67</v>
      </c>
      <c r="F907" s="2">
        <v>0</v>
      </c>
      <c r="G907" s="4" t="str">
        <f t="shared" si="70"/>
        <v>NO</v>
      </c>
      <c r="H907" s="4" t="str">
        <f t="shared" si="71"/>
        <v>TEMPLADO</v>
      </c>
      <c r="I907" s="4" t="str">
        <f t="shared" si="72"/>
        <v>NINGUNO</v>
      </c>
      <c r="J907" s="4" t="str">
        <f t="shared" si="73"/>
        <v>SECO</v>
      </c>
      <c r="K907" s="95" t="b">
        <f t="shared" si="74"/>
        <v>0</v>
      </c>
    </row>
    <row r="908" spans="1:11">
      <c r="A908" s="2" t="s">
        <v>241</v>
      </c>
      <c r="B908" s="2" t="s">
        <v>242</v>
      </c>
      <c r="C908" s="2">
        <v>42.360599999999998</v>
      </c>
      <c r="D908" s="2">
        <v>-71.010599999999997</v>
      </c>
      <c r="E908" s="2">
        <v>70</v>
      </c>
      <c r="F908" s="2">
        <v>236</v>
      </c>
      <c r="G908" s="4" t="str">
        <f t="shared" si="70"/>
        <v>NO</v>
      </c>
      <c r="H908" s="4" t="str">
        <f t="shared" si="71"/>
        <v>TEMPLADO</v>
      </c>
      <c r="I908" s="4" t="str">
        <f t="shared" si="72"/>
        <v>LLUVIA</v>
      </c>
      <c r="J908" s="4" t="str">
        <f t="shared" si="73"/>
        <v>HUMEDO</v>
      </c>
      <c r="K908" s="95" t="b">
        <f t="shared" si="74"/>
        <v>0</v>
      </c>
    </row>
    <row r="909" spans="1:11">
      <c r="A909" s="2" t="s">
        <v>241</v>
      </c>
      <c r="B909" s="2" t="s">
        <v>242</v>
      </c>
      <c r="C909" s="2">
        <v>42.360599999999998</v>
      </c>
      <c r="D909" s="2">
        <v>-71.010599999999997</v>
      </c>
      <c r="E909" s="2">
        <v>86</v>
      </c>
      <c r="F909" s="2">
        <v>15</v>
      </c>
      <c r="G909" s="4" t="str">
        <f t="shared" si="70"/>
        <v>NO</v>
      </c>
      <c r="H909" s="4" t="str">
        <f t="shared" si="71"/>
        <v>CALIENTE</v>
      </c>
      <c r="I909" s="4" t="str">
        <f t="shared" si="72"/>
        <v>LLUVIA</v>
      </c>
      <c r="J909" s="4" t="str">
        <f t="shared" si="73"/>
        <v>HUMEDO</v>
      </c>
      <c r="K909" s="95" t="b">
        <f t="shared" si="74"/>
        <v>0</v>
      </c>
    </row>
    <row r="910" spans="1:11">
      <c r="A910" s="2" t="s">
        <v>241</v>
      </c>
      <c r="B910" s="2" t="s">
        <v>242</v>
      </c>
      <c r="C910" s="2">
        <v>42.360599999999998</v>
      </c>
      <c r="D910" s="2">
        <v>-71.010599999999997</v>
      </c>
      <c r="E910" s="2">
        <v>68</v>
      </c>
      <c r="F910" s="2">
        <v>0</v>
      </c>
      <c r="G910" s="4" t="str">
        <f t="shared" si="70"/>
        <v>NO</v>
      </c>
      <c r="H910" s="4" t="str">
        <f t="shared" si="71"/>
        <v>TEMPLADO</v>
      </c>
      <c r="I910" s="4" t="str">
        <f t="shared" si="72"/>
        <v>NINGUNO</v>
      </c>
      <c r="J910" s="4" t="str">
        <f t="shared" si="73"/>
        <v>SECO</v>
      </c>
      <c r="K910" s="95" t="b">
        <f t="shared" si="74"/>
        <v>0</v>
      </c>
    </row>
    <row r="911" spans="1:11">
      <c r="A911" s="2" t="s">
        <v>241</v>
      </c>
      <c r="B911" s="2" t="s">
        <v>242</v>
      </c>
      <c r="C911" s="2">
        <v>42.360599999999998</v>
      </c>
      <c r="D911" s="2">
        <v>-71.010599999999997</v>
      </c>
      <c r="E911" s="2">
        <v>73</v>
      </c>
      <c r="F911" s="2">
        <v>0</v>
      </c>
      <c r="G911" s="4" t="str">
        <f t="shared" si="70"/>
        <v>NO</v>
      </c>
      <c r="H911" s="4" t="str">
        <f t="shared" si="71"/>
        <v>TEMPLADO</v>
      </c>
      <c r="I911" s="4" t="str">
        <f t="shared" si="72"/>
        <v>NINGUNO</v>
      </c>
      <c r="J911" s="4" t="str">
        <f t="shared" si="73"/>
        <v>SECO</v>
      </c>
      <c r="K911" s="95" t="b">
        <f t="shared" si="74"/>
        <v>0</v>
      </c>
    </row>
    <row r="912" spans="1:11">
      <c r="A912" s="2" t="s">
        <v>241</v>
      </c>
      <c r="B912" s="2" t="s">
        <v>242</v>
      </c>
      <c r="C912" s="2">
        <v>42.360599999999998</v>
      </c>
      <c r="D912" s="2">
        <v>-71.010599999999997</v>
      </c>
      <c r="E912" s="2">
        <v>67</v>
      </c>
      <c r="F912" s="2">
        <v>13</v>
      </c>
      <c r="G912" s="4" t="str">
        <f t="shared" si="70"/>
        <v>NO</v>
      </c>
      <c r="H912" s="4" t="str">
        <f t="shared" si="71"/>
        <v>TEMPLADO</v>
      </c>
      <c r="I912" s="4" t="str">
        <f t="shared" si="72"/>
        <v>LLUVIA</v>
      </c>
      <c r="J912" s="4" t="str">
        <f t="shared" si="73"/>
        <v>HUMEDO</v>
      </c>
      <c r="K912" s="95" t="b">
        <f t="shared" si="74"/>
        <v>0</v>
      </c>
    </row>
    <row r="913" spans="1:11">
      <c r="A913" s="2" t="s">
        <v>241</v>
      </c>
      <c r="B913" s="2" t="s">
        <v>242</v>
      </c>
      <c r="C913" s="2">
        <v>42.360599999999998</v>
      </c>
      <c r="D913" s="2">
        <v>-71.010599999999997</v>
      </c>
      <c r="E913" s="2">
        <v>75</v>
      </c>
      <c r="F913" s="2">
        <v>0</v>
      </c>
      <c r="G913" s="4" t="str">
        <f t="shared" si="70"/>
        <v>NO</v>
      </c>
      <c r="H913" s="4" t="str">
        <f t="shared" si="71"/>
        <v>TEMPLADO</v>
      </c>
      <c r="I913" s="4" t="str">
        <f t="shared" si="72"/>
        <v>NINGUNO</v>
      </c>
      <c r="J913" s="4" t="str">
        <f t="shared" si="73"/>
        <v>SECO</v>
      </c>
      <c r="K913" s="95" t="b">
        <f t="shared" si="74"/>
        <v>0</v>
      </c>
    </row>
    <row r="914" spans="1:11">
      <c r="A914" s="2" t="s">
        <v>241</v>
      </c>
      <c r="B914" s="2" t="s">
        <v>242</v>
      </c>
      <c r="C914" s="2">
        <v>42.360599999999998</v>
      </c>
      <c r="D914" s="2">
        <v>-71.010599999999997</v>
      </c>
      <c r="E914" s="2">
        <v>88</v>
      </c>
      <c r="F914" s="2">
        <v>0</v>
      </c>
      <c r="G914" s="4" t="str">
        <f t="shared" si="70"/>
        <v>NO</v>
      </c>
      <c r="H914" s="4" t="str">
        <f t="shared" si="71"/>
        <v>CALIENTE</v>
      </c>
      <c r="I914" s="4" t="str">
        <f t="shared" si="72"/>
        <v>NINGUNO</v>
      </c>
      <c r="J914" s="4" t="str">
        <f t="shared" si="73"/>
        <v>SECO</v>
      </c>
      <c r="K914" s="95" t="b">
        <f t="shared" si="74"/>
        <v>0</v>
      </c>
    </row>
    <row r="915" spans="1:11">
      <c r="A915" s="2" t="s">
        <v>241</v>
      </c>
      <c r="B915" s="2" t="s">
        <v>242</v>
      </c>
      <c r="C915" s="2">
        <v>42.360599999999998</v>
      </c>
      <c r="D915" s="2">
        <v>-71.010599999999997</v>
      </c>
      <c r="E915" s="2">
        <v>87</v>
      </c>
      <c r="F915" s="2">
        <v>0</v>
      </c>
      <c r="G915" s="4" t="str">
        <f t="shared" si="70"/>
        <v>NO</v>
      </c>
      <c r="H915" s="4" t="str">
        <f t="shared" si="71"/>
        <v>CALIENTE</v>
      </c>
      <c r="I915" s="4" t="str">
        <f t="shared" si="72"/>
        <v>NINGUNO</v>
      </c>
      <c r="J915" s="4" t="str">
        <f t="shared" si="73"/>
        <v>SECO</v>
      </c>
      <c r="K915" s="95" t="b">
        <f t="shared" si="74"/>
        <v>0</v>
      </c>
    </row>
    <row r="916" spans="1:11">
      <c r="A916" s="2" t="s">
        <v>241</v>
      </c>
      <c r="B916" s="2" t="s">
        <v>242</v>
      </c>
      <c r="C916" s="2">
        <v>42.360599999999998</v>
      </c>
      <c r="D916" s="2">
        <v>-71.010599999999997</v>
      </c>
      <c r="E916" s="2">
        <v>84</v>
      </c>
      <c r="F916" s="2">
        <v>0</v>
      </c>
      <c r="G916" s="4" t="str">
        <f t="shared" si="70"/>
        <v>NO</v>
      </c>
      <c r="H916" s="4" t="str">
        <f t="shared" si="71"/>
        <v>CALIENTE</v>
      </c>
      <c r="I916" s="4" t="str">
        <f t="shared" si="72"/>
        <v>NINGUNO</v>
      </c>
      <c r="J916" s="4" t="str">
        <f t="shared" si="73"/>
        <v>SECO</v>
      </c>
      <c r="K916" s="95" t="b">
        <f t="shared" si="74"/>
        <v>0</v>
      </c>
    </row>
    <row r="917" spans="1:11">
      <c r="A917" s="2" t="s">
        <v>241</v>
      </c>
      <c r="B917" s="2" t="s">
        <v>242</v>
      </c>
      <c r="C917" s="2">
        <v>42.360599999999998</v>
      </c>
      <c r="D917" s="2">
        <v>-71.010599999999997</v>
      </c>
      <c r="E917" s="2">
        <v>83</v>
      </c>
      <c r="F917" s="2">
        <v>36</v>
      </c>
      <c r="G917" s="4" t="str">
        <f t="shared" si="70"/>
        <v>NO</v>
      </c>
      <c r="H917" s="4" t="str">
        <f t="shared" si="71"/>
        <v>CALIENTE</v>
      </c>
      <c r="I917" s="4" t="str">
        <f t="shared" si="72"/>
        <v>LLUVIA</v>
      </c>
      <c r="J917" s="4" t="str">
        <f t="shared" si="73"/>
        <v>HUMEDO</v>
      </c>
      <c r="K917" s="95" t="b">
        <f t="shared" si="74"/>
        <v>0</v>
      </c>
    </row>
    <row r="918" spans="1:11">
      <c r="A918" s="2" t="s">
        <v>241</v>
      </c>
      <c r="B918" s="2" t="s">
        <v>242</v>
      </c>
      <c r="C918" s="2">
        <v>42.360599999999998</v>
      </c>
      <c r="D918" s="2">
        <v>-71.010599999999997</v>
      </c>
      <c r="E918" s="2">
        <v>87</v>
      </c>
      <c r="F918" s="2">
        <v>0</v>
      </c>
      <c r="G918" s="4" t="str">
        <f t="shared" si="70"/>
        <v>NO</v>
      </c>
      <c r="H918" s="4" t="str">
        <f t="shared" si="71"/>
        <v>CALIENTE</v>
      </c>
      <c r="I918" s="4" t="str">
        <f t="shared" si="72"/>
        <v>NINGUNO</v>
      </c>
      <c r="J918" s="4" t="str">
        <f t="shared" si="73"/>
        <v>SECO</v>
      </c>
      <c r="K918" s="95" t="b">
        <f t="shared" si="74"/>
        <v>0</v>
      </c>
    </row>
    <row r="919" spans="1:11">
      <c r="A919" s="2" t="s">
        <v>241</v>
      </c>
      <c r="B919" s="2" t="s">
        <v>242</v>
      </c>
      <c r="C919" s="2">
        <v>42.360599999999998</v>
      </c>
      <c r="D919" s="2">
        <v>-71.010599999999997</v>
      </c>
      <c r="E919" s="2">
        <v>70</v>
      </c>
      <c r="F919" s="2">
        <v>0</v>
      </c>
      <c r="G919" s="4" t="str">
        <f t="shared" si="70"/>
        <v>NO</v>
      </c>
      <c r="H919" s="4" t="str">
        <f t="shared" si="71"/>
        <v>TEMPLADO</v>
      </c>
      <c r="I919" s="4" t="str">
        <f t="shared" si="72"/>
        <v>NINGUNO</v>
      </c>
      <c r="J919" s="4" t="str">
        <f t="shared" si="73"/>
        <v>SECO</v>
      </c>
      <c r="K919" s="95" t="b">
        <f t="shared" si="74"/>
        <v>0</v>
      </c>
    </row>
    <row r="920" spans="1:11">
      <c r="A920" s="2" t="s">
        <v>241</v>
      </c>
      <c r="B920" s="2" t="s">
        <v>242</v>
      </c>
      <c r="C920" s="2">
        <v>42.360599999999998</v>
      </c>
      <c r="D920" s="2">
        <v>-71.010599999999997</v>
      </c>
      <c r="E920" s="2">
        <v>87</v>
      </c>
      <c r="F920" s="2">
        <v>0</v>
      </c>
      <c r="G920" s="4" t="str">
        <f t="shared" si="70"/>
        <v>NO</v>
      </c>
      <c r="H920" s="4" t="str">
        <f t="shared" si="71"/>
        <v>CALIENTE</v>
      </c>
      <c r="I920" s="4" t="str">
        <f t="shared" si="72"/>
        <v>NINGUNO</v>
      </c>
      <c r="J920" s="4" t="str">
        <f t="shared" si="73"/>
        <v>SECO</v>
      </c>
      <c r="K920" s="95" t="b">
        <f t="shared" si="74"/>
        <v>0</v>
      </c>
    </row>
    <row r="921" spans="1:11">
      <c r="A921" s="2" t="s">
        <v>241</v>
      </c>
      <c r="B921" s="2" t="s">
        <v>242</v>
      </c>
      <c r="C921" s="2">
        <v>42.360599999999998</v>
      </c>
      <c r="D921" s="2">
        <v>-71.010599999999997</v>
      </c>
      <c r="E921" s="2">
        <v>79</v>
      </c>
      <c r="F921" s="2">
        <v>0</v>
      </c>
      <c r="G921" s="4" t="str">
        <f t="shared" si="70"/>
        <v>NO</v>
      </c>
      <c r="H921" s="4" t="str">
        <f t="shared" si="71"/>
        <v>TEMPLADO</v>
      </c>
      <c r="I921" s="4" t="str">
        <f t="shared" si="72"/>
        <v>NINGUNO</v>
      </c>
      <c r="J921" s="4" t="str">
        <f t="shared" si="73"/>
        <v>SECO</v>
      </c>
      <c r="K921" s="95" t="b">
        <f t="shared" si="74"/>
        <v>0</v>
      </c>
    </row>
    <row r="922" spans="1:11">
      <c r="A922" s="2" t="s">
        <v>241</v>
      </c>
      <c r="B922" s="2" t="s">
        <v>242</v>
      </c>
      <c r="C922" s="2">
        <v>42.360599999999998</v>
      </c>
      <c r="D922" s="2">
        <v>-71.010599999999997</v>
      </c>
      <c r="E922" s="2">
        <v>65</v>
      </c>
      <c r="F922" s="2">
        <v>0</v>
      </c>
      <c r="G922" s="4" t="str">
        <f t="shared" si="70"/>
        <v>NO</v>
      </c>
      <c r="H922" s="4" t="str">
        <f t="shared" si="71"/>
        <v>TEMPLADO</v>
      </c>
      <c r="I922" s="4" t="str">
        <f t="shared" si="72"/>
        <v>NINGUNO</v>
      </c>
      <c r="J922" s="4" t="str">
        <f t="shared" si="73"/>
        <v>SECO</v>
      </c>
      <c r="K922" s="95" t="b">
        <f t="shared" si="74"/>
        <v>0</v>
      </c>
    </row>
    <row r="923" spans="1:11">
      <c r="A923" s="2" t="s">
        <v>241</v>
      </c>
      <c r="B923" s="2" t="s">
        <v>242</v>
      </c>
      <c r="C923" s="2">
        <v>42.360599999999998</v>
      </c>
      <c r="D923" s="2">
        <v>-71.010599999999997</v>
      </c>
      <c r="E923" s="2">
        <v>86</v>
      </c>
      <c r="F923" s="2">
        <v>0</v>
      </c>
      <c r="G923" s="4" t="str">
        <f t="shared" si="70"/>
        <v>NO</v>
      </c>
      <c r="H923" s="4" t="str">
        <f t="shared" si="71"/>
        <v>CALIENTE</v>
      </c>
      <c r="I923" s="4" t="str">
        <f t="shared" si="72"/>
        <v>NINGUNO</v>
      </c>
      <c r="J923" s="4" t="str">
        <f t="shared" si="73"/>
        <v>SECO</v>
      </c>
      <c r="K923" s="95" t="b">
        <f t="shared" si="74"/>
        <v>0</v>
      </c>
    </row>
    <row r="924" spans="1:11">
      <c r="A924" s="2" t="s">
        <v>241</v>
      </c>
      <c r="B924" s="2" t="s">
        <v>242</v>
      </c>
      <c r="C924" s="2">
        <v>42.360599999999998</v>
      </c>
      <c r="D924" s="2">
        <v>-71.010599999999997</v>
      </c>
      <c r="E924" s="2">
        <v>80</v>
      </c>
      <c r="F924" s="2">
        <v>0</v>
      </c>
      <c r="G924" s="4" t="str">
        <f t="shared" si="70"/>
        <v>NO</v>
      </c>
      <c r="H924" s="4" t="str">
        <f t="shared" si="71"/>
        <v>TEMPLADO</v>
      </c>
      <c r="I924" s="4" t="str">
        <f t="shared" si="72"/>
        <v>NINGUNO</v>
      </c>
      <c r="J924" s="4" t="str">
        <f t="shared" si="73"/>
        <v>SECO</v>
      </c>
      <c r="K924" s="95" t="b">
        <f t="shared" si="74"/>
        <v>0</v>
      </c>
    </row>
    <row r="925" spans="1:11">
      <c r="A925" s="2" t="s">
        <v>241</v>
      </c>
      <c r="B925" s="2" t="s">
        <v>242</v>
      </c>
      <c r="C925" s="2">
        <v>42.360599999999998</v>
      </c>
      <c r="D925" s="2">
        <v>-71.010599999999997</v>
      </c>
      <c r="E925" s="2">
        <v>77</v>
      </c>
      <c r="F925" s="2">
        <v>0</v>
      </c>
      <c r="G925" s="4" t="str">
        <f t="shared" si="70"/>
        <v>NO</v>
      </c>
      <c r="H925" s="4" t="str">
        <f t="shared" si="71"/>
        <v>TEMPLADO</v>
      </c>
      <c r="I925" s="4" t="str">
        <f t="shared" si="72"/>
        <v>NINGUNO</v>
      </c>
      <c r="J925" s="4" t="str">
        <f t="shared" si="73"/>
        <v>SECO</v>
      </c>
      <c r="K925" s="95" t="b">
        <f t="shared" si="74"/>
        <v>0</v>
      </c>
    </row>
    <row r="926" spans="1:11">
      <c r="A926" s="2" t="s">
        <v>241</v>
      </c>
      <c r="B926" s="2" t="s">
        <v>242</v>
      </c>
      <c r="C926" s="2">
        <v>42.360599999999998</v>
      </c>
      <c r="D926" s="2">
        <v>-71.010599999999997</v>
      </c>
      <c r="E926" s="2">
        <v>65</v>
      </c>
      <c r="F926" s="2">
        <v>0</v>
      </c>
      <c r="G926" s="4" t="str">
        <f t="shared" si="70"/>
        <v>NO</v>
      </c>
      <c r="H926" s="4" t="str">
        <f t="shared" si="71"/>
        <v>TEMPLADO</v>
      </c>
      <c r="I926" s="4" t="str">
        <f t="shared" si="72"/>
        <v>NINGUNO</v>
      </c>
      <c r="J926" s="4" t="str">
        <f t="shared" si="73"/>
        <v>SECO</v>
      </c>
      <c r="K926" s="95" t="b">
        <f t="shared" si="74"/>
        <v>0</v>
      </c>
    </row>
    <row r="927" spans="1:11">
      <c r="A927" s="2" t="s">
        <v>241</v>
      </c>
      <c r="B927" s="2" t="s">
        <v>242</v>
      </c>
      <c r="C927" s="2">
        <v>42.360599999999998</v>
      </c>
      <c r="D927" s="2">
        <v>-71.010599999999997</v>
      </c>
      <c r="E927" s="2">
        <v>70</v>
      </c>
      <c r="F927" s="2">
        <v>0</v>
      </c>
      <c r="G927" s="4" t="str">
        <f t="shared" si="70"/>
        <v>NO</v>
      </c>
      <c r="H927" s="4" t="str">
        <f t="shared" si="71"/>
        <v>TEMPLADO</v>
      </c>
      <c r="I927" s="4" t="str">
        <f t="shared" si="72"/>
        <v>NINGUNO</v>
      </c>
      <c r="J927" s="4" t="str">
        <f t="shared" si="73"/>
        <v>SECO</v>
      </c>
      <c r="K927" s="95" t="b">
        <f t="shared" si="74"/>
        <v>0</v>
      </c>
    </row>
    <row r="928" spans="1:11">
      <c r="A928" s="2" t="s">
        <v>241</v>
      </c>
      <c r="B928" s="2" t="s">
        <v>242</v>
      </c>
      <c r="C928" s="2">
        <v>42.360599999999998</v>
      </c>
      <c r="D928" s="2">
        <v>-71.010599999999997</v>
      </c>
      <c r="E928" s="2">
        <v>71</v>
      </c>
      <c r="F928" s="2">
        <v>0</v>
      </c>
      <c r="G928" s="4" t="str">
        <f t="shared" si="70"/>
        <v>NO</v>
      </c>
      <c r="H928" s="4" t="str">
        <f t="shared" si="71"/>
        <v>TEMPLADO</v>
      </c>
      <c r="I928" s="4" t="str">
        <f t="shared" si="72"/>
        <v>NINGUNO</v>
      </c>
      <c r="J928" s="4" t="str">
        <f t="shared" si="73"/>
        <v>SECO</v>
      </c>
      <c r="K928" s="95" t="b">
        <f t="shared" si="74"/>
        <v>0</v>
      </c>
    </row>
    <row r="929" spans="1:11">
      <c r="A929" s="2" t="s">
        <v>241</v>
      </c>
      <c r="B929" s="2" t="s">
        <v>242</v>
      </c>
      <c r="C929" s="2">
        <v>42.360599999999998</v>
      </c>
      <c r="D929" s="2">
        <v>-71.010599999999997</v>
      </c>
      <c r="E929" s="2">
        <v>74</v>
      </c>
      <c r="F929" s="2">
        <v>0</v>
      </c>
      <c r="G929" s="4" t="str">
        <f t="shared" si="70"/>
        <v>NO</v>
      </c>
      <c r="H929" s="4" t="str">
        <f t="shared" si="71"/>
        <v>TEMPLADO</v>
      </c>
      <c r="I929" s="4" t="str">
        <f t="shared" si="72"/>
        <v>NINGUNO</v>
      </c>
      <c r="J929" s="4" t="str">
        <f t="shared" si="73"/>
        <v>SECO</v>
      </c>
      <c r="K929" s="95" t="b">
        <f t="shared" si="74"/>
        <v>0</v>
      </c>
    </row>
    <row r="930" spans="1:11">
      <c r="A930" s="2" t="s">
        <v>241</v>
      </c>
      <c r="B930" s="2" t="s">
        <v>242</v>
      </c>
      <c r="C930" s="2">
        <v>42.360599999999998</v>
      </c>
      <c r="D930" s="2">
        <v>-71.010599999999997</v>
      </c>
      <c r="E930" s="2">
        <v>83</v>
      </c>
      <c r="F930" s="2">
        <v>0</v>
      </c>
      <c r="G930" s="4" t="str">
        <f t="shared" si="70"/>
        <v>NO</v>
      </c>
      <c r="H930" s="4" t="str">
        <f t="shared" si="71"/>
        <v>CALIENTE</v>
      </c>
      <c r="I930" s="4" t="str">
        <f t="shared" si="72"/>
        <v>NINGUNO</v>
      </c>
      <c r="J930" s="4" t="str">
        <f t="shared" si="73"/>
        <v>SECO</v>
      </c>
      <c r="K930" s="95" t="b">
        <f t="shared" si="74"/>
        <v>0</v>
      </c>
    </row>
    <row r="931" spans="1:11">
      <c r="A931" s="2" t="s">
        <v>241</v>
      </c>
      <c r="B931" s="2" t="s">
        <v>242</v>
      </c>
      <c r="C931" s="2">
        <v>42.360599999999998</v>
      </c>
      <c r="D931" s="2">
        <v>-71.010599999999997</v>
      </c>
      <c r="E931" s="2">
        <v>66</v>
      </c>
      <c r="F931" s="2">
        <v>442</v>
      </c>
      <c r="G931" s="4" t="str">
        <f t="shared" si="70"/>
        <v>NO</v>
      </c>
      <c r="H931" s="4" t="str">
        <f t="shared" si="71"/>
        <v>TEMPLADO</v>
      </c>
      <c r="I931" s="4" t="str">
        <f t="shared" si="72"/>
        <v>LLUVIA</v>
      </c>
      <c r="J931" s="4" t="str">
        <f t="shared" si="73"/>
        <v>HUMEDO</v>
      </c>
      <c r="K931" s="95" t="b">
        <f t="shared" si="74"/>
        <v>0</v>
      </c>
    </row>
    <row r="932" spans="1:11">
      <c r="A932" s="2" t="s">
        <v>241</v>
      </c>
      <c r="B932" s="2" t="s">
        <v>242</v>
      </c>
      <c r="C932" s="2">
        <v>42.360599999999998</v>
      </c>
      <c r="D932" s="2">
        <v>-71.010599999999997</v>
      </c>
      <c r="E932" s="2">
        <v>90</v>
      </c>
      <c r="F932" s="2">
        <v>15</v>
      </c>
      <c r="G932" s="4" t="str">
        <f t="shared" si="70"/>
        <v>NO</v>
      </c>
      <c r="H932" s="4" t="str">
        <f t="shared" si="71"/>
        <v>CALIENTE</v>
      </c>
      <c r="I932" s="4" t="str">
        <f t="shared" si="72"/>
        <v>LLUVIA</v>
      </c>
      <c r="J932" s="4" t="str">
        <f t="shared" si="73"/>
        <v>HUMEDO</v>
      </c>
      <c r="K932" s="95" t="b">
        <f t="shared" si="74"/>
        <v>0</v>
      </c>
    </row>
    <row r="933" spans="1:11">
      <c r="A933" s="2" t="s">
        <v>241</v>
      </c>
      <c r="B933" s="2" t="s">
        <v>242</v>
      </c>
      <c r="C933" s="2">
        <v>42.360599999999998</v>
      </c>
      <c r="D933" s="2">
        <v>-71.010599999999997</v>
      </c>
      <c r="E933" s="2">
        <v>82</v>
      </c>
      <c r="F933" s="2">
        <v>0</v>
      </c>
      <c r="G933" s="4" t="str">
        <f t="shared" si="70"/>
        <v>NO</v>
      </c>
      <c r="H933" s="4" t="str">
        <f t="shared" si="71"/>
        <v>CALIENTE</v>
      </c>
      <c r="I933" s="4" t="str">
        <f t="shared" si="72"/>
        <v>NINGUNO</v>
      </c>
      <c r="J933" s="4" t="str">
        <f t="shared" si="73"/>
        <v>SECO</v>
      </c>
      <c r="K933" s="95" t="b">
        <f t="shared" si="74"/>
        <v>0</v>
      </c>
    </row>
    <row r="934" spans="1:11">
      <c r="A934" s="2" t="s">
        <v>241</v>
      </c>
      <c r="B934" s="2" t="s">
        <v>242</v>
      </c>
      <c r="C934" s="2">
        <v>42.360599999999998</v>
      </c>
      <c r="D934" s="2">
        <v>-71.010599999999997</v>
      </c>
      <c r="E934" s="2">
        <v>77</v>
      </c>
      <c r="F934" s="2">
        <v>0</v>
      </c>
      <c r="G934" s="4" t="str">
        <f t="shared" si="70"/>
        <v>NO</v>
      </c>
      <c r="H934" s="4" t="str">
        <f t="shared" si="71"/>
        <v>TEMPLADO</v>
      </c>
      <c r="I934" s="4" t="str">
        <f t="shared" si="72"/>
        <v>NINGUNO</v>
      </c>
      <c r="J934" s="4" t="str">
        <f t="shared" si="73"/>
        <v>SECO</v>
      </c>
      <c r="K934" s="95" t="b">
        <f t="shared" si="74"/>
        <v>0</v>
      </c>
    </row>
    <row r="935" spans="1:11">
      <c r="A935" s="2" t="s">
        <v>241</v>
      </c>
      <c r="B935" s="2" t="s">
        <v>242</v>
      </c>
      <c r="C935" s="2">
        <v>42.360599999999998</v>
      </c>
      <c r="D935" s="2">
        <v>-71.010599999999997</v>
      </c>
      <c r="E935" s="2">
        <v>83</v>
      </c>
      <c r="F935" s="2">
        <v>0</v>
      </c>
      <c r="G935" s="4" t="str">
        <f t="shared" si="70"/>
        <v>NO</v>
      </c>
      <c r="H935" s="4" t="str">
        <f t="shared" si="71"/>
        <v>CALIENTE</v>
      </c>
      <c r="I935" s="4" t="str">
        <f t="shared" si="72"/>
        <v>NINGUNO</v>
      </c>
      <c r="J935" s="4" t="str">
        <f t="shared" si="73"/>
        <v>SECO</v>
      </c>
      <c r="K935" s="95" t="b">
        <f t="shared" si="74"/>
        <v>0</v>
      </c>
    </row>
    <row r="936" spans="1:11">
      <c r="A936" s="2" t="s">
        <v>241</v>
      </c>
      <c r="B936" s="2" t="s">
        <v>242</v>
      </c>
      <c r="C936" s="2">
        <v>42.360599999999998</v>
      </c>
      <c r="D936" s="2">
        <v>-71.010599999999997</v>
      </c>
      <c r="E936" s="2">
        <v>78</v>
      </c>
      <c r="F936" s="2">
        <v>5</v>
      </c>
      <c r="G936" s="4" t="str">
        <f t="shared" si="70"/>
        <v>NO</v>
      </c>
      <c r="H936" s="4" t="str">
        <f t="shared" si="71"/>
        <v>TEMPLADO</v>
      </c>
      <c r="I936" s="4" t="str">
        <f t="shared" si="72"/>
        <v>LLUVIA</v>
      </c>
      <c r="J936" s="4" t="str">
        <f t="shared" si="73"/>
        <v>HUMEDO</v>
      </c>
      <c r="K936" s="95" t="b">
        <f t="shared" si="74"/>
        <v>0</v>
      </c>
    </row>
    <row r="937" spans="1:11">
      <c r="A937" s="2" t="s">
        <v>241</v>
      </c>
      <c r="B937" s="2" t="s">
        <v>242</v>
      </c>
      <c r="C937" s="2">
        <v>42.360599999999998</v>
      </c>
      <c r="D937" s="2">
        <v>-71.010599999999997</v>
      </c>
      <c r="E937" s="2">
        <v>88</v>
      </c>
      <c r="F937" s="2">
        <v>140</v>
      </c>
      <c r="G937" s="4" t="str">
        <f t="shared" si="70"/>
        <v>NO</v>
      </c>
      <c r="H937" s="4" t="str">
        <f t="shared" si="71"/>
        <v>CALIENTE</v>
      </c>
      <c r="I937" s="4" t="str">
        <f t="shared" si="72"/>
        <v>LLUVIA</v>
      </c>
      <c r="J937" s="4" t="str">
        <f t="shared" si="73"/>
        <v>HUMEDO</v>
      </c>
      <c r="K937" s="95" t="b">
        <f t="shared" si="74"/>
        <v>0</v>
      </c>
    </row>
    <row r="938" spans="1:11">
      <c r="A938" s="2" t="s">
        <v>241</v>
      </c>
      <c r="B938" s="2" t="s">
        <v>242</v>
      </c>
      <c r="C938" s="2">
        <v>42.360599999999998</v>
      </c>
      <c r="D938" s="2">
        <v>-71.010599999999997</v>
      </c>
      <c r="E938" s="2">
        <v>79</v>
      </c>
      <c r="F938" s="2">
        <v>0</v>
      </c>
      <c r="G938" s="4" t="str">
        <f t="shared" si="70"/>
        <v>NO</v>
      </c>
      <c r="H938" s="4" t="str">
        <f t="shared" si="71"/>
        <v>TEMPLADO</v>
      </c>
      <c r="I938" s="4" t="str">
        <f t="shared" si="72"/>
        <v>NINGUNO</v>
      </c>
      <c r="J938" s="4" t="str">
        <f t="shared" si="73"/>
        <v>SECO</v>
      </c>
      <c r="K938" s="95" t="b">
        <f t="shared" si="74"/>
        <v>0</v>
      </c>
    </row>
    <row r="939" spans="1:11">
      <c r="A939" s="2" t="s">
        <v>241</v>
      </c>
      <c r="B939" s="2" t="s">
        <v>242</v>
      </c>
      <c r="C939" s="2">
        <v>42.360599999999998</v>
      </c>
      <c r="D939" s="2">
        <v>-71.010599999999997</v>
      </c>
      <c r="E939" s="2">
        <v>72</v>
      </c>
      <c r="F939" s="2">
        <v>0</v>
      </c>
      <c r="G939" s="4" t="str">
        <f t="shared" si="70"/>
        <v>NO</v>
      </c>
      <c r="H939" s="4" t="str">
        <f t="shared" si="71"/>
        <v>TEMPLADO</v>
      </c>
      <c r="I939" s="4" t="str">
        <f t="shared" si="72"/>
        <v>NINGUNO</v>
      </c>
      <c r="J939" s="4" t="str">
        <f t="shared" si="73"/>
        <v>SECO</v>
      </c>
      <c r="K939" s="95" t="b">
        <f t="shared" si="74"/>
        <v>0</v>
      </c>
    </row>
    <row r="940" spans="1:11">
      <c r="A940" s="2" t="s">
        <v>241</v>
      </c>
      <c r="B940" s="2" t="s">
        <v>242</v>
      </c>
      <c r="C940" s="2">
        <v>42.360599999999998</v>
      </c>
      <c r="D940" s="2">
        <v>-71.010599999999997</v>
      </c>
      <c r="E940" s="2">
        <v>81</v>
      </c>
      <c r="F940" s="2">
        <v>5</v>
      </c>
      <c r="G940" s="4" t="str">
        <f t="shared" si="70"/>
        <v>NO</v>
      </c>
      <c r="H940" s="4" t="str">
        <f t="shared" si="71"/>
        <v>CALIENTE</v>
      </c>
      <c r="I940" s="4" t="str">
        <f t="shared" si="72"/>
        <v>LLUVIA</v>
      </c>
      <c r="J940" s="4" t="str">
        <f t="shared" si="73"/>
        <v>HUMEDO</v>
      </c>
      <c r="K940" s="95" t="b">
        <f t="shared" si="74"/>
        <v>0</v>
      </c>
    </row>
    <row r="941" spans="1:11">
      <c r="A941" s="2" t="s">
        <v>241</v>
      </c>
      <c r="B941" s="2" t="s">
        <v>242</v>
      </c>
      <c r="C941" s="2">
        <v>42.360599999999998</v>
      </c>
      <c r="D941" s="2">
        <v>-71.010599999999997</v>
      </c>
      <c r="E941" s="2">
        <v>74</v>
      </c>
      <c r="F941" s="2">
        <v>221</v>
      </c>
      <c r="G941" s="4" t="str">
        <f t="shared" si="70"/>
        <v>NO</v>
      </c>
      <c r="H941" s="4" t="str">
        <f t="shared" si="71"/>
        <v>TEMPLADO</v>
      </c>
      <c r="I941" s="4" t="str">
        <f t="shared" si="72"/>
        <v>LLUVIA</v>
      </c>
      <c r="J941" s="4" t="str">
        <f t="shared" si="73"/>
        <v>HUMEDO</v>
      </c>
      <c r="K941" s="95" t="b">
        <f t="shared" si="74"/>
        <v>0</v>
      </c>
    </row>
    <row r="942" spans="1:11">
      <c r="A942" s="2" t="s">
        <v>241</v>
      </c>
      <c r="B942" s="2" t="s">
        <v>242</v>
      </c>
      <c r="C942" s="2">
        <v>42.360599999999998</v>
      </c>
      <c r="D942" s="2">
        <v>-71.010599999999997</v>
      </c>
      <c r="E942" s="2">
        <v>84</v>
      </c>
      <c r="F942" s="2">
        <v>0</v>
      </c>
      <c r="G942" s="4" t="str">
        <f t="shared" si="70"/>
        <v>NO</v>
      </c>
      <c r="H942" s="4" t="str">
        <f t="shared" si="71"/>
        <v>CALIENTE</v>
      </c>
      <c r="I942" s="4" t="str">
        <f t="shared" si="72"/>
        <v>NINGUNO</v>
      </c>
      <c r="J942" s="4" t="str">
        <f t="shared" si="73"/>
        <v>SECO</v>
      </c>
      <c r="K942" s="95" t="b">
        <f t="shared" si="74"/>
        <v>0</v>
      </c>
    </row>
    <row r="943" spans="1:11">
      <c r="A943" s="2" t="s">
        <v>241</v>
      </c>
      <c r="B943" s="2" t="s">
        <v>242</v>
      </c>
      <c r="C943" s="2">
        <v>42.360599999999998</v>
      </c>
      <c r="D943" s="2">
        <v>-71.010599999999997</v>
      </c>
      <c r="E943" s="2">
        <v>66</v>
      </c>
      <c r="F943" s="2">
        <v>0</v>
      </c>
      <c r="G943" s="4" t="str">
        <f t="shared" si="70"/>
        <v>NO</v>
      </c>
      <c r="H943" s="4" t="str">
        <f t="shared" si="71"/>
        <v>TEMPLADO</v>
      </c>
      <c r="I943" s="4" t="str">
        <f t="shared" si="72"/>
        <v>NINGUNO</v>
      </c>
      <c r="J943" s="4" t="str">
        <f t="shared" si="73"/>
        <v>SECO</v>
      </c>
      <c r="K943" s="95" t="b">
        <f t="shared" si="74"/>
        <v>0</v>
      </c>
    </row>
    <row r="944" spans="1:11">
      <c r="A944" s="2" t="s">
        <v>241</v>
      </c>
      <c r="B944" s="2" t="s">
        <v>242</v>
      </c>
      <c r="C944" s="2">
        <v>42.360599999999998</v>
      </c>
      <c r="D944" s="2">
        <v>-71.010599999999997</v>
      </c>
      <c r="E944" s="2">
        <v>78</v>
      </c>
      <c r="F944" s="2">
        <v>122</v>
      </c>
      <c r="G944" s="4" t="str">
        <f t="shared" si="70"/>
        <v>NO</v>
      </c>
      <c r="H944" s="4" t="str">
        <f t="shared" si="71"/>
        <v>TEMPLADO</v>
      </c>
      <c r="I944" s="4" t="str">
        <f t="shared" si="72"/>
        <v>LLUVIA</v>
      </c>
      <c r="J944" s="4" t="str">
        <f t="shared" si="73"/>
        <v>HUMEDO</v>
      </c>
      <c r="K944" s="95" t="b">
        <f t="shared" si="74"/>
        <v>0</v>
      </c>
    </row>
    <row r="945" spans="1:11">
      <c r="A945" s="2" t="s">
        <v>241</v>
      </c>
      <c r="B945" s="2" t="s">
        <v>242</v>
      </c>
      <c r="C945" s="2">
        <v>42.360599999999998</v>
      </c>
      <c r="D945" s="2">
        <v>-71.010599999999997</v>
      </c>
      <c r="E945" s="2">
        <v>70</v>
      </c>
      <c r="F945" s="2">
        <v>203</v>
      </c>
      <c r="G945" s="4" t="str">
        <f t="shared" si="70"/>
        <v>NO</v>
      </c>
      <c r="H945" s="4" t="str">
        <f t="shared" si="71"/>
        <v>TEMPLADO</v>
      </c>
      <c r="I945" s="4" t="str">
        <f t="shared" si="72"/>
        <v>LLUVIA</v>
      </c>
      <c r="J945" s="4" t="str">
        <f t="shared" si="73"/>
        <v>HUMEDO</v>
      </c>
      <c r="K945" s="95" t="b">
        <f t="shared" si="74"/>
        <v>0</v>
      </c>
    </row>
    <row r="946" spans="1:11">
      <c r="A946" s="2" t="s">
        <v>241</v>
      </c>
      <c r="B946" s="2" t="s">
        <v>242</v>
      </c>
      <c r="C946" s="2">
        <v>42.360599999999998</v>
      </c>
      <c r="D946" s="2">
        <v>-71.010599999999997</v>
      </c>
      <c r="E946" s="2">
        <v>87</v>
      </c>
      <c r="F946" s="2">
        <v>0</v>
      </c>
      <c r="G946" s="4" t="str">
        <f t="shared" si="70"/>
        <v>NO</v>
      </c>
      <c r="H946" s="4" t="str">
        <f t="shared" si="71"/>
        <v>CALIENTE</v>
      </c>
      <c r="I946" s="4" t="str">
        <f t="shared" si="72"/>
        <v>NINGUNO</v>
      </c>
      <c r="J946" s="4" t="str">
        <f t="shared" si="73"/>
        <v>SECO</v>
      </c>
      <c r="K946" s="95" t="b">
        <f t="shared" si="74"/>
        <v>0</v>
      </c>
    </row>
    <row r="947" spans="1:11">
      <c r="A947" s="2" t="s">
        <v>241</v>
      </c>
      <c r="B947" s="2" t="s">
        <v>242</v>
      </c>
      <c r="C947" s="2">
        <v>42.360599999999998</v>
      </c>
      <c r="D947" s="2">
        <v>-71.010599999999997</v>
      </c>
      <c r="E947" s="2">
        <v>69</v>
      </c>
      <c r="F947" s="2">
        <v>0</v>
      </c>
      <c r="G947" s="4" t="str">
        <f t="shared" si="70"/>
        <v>NO</v>
      </c>
      <c r="H947" s="4" t="str">
        <f t="shared" si="71"/>
        <v>TEMPLADO</v>
      </c>
      <c r="I947" s="4" t="str">
        <f t="shared" si="72"/>
        <v>NINGUNO</v>
      </c>
      <c r="J947" s="4" t="str">
        <f t="shared" si="73"/>
        <v>SECO</v>
      </c>
      <c r="K947" s="95" t="b">
        <f t="shared" si="74"/>
        <v>0</v>
      </c>
    </row>
    <row r="948" spans="1:11">
      <c r="A948" s="2" t="s">
        <v>241</v>
      </c>
      <c r="B948" s="2" t="s">
        <v>242</v>
      </c>
      <c r="C948" s="2">
        <v>42.360599999999998</v>
      </c>
      <c r="D948" s="2">
        <v>-71.010599999999997</v>
      </c>
      <c r="E948" s="2">
        <v>71</v>
      </c>
      <c r="F948" s="2">
        <v>0</v>
      </c>
      <c r="G948" s="4" t="str">
        <f t="shared" si="70"/>
        <v>NO</v>
      </c>
      <c r="H948" s="4" t="str">
        <f t="shared" si="71"/>
        <v>TEMPLADO</v>
      </c>
      <c r="I948" s="4" t="str">
        <f t="shared" si="72"/>
        <v>NINGUNO</v>
      </c>
      <c r="J948" s="4" t="str">
        <f t="shared" si="73"/>
        <v>SECO</v>
      </c>
      <c r="K948" s="95" t="b">
        <f t="shared" si="74"/>
        <v>0</v>
      </c>
    </row>
    <row r="949" spans="1:11">
      <c r="A949" s="2" t="s">
        <v>241</v>
      </c>
      <c r="B949" s="2" t="s">
        <v>242</v>
      </c>
      <c r="C949" s="2">
        <v>42.360599999999998</v>
      </c>
      <c r="D949" s="2">
        <v>-71.010599999999997</v>
      </c>
      <c r="E949" s="2">
        <v>81</v>
      </c>
      <c r="F949" s="2">
        <v>20</v>
      </c>
      <c r="G949" s="4" t="str">
        <f t="shared" si="70"/>
        <v>NO</v>
      </c>
      <c r="H949" s="4" t="str">
        <f t="shared" si="71"/>
        <v>CALIENTE</v>
      </c>
      <c r="I949" s="4" t="str">
        <f t="shared" si="72"/>
        <v>LLUVIA</v>
      </c>
      <c r="J949" s="4" t="str">
        <f t="shared" si="73"/>
        <v>HUMEDO</v>
      </c>
      <c r="K949" s="95" t="b">
        <f t="shared" si="74"/>
        <v>0</v>
      </c>
    </row>
    <row r="950" spans="1:11">
      <c r="A950" s="2" t="s">
        <v>241</v>
      </c>
      <c r="B950" s="2" t="s">
        <v>242</v>
      </c>
      <c r="C950" s="2">
        <v>42.360599999999998</v>
      </c>
      <c r="D950" s="2">
        <v>-71.010599999999997</v>
      </c>
      <c r="E950" s="2">
        <v>79</v>
      </c>
      <c r="F950" s="2">
        <v>0</v>
      </c>
      <c r="G950" s="4" t="str">
        <f t="shared" si="70"/>
        <v>NO</v>
      </c>
      <c r="H950" s="4" t="str">
        <f t="shared" si="71"/>
        <v>TEMPLADO</v>
      </c>
      <c r="I950" s="4" t="str">
        <f t="shared" si="72"/>
        <v>NINGUNO</v>
      </c>
      <c r="J950" s="4" t="str">
        <f t="shared" si="73"/>
        <v>SECO</v>
      </c>
      <c r="K950" s="95" t="b">
        <f t="shared" si="74"/>
        <v>0</v>
      </c>
    </row>
    <row r="951" spans="1:11">
      <c r="A951" s="2" t="s">
        <v>241</v>
      </c>
      <c r="B951" s="2" t="s">
        <v>242</v>
      </c>
      <c r="C951" s="2">
        <v>42.360599999999998</v>
      </c>
      <c r="D951" s="2">
        <v>-71.010599999999997</v>
      </c>
      <c r="E951" s="2">
        <v>65</v>
      </c>
      <c r="F951" s="2">
        <v>0</v>
      </c>
      <c r="G951" s="4" t="str">
        <f t="shared" si="70"/>
        <v>NO</v>
      </c>
      <c r="H951" s="4" t="str">
        <f t="shared" si="71"/>
        <v>TEMPLADO</v>
      </c>
      <c r="I951" s="4" t="str">
        <f t="shared" si="72"/>
        <v>NINGUNO</v>
      </c>
      <c r="J951" s="4" t="str">
        <f t="shared" si="73"/>
        <v>SECO</v>
      </c>
      <c r="K951" s="95" t="b">
        <f t="shared" si="74"/>
        <v>0</v>
      </c>
    </row>
    <row r="952" spans="1:11">
      <c r="A952" s="2" t="s">
        <v>241</v>
      </c>
      <c r="B952" s="2" t="s">
        <v>242</v>
      </c>
      <c r="C952" s="2">
        <v>42.360599999999998</v>
      </c>
      <c r="D952" s="2">
        <v>-71.010599999999997</v>
      </c>
      <c r="E952" s="2">
        <v>68</v>
      </c>
      <c r="F952" s="2">
        <v>0</v>
      </c>
      <c r="G952" s="4" t="str">
        <f t="shared" si="70"/>
        <v>NO</v>
      </c>
      <c r="H952" s="4" t="str">
        <f t="shared" si="71"/>
        <v>TEMPLADO</v>
      </c>
      <c r="I952" s="4" t="str">
        <f t="shared" si="72"/>
        <v>NINGUNO</v>
      </c>
      <c r="J952" s="4" t="str">
        <f t="shared" si="73"/>
        <v>SECO</v>
      </c>
      <c r="K952" s="95" t="b">
        <f t="shared" si="74"/>
        <v>0</v>
      </c>
    </row>
    <row r="953" spans="1:11">
      <c r="A953" s="2" t="s">
        <v>241</v>
      </c>
      <c r="B953" s="2" t="s">
        <v>242</v>
      </c>
      <c r="C953" s="2">
        <v>42.360599999999998</v>
      </c>
      <c r="D953" s="2">
        <v>-71.010599999999997</v>
      </c>
      <c r="E953" s="2">
        <v>65</v>
      </c>
      <c r="F953" s="2">
        <v>0</v>
      </c>
      <c r="G953" s="4" t="str">
        <f t="shared" si="70"/>
        <v>NO</v>
      </c>
      <c r="H953" s="4" t="str">
        <f t="shared" si="71"/>
        <v>TEMPLADO</v>
      </c>
      <c r="I953" s="4" t="str">
        <f t="shared" si="72"/>
        <v>NINGUNO</v>
      </c>
      <c r="J953" s="4" t="str">
        <f t="shared" si="73"/>
        <v>SECO</v>
      </c>
      <c r="K953" s="95" t="b">
        <f t="shared" si="74"/>
        <v>0</v>
      </c>
    </row>
    <row r="954" spans="1:11">
      <c r="A954" s="2" t="s">
        <v>241</v>
      </c>
      <c r="B954" s="2" t="s">
        <v>242</v>
      </c>
      <c r="C954" s="2">
        <v>42.360599999999998</v>
      </c>
      <c r="D954" s="2">
        <v>-71.010599999999997</v>
      </c>
      <c r="E954" s="2">
        <v>82</v>
      </c>
      <c r="F954" s="2">
        <v>297</v>
      </c>
      <c r="G954" s="4" t="str">
        <f t="shared" si="70"/>
        <v>NO</v>
      </c>
      <c r="H954" s="4" t="str">
        <f t="shared" si="71"/>
        <v>CALIENTE</v>
      </c>
      <c r="I954" s="4" t="str">
        <f t="shared" si="72"/>
        <v>LLUVIA</v>
      </c>
      <c r="J954" s="4" t="str">
        <f t="shared" si="73"/>
        <v>HUMEDO</v>
      </c>
      <c r="K954" s="95" t="b">
        <f t="shared" si="74"/>
        <v>0</v>
      </c>
    </row>
    <row r="955" spans="1:11">
      <c r="A955" s="2" t="s">
        <v>241</v>
      </c>
      <c r="B955" s="2" t="s">
        <v>242</v>
      </c>
      <c r="C955" s="2">
        <v>42.360599999999998</v>
      </c>
      <c r="D955" s="2">
        <v>-71.010599999999997</v>
      </c>
      <c r="E955" s="2">
        <v>90</v>
      </c>
      <c r="F955" s="2">
        <v>0</v>
      </c>
      <c r="G955" s="4" t="str">
        <f t="shared" si="70"/>
        <v>NO</v>
      </c>
      <c r="H955" s="4" t="str">
        <f t="shared" si="71"/>
        <v>CALIENTE</v>
      </c>
      <c r="I955" s="4" t="str">
        <f t="shared" si="72"/>
        <v>NINGUNO</v>
      </c>
      <c r="J955" s="4" t="str">
        <f t="shared" si="73"/>
        <v>SECO</v>
      </c>
      <c r="K955" s="95" t="b">
        <f t="shared" si="74"/>
        <v>0</v>
      </c>
    </row>
    <row r="956" spans="1:11">
      <c r="A956" s="2" t="s">
        <v>241</v>
      </c>
      <c r="B956" s="2" t="s">
        <v>242</v>
      </c>
      <c r="C956" s="2">
        <v>42.360599999999998</v>
      </c>
      <c r="D956" s="2">
        <v>-71.010599999999997</v>
      </c>
      <c r="E956" s="2">
        <v>83</v>
      </c>
      <c r="F956" s="2">
        <v>3</v>
      </c>
      <c r="G956" s="4" t="str">
        <f t="shared" si="70"/>
        <v>NO</v>
      </c>
      <c r="H956" s="4" t="str">
        <f t="shared" si="71"/>
        <v>CALIENTE</v>
      </c>
      <c r="I956" s="4" t="str">
        <f t="shared" si="72"/>
        <v>LLUVIA</v>
      </c>
      <c r="J956" s="4" t="str">
        <f t="shared" si="73"/>
        <v>HUMEDO</v>
      </c>
      <c r="K956" s="95" t="b">
        <f t="shared" si="74"/>
        <v>0</v>
      </c>
    </row>
    <row r="957" spans="1:11">
      <c r="A957" s="2" t="s">
        <v>241</v>
      </c>
      <c r="B957" s="2" t="s">
        <v>242</v>
      </c>
      <c r="C957" s="2">
        <v>42.360599999999998</v>
      </c>
      <c r="D957" s="2">
        <v>-71.010599999999997</v>
      </c>
      <c r="E957" s="2">
        <v>82</v>
      </c>
      <c r="F957" s="2">
        <v>0</v>
      </c>
      <c r="G957" s="4" t="str">
        <f t="shared" si="70"/>
        <v>NO</v>
      </c>
      <c r="H957" s="4" t="str">
        <f t="shared" si="71"/>
        <v>CALIENTE</v>
      </c>
      <c r="I957" s="4" t="str">
        <f t="shared" si="72"/>
        <v>NINGUNO</v>
      </c>
      <c r="J957" s="4" t="str">
        <f t="shared" si="73"/>
        <v>SECO</v>
      </c>
      <c r="K957" s="95" t="b">
        <f t="shared" si="74"/>
        <v>0</v>
      </c>
    </row>
    <row r="958" spans="1:11">
      <c r="A958" s="2" t="s">
        <v>241</v>
      </c>
      <c r="B958" s="2" t="s">
        <v>242</v>
      </c>
      <c r="C958" s="2">
        <v>42.360599999999998</v>
      </c>
      <c r="D958" s="2">
        <v>-71.010599999999997</v>
      </c>
      <c r="E958" s="2">
        <v>86</v>
      </c>
      <c r="F958" s="2">
        <v>0</v>
      </c>
      <c r="G958" s="4" t="str">
        <f t="shared" si="70"/>
        <v>NO</v>
      </c>
      <c r="H958" s="4" t="str">
        <f t="shared" si="71"/>
        <v>CALIENTE</v>
      </c>
      <c r="I958" s="4" t="str">
        <f t="shared" si="72"/>
        <v>NINGUNO</v>
      </c>
      <c r="J958" s="4" t="str">
        <f t="shared" si="73"/>
        <v>SECO</v>
      </c>
      <c r="K958" s="95" t="b">
        <f t="shared" si="74"/>
        <v>0</v>
      </c>
    </row>
    <row r="959" spans="1:11">
      <c r="A959" s="2" t="s">
        <v>241</v>
      </c>
      <c r="B959" s="2" t="s">
        <v>242</v>
      </c>
      <c r="C959" s="2">
        <v>42.360599999999998</v>
      </c>
      <c r="D959" s="2">
        <v>-71.010599999999997</v>
      </c>
      <c r="E959" s="2">
        <v>65</v>
      </c>
      <c r="F959" s="2">
        <v>211</v>
      </c>
      <c r="G959" s="4" t="str">
        <f t="shared" si="70"/>
        <v>NO</v>
      </c>
      <c r="H959" s="4" t="str">
        <f t="shared" si="71"/>
        <v>TEMPLADO</v>
      </c>
      <c r="I959" s="4" t="str">
        <f t="shared" si="72"/>
        <v>LLUVIA</v>
      </c>
      <c r="J959" s="4" t="str">
        <f t="shared" si="73"/>
        <v>HUMEDO</v>
      </c>
      <c r="K959" s="95" t="b">
        <f t="shared" si="74"/>
        <v>0</v>
      </c>
    </row>
    <row r="960" spans="1:11">
      <c r="A960" s="2" t="s">
        <v>241</v>
      </c>
      <c r="B960" s="2" t="s">
        <v>242</v>
      </c>
      <c r="C960" s="2">
        <v>42.360599999999998</v>
      </c>
      <c r="D960" s="2">
        <v>-71.010599999999997</v>
      </c>
      <c r="E960" s="2">
        <v>76</v>
      </c>
      <c r="F960" s="2">
        <v>0</v>
      </c>
      <c r="G960" s="4" t="str">
        <f t="shared" si="70"/>
        <v>NO</v>
      </c>
      <c r="H960" s="4" t="str">
        <f t="shared" si="71"/>
        <v>TEMPLADO</v>
      </c>
      <c r="I960" s="4" t="str">
        <f t="shared" si="72"/>
        <v>NINGUNO</v>
      </c>
      <c r="J960" s="4" t="str">
        <f t="shared" si="73"/>
        <v>SECO</v>
      </c>
      <c r="K960" s="95" t="b">
        <f t="shared" si="74"/>
        <v>0</v>
      </c>
    </row>
    <row r="961" spans="1:11">
      <c r="A961" s="2" t="s">
        <v>241</v>
      </c>
      <c r="B961" s="2" t="s">
        <v>242</v>
      </c>
      <c r="C961" s="2">
        <v>42.360599999999998</v>
      </c>
      <c r="D961" s="2">
        <v>-71.010599999999997</v>
      </c>
      <c r="E961" s="2">
        <v>88</v>
      </c>
      <c r="F961" s="2">
        <v>0</v>
      </c>
      <c r="G961" s="4" t="str">
        <f t="shared" si="70"/>
        <v>NO</v>
      </c>
      <c r="H961" s="4" t="str">
        <f t="shared" si="71"/>
        <v>CALIENTE</v>
      </c>
      <c r="I961" s="4" t="str">
        <f t="shared" si="72"/>
        <v>NINGUNO</v>
      </c>
      <c r="J961" s="4" t="str">
        <f t="shared" si="73"/>
        <v>SECO</v>
      </c>
      <c r="K961" s="95" t="b">
        <f t="shared" si="74"/>
        <v>0</v>
      </c>
    </row>
    <row r="962" spans="1:11">
      <c r="A962" s="2" t="s">
        <v>241</v>
      </c>
      <c r="B962" s="2" t="s">
        <v>242</v>
      </c>
      <c r="C962" s="2">
        <v>42.360599999999998</v>
      </c>
      <c r="D962" s="2">
        <v>-71.010599999999997</v>
      </c>
      <c r="E962" s="2">
        <v>72</v>
      </c>
      <c r="F962" s="2">
        <v>10</v>
      </c>
      <c r="G962" s="4" t="str">
        <f t="shared" si="70"/>
        <v>NO</v>
      </c>
      <c r="H962" s="4" t="str">
        <f t="shared" si="71"/>
        <v>TEMPLADO</v>
      </c>
      <c r="I962" s="4" t="str">
        <f t="shared" si="72"/>
        <v>LLUVIA</v>
      </c>
      <c r="J962" s="4" t="str">
        <f t="shared" si="73"/>
        <v>HUMEDO</v>
      </c>
      <c r="K962" s="95" t="b">
        <f t="shared" si="74"/>
        <v>0</v>
      </c>
    </row>
    <row r="963" spans="1:11">
      <c r="A963" s="2" t="s">
        <v>241</v>
      </c>
      <c r="B963" s="2" t="s">
        <v>242</v>
      </c>
      <c r="C963" s="2">
        <v>42.360599999999998</v>
      </c>
      <c r="D963" s="2">
        <v>-71.010599999999997</v>
      </c>
      <c r="E963" s="2">
        <v>82</v>
      </c>
      <c r="F963" s="2">
        <v>0</v>
      </c>
      <c r="G963" s="4" t="str">
        <f t="shared" ref="G963:G1026" si="75">IFERROR(IF(E963&lt;32,"SI","NO"),"OTRO")</f>
        <v>NO</v>
      </c>
      <c r="H963" s="4" t="str">
        <f t="shared" ref="H963:H1026" si="76">IFERROR(IF(E963&lt;40,"FRIO",IF(E963&gt;80,"CALIENTE","TEMPLADO")),"OTRO")</f>
        <v>CALIENTE</v>
      </c>
      <c r="I963" s="4" t="str">
        <f t="shared" ref="I963:I1026" si="77">IF(AND(F963&gt;0,G963="SI"),"NIEVE",IF(AND(F963&gt;0,G963="NO"),"LLUVIA","NINGUNO"))</f>
        <v>NINGUNO</v>
      </c>
      <c r="J963" s="4" t="str">
        <f t="shared" ref="J963:J1026" si="78">IF(F963&lt;&gt;0,"HUMEDO","SECO")</f>
        <v>SECO</v>
      </c>
      <c r="K963" s="95" t="b">
        <f t="shared" ref="K963:K1026" si="79">OR(ISBLANK(E963),ISERROR(E963))</f>
        <v>0</v>
      </c>
    </row>
    <row r="964" spans="1:11">
      <c r="A964" s="2" t="s">
        <v>241</v>
      </c>
      <c r="B964" s="2" t="s">
        <v>242</v>
      </c>
      <c r="C964" s="2">
        <v>42.360599999999998</v>
      </c>
      <c r="D964" s="2">
        <v>-71.010599999999997</v>
      </c>
      <c r="E964" s="2">
        <v>74</v>
      </c>
      <c r="F964" s="2">
        <v>0</v>
      </c>
      <c r="G964" s="4" t="str">
        <f t="shared" si="75"/>
        <v>NO</v>
      </c>
      <c r="H964" s="4" t="str">
        <f t="shared" si="76"/>
        <v>TEMPLADO</v>
      </c>
      <c r="I964" s="4" t="str">
        <f t="shared" si="77"/>
        <v>NINGUNO</v>
      </c>
      <c r="J964" s="4" t="str">
        <f t="shared" si="78"/>
        <v>SECO</v>
      </c>
      <c r="K964" s="95" t="b">
        <f t="shared" si="79"/>
        <v>0</v>
      </c>
    </row>
    <row r="965" spans="1:11">
      <c r="A965" s="2" t="s">
        <v>241</v>
      </c>
      <c r="B965" s="2" t="s">
        <v>242</v>
      </c>
      <c r="C965" s="2">
        <v>42.360599999999998</v>
      </c>
      <c r="D965" s="2">
        <v>-71.010599999999997</v>
      </c>
      <c r="E965" s="2">
        <v>67</v>
      </c>
      <c r="F965" s="2">
        <v>0</v>
      </c>
      <c r="G965" s="4" t="str">
        <f t="shared" si="75"/>
        <v>NO</v>
      </c>
      <c r="H965" s="4" t="str">
        <f t="shared" si="76"/>
        <v>TEMPLADO</v>
      </c>
      <c r="I965" s="4" t="str">
        <f t="shared" si="77"/>
        <v>NINGUNO</v>
      </c>
      <c r="J965" s="4" t="str">
        <f t="shared" si="78"/>
        <v>SECO</v>
      </c>
      <c r="K965" s="95" t="b">
        <f t="shared" si="79"/>
        <v>0</v>
      </c>
    </row>
    <row r="966" spans="1:11">
      <c r="A966" s="2" t="s">
        <v>241</v>
      </c>
      <c r="B966" s="2" t="s">
        <v>242</v>
      </c>
      <c r="C966" s="2">
        <v>42.360599999999998</v>
      </c>
      <c r="D966" s="2">
        <v>-71.010599999999997</v>
      </c>
      <c r="E966" s="2">
        <v>76</v>
      </c>
      <c r="F966" s="2">
        <v>0</v>
      </c>
      <c r="G966" s="4" t="str">
        <f t="shared" si="75"/>
        <v>NO</v>
      </c>
      <c r="H966" s="4" t="str">
        <f t="shared" si="76"/>
        <v>TEMPLADO</v>
      </c>
      <c r="I966" s="4" t="str">
        <f t="shared" si="77"/>
        <v>NINGUNO</v>
      </c>
      <c r="J966" s="4" t="str">
        <f t="shared" si="78"/>
        <v>SECO</v>
      </c>
      <c r="K966" s="95" t="b">
        <f t="shared" si="79"/>
        <v>0</v>
      </c>
    </row>
    <row r="967" spans="1:11">
      <c r="A967" s="2" t="s">
        <v>241</v>
      </c>
      <c r="B967" s="2" t="s">
        <v>242</v>
      </c>
      <c r="C967" s="2">
        <v>42.360599999999998</v>
      </c>
      <c r="D967" s="2">
        <v>-71.010599999999997</v>
      </c>
      <c r="E967" s="2">
        <v>69</v>
      </c>
      <c r="F967" s="2">
        <v>0</v>
      </c>
      <c r="G967" s="4" t="str">
        <f t="shared" si="75"/>
        <v>NO</v>
      </c>
      <c r="H967" s="4" t="str">
        <f t="shared" si="76"/>
        <v>TEMPLADO</v>
      </c>
      <c r="I967" s="4" t="str">
        <f t="shared" si="77"/>
        <v>NINGUNO</v>
      </c>
      <c r="J967" s="4" t="str">
        <f t="shared" si="78"/>
        <v>SECO</v>
      </c>
      <c r="K967" s="95" t="b">
        <f t="shared" si="79"/>
        <v>0</v>
      </c>
    </row>
    <row r="968" spans="1:11">
      <c r="A968" s="2" t="s">
        <v>241</v>
      </c>
      <c r="B968" s="2" t="s">
        <v>242</v>
      </c>
      <c r="C968" s="2">
        <v>42.360599999999998</v>
      </c>
      <c r="D968" s="2">
        <v>-71.010599999999997</v>
      </c>
      <c r="E968" s="2">
        <v>85</v>
      </c>
      <c r="F968" s="2">
        <v>0</v>
      </c>
      <c r="G968" s="4" t="str">
        <f t="shared" si="75"/>
        <v>NO</v>
      </c>
      <c r="H968" s="4" t="str">
        <f t="shared" si="76"/>
        <v>CALIENTE</v>
      </c>
      <c r="I968" s="4" t="str">
        <f t="shared" si="77"/>
        <v>NINGUNO</v>
      </c>
      <c r="J968" s="4" t="str">
        <f t="shared" si="78"/>
        <v>SECO</v>
      </c>
      <c r="K968" s="95" t="b">
        <f t="shared" si="79"/>
        <v>0</v>
      </c>
    </row>
    <row r="969" spans="1:11">
      <c r="A969" s="2" t="s">
        <v>241</v>
      </c>
      <c r="B969" s="2" t="s">
        <v>242</v>
      </c>
      <c r="C969" s="2">
        <v>42.360599999999998</v>
      </c>
      <c r="D969" s="2">
        <v>-71.010599999999997</v>
      </c>
      <c r="E969" s="2">
        <v>67</v>
      </c>
      <c r="F969" s="2">
        <v>0</v>
      </c>
      <c r="G969" s="4" t="str">
        <f t="shared" si="75"/>
        <v>NO</v>
      </c>
      <c r="H969" s="4" t="str">
        <f t="shared" si="76"/>
        <v>TEMPLADO</v>
      </c>
      <c r="I969" s="4" t="str">
        <f t="shared" si="77"/>
        <v>NINGUNO</v>
      </c>
      <c r="J969" s="4" t="str">
        <f t="shared" si="78"/>
        <v>SECO</v>
      </c>
      <c r="K969" s="95" t="b">
        <f t="shared" si="79"/>
        <v>0</v>
      </c>
    </row>
    <row r="970" spans="1:11">
      <c r="A970" s="2" t="s">
        <v>241</v>
      </c>
      <c r="B970" s="2" t="s">
        <v>242</v>
      </c>
      <c r="C970" s="2">
        <v>42.360599999999998</v>
      </c>
      <c r="D970" s="2">
        <v>-71.010599999999997</v>
      </c>
      <c r="E970" s="2">
        <v>90</v>
      </c>
      <c r="F970" s="2">
        <v>0</v>
      </c>
      <c r="G970" s="4" t="str">
        <f t="shared" si="75"/>
        <v>NO</v>
      </c>
      <c r="H970" s="4" t="str">
        <f t="shared" si="76"/>
        <v>CALIENTE</v>
      </c>
      <c r="I970" s="4" t="str">
        <f t="shared" si="77"/>
        <v>NINGUNO</v>
      </c>
      <c r="J970" s="4" t="str">
        <f t="shared" si="78"/>
        <v>SECO</v>
      </c>
      <c r="K970" s="95" t="b">
        <f t="shared" si="79"/>
        <v>0</v>
      </c>
    </row>
    <row r="971" spans="1:11">
      <c r="A971" s="2" t="s">
        <v>241</v>
      </c>
      <c r="B971" s="2" t="s">
        <v>242</v>
      </c>
      <c r="C971" s="2">
        <v>42.360599999999998</v>
      </c>
      <c r="D971" s="2">
        <v>-71.010599999999997</v>
      </c>
      <c r="E971" s="2">
        <v>66</v>
      </c>
      <c r="F971" s="2">
        <v>0</v>
      </c>
      <c r="G971" s="4" t="str">
        <f t="shared" si="75"/>
        <v>NO</v>
      </c>
      <c r="H971" s="4" t="str">
        <f t="shared" si="76"/>
        <v>TEMPLADO</v>
      </c>
      <c r="I971" s="4" t="str">
        <f t="shared" si="77"/>
        <v>NINGUNO</v>
      </c>
      <c r="J971" s="4" t="str">
        <f t="shared" si="78"/>
        <v>SECO</v>
      </c>
      <c r="K971" s="95" t="b">
        <f t="shared" si="79"/>
        <v>0</v>
      </c>
    </row>
    <row r="972" spans="1:11">
      <c r="A972" s="2" t="s">
        <v>241</v>
      </c>
      <c r="B972" s="2" t="s">
        <v>242</v>
      </c>
      <c r="C972" s="2">
        <v>42.360599999999998</v>
      </c>
      <c r="D972" s="2">
        <v>-71.010599999999997</v>
      </c>
      <c r="E972" s="2">
        <v>86</v>
      </c>
      <c r="F972" s="2">
        <v>38</v>
      </c>
      <c r="G972" s="4" t="str">
        <f t="shared" si="75"/>
        <v>NO</v>
      </c>
      <c r="H972" s="4" t="str">
        <f t="shared" si="76"/>
        <v>CALIENTE</v>
      </c>
      <c r="I972" s="4" t="str">
        <f t="shared" si="77"/>
        <v>LLUVIA</v>
      </c>
      <c r="J972" s="4" t="str">
        <f t="shared" si="78"/>
        <v>HUMEDO</v>
      </c>
      <c r="K972" s="95" t="b">
        <f t="shared" si="79"/>
        <v>0</v>
      </c>
    </row>
    <row r="973" spans="1:11">
      <c r="A973" s="2" t="s">
        <v>241</v>
      </c>
      <c r="B973" s="2" t="s">
        <v>242</v>
      </c>
      <c r="C973" s="2">
        <v>42.360599999999998</v>
      </c>
      <c r="D973" s="2">
        <v>-71.010599999999997</v>
      </c>
      <c r="E973" s="2">
        <v>77</v>
      </c>
      <c r="F973" s="2">
        <v>0</v>
      </c>
      <c r="G973" s="4" t="str">
        <f t="shared" si="75"/>
        <v>NO</v>
      </c>
      <c r="H973" s="4" t="str">
        <f t="shared" si="76"/>
        <v>TEMPLADO</v>
      </c>
      <c r="I973" s="4" t="str">
        <f t="shared" si="77"/>
        <v>NINGUNO</v>
      </c>
      <c r="J973" s="4" t="str">
        <f t="shared" si="78"/>
        <v>SECO</v>
      </c>
      <c r="K973" s="95" t="b">
        <f t="shared" si="79"/>
        <v>0</v>
      </c>
    </row>
    <row r="974" spans="1:11">
      <c r="A974" s="2" t="s">
        <v>241</v>
      </c>
      <c r="B974" s="2" t="s">
        <v>242</v>
      </c>
      <c r="C974" s="2">
        <v>42.360599999999998</v>
      </c>
      <c r="D974" s="2">
        <v>-71.010599999999997</v>
      </c>
      <c r="E974" s="2">
        <v>89</v>
      </c>
      <c r="F974" s="2">
        <v>0</v>
      </c>
      <c r="G974" s="4" t="str">
        <f t="shared" si="75"/>
        <v>NO</v>
      </c>
      <c r="H974" s="4" t="str">
        <f t="shared" si="76"/>
        <v>CALIENTE</v>
      </c>
      <c r="I974" s="4" t="str">
        <f t="shared" si="77"/>
        <v>NINGUNO</v>
      </c>
      <c r="J974" s="4" t="str">
        <f t="shared" si="78"/>
        <v>SECO</v>
      </c>
      <c r="K974" s="95" t="b">
        <f t="shared" si="79"/>
        <v>0</v>
      </c>
    </row>
    <row r="975" spans="1:11">
      <c r="A975" s="2" t="s">
        <v>241</v>
      </c>
      <c r="B975" s="2" t="s">
        <v>242</v>
      </c>
      <c r="C975" s="2">
        <v>42.360599999999998</v>
      </c>
      <c r="D975" s="2">
        <v>-71.010599999999997</v>
      </c>
      <c r="E975" s="2">
        <v>66</v>
      </c>
      <c r="F975" s="2">
        <v>0</v>
      </c>
      <c r="G975" s="4" t="str">
        <f t="shared" si="75"/>
        <v>NO</v>
      </c>
      <c r="H975" s="4" t="str">
        <f t="shared" si="76"/>
        <v>TEMPLADO</v>
      </c>
      <c r="I975" s="4" t="str">
        <f t="shared" si="77"/>
        <v>NINGUNO</v>
      </c>
      <c r="J975" s="4" t="str">
        <f t="shared" si="78"/>
        <v>SECO</v>
      </c>
      <c r="K975" s="95" t="b">
        <f t="shared" si="79"/>
        <v>0</v>
      </c>
    </row>
    <row r="976" spans="1:11">
      <c r="A976" s="2" t="s">
        <v>241</v>
      </c>
      <c r="B976" s="2" t="s">
        <v>242</v>
      </c>
      <c r="C976" s="2">
        <v>42.360599999999998</v>
      </c>
      <c r="D976" s="2">
        <v>-71.010599999999997</v>
      </c>
      <c r="E976" s="2">
        <v>61</v>
      </c>
      <c r="F976" s="2">
        <v>0</v>
      </c>
      <c r="G976" s="4" t="str">
        <f t="shared" si="75"/>
        <v>NO</v>
      </c>
      <c r="H976" s="4" t="str">
        <f t="shared" si="76"/>
        <v>TEMPLADO</v>
      </c>
      <c r="I976" s="4" t="str">
        <f t="shared" si="77"/>
        <v>NINGUNO</v>
      </c>
      <c r="J976" s="4" t="str">
        <f t="shared" si="78"/>
        <v>SECO</v>
      </c>
      <c r="K976" s="95" t="b">
        <f t="shared" si="79"/>
        <v>0</v>
      </c>
    </row>
    <row r="977" spans="1:11">
      <c r="A977" s="2" t="s">
        <v>241</v>
      </c>
      <c r="B977" s="2" t="s">
        <v>242</v>
      </c>
      <c r="C977" s="2">
        <v>42.360599999999998</v>
      </c>
      <c r="D977" s="2">
        <v>-71.010599999999997</v>
      </c>
      <c r="E977" s="2">
        <v>40</v>
      </c>
      <c r="F977" s="2">
        <v>0</v>
      </c>
      <c r="G977" s="4" t="str">
        <f t="shared" si="75"/>
        <v>NO</v>
      </c>
      <c r="H977" s="4" t="str">
        <f t="shared" si="76"/>
        <v>TEMPLADO</v>
      </c>
      <c r="I977" s="4" t="str">
        <f t="shared" si="77"/>
        <v>NINGUNO</v>
      </c>
      <c r="J977" s="4" t="str">
        <f t="shared" si="78"/>
        <v>SECO</v>
      </c>
      <c r="K977" s="95" t="b">
        <f t="shared" si="79"/>
        <v>0</v>
      </c>
    </row>
    <row r="978" spans="1:11">
      <c r="A978" s="2" t="s">
        <v>241</v>
      </c>
      <c r="B978" s="2" t="s">
        <v>242</v>
      </c>
      <c r="C978" s="2">
        <v>42.360599999999998</v>
      </c>
      <c r="D978" s="2">
        <v>-71.010599999999997</v>
      </c>
      <c r="E978" s="2">
        <v>62</v>
      </c>
      <c r="F978" s="2">
        <v>0</v>
      </c>
      <c r="G978" s="4" t="str">
        <f t="shared" si="75"/>
        <v>NO</v>
      </c>
      <c r="H978" s="4" t="str">
        <f t="shared" si="76"/>
        <v>TEMPLADO</v>
      </c>
      <c r="I978" s="4" t="str">
        <f t="shared" si="77"/>
        <v>NINGUNO</v>
      </c>
      <c r="J978" s="4" t="str">
        <f t="shared" si="78"/>
        <v>SECO</v>
      </c>
      <c r="K978" s="95" t="b">
        <f t="shared" si="79"/>
        <v>0</v>
      </c>
    </row>
    <row r="979" spans="1:11">
      <c r="A979" s="2" t="s">
        <v>241</v>
      </c>
      <c r="B979" s="2" t="s">
        <v>242</v>
      </c>
      <c r="C979" s="2">
        <v>42.360599999999998</v>
      </c>
      <c r="D979" s="2">
        <v>-71.010599999999997</v>
      </c>
      <c r="E979" s="2">
        <v>51</v>
      </c>
      <c r="F979" s="2">
        <v>112</v>
      </c>
      <c r="G979" s="4" t="str">
        <f t="shared" si="75"/>
        <v>NO</v>
      </c>
      <c r="H979" s="4" t="str">
        <f t="shared" si="76"/>
        <v>TEMPLADO</v>
      </c>
      <c r="I979" s="4" t="str">
        <f t="shared" si="77"/>
        <v>LLUVIA</v>
      </c>
      <c r="J979" s="4" t="str">
        <f t="shared" si="78"/>
        <v>HUMEDO</v>
      </c>
      <c r="K979" s="95" t="b">
        <f t="shared" si="79"/>
        <v>0</v>
      </c>
    </row>
    <row r="980" spans="1:11">
      <c r="A980" s="2" t="s">
        <v>241</v>
      </c>
      <c r="B980" s="2" t="s">
        <v>242</v>
      </c>
      <c r="C980" s="2">
        <v>42.360599999999998</v>
      </c>
      <c r="D980" s="2">
        <v>-71.010599999999997</v>
      </c>
      <c r="E980" s="2">
        <v>60</v>
      </c>
      <c r="F980" s="2">
        <v>168</v>
      </c>
      <c r="G980" s="4" t="str">
        <f t="shared" si="75"/>
        <v>NO</v>
      </c>
      <c r="H980" s="4" t="str">
        <f t="shared" si="76"/>
        <v>TEMPLADO</v>
      </c>
      <c r="I980" s="4" t="str">
        <f t="shared" si="77"/>
        <v>LLUVIA</v>
      </c>
      <c r="J980" s="4" t="str">
        <f t="shared" si="78"/>
        <v>HUMEDO</v>
      </c>
      <c r="K980" s="95" t="b">
        <f t="shared" si="79"/>
        <v>0</v>
      </c>
    </row>
    <row r="981" spans="1:11">
      <c r="A981" s="2" t="s">
        <v>241</v>
      </c>
      <c r="B981" s="2" t="s">
        <v>242</v>
      </c>
      <c r="C981" s="2">
        <v>42.360599999999998</v>
      </c>
      <c r="D981" s="2">
        <v>-71.010599999999997</v>
      </c>
      <c r="E981" s="2">
        <v>44</v>
      </c>
      <c r="F981" s="2">
        <v>0</v>
      </c>
      <c r="G981" s="4" t="str">
        <f t="shared" si="75"/>
        <v>NO</v>
      </c>
      <c r="H981" s="4" t="str">
        <f t="shared" si="76"/>
        <v>TEMPLADO</v>
      </c>
      <c r="I981" s="4" t="str">
        <f t="shared" si="77"/>
        <v>NINGUNO</v>
      </c>
      <c r="J981" s="4" t="str">
        <f t="shared" si="78"/>
        <v>SECO</v>
      </c>
      <c r="K981" s="95" t="b">
        <f t="shared" si="79"/>
        <v>0</v>
      </c>
    </row>
    <row r="982" spans="1:11">
      <c r="A982" s="2" t="s">
        <v>241</v>
      </c>
      <c r="B982" s="2" t="s">
        <v>242</v>
      </c>
      <c r="C982" s="2">
        <v>42.360599999999998</v>
      </c>
      <c r="D982" s="2">
        <v>-71.010599999999997</v>
      </c>
      <c r="E982" s="2">
        <v>63</v>
      </c>
      <c r="F982" s="2">
        <v>109</v>
      </c>
      <c r="G982" s="4" t="str">
        <f t="shared" si="75"/>
        <v>NO</v>
      </c>
      <c r="H982" s="4" t="str">
        <f t="shared" si="76"/>
        <v>TEMPLADO</v>
      </c>
      <c r="I982" s="4" t="str">
        <f t="shared" si="77"/>
        <v>LLUVIA</v>
      </c>
      <c r="J982" s="4" t="str">
        <f t="shared" si="78"/>
        <v>HUMEDO</v>
      </c>
      <c r="K982" s="95" t="b">
        <f t="shared" si="79"/>
        <v>0</v>
      </c>
    </row>
    <row r="983" spans="1:11">
      <c r="A983" s="2" t="s">
        <v>241</v>
      </c>
      <c r="B983" s="2" t="s">
        <v>242</v>
      </c>
      <c r="C983" s="2">
        <v>42.360599999999998</v>
      </c>
      <c r="D983" s="2">
        <v>-71.010599999999997</v>
      </c>
      <c r="E983" s="2">
        <v>46</v>
      </c>
      <c r="F983" s="2">
        <v>180</v>
      </c>
      <c r="G983" s="4" t="str">
        <f t="shared" si="75"/>
        <v>NO</v>
      </c>
      <c r="H983" s="4" t="str">
        <f t="shared" si="76"/>
        <v>TEMPLADO</v>
      </c>
      <c r="I983" s="4" t="str">
        <f t="shared" si="77"/>
        <v>LLUVIA</v>
      </c>
      <c r="J983" s="4" t="str">
        <f t="shared" si="78"/>
        <v>HUMEDO</v>
      </c>
      <c r="K983" s="95" t="b">
        <f t="shared" si="79"/>
        <v>0</v>
      </c>
    </row>
    <row r="984" spans="1:11">
      <c r="A984" s="2" t="s">
        <v>241</v>
      </c>
      <c r="B984" s="2" t="s">
        <v>242</v>
      </c>
      <c r="C984" s="2">
        <v>42.360599999999998</v>
      </c>
      <c r="D984" s="2">
        <v>-71.010599999999997</v>
      </c>
      <c r="E984" s="2">
        <v>51</v>
      </c>
      <c r="F984" s="2">
        <v>0</v>
      </c>
      <c r="G984" s="4" t="str">
        <f t="shared" si="75"/>
        <v>NO</v>
      </c>
      <c r="H984" s="4" t="str">
        <f t="shared" si="76"/>
        <v>TEMPLADO</v>
      </c>
      <c r="I984" s="4" t="str">
        <f t="shared" si="77"/>
        <v>NINGUNO</v>
      </c>
      <c r="J984" s="4" t="str">
        <f t="shared" si="78"/>
        <v>SECO</v>
      </c>
      <c r="K984" s="95" t="b">
        <f t="shared" si="79"/>
        <v>0</v>
      </c>
    </row>
    <row r="985" spans="1:11">
      <c r="A985" s="2" t="s">
        <v>241</v>
      </c>
      <c r="B985" s="2" t="s">
        <v>242</v>
      </c>
      <c r="C985" s="2">
        <v>42.360599999999998</v>
      </c>
      <c r="D985" s="2">
        <v>-71.010599999999997</v>
      </c>
      <c r="E985" s="2">
        <v>64</v>
      </c>
      <c r="F985" s="2">
        <v>0</v>
      </c>
      <c r="G985" s="4" t="str">
        <f t="shared" si="75"/>
        <v>NO</v>
      </c>
      <c r="H985" s="4" t="str">
        <f t="shared" si="76"/>
        <v>TEMPLADO</v>
      </c>
      <c r="I985" s="4" t="str">
        <f t="shared" si="77"/>
        <v>NINGUNO</v>
      </c>
      <c r="J985" s="4" t="str">
        <f t="shared" si="78"/>
        <v>SECO</v>
      </c>
      <c r="K985" s="95" t="b">
        <f t="shared" si="79"/>
        <v>0</v>
      </c>
    </row>
    <row r="986" spans="1:11">
      <c r="A986" s="2" t="s">
        <v>241</v>
      </c>
      <c r="B986" s="2" t="s">
        <v>242</v>
      </c>
      <c r="C986" s="2">
        <v>42.360599999999998</v>
      </c>
      <c r="D986" s="2">
        <v>-71.010599999999997</v>
      </c>
      <c r="E986" s="2">
        <v>47</v>
      </c>
      <c r="F986" s="2">
        <v>0</v>
      </c>
      <c r="G986" s="4" t="str">
        <f t="shared" si="75"/>
        <v>NO</v>
      </c>
      <c r="H986" s="4" t="str">
        <f t="shared" si="76"/>
        <v>TEMPLADO</v>
      </c>
      <c r="I986" s="4" t="str">
        <f t="shared" si="77"/>
        <v>NINGUNO</v>
      </c>
      <c r="J986" s="4" t="str">
        <f t="shared" si="78"/>
        <v>SECO</v>
      </c>
      <c r="K986" s="95" t="b">
        <f t="shared" si="79"/>
        <v>0</v>
      </c>
    </row>
    <row r="987" spans="1:11">
      <c r="A987" s="2" t="s">
        <v>241</v>
      </c>
      <c r="B987" s="2" t="s">
        <v>242</v>
      </c>
      <c r="C987" s="2">
        <v>42.360599999999998</v>
      </c>
      <c r="D987" s="2">
        <v>-71.010599999999997</v>
      </c>
      <c r="E987" s="2">
        <v>63</v>
      </c>
      <c r="F987" s="2">
        <v>0</v>
      </c>
      <c r="G987" s="4" t="str">
        <f t="shared" si="75"/>
        <v>NO</v>
      </c>
      <c r="H987" s="4" t="str">
        <f t="shared" si="76"/>
        <v>TEMPLADO</v>
      </c>
      <c r="I987" s="4" t="str">
        <f t="shared" si="77"/>
        <v>NINGUNO</v>
      </c>
      <c r="J987" s="4" t="str">
        <f t="shared" si="78"/>
        <v>SECO</v>
      </c>
      <c r="K987" s="95" t="b">
        <f t="shared" si="79"/>
        <v>0</v>
      </c>
    </row>
    <row r="988" spans="1:11">
      <c r="A988" s="2" t="s">
        <v>241</v>
      </c>
      <c r="B988" s="2" t="s">
        <v>242</v>
      </c>
      <c r="C988" s="2">
        <v>42.360599999999998</v>
      </c>
      <c r="D988" s="2">
        <v>-71.010599999999997</v>
      </c>
      <c r="E988" s="2">
        <v>52</v>
      </c>
      <c r="F988" s="2">
        <v>0</v>
      </c>
      <c r="G988" s="4" t="str">
        <f t="shared" si="75"/>
        <v>NO</v>
      </c>
      <c r="H988" s="4" t="str">
        <f t="shared" si="76"/>
        <v>TEMPLADO</v>
      </c>
      <c r="I988" s="4" t="str">
        <f t="shared" si="77"/>
        <v>NINGUNO</v>
      </c>
      <c r="J988" s="4" t="str">
        <f t="shared" si="78"/>
        <v>SECO</v>
      </c>
      <c r="K988" s="95" t="b">
        <f t="shared" si="79"/>
        <v>0</v>
      </c>
    </row>
    <row r="989" spans="1:11">
      <c r="A989" s="2" t="s">
        <v>241</v>
      </c>
      <c r="B989" s="2" t="s">
        <v>242</v>
      </c>
      <c r="C989" s="2">
        <v>42.360599999999998</v>
      </c>
      <c r="D989" s="2">
        <v>-71.010599999999997</v>
      </c>
      <c r="E989" s="2">
        <v>68</v>
      </c>
      <c r="F989" s="2">
        <v>0</v>
      </c>
      <c r="G989" s="4" t="str">
        <f t="shared" si="75"/>
        <v>NO</v>
      </c>
      <c r="H989" s="4" t="str">
        <f t="shared" si="76"/>
        <v>TEMPLADO</v>
      </c>
      <c r="I989" s="4" t="str">
        <f t="shared" si="77"/>
        <v>NINGUNO</v>
      </c>
      <c r="J989" s="4" t="str">
        <f t="shared" si="78"/>
        <v>SECO</v>
      </c>
      <c r="K989" s="95" t="b">
        <f t="shared" si="79"/>
        <v>0</v>
      </c>
    </row>
    <row r="990" spans="1:11">
      <c r="A990" s="2" t="s">
        <v>241</v>
      </c>
      <c r="B990" s="2" t="s">
        <v>242</v>
      </c>
      <c r="C990" s="2">
        <v>42.360599999999998</v>
      </c>
      <c r="D990" s="2">
        <v>-71.010599999999997</v>
      </c>
      <c r="E990" s="2">
        <v>62</v>
      </c>
      <c r="F990" s="2">
        <v>30</v>
      </c>
      <c r="G990" s="4" t="str">
        <f t="shared" si="75"/>
        <v>NO</v>
      </c>
      <c r="H990" s="4" t="str">
        <f t="shared" si="76"/>
        <v>TEMPLADO</v>
      </c>
      <c r="I990" s="4" t="str">
        <f t="shared" si="77"/>
        <v>LLUVIA</v>
      </c>
      <c r="J990" s="4" t="str">
        <f t="shared" si="78"/>
        <v>HUMEDO</v>
      </c>
      <c r="K990" s="95" t="b">
        <f t="shared" si="79"/>
        <v>0</v>
      </c>
    </row>
    <row r="991" spans="1:11">
      <c r="A991" s="2" t="s">
        <v>241</v>
      </c>
      <c r="B991" s="2" t="s">
        <v>242</v>
      </c>
      <c r="C991" s="2">
        <v>42.360599999999998</v>
      </c>
      <c r="D991" s="2">
        <v>-71.010599999999997</v>
      </c>
      <c r="E991" s="2">
        <v>63</v>
      </c>
      <c r="F991" s="2">
        <v>0</v>
      </c>
      <c r="G991" s="4" t="str">
        <f t="shared" si="75"/>
        <v>NO</v>
      </c>
      <c r="H991" s="4" t="str">
        <f t="shared" si="76"/>
        <v>TEMPLADO</v>
      </c>
      <c r="I991" s="4" t="str">
        <f t="shared" si="77"/>
        <v>NINGUNO</v>
      </c>
      <c r="J991" s="4" t="str">
        <f t="shared" si="78"/>
        <v>SECO</v>
      </c>
      <c r="K991" s="95" t="b">
        <f t="shared" si="79"/>
        <v>0</v>
      </c>
    </row>
    <row r="992" spans="1:11">
      <c r="A992" s="2" t="s">
        <v>241</v>
      </c>
      <c r="B992" s="2" t="s">
        <v>242</v>
      </c>
      <c r="C992" s="2">
        <v>42.360599999999998</v>
      </c>
      <c r="D992" s="2">
        <v>-71.010599999999997</v>
      </c>
      <c r="E992" s="2">
        <v>52</v>
      </c>
      <c r="F992" s="2">
        <v>0</v>
      </c>
      <c r="G992" s="4" t="str">
        <f t="shared" si="75"/>
        <v>NO</v>
      </c>
      <c r="H992" s="4" t="str">
        <f t="shared" si="76"/>
        <v>TEMPLADO</v>
      </c>
      <c r="I992" s="4" t="str">
        <f t="shared" si="77"/>
        <v>NINGUNO</v>
      </c>
      <c r="J992" s="4" t="str">
        <f t="shared" si="78"/>
        <v>SECO</v>
      </c>
      <c r="K992" s="95" t="b">
        <f t="shared" si="79"/>
        <v>0</v>
      </c>
    </row>
    <row r="993" spans="1:11">
      <c r="A993" s="2" t="s">
        <v>241</v>
      </c>
      <c r="B993" s="2" t="s">
        <v>242</v>
      </c>
      <c r="C993" s="2">
        <v>42.360599999999998</v>
      </c>
      <c r="D993" s="2">
        <v>-71.010599999999997</v>
      </c>
      <c r="E993" s="2">
        <v>58</v>
      </c>
      <c r="F993" s="2">
        <v>23</v>
      </c>
      <c r="G993" s="4" t="str">
        <f t="shared" si="75"/>
        <v>NO</v>
      </c>
      <c r="H993" s="4" t="str">
        <f t="shared" si="76"/>
        <v>TEMPLADO</v>
      </c>
      <c r="I993" s="4" t="str">
        <f t="shared" si="77"/>
        <v>LLUVIA</v>
      </c>
      <c r="J993" s="4" t="str">
        <f t="shared" si="78"/>
        <v>HUMEDO</v>
      </c>
      <c r="K993" s="95" t="b">
        <f t="shared" si="79"/>
        <v>0</v>
      </c>
    </row>
    <row r="994" spans="1:11">
      <c r="A994" s="2" t="s">
        <v>241</v>
      </c>
      <c r="B994" s="2" t="s">
        <v>242</v>
      </c>
      <c r="C994" s="2">
        <v>42.360599999999998</v>
      </c>
      <c r="D994" s="2">
        <v>-71.010599999999997</v>
      </c>
      <c r="E994" s="2">
        <v>58</v>
      </c>
      <c r="F994" s="2">
        <v>155</v>
      </c>
      <c r="G994" s="4" t="str">
        <f t="shared" si="75"/>
        <v>NO</v>
      </c>
      <c r="H994" s="4" t="str">
        <f t="shared" si="76"/>
        <v>TEMPLADO</v>
      </c>
      <c r="I994" s="4" t="str">
        <f t="shared" si="77"/>
        <v>LLUVIA</v>
      </c>
      <c r="J994" s="4" t="str">
        <f t="shared" si="78"/>
        <v>HUMEDO</v>
      </c>
      <c r="K994" s="95" t="b">
        <f t="shared" si="79"/>
        <v>0</v>
      </c>
    </row>
    <row r="995" spans="1:11">
      <c r="A995" s="2" t="s">
        <v>241</v>
      </c>
      <c r="B995" s="2" t="s">
        <v>242</v>
      </c>
      <c r="C995" s="2">
        <v>42.360599999999998</v>
      </c>
      <c r="D995" s="2">
        <v>-71.010599999999997</v>
      </c>
      <c r="E995" s="2">
        <v>57</v>
      </c>
      <c r="F995" s="2">
        <v>0</v>
      </c>
      <c r="G995" s="4" t="str">
        <f t="shared" si="75"/>
        <v>NO</v>
      </c>
      <c r="H995" s="4" t="str">
        <f t="shared" si="76"/>
        <v>TEMPLADO</v>
      </c>
      <c r="I995" s="4" t="str">
        <f t="shared" si="77"/>
        <v>NINGUNO</v>
      </c>
      <c r="J995" s="4" t="str">
        <f t="shared" si="78"/>
        <v>SECO</v>
      </c>
      <c r="K995" s="95" t="b">
        <f t="shared" si="79"/>
        <v>0</v>
      </c>
    </row>
    <row r="996" spans="1:11">
      <c r="A996" s="2" t="s">
        <v>241</v>
      </c>
      <c r="B996" s="2" t="s">
        <v>242</v>
      </c>
      <c r="C996" s="2">
        <v>42.360599999999998</v>
      </c>
      <c r="D996" s="2">
        <v>-71.010599999999997</v>
      </c>
      <c r="E996" s="2">
        <v>69</v>
      </c>
      <c r="F996" s="2">
        <v>0</v>
      </c>
      <c r="G996" s="4" t="str">
        <f t="shared" si="75"/>
        <v>NO</v>
      </c>
      <c r="H996" s="4" t="str">
        <f t="shared" si="76"/>
        <v>TEMPLADO</v>
      </c>
      <c r="I996" s="4" t="str">
        <f t="shared" si="77"/>
        <v>NINGUNO</v>
      </c>
      <c r="J996" s="4" t="str">
        <f t="shared" si="78"/>
        <v>SECO</v>
      </c>
      <c r="K996" s="95" t="b">
        <f t="shared" si="79"/>
        <v>0</v>
      </c>
    </row>
    <row r="997" spans="1:11">
      <c r="A997" s="2" t="s">
        <v>241</v>
      </c>
      <c r="B997" s="2" t="s">
        <v>242</v>
      </c>
      <c r="C997" s="2">
        <v>42.360599999999998</v>
      </c>
      <c r="D997" s="2">
        <v>-71.010599999999997</v>
      </c>
      <c r="E997" s="2">
        <v>44</v>
      </c>
      <c r="F997" s="2">
        <v>0</v>
      </c>
      <c r="G997" s="4" t="str">
        <f t="shared" si="75"/>
        <v>NO</v>
      </c>
      <c r="H997" s="4" t="str">
        <f t="shared" si="76"/>
        <v>TEMPLADO</v>
      </c>
      <c r="I997" s="4" t="str">
        <f t="shared" si="77"/>
        <v>NINGUNO</v>
      </c>
      <c r="J997" s="4" t="str">
        <f t="shared" si="78"/>
        <v>SECO</v>
      </c>
      <c r="K997" s="95" t="b">
        <f t="shared" si="79"/>
        <v>0</v>
      </c>
    </row>
    <row r="998" spans="1:11">
      <c r="A998" s="2" t="s">
        <v>241</v>
      </c>
      <c r="B998" s="2" t="s">
        <v>242</v>
      </c>
      <c r="C998" s="2">
        <v>42.360599999999998</v>
      </c>
      <c r="D998" s="2">
        <v>-71.010599999999997</v>
      </c>
      <c r="E998" s="2">
        <v>66</v>
      </c>
      <c r="F998" s="2">
        <v>5</v>
      </c>
      <c r="G998" s="4" t="str">
        <f t="shared" si="75"/>
        <v>NO</v>
      </c>
      <c r="H998" s="4" t="str">
        <f t="shared" si="76"/>
        <v>TEMPLADO</v>
      </c>
      <c r="I998" s="4" t="str">
        <f t="shared" si="77"/>
        <v>LLUVIA</v>
      </c>
      <c r="J998" s="4" t="str">
        <f t="shared" si="78"/>
        <v>HUMEDO</v>
      </c>
      <c r="K998" s="95" t="b">
        <f t="shared" si="79"/>
        <v>0</v>
      </c>
    </row>
    <row r="999" spans="1:11">
      <c r="A999" s="2" t="s">
        <v>241</v>
      </c>
      <c r="B999" s="2" t="s">
        <v>242</v>
      </c>
      <c r="C999" s="2">
        <v>42.360599999999998</v>
      </c>
      <c r="D999" s="2">
        <v>-71.010599999999997</v>
      </c>
      <c r="E999" s="2">
        <v>64</v>
      </c>
      <c r="F999" s="2">
        <v>0</v>
      </c>
      <c r="G999" s="4" t="str">
        <f t="shared" si="75"/>
        <v>NO</v>
      </c>
      <c r="H999" s="4" t="str">
        <f t="shared" si="76"/>
        <v>TEMPLADO</v>
      </c>
      <c r="I999" s="4" t="str">
        <f t="shared" si="77"/>
        <v>NINGUNO</v>
      </c>
      <c r="J999" s="4" t="str">
        <f t="shared" si="78"/>
        <v>SECO</v>
      </c>
      <c r="K999" s="95" t="b">
        <f t="shared" si="79"/>
        <v>0</v>
      </c>
    </row>
    <row r="1000" spans="1:11">
      <c r="A1000" s="2" t="s">
        <v>241</v>
      </c>
      <c r="B1000" s="2" t="s">
        <v>242</v>
      </c>
      <c r="C1000" s="2">
        <v>42.360599999999998</v>
      </c>
      <c r="D1000" s="2">
        <v>-71.010599999999997</v>
      </c>
      <c r="E1000" s="2">
        <v>54</v>
      </c>
      <c r="F1000" s="2">
        <v>0</v>
      </c>
      <c r="G1000" s="4" t="str">
        <f t="shared" si="75"/>
        <v>NO</v>
      </c>
      <c r="H1000" s="4" t="str">
        <f t="shared" si="76"/>
        <v>TEMPLADO</v>
      </c>
      <c r="I1000" s="4" t="str">
        <f t="shared" si="77"/>
        <v>NINGUNO</v>
      </c>
      <c r="J1000" s="4" t="str">
        <f t="shared" si="78"/>
        <v>SECO</v>
      </c>
      <c r="K1000" s="95" t="b">
        <f t="shared" si="79"/>
        <v>0</v>
      </c>
    </row>
    <row r="1001" spans="1:11">
      <c r="A1001" s="2" t="s">
        <v>241</v>
      </c>
      <c r="B1001" s="2" t="s">
        <v>242</v>
      </c>
      <c r="C1001" s="2">
        <v>42.360599999999998</v>
      </c>
      <c r="D1001" s="2">
        <v>-71.010599999999997</v>
      </c>
      <c r="E1001" s="2">
        <v>43</v>
      </c>
      <c r="F1001" s="2">
        <v>0</v>
      </c>
      <c r="G1001" s="4" t="str">
        <f t="shared" si="75"/>
        <v>NO</v>
      </c>
      <c r="H1001" s="4" t="str">
        <f t="shared" si="76"/>
        <v>TEMPLADO</v>
      </c>
      <c r="I1001" s="4" t="str">
        <f t="shared" si="77"/>
        <v>NINGUNO</v>
      </c>
      <c r="J1001" s="4" t="str">
        <f t="shared" si="78"/>
        <v>SECO</v>
      </c>
      <c r="K1001" s="95" t="b">
        <f t="shared" si="79"/>
        <v>0</v>
      </c>
    </row>
    <row r="1002" spans="1:11">
      <c r="A1002" s="2" t="s">
        <v>241</v>
      </c>
      <c r="B1002" s="2" t="s">
        <v>242</v>
      </c>
      <c r="C1002" s="2">
        <v>42.360599999999998</v>
      </c>
      <c r="D1002" s="2">
        <v>-71.010599999999997</v>
      </c>
      <c r="E1002" s="2">
        <v>47</v>
      </c>
      <c r="F1002" s="2">
        <v>0</v>
      </c>
      <c r="G1002" s="4" t="str">
        <f t="shared" si="75"/>
        <v>NO</v>
      </c>
      <c r="H1002" s="4" t="str">
        <f t="shared" si="76"/>
        <v>TEMPLADO</v>
      </c>
      <c r="I1002" s="4" t="str">
        <f t="shared" si="77"/>
        <v>NINGUNO</v>
      </c>
      <c r="J1002" s="4" t="str">
        <f t="shared" si="78"/>
        <v>SECO</v>
      </c>
      <c r="K1002" s="95" t="b">
        <f t="shared" si="79"/>
        <v>0</v>
      </c>
    </row>
    <row r="1003" spans="1:11">
      <c r="A1003" s="2" t="s">
        <v>241</v>
      </c>
      <c r="B1003" s="2" t="s">
        <v>242</v>
      </c>
      <c r="C1003" s="2">
        <v>42.360599999999998</v>
      </c>
      <c r="D1003" s="2">
        <v>-71.010599999999997</v>
      </c>
      <c r="E1003" s="2">
        <v>70</v>
      </c>
      <c r="F1003" s="2">
        <v>201</v>
      </c>
      <c r="G1003" s="4" t="str">
        <f t="shared" si="75"/>
        <v>NO</v>
      </c>
      <c r="H1003" s="4" t="str">
        <f t="shared" si="76"/>
        <v>TEMPLADO</v>
      </c>
      <c r="I1003" s="4" t="str">
        <f t="shared" si="77"/>
        <v>LLUVIA</v>
      </c>
      <c r="J1003" s="4" t="str">
        <f t="shared" si="78"/>
        <v>HUMEDO</v>
      </c>
      <c r="K1003" s="95" t="b">
        <f t="shared" si="79"/>
        <v>0</v>
      </c>
    </row>
    <row r="1004" spans="1:11">
      <c r="A1004" s="2" t="s">
        <v>241</v>
      </c>
      <c r="B1004" s="2" t="s">
        <v>242</v>
      </c>
      <c r="C1004" s="2">
        <v>42.360599999999998</v>
      </c>
      <c r="D1004" s="2">
        <v>-71.010599999999997</v>
      </c>
      <c r="E1004" s="2">
        <v>46</v>
      </c>
      <c r="F1004" s="2">
        <v>5</v>
      </c>
      <c r="G1004" s="4" t="str">
        <f t="shared" si="75"/>
        <v>NO</v>
      </c>
      <c r="H1004" s="4" t="str">
        <f t="shared" si="76"/>
        <v>TEMPLADO</v>
      </c>
      <c r="I1004" s="4" t="str">
        <f t="shared" si="77"/>
        <v>LLUVIA</v>
      </c>
      <c r="J1004" s="4" t="str">
        <f t="shared" si="78"/>
        <v>HUMEDO</v>
      </c>
      <c r="K1004" s="95" t="b">
        <f t="shared" si="79"/>
        <v>0</v>
      </c>
    </row>
    <row r="1005" spans="1:11">
      <c r="A1005" s="2" t="s">
        <v>241</v>
      </c>
      <c r="B1005" s="2" t="s">
        <v>242</v>
      </c>
      <c r="C1005" s="2">
        <v>42.360599999999998</v>
      </c>
      <c r="D1005" s="2">
        <v>-71.010599999999997</v>
      </c>
      <c r="E1005" s="2">
        <v>50</v>
      </c>
      <c r="F1005" s="2">
        <v>53</v>
      </c>
      <c r="G1005" s="4" t="str">
        <f t="shared" si="75"/>
        <v>NO</v>
      </c>
      <c r="H1005" s="4" t="str">
        <f t="shared" si="76"/>
        <v>TEMPLADO</v>
      </c>
      <c r="I1005" s="4" t="str">
        <f t="shared" si="77"/>
        <v>LLUVIA</v>
      </c>
      <c r="J1005" s="4" t="str">
        <f t="shared" si="78"/>
        <v>HUMEDO</v>
      </c>
      <c r="K1005" s="95" t="b">
        <f t="shared" si="79"/>
        <v>0</v>
      </c>
    </row>
    <row r="1006" spans="1:11">
      <c r="A1006" s="2" t="s">
        <v>241</v>
      </c>
      <c r="B1006" s="2" t="s">
        <v>242</v>
      </c>
      <c r="C1006" s="2">
        <v>42.360599999999998</v>
      </c>
      <c r="D1006" s="2">
        <v>-71.010599999999997</v>
      </c>
      <c r="E1006" s="2">
        <v>61</v>
      </c>
      <c r="F1006" s="2">
        <v>0</v>
      </c>
      <c r="G1006" s="4" t="str">
        <f t="shared" si="75"/>
        <v>NO</v>
      </c>
      <c r="H1006" s="4" t="str">
        <f t="shared" si="76"/>
        <v>TEMPLADO</v>
      </c>
      <c r="I1006" s="4" t="str">
        <f t="shared" si="77"/>
        <v>NINGUNO</v>
      </c>
      <c r="J1006" s="4" t="str">
        <f t="shared" si="78"/>
        <v>SECO</v>
      </c>
      <c r="K1006" s="95" t="b">
        <f t="shared" si="79"/>
        <v>0</v>
      </c>
    </row>
    <row r="1007" spans="1:11">
      <c r="A1007" s="2" t="s">
        <v>241</v>
      </c>
      <c r="B1007" s="2" t="s">
        <v>242</v>
      </c>
      <c r="C1007" s="2">
        <v>42.360599999999998</v>
      </c>
      <c r="D1007" s="2">
        <v>-71.010599999999997</v>
      </c>
      <c r="E1007" s="2">
        <v>67</v>
      </c>
      <c r="F1007" s="2">
        <v>8</v>
      </c>
      <c r="G1007" s="4" t="str">
        <f t="shared" si="75"/>
        <v>NO</v>
      </c>
      <c r="H1007" s="4" t="str">
        <f t="shared" si="76"/>
        <v>TEMPLADO</v>
      </c>
      <c r="I1007" s="4" t="str">
        <f t="shared" si="77"/>
        <v>LLUVIA</v>
      </c>
      <c r="J1007" s="4" t="str">
        <f t="shared" si="78"/>
        <v>HUMEDO</v>
      </c>
      <c r="K1007" s="95" t="b">
        <f t="shared" si="79"/>
        <v>0</v>
      </c>
    </row>
    <row r="1008" spans="1:11">
      <c r="A1008" s="2" t="s">
        <v>241</v>
      </c>
      <c r="B1008" s="2" t="s">
        <v>242</v>
      </c>
      <c r="C1008" s="2">
        <v>42.360599999999998</v>
      </c>
      <c r="D1008" s="2">
        <v>-71.010599999999997</v>
      </c>
      <c r="E1008" s="2">
        <v>50</v>
      </c>
      <c r="F1008" s="2">
        <v>20</v>
      </c>
      <c r="G1008" s="4" t="str">
        <f t="shared" si="75"/>
        <v>NO</v>
      </c>
      <c r="H1008" s="4" t="str">
        <f t="shared" si="76"/>
        <v>TEMPLADO</v>
      </c>
      <c r="I1008" s="4" t="str">
        <f t="shared" si="77"/>
        <v>LLUVIA</v>
      </c>
      <c r="J1008" s="4" t="str">
        <f t="shared" si="78"/>
        <v>HUMEDO</v>
      </c>
      <c r="K1008" s="95" t="b">
        <f t="shared" si="79"/>
        <v>0</v>
      </c>
    </row>
    <row r="1009" spans="1:11">
      <c r="A1009" s="2" t="s">
        <v>241</v>
      </c>
      <c r="B1009" s="2" t="s">
        <v>242</v>
      </c>
      <c r="C1009" s="2">
        <v>42.360599999999998</v>
      </c>
      <c r="D1009" s="2">
        <v>-71.010599999999997</v>
      </c>
      <c r="E1009" s="2">
        <v>60</v>
      </c>
      <c r="F1009" s="2">
        <v>8</v>
      </c>
      <c r="G1009" s="4" t="str">
        <f t="shared" si="75"/>
        <v>NO</v>
      </c>
      <c r="H1009" s="4" t="str">
        <f t="shared" si="76"/>
        <v>TEMPLADO</v>
      </c>
      <c r="I1009" s="4" t="str">
        <f t="shared" si="77"/>
        <v>LLUVIA</v>
      </c>
      <c r="J1009" s="4" t="str">
        <f t="shared" si="78"/>
        <v>HUMEDO</v>
      </c>
      <c r="K1009" s="95" t="b">
        <f t="shared" si="79"/>
        <v>0</v>
      </c>
    </row>
    <row r="1010" spans="1:11">
      <c r="A1010" s="2" t="s">
        <v>241</v>
      </c>
      <c r="B1010" s="2" t="s">
        <v>242</v>
      </c>
      <c r="C1010" s="2">
        <v>42.360599999999998</v>
      </c>
      <c r="D1010" s="2">
        <v>-71.010599999999997</v>
      </c>
      <c r="E1010" s="2">
        <v>61</v>
      </c>
      <c r="F1010" s="2">
        <v>0</v>
      </c>
      <c r="G1010" s="4" t="str">
        <f t="shared" si="75"/>
        <v>NO</v>
      </c>
      <c r="H1010" s="4" t="str">
        <f t="shared" si="76"/>
        <v>TEMPLADO</v>
      </c>
      <c r="I1010" s="4" t="str">
        <f t="shared" si="77"/>
        <v>NINGUNO</v>
      </c>
      <c r="J1010" s="4" t="str">
        <f t="shared" si="78"/>
        <v>SECO</v>
      </c>
      <c r="K1010" s="95" t="b">
        <f t="shared" si="79"/>
        <v>0</v>
      </c>
    </row>
    <row r="1011" spans="1:11">
      <c r="A1011" s="2" t="s">
        <v>241</v>
      </c>
      <c r="B1011" s="2" t="s">
        <v>242</v>
      </c>
      <c r="C1011" s="2">
        <v>42.360599999999998</v>
      </c>
      <c r="D1011" s="2">
        <v>-71.010599999999997</v>
      </c>
      <c r="E1011" s="2">
        <v>55</v>
      </c>
      <c r="F1011" s="2">
        <v>15</v>
      </c>
      <c r="G1011" s="4" t="str">
        <f t="shared" si="75"/>
        <v>NO</v>
      </c>
      <c r="H1011" s="4" t="str">
        <f t="shared" si="76"/>
        <v>TEMPLADO</v>
      </c>
      <c r="I1011" s="4" t="str">
        <f t="shared" si="77"/>
        <v>LLUVIA</v>
      </c>
      <c r="J1011" s="4" t="str">
        <f t="shared" si="78"/>
        <v>HUMEDO</v>
      </c>
      <c r="K1011" s="95" t="b">
        <f t="shared" si="79"/>
        <v>0</v>
      </c>
    </row>
    <row r="1012" spans="1:11">
      <c r="A1012" s="2" t="s">
        <v>241</v>
      </c>
      <c r="B1012" s="2" t="s">
        <v>242</v>
      </c>
      <c r="C1012" s="2">
        <v>42.360599999999998</v>
      </c>
      <c r="D1012" s="2">
        <v>-71.010599999999997</v>
      </c>
      <c r="E1012" s="2">
        <v>64</v>
      </c>
      <c r="F1012" s="2">
        <v>28</v>
      </c>
      <c r="G1012" s="4" t="str">
        <f t="shared" si="75"/>
        <v>NO</v>
      </c>
      <c r="H1012" s="4" t="str">
        <f t="shared" si="76"/>
        <v>TEMPLADO</v>
      </c>
      <c r="I1012" s="4" t="str">
        <f t="shared" si="77"/>
        <v>LLUVIA</v>
      </c>
      <c r="J1012" s="4" t="str">
        <f t="shared" si="78"/>
        <v>HUMEDO</v>
      </c>
      <c r="K1012" s="95" t="b">
        <f t="shared" si="79"/>
        <v>0</v>
      </c>
    </row>
    <row r="1013" spans="1:11">
      <c r="A1013" s="2" t="s">
        <v>241</v>
      </c>
      <c r="B1013" s="2" t="s">
        <v>242</v>
      </c>
      <c r="C1013" s="2">
        <v>42.360599999999998</v>
      </c>
      <c r="D1013" s="2">
        <v>-71.010599999999997</v>
      </c>
      <c r="E1013" s="2">
        <v>40</v>
      </c>
      <c r="F1013" s="2">
        <v>0</v>
      </c>
      <c r="G1013" s="4" t="str">
        <f t="shared" si="75"/>
        <v>NO</v>
      </c>
      <c r="H1013" s="4" t="str">
        <f t="shared" si="76"/>
        <v>TEMPLADO</v>
      </c>
      <c r="I1013" s="4" t="str">
        <f t="shared" si="77"/>
        <v>NINGUNO</v>
      </c>
      <c r="J1013" s="4" t="str">
        <f t="shared" si="78"/>
        <v>SECO</v>
      </c>
      <c r="K1013" s="95" t="b">
        <f t="shared" si="79"/>
        <v>0</v>
      </c>
    </row>
    <row r="1014" spans="1:11">
      <c r="A1014" s="2" t="s">
        <v>241</v>
      </c>
      <c r="B1014" s="2" t="s">
        <v>242</v>
      </c>
      <c r="C1014" s="2">
        <v>42.360599999999998</v>
      </c>
      <c r="D1014" s="2">
        <v>-71.010599999999997</v>
      </c>
      <c r="E1014" s="2">
        <v>59</v>
      </c>
      <c r="F1014" s="2">
        <v>0</v>
      </c>
      <c r="G1014" s="4" t="str">
        <f t="shared" si="75"/>
        <v>NO</v>
      </c>
      <c r="H1014" s="4" t="str">
        <f t="shared" si="76"/>
        <v>TEMPLADO</v>
      </c>
      <c r="I1014" s="4" t="str">
        <f t="shared" si="77"/>
        <v>NINGUNO</v>
      </c>
      <c r="J1014" s="4" t="str">
        <f t="shared" si="78"/>
        <v>SECO</v>
      </c>
      <c r="K1014" s="95" t="b">
        <f t="shared" si="79"/>
        <v>0</v>
      </c>
    </row>
    <row r="1015" spans="1:11">
      <c r="A1015" s="2" t="s">
        <v>241</v>
      </c>
      <c r="B1015" s="2" t="s">
        <v>242</v>
      </c>
      <c r="C1015" s="2">
        <v>42.360599999999998</v>
      </c>
      <c r="D1015" s="2">
        <v>-71.010599999999997</v>
      </c>
      <c r="E1015" s="2">
        <v>50</v>
      </c>
      <c r="F1015" s="2">
        <v>36</v>
      </c>
      <c r="G1015" s="4" t="str">
        <f t="shared" si="75"/>
        <v>NO</v>
      </c>
      <c r="H1015" s="4" t="str">
        <f t="shared" si="76"/>
        <v>TEMPLADO</v>
      </c>
      <c r="I1015" s="4" t="str">
        <f t="shared" si="77"/>
        <v>LLUVIA</v>
      </c>
      <c r="J1015" s="4" t="str">
        <f t="shared" si="78"/>
        <v>HUMEDO</v>
      </c>
      <c r="K1015" s="95" t="b">
        <f t="shared" si="79"/>
        <v>0</v>
      </c>
    </row>
    <row r="1016" spans="1:11">
      <c r="A1016" s="2" t="s">
        <v>241</v>
      </c>
      <c r="B1016" s="2" t="s">
        <v>242</v>
      </c>
      <c r="C1016" s="2">
        <v>42.360599999999998</v>
      </c>
      <c r="D1016" s="2">
        <v>-71.010599999999997</v>
      </c>
      <c r="E1016" s="2">
        <v>65</v>
      </c>
      <c r="F1016" s="2">
        <v>0</v>
      </c>
      <c r="G1016" s="4" t="str">
        <f t="shared" si="75"/>
        <v>NO</v>
      </c>
      <c r="H1016" s="4" t="str">
        <f t="shared" si="76"/>
        <v>TEMPLADO</v>
      </c>
      <c r="I1016" s="4" t="str">
        <f t="shared" si="77"/>
        <v>NINGUNO</v>
      </c>
      <c r="J1016" s="4" t="str">
        <f t="shared" si="78"/>
        <v>SECO</v>
      </c>
      <c r="K1016" s="95" t="b">
        <f t="shared" si="79"/>
        <v>0</v>
      </c>
    </row>
    <row r="1017" spans="1:11">
      <c r="A1017" s="2" t="s">
        <v>241</v>
      </c>
      <c r="B1017" s="2" t="s">
        <v>242</v>
      </c>
      <c r="C1017" s="2">
        <v>42.360599999999998</v>
      </c>
      <c r="D1017" s="2">
        <v>-71.010599999999997</v>
      </c>
      <c r="E1017" s="2">
        <v>56</v>
      </c>
      <c r="F1017" s="2">
        <v>8</v>
      </c>
      <c r="G1017" s="4" t="str">
        <f t="shared" si="75"/>
        <v>NO</v>
      </c>
      <c r="H1017" s="4" t="str">
        <f t="shared" si="76"/>
        <v>TEMPLADO</v>
      </c>
      <c r="I1017" s="4" t="str">
        <f t="shared" si="77"/>
        <v>LLUVIA</v>
      </c>
      <c r="J1017" s="4" t="str">
        <f t="shared" si="78"/>
        <v>HUMEDO</v>
      </c>
      <c r="K1017" s="95" t="b">
        <f t="shared" si="79"/>
        <v>0</v>
      </c>
    </row>
    <row r="1018" spans="1:11">
      <c r="A1018" s="2" t="s">
        <v>241</v>
      </c>
      <c r="B1018" s="2" t="s">
        <v>242</v>
      </c>
      <c r="C1018" s="2">
        <v>42.360599999999998</v>
      </c>
      <c r="D1018" s="2">
        <v>-71.010599999999997</v>
      </c>
      <c r="E1018" s="2">
        <v>56</v>
      </c>
      <c r="F1018" s="2">
        <v>0</v>
      </c>
      <c r="G1018" s="4" t="str">
        <f t="shared" si="75"/>
        <v>NO</v>
      </c>
      <c r="H1018" s="4" t="str">
        <f t="shared" si="76"/>
        <v>TEMPLADO</v>
      </c>
      <c r="I1018" s="4" t="str">
        <f t="shared" si="77"/>
        <v>NINGUNO</v>
      </c>
      <c r="J1018" s="4" t="str">
        <f t="shared" si="78"/>
        <v>SECO</v>
      </c>
      <c r="K1018" s="95" t="b">
        <f t="shared" si="79"/>
        <v>0</v>
      </c>
    </row>
    <row r="1019" spans="1:11">
      <c r="A1019" s="2" t="s">
        <v>241</v>
      </c>
      <c r="B1019" s="2" t="s">
        <v>242</v>
      </c>
      <c r="C1019" s="2">
        <v>42.360599999999998</v>
      </c>
      <c r="D1019" s="2">
        <v>-71.010599999999997</v>
      </c>
      <c r="E1019" s="2">
        <v>49</v>
      </c>
      <c r="F1019" s="2">
        <v>48</v>
      </c>
      <c r="G1019" s="4" t="str">
        <f t="shared" si="75"/>
        <v>NO</v>
      </c>
      <c r="H1019" s="4" t="str">
        <f t="shared" si="76"/>
        <v>TEMPLADO</v>
      </c>
      <c r="I1019" s="4" t="str">
        <f t="shared" si="77"/>
        <v>LLUVIA</v>
      </c>
      <c r="J1019" s="4" t="str">
        <f t="shared" si="78"/>
        <v>HUMEDO</v>
      </c>
      <c r="K1019" s="95" t="b">
        <f t="shared" si="79"/>
        <v>0</v>
      </c>
    </row>
    <row r="1020" spans="1:11">
      <c r="A1020" s="2" t="s">
        <v>241</v>
      </c>
      <c r="B1020" s="2" t="s">
        <v>242</v>
      </c>
      <c r="C1020" s="2">
        <v>42.360599999999998</v>
      </c>
      <c r="D1020" s="2">
        <v>-71.010599999999997</v>
      </c>
      <c r="E1020" s="2">
        <v>68</v>
      </c>
      <c r="F1020" s="2">
        <v>5</v>
      </c>
      <c r="G1020" s="4" t="str">
        <f t="shared" si="75"/>
        <v>NO</v>
      </c>
      <c r="H1020" s="4" t="str">
        <f t="shared" si="76"/>
        <v>TEMPLADO</v>
      </c>
      <c r="I1020" s="4" t="str">
        <f t="shared" si="77"/>
        <v>LLUVIA</v>
      </c>
      <c r="J1020" s="4" t="str">
        <f t="shared" si="78"/>
        <v>HUMEDO</v>
      </c>
      <c r="K1020" s="95" t="b">
        <f t="shared" si="79"/>
        <v>0</v>
      </c>
    </row>
    <row r="1021" spans="1:11">
      <c r="A1021" s="2" t="s">
        <v>241</v>
      </c>
      <c r="B1021" s="2" t="s">
        <v>242</v>
      </c>
      <c r="C1021" s="2">
        <v>42.360599999999998</v>
      </c>
      <c r="D1021" s="2">
        <v>-71.010599999999997</v>
      </c>
      <c r="E1021" s="2">
        <v>42</v>
      </c>
      <c r="F1021" s="2">
        <v>15</v>
      </c>
      <c r="G1021" s="4" t="str">
        <f t="shared" si="75"/>
        <v>NO</v>
      </c>
      <c r="H1021" s="4" t="str">
        <f t="shared" si="76"/>
        <v>TEMPLADO</v>
      </c>
      <c r="I1021" s="4" t="str">
        <f t="shared" si="77"/>
        <v>LLUVIA</v>
      </c>
      <c r="J1021" s="4" t="str">
        <f t="shared" si="78"/>
        <v>HUMEDO</v>
      </c>
      <c r="K1021" s="95" t="b">
        <f t="shared" si="79"/>
        <v>0</v>
      </c>
    </row>
    <row r="1022" spans="1:11">
      <c r="A1022" s="2" t="s">
        <v>241</v>
      </c>
      <c r="B1022" s="2" t="s">
        <v>242</v>
      </c>
      <c r="C1022" s="2">
        <v>42.360599999999998</v>
      </c>
      <c r="D1022" s="2">
        <v>-71.010599999999997</v>
      </c>
      <c r="E1022" s="2">
        <v>52</v>
      </c>
      <c r="F1022" s="2">
        <v>0</v>
      </c>
      <c r="G1022" s="4" t="str">
        <f t="shared" si="75"/>
        <v>NO</v>
      </c>
      <c r="H1022" s="4" t="str">
        <f t="shared" si="76"/>
        <v>TEMPLADO</v>
      </c>
      <c r="I1022" s="4" t="str">
        <f t="shared" si="77"/>
        <v>NINGUNO</v>
      </c>
      <c r="J1022" s="4" t="str">
        <f t="shared" si="78"/>
        <v>SECO</v>
      </c>
      <c r="K1022" s="95" t="b">
        <f t="shared" si="79"/>
        <v>0</v>
      </c>
    </row>
    <row r="1023" spans="1:11">
      <c r="A1023" s="2" t="s">
        <v>241</v>
      </c>
      <c r="B1023" s="2" t="s">
        <v>242</v>
      </c>
      <c r="C1023" s="2">
        <v>42.360599999999998</v>
      </c>
      <c r="D1023" s="2">
        <v>-71.010599999999997</v>
      </c>
      <c r="E1023" s="2">
        <v>45</v>
      </c>
      <c r="F1023" s="2">
        <v>0</v>
      </c>
      <c r="G1023" s="4" t="str">
        <f t="shared" si="75"/>
        <v>NO</v>
      </c>
      <c r="H1023" s="4" t="str">
        <f t="shared" si="76"/>
        <v>TEMPLADO</v>
      </c>
      <c r="I1023" s="4" t="str">
        <f t="shared" si="77"/>
        <v>NINGUNO</v>
      </c>
      <c r="J1023" s="4" t="str">
        <f t="shared" si="78"/>
        <v>SECO</v>
      </c>
      <c r="K1023" s="95" t="b">
        <f t="shared" si="79"/>
        <v>0</v>
      </c>
    </row>
    <row r="1024" spans="1:11">
      <c r="A1024" s="2" t="s">
        <v>241</v>
      </c>
      <c r="B1024" s="2" t="s">
        <v>242</v>
      </c>
      <c r="C1024" s="2">
        <v>42.360599999999998</v>
      </c>
      <c r="D1024" s="2">
        <v>-71.010599999999997</v>
      </c>
      <c r="E1024" s="2">
        <v>45</v>
      </c>
      <c r="F1024" s="2">
        <v>15</v>
      </c>
      <c r="G1024" s="4" t="str">
        <f t="shared" si="75"/>
        <v>NO</v>
      </c>
      <c r="H1024" s="4" t="str">
        <f t="shared" si="76"/>
        <v>TEMPLADO</v>
      </c>
      <c r="I1024" s="4" t="str">
        <f t="shared" si="77"/>
        <v>LLUVIA</v>
      </c>
      <c r="J1024" s="4" t="str">
        <f t="shared" si="78"/>
        <v>HUMEDO</v>
      </c>
      <c r="K1024" s="95" t="b">
        <f t="shared" si="79"/>
        <v>0</v>
      </c>
    </row>
    <row r="1025" spans="1:11">
      <c r="A1025" s="2" t="s">
        <v>241</v>
      </c>
      <c r="B1025" s="2" t="s">
        <v>242</v>
      </c>
      <c r="C1025" s="2">
        <v>42.360599999999998</v>
      </c>
      <c r="D1025" s="2">
        <v>-71.010599999999997</v>
      </c>
      <c r="E1025" s="2">
        <v>41</v>
      </c>
      <c r="F1025" s="2">
        <v>41</v>
      </c>
      <c r="G1025" s="4" t="str">
        <f t="shared" si="75"/>
        <v>NO</v>
      </c>
      <c r="H1025" s="4" t="str">
        <f t="shared" si="76"/>
        <v>TEMPLADO</v>
      </c>
      <c r="I1025" s="4" t="str">
        <f t="shared" si="77"/>
        <v>LLUVIA</v>
      </c>
      <c r="J1025" s="4" t="str">
        <f t="shared" si="78"/>
        <v>HUMEDO</v>
      </c>
      <c r="K1025" s="95" t="b">
        <f t="shared" si="79"/>
        <v>0</v>
      </c>
    </row>
    <row r="1026" spans="1:11">
      <c r="A1026" s="2" t="s">
        <v>241</v>
      </c>
      <c r="B1026" s="2" t="s">
        <v>242</v>
      </c>
      <c r="C1026" s="2">
        <v>42.360599999999998</v>
      </c>
      <c r="D1026" s="2">
        <v>-71.010599999999997</v>
      </c>
      <c r="E1026" s="2">
        <v>45</v>
      </c>
      <c r="F1026" s="2">
        <v>0</v>
      </c>
      <c r="G1026" s="4" t="str">
        <f t="shared" si="75"/>
        <v>NO</v>
      </c>
      <c r="H1026" s="4" t="str">
        <f t="shared" si="76"/>
        <v>TEMPLADO</v>
      </c>
      <c r="I1026" s="4" t="str">
        <f t="shared" si="77"/>
        <v>NINGUNO</v>
      </c>
      <c r="J1026" s="4" t="str">
        <f t="shared" si="78"/>
        <v>SECO</v>
      </c>
      <c r="K1026" s="95" t="b">
        <f t="shared" si="79"/>
        <v>0</v>
      </c>
    </row>
    <row r="1027" spans="1:11">
      <c r="A1027" s="2" t="s">
        <v>241</v>
      </c>
      <c r="B1027" s="2" t="s">
        <v>242</v>
      </c>
      <c r="C1027" s="2">
        <v>42.360599999999998</v>
      </c>
      <c r="D1027" s="2">
        <v>-71.010599999999997</v>
      </c>
      <c r="E1027" s="2">
        <v>51</v>
      </c>
      <c r="F1027" s="2">
        <v>0</v>
      </c>
      <c r="G1027" s="4" t="str">
        <f t="shared" ref="G1027:G1090" si="80">IFERROR(IF(E1027&lt;32,"SI","NO"),"OTRO")</f>
        <v>NO</v>
      </c>
      <c r="H1027" s="4" t="str">
        <f t="shared" ref="H1027:H1090" si="81">IFERROR(IF(E1027&lt;40,"FRIO",IF(E1027&gt;80,"CALIENTE","TEMPLADO")),"OTRO")</f>
        <v>TEMPLADO</v>
      </c>
      <c r="I1027" s="4" t="str">
        <f t="shared" ref="I1027:I1090" si="82">IF(AND(F1027&gt;0,G1027="SI"),"NIEVE",IF(AND(F1027&gt;0,G1027="NO"),"LLUVIA","NINGUNO"))</f>
        <v>NINGUNO</v>
      </c>
      <c r="J1027" s="4" t="str">
        <f t="shared" ref="J1027:J1090" si="83">IF(F1027&lt;&gt;0,"HUMEDO","SECO")</f>
        <v>SECO</v>
      </c>
      <c r="K1027" s="95" t="b">
        <f t="shared" ref="K1027:K1090" si="84">OR(ISBLANK(E1027),ISERROR(E1027))</f>
        <v>0</v>
      </c>
    </row>
    <row r="1028" spans="1:11">
      <c r="A1028" s="2" t="s">
        <v>241</v>
      </c>
      <c r="B1028" s="2" t="s">
        <v>242</v>
      </c>
      <c r="C1028" s="2">
        <v>42.360599999999998</v>
      </c>
      <c r="D1028" s="2">
        <v>-71.010599999999997</v>
      </c>
      <c r="E1028" s="2">
        <v>62</v>
      </c>
      <c r="F1028" s="2">
        <v>0</v>
      </c>
      <c r="G1028" s="4" t="str">
        <f t="shared" si="80"/>
        <v>NO</v>
      </c>
      <c r="H1028" s="4" t="str">
        <f t="shared" si="81"/>
        <v>TEMPLADO</v>
      </c>
      <c r="I1028" s="4" t="str">
        <f t="shared" si="82"/>
        <v>NINGUNO</v>
      </c>
      <c r="J1028" s="4" t="str">
        <f t="shared" si="83"/>
        <v>SECO</v>
      </c>
      <c r="K1028" s="95" t="b">
        <f t="shared" si="84"/>
        <v>0</v>
      </c>
    </row>
    <row r="1029" spans="1:11">
      <c r="A1029" s="2" t="s">
        <v>241</v>
      </c>
      <c r="B1029" s="2" t="s">
        <v>242</v>
      </c>
      <c r="C1029" s="2">
        <v>42.360599999999998</v>
      </c>
      <c r="D1029" s="2">
        <v>-71.010599999999997</v>
      </c>
      <c r="E1029" s="2">
        <v>54</v>
      </c>
      <c r="F1029" s="2">
        <v>0</v>
      </c>
      <c r="G1029" s="4" t="str">
        <f t="shared" si="80"/>
        <v>NO</v>
      </c>
      <c r="H1029" s="4" t="str">
        <f t="shared" si="81"/>
        <v>TEMPLADO</v>
      </c>
      <c r="I1029" s="4" t="str">
        <f t="shared" si="82"/>
        <v>NINGUNO</v>
      </c>
      <c r="J1029" s="4" t="str">
        <f t="shared" si="83"/>
        <v>SECO</v>
      </c>
      <c r="K1029" s="95" t="b">
        <f t="shared" si="84"/>
        <v>0</v>
      </c>
    </row>
    <row r="1030" spans="1:11">
      <c r="A1030" s="2" t="s">
        <v>241</v>
      </c>
      <c r="B1030" s="2" t="s">
        <v>242</v>
      </c>
      <c r="C1030" s="2">
        <v>42.360599999999998</v>
      </c>
      <c r="D1030" s="2">
        <v>-71.010599999999997</v>
      </c>
      <c r="E1030" s="2">
        <v>65</v>
      </c>
      <c r="F1030" s="2">
        <v>0</v>
      </c>
      <c r="G1030" s="4" t="str">
        <f t="shared" si="80"/>
        <v>NO</v>
      </c>
      <c r="H1030" s="4" t="str">
        <f t="shared" si="81"/>
        <v>TEMPLADO</v>
      </c>
      <c r="I1030" s="4" t="str">
        <f t="shared" si="82"/>
        <v>NINGUNO</v>
      </c>
      <c r="J1030" s="4" t="str">
        <f t="shared" si="83"/>
        <v>SECO</v>
      </c>
      <c r="K1030" s="95" t="b">
        <f t="shared" si="84"/>
        <v>0</v>
      </c>
    </row>
    <row r="1031" spans="1:11">
      <c r="A1031" s="2" t="s">
        <v>241</v>
      </c>
      <c r="B1031" s="2" t="s">
        <v>242</v>
      </c>
      <c r="C1031" s="2">
        <v>42.360599999999998</v>
      </c>
      <c r="D1031" s="2">
        <v>-71.010599999999997</v>
      </c>
      <c r="E1031" s="2">
        <v>70</v>
      </c>
      <c r="F1031" s="2">
        <v>0</v>
      </c>
      <c r="G1031" s="4" t="str">
        <f t="shared" si="80"/>
        <v>NO</v>
      </c>
      <c r="H1031" s="4" t="str">
        <f t="shared" si="81"/>
        <v>TEMPLADO</v>
      </c>
      <c r="I1031" s="4" t="str">
        <f t="shared" si="82"/>
        <v>NINGUNO</v>
      </c>
      <c r="J1031" s="4" t="str">
        <f t="shared" si="83"/>
        <v>SECO</v>
      </c>
      <c r="K1031" s="95" t="b">
        <f t="shared" si="84"/>
        <v>0</v>
      </c>
    </row>
    <row r="1032" spans="1:11">
      <c r="A1032" s="2" t="s">
        <v>241</v>
      </c>
      <c r="B1032" s="2" t="s">
        <v>242</v>
      </c>
      <c r="C1032" s="2">
        <v>42.360599999999998</v>
      </c>
      <c r="D1032" s="2">
        <v>-71.010599999999997</v>
      </c>
      <c r="E1032" s="2">
        <v>44</v>
      </c>
      <c r="F1032" s="2">
        <v>0</v>
      </c>
      <c r="G1032" s="4" t="str">
        <f t="shared" si="80"/>
        <v>NO</v>
      </c>
      <c r="H1032" s="4" t="str">
        <f t="shared" si="81"/>
        <v>TEMPLADO</v>
      </c>
      <c r="I1032" s="4" t="str">
        <f t="shared" si="82"/>
        <v>NINGUNO</v>
      </c>
      <c r="J1032" s="4" t="str">
        <f t="shared" si="83"/>
        <v>SECO</v>
      </c>
      <c r="K1032" s="95" t="b">
        <f t="shared" si="84"/>
        <v>0</v>
      </c>
    </row>
    <row r="1033" spans="1:11">
      <c r="A1033" s="2" t="s">
        <v>241</v>
      </c>
      <c r="B1033" s="2" t="s">
        <v>242</v>
      </c>
      <c r="C1033" s="2">
        <v>42.360599999999998</v>
      </c>
      <c r="D1033" s="2">
        <v>-71.010599999999997</v>
      </c>
      <c r="E1033" s="2">
        <v>52</v>
      </c>
      <c r="F1033" s="2">
        <v>20</v>
      </c>
      <c r="G1033" s="4" t="str">
        <f t="shared" si="80"/>
        <v>NO</v>
      </c>
      <c r="H1033" s="4" t="str">
        <f t="shared" si="81"/>
        <v>TEMPLADO</v>
      </c>
      <c r="I1033" s="4" t="str">
        <f t="shared" si="82"/>
        <v>LLUVIA</v>
      </c>
      <c r="J1033" s="4" t="str">
        <f t="shared" si="83"/>
        <v>HUMEDO</v>
      </c>
      <c r="K1033" s="95" t="b">
        <f t="shared" si="84"/>
        <v>0</v>
      </c>
    </row>
    <row r="1034" spans="1:11">
      <c r="A1034" s="2" t="s">
        <v>241</v>
      </c>
      <c r="B1034" s="2" t="s">
        <v>242</v>
      </c>
      <c r="C1034" s="2">
        <v>42.360599999999998</v>
      </c>
      <c r="D1034" s="2">
        <v>-71.010599999999997</v>
      </c>
      <c r="E1034" s="2">
        <v>68</v>
      </c>
      <c r="F1034" s="2">
        <v>269</v>
      </c>
      <c r="G1034" s="4" t="str">
        <f t="shared" si="80"/>
        <v>NO</v>
      </c>
      <c r="H1034" s="4" t="str">
        <f t="shared" si="81"/>
        <v>TEMPLADO</v>
      </c>
      <c r="I1034" s="4" t="str">
        <f t="shared" si="82"/>
        <v>LLUVIA</v>
      </c>
      <c r="J1034" s="4" t="str">
        <f t="shared" si="83"/>
        <v>HUMEDO</v>
      </c>
      <c r="K1034" s="95" t="b">
        <f t="shared" si="84"/>
        <v>0</v>
      </c>
    </row>
    <row r="1035" spans="1:11">
      <c r="A1035" s="2" t="s">
        <v>241</v>
      </c>
      <c r="B1035" s="2" t="s">
        <v>242</v>
      </c>
      <c r="C1035" s="2">
        <v>42.360599999999998</v>
      </c>
      <c r="D1035" s="2">
        <v>-71.010599999999997</v>
      </c>
      <c r="E1035" s="2">
        <v>48</v>
      </c>
      <c r="F1035" s="2">
        <v>124</v>
      </c>
      <c r="G1035" s="4" t="str">
        <f t="shared" si="80"/>
        <v>NO</v>
      </c>
      <c r="H1035" s="4" t="str">
        <f t="shared" si="81"/>
        <v>TEMPLADO</v>
      </c>
      <c r="I1035" s="4" t="str">
        <f t="shared" si="82"/>
        <v>LLUVIA</v>
      </c>
      <c r="J1035" s="4" t="str">
        <f t="shared" si="83"/>
        <v>HUMEDO</v>
      </c>
      <c r="K1035" s="95" t="b">
        <f t="shared" si="84"/>
        <v>0</v>
      </c>
    </row>
    <row r="1036" spans="1:11">
      <c r="A1036" s="2" t="s">
        <v>241</v>
      </c>
      <c r="B1036" s="2" t="s">
        <v>242</v>
      </c>
      <c r="C1036" s="2">
        <v>42.360599999999998</v>
      </c>
      <c r="D1036" s="2">
        <v>-71.010599999999997</v>
      </c>
      <c r="E1036" s="2">
        <v>57</v>
      </c>
      <c r="F1036" s="2">
        <v>5</v>
      </c>
      <c r="G1036" s="4" t="str">
        <f t="shared" si="80"/>
        <v>NO</v>
      </c>
      <c r="H1036" s="4" t="str">
        <f t="shared" si="81"/>
        <v>TEMPLADO</v>
      </c>
      <c r="I1036" s="4" t="str">
        <f t="shared" si="82"/>
        <v>LLUVIA</v>
      </c>
      <c r="J1036" s="4" t="str">
        <f t="shared" si="83"/>
        <v>HUMEDO</v>
      </c>
      <c r="K1036" s="95" t="b">
        <f t="shared" si="84"/>
        <v>0</v>
      </c>
    </row>
    <row r="1037" spans="1:11">
      <c r="A1037" s="2" t="s">
        <v>241</v>
      </c>
      <c r="B1037" s="2" t="s">
        <v>242</v>
      </c>
      <c r="C1037" s="2">
        <v>42.360599999999998</v>
      </c>
      <c r="D1037" s="2">
        <v>-71.010599999999997</v>
      </c>
      <c r="E1037" s="2">
        <v>46</v>
      </c>
      <c r="F1037" s="2">
        <v>0</v>
      </c>
      <c r="G1037" s="4" t="str">
        <f t="shared" si="80"/>
        <v>NO</v>
      </c>
      <c r="H1037" s="4" t="str">
        <f t="shared" si="81"/>
        <v>TEMPLADO</v>
      </c>
      <c r="I1037" s="4" t="str">
        <f t="shared" si="82"/>
        <v>NINGUNO</v>
      </c>
      <c r="J1037" s="4" t="str">
        <f t="shared" si="83"/>
        <v>SECO</v>
      </c>
      <c r="K1037" s="95" t="b">
        <f t="shared" si="84"/>
        <v>0</v>
      </c>
    </row>
    <row r="1038" spans="1:11">
      <c r="A1038" s="2" t="s">
        <v>241</v>
      </c>
      <c r="B1038" s="2" t="s">
        <v>242</v>
      </c>
      <c r="C1038" s="2">
        <v>42.360599999999998</v>
      </c>
      <c r="D1038" s="2">
        <v>-71.010599999999997</v>
      </c>
      <c r="E1038" s="2">
        <v>64</v>
      </c>
      <c r="F1038" s="2">
        <v>8</v>
      </c>
      <c r="G1038" s="4" t="str">
        <f t="shared" si="80"/>
        <v>NO</v>
      </c>
      <c r="H1038" s="4" t="str">
        <f t="shared" si="81"/>
        <v>TEMPLADO</v>
      </c>
      <c r="I1038" s="4" t="str">
        <f t="shared" si="82"/>
        <v>LLUVIA</v>
      </c>
      <c r="J1038" s="4" t="str">
        <f t="shared" si="83"/>
        <v>HUMEDO</v>
      </c>
      <c r="K1038" s="95" t="b">
        <f t="shared" si="84"/>
        <v>0</v>
      </c>
    </row>
    <row r="1039" spans="1:11">
      <c r="A1039" s="2" t="s">
        <v>241</v>
      </c>
      <c r="B1039" s="2" t="s">
        <v>242</v>
      </c>
      <c r="C1039" s="2">
        <v>42.360599999999998</v>
      </c>
      <c r="D1039" s="2">
        <v>-71.010599999999997</v>
      </c>
      <c r="E1039" s="2">
        <v>63</v>
      </c>
      <c r="F1039" s="2">
        <v>0</v>
      </c>
      <c r="G1039" s="4" t="str">
        <f t="shared" si="80"/>
        <v>NO</v>
      </c>
      <c r="H1039" s="4" t="str">
        <f t="shared" si="81"/>
        <v>TEMPLADO</v>
      </c>
      <c r="I1039" s="4" t="str">
        <f t="shared" si="82"/>
        <v>NINGUNO</v>
      </c>
      <c r="J1039" s="4" t="str">
        <f t="shared" si="83"/>
        <v>SECO</v>
      </c>
      <c r="K1039" s="95" t="b">
        <f t="shared" si="84"/>
        <v>0</v>
      </c>
    </row>
    <row r="1040" spans="1:11">
      <c r="A1040" s="2" t="s">
        <v>241</v>
      </c>
      <c r="B1040" s="2" t="s">
        <v>242</v>
      </c>
      <c r="C1040" s="2">
        <v>42.360599999999998</v>
      </c>
      <c r="D1040" s="2">
        <v>-71.010599999999997</v>
      </c>
      <c r="E1040" s="2">
        <v>46</v>
      </c>
      <c r="F1040" s="2">
        <v>0</v>
      </c>
      <c r="G1040" s="4" t="str">
        <f t="shared" si="80"/>
        <v>NO</v>
      </c>
      <c r="H1040" s="4" t="str">
        <f t="shared" si="81"/>
        <v>TEMPLADO</v>
      </c>
      <c r="I1040" s="4" t="str">
        <f t="shared" si="82"/>
        <v>NINGUNO</v>
      </c>
      <c r="J1040" s="4" t="str">
        <f t="shared" si="83"/>
        <v>SECO</v>
      </c>
      <c r="K1040" s="95" t="b">
        <f t="shared" si="84"/>
        <v>0</v>
      </c>
    </row>
    <row r="1041" spans="1:11">
      <c r="A1041" s="2" t="s">
        <v>241</v>
      </c>
      <c r="B1041" s="2" t="s">
        <v>242</v>
      </c>
      <c r="C1041" s="2">
        <v>42.360599999999998</v>
      </c>
      <c r="D1041" s="2">
        <v>-71.010599999999997</v>
      </c>
      <c r="E1041" s="2">
        <v>62</v>
      </c>
      <c r="F1041" s="2">
        <v>0</v>
      </c>
      <c r="G1041" s="4" t="str">
        <f t="shared" si="80"/>
        <v>NO</v>
      </c>
      <c r="H1041" s="4" t="str">
        <f t="shared" si="81"/>
        <v>TEMPLADO</v>
      </c>
      <c r="I1041" s="4" t="str">
        <f t="shared" si="82"/>
        <v>NINGUNO</v>
      </c>
      <c r="J1041" s="4" t="str">
        <f t="shared" si="83"/>
        <v>SECO</v>
      </c>
      <c r="K1041" s="95" t="b">
        <f t="shared" si="84"/>
        <v>0</v>
      </c>
    </row>
    <row r="1042" spans="1:11">
      <c r="A1042" s="2" t="s">
        <v>241</v>
      </c>
      <c r="B1042" s="2" t="s">
        <v>242</v>
      </c>
      <c r="C1042" s="2">
        <v>42.360599999999998</v>
      </c>
      <c r="D1042" s="2">
        <v>-71.010599999999997</v>
      </c>
      <c r="E1042" s="2">
        <v>41</v>
      </c>
      <c r="F1042" s="2">
        <v>0</v>
      </c>
      <c r="G1042" s="4" t="str">
        <f t="shared" si="80"/>
        <v>NO</v>
      </c>
      <c r="H1042" s="4" t="str">
        <f t="shared" si="81"/>
        <v>TEMPLADO</v>
      </c>
      <c r="I1042" s="4" t="str">
        <f t="shared" si="82"/>
        <v>NINGUNO</v>
      </c>
      <c r="J1042" s="4" t="str">
        <f t="shared" si="83"/>
        <v>SECO</v>
      </c>
      <c r="K1042" s="95" t="b">
        <f t="shared" si="84"/>
        <v>0</v>
      </c>
    </row>
    <row r="1043" spans="1:11">
      <c r="A1043" s="2" t="s">
        <v>241</v>
      </c>
      <c r="B1043" s="2" t="s">
        <v>242</v>
      </c>
      <c r="C1043" s="2">
        <v>42.360599999999998</v>
      </c>
      <c r="D1043" s="2">
        <v>-71.010599999999997</v>
      </c>
      <c r="E1043" s="2">
        <v>61</v>
      </c>
      <c r="F1043" s="2">
        <v>84</v>
      </c>
      <c r="G1043" s="4" t="str">
        <f t="shared" si="80"/>
        <v>NO</v>
      </c>
      <c r="H1043" s="4" t="str">
        <f t="shared" si="81"/>
        <v>TEMPLADO</v>
      </c>
      <c r="I1043" s="4" t="str">
        <f t="shared" si="82"/>
        <v>LLUVIA</v>
      </c>
      <c r="J1043" s="4" t="str">
        <f t="shared" si="83"/>
        <v>HUMEDO</v>
      </c>
      <c r="K1043" s="95" t="b">
        <f t="shared" si="84"/>
        <v>0</v>
      </c>
    </row>
    <row r="1044" spans="1:11">
      <c r="A1044" s="2" t="s">
        <v>241</v>
      </c>
      <c r="B1044" s="2" t="s">
        <v>242</v>
      </c>
      <c r="C1044" s="2">
        <v>42.360599999999998</v>
      </c>
      <c r="D1044" s="2">
        <v>-71.010599999999997</v>
      </c>
      <c r="E1044" s="2">
        <v>46</v>
      </c>
      <c r="F1044" s="2">
        <v>53</v>
      </c>
      <c r="G1044" s="4" t="str">
        <f t="shared" si="80"/>
        <v>NO</v>
      </c>
      <c r="H1044" s="4" t="str">
        <f t="shared" si="81"/>
        <v>TEMPLADO</v>
      </c>
      <c r="I1044" s="4" t="str">
        <f t="shared" si="82"/>
        <v>LLUVIA</v>
      </c>
      <c r="J1044" s="4" t="str">
        <f t="shared" si="83"/>
        <v>HUMEDO</v>
      </c>
      <c r="K1044" s="95" t="b">
        <f t="shared" si="84"/>
        <v>0</v>
      </c>
    </row>
    <row r="1045" spans="1:11">
      <c r="A1045" s="2" t="s">
        <v>241</v>
      </c>
      <c r="B1045" s="2" t="s">
        <v>242</v>
      </c>
      <c r="C1045" s="2">
        <v>42.360599999999998</v>
      </c>
      <c r="D1045" s="2">
        <v>-71.010599999999997</v>
      </c>
      <c r="E1045" s="2">
        <v>59</v>
      </c>
      <c r="F1045" s="2">
        <v>0</v>
      </c>
      <c r="G1045" s="4" t="str">
        <f t="shared" si="80"/>
        <v>NO</v>
      </c>
      <c r="H1045" s="4" t="str">
        <f t="shared" si="81"/>
        <v>TEMPLADO</v>
      </c>
      <c r="I1045" s="4" t="str">
        <f t="shared" si="82"/>
        <v>NINGUNO</v>
      </c>
      <c r="J1045" s="4" t="str">
        <f t="shared" si="83"/>
        <v>SECO</v>
      </c>
      <c r="K1045" s="95" t="b">
        <f t="shared" si="84"/>
        <v>0</v>
      </c>
    </row>
    <row r="1046" spans="1:11">
      <c r="A1046" s="2" t="s">
        <v>241</v>
      </c>
      <c r="B1046" s="2" t="s">
        <v>242</v>
      </c>
      <c r="C1046" s="2">
        <v>42.360599999999998</v>
      </c>
      <c r="D1046" s="2">
        <v>-71.010599999999997</v>
      </c>
      <c r="E1046" s="2">
        <v>40</v>
      </c>
      <c r="F1046" s="2">
        <v>0</v>
      </c>
      <c r="G1046" s="4" t="str">
        <f t="shared" si="80"/>
        <v>NO</v>
      </c>
      <c r="H1046" s="4" t="str">
        <f t="shared" si="81"/>
        <v>TEMPLADO</v>
      </c>
      <c r="I1046" s="4" t="str">
        <f t="shared" si="82"/>
        <v>NINGUNO</v>
      </c>
      <c r="J1046" s="4" t="str">
        <f t="shared" si="83"/>
        <v>SECO</v>
      </c>
      <c r="K1046" s="95" t="b">
        <f t="shared" si="84"/>
        <v>0</v>
      </c>
    </row>
    <row r="1047" spans="1:11">
      <c r="A1047" s="2" t="s">
        <v>241</v>
      </c>
      <c r="B1047" s="2" t="s">
        <v>242</v>
      </c>
      <c r="C1047" s="2">
        <v>42.360599999999998</v>
      </c>
      <c r="D1047" s="2">
        <v>-71.010599999999997</v>
      </c>
      <c r="E1047" s="2">
        <v>66</v>
      </c>
      <c r="F1047" s="2">
        <v>0</v>
      </c>
      <c r="G1047" s="4" t="str">
        <f t="shared" si="80"/>
        <v>NO</v>
      </c>
      <c r="H1047" s="4" t="str">
        <f t="shared" si="81"/>
        <v>TEMPLADO</v>
      </c>
      <c r="I1047" s="4" t="str">
        <f t="shared" si="82"/>
        <v>NINGUNO</v>
      </c>
      <c r="J1047" s="4" t="str">
        <f t="shared" si="83"/>
        <v>SECO</v>
      </c>
      <c r="K1047" s="95" t="b">
        <f t="shared" si="84"/>
        <v>0</v>
      </c>
    </row>
    <row r="1048" spans="1:11">
      <c r="A1048" s="2" t="s">
        <v>241</v>
      </c>
      <c r="B1048" s="2" t="s">
        <v>242</v>
      </c>
      <c r="C1048" s="2">
        <v>42.360599999999998</v>
      </c>
      <c r="D1048" s="2">
        <v>-71.010599999999997</v>
      </c>
      <c r="E1048" s="2">
        <v>43</v>
      </c>
      <c r="F1048" s="2">
        <v>0</v>
      </c>
      <c r="G1048" s="4" t="str">
        <f t="shared" si="80"/>
        <v>NO</v>
      </c>
      <c r="H1048" s="4" t="str">
        <f t="shared" si="81"/>
        <v>TEMPLADO</v>
      </c>
      <c r="I1048" s="4" t="str">
        <f t="shared" si="82"/>
        <v>NINGUNO</v>
      </c>
      <c r="J1048" s="4" t="str">
        <f t="shared" si="83"/>
        <v>SECO</v>
      </c>
      <c r="K1048" s="95" t="b">
        <f t="shared" si="84"/>
        <v>0</v>
      </c>
    </row>
    <row r="1049" spans="1:11">
      <c r="A1049" s="2" t="s">
        <v>241</v>
      </c>
      <c r="B1049" s="2" t="s">
        <v>242</v>
      </c>
      <c r="C1049" s="2">
        <v>42.360599999999998</v>
      </c>
      <c r="D1049" s="2">
        <v>-71.010599999999997</v>
      </c>
      <c r="E1049" s="2">
        <v>65</v>
      </c>
      <c r="F1049" s="2">
        <v>74</v>
      </c>
      <c r="G1049" s="4" t="str">
        <f t="shared" si="80"/>
        <v>NO</v>
      </c>
      <c r="H1049" s="4" t="str">
        <f t="shared" si="81"/>
        <v>TEMPLADO</v>
      </c>
      <c r="I1049" s="4" t="str">
        <f t="shared" si="82"/>
        <v>LLUVIA</v>
      </c>
      <c r="J1049" s="4" t="str">
        <f t="shared" si="83"/>
        <v>HUMEDO</v>
      </c>
      <c r="K1049" s="95" t="b">
        <f t="shared" si="84"/>
        <v>0</v>
      </c>
    </row>
    <row r="1050" spans="1:11">
      <c r="A1050" s="2" t="s">
        <v>241</v>
      </c>
      <c r="B1050" s="2" t="s">
        <v>242</v>
      </c>
      <c r="C1050" s="2">
        <v>42.360599999999998</v>
      </c>
      <c r="D1050" s="2">
        <v>-71.010599999999997</v>
      </c>
      <c r="E1050" s="2">
        <v>40</v>
      </c>
      <c r="F1050" s="2">
        <v>0</v>
      </c>
      <c r="G1050" s="4" t="str">
        <f t="shared" si="80"/>
        <v>NO</v>
      </c>
      <c r="H1050" s="4" t="str">
        <f t="shared" si="81"/>
        <v>TEMPLADO</v>
      </c>
      <c r="I1050" s="4" t="str">
        <f t="shared" si="82"/>
        <v>NINGUNO</v>
      </c>
      <c r="J1050" s="4" t="str">
        <f t="shared" si="83"/>
        <v>SECO</v>
      </c>
      <c r="K1050" s="95" t="b">
        <f t="shared" si="84"/>
        <v>0</v>
      </c>
    </row>
    <row r="1051" spans="1:11">
      <c r="A1051" s="2" t="s">
        <v>241</v>
      </c>
      <c r="B1051" s="2" t="s">
        <v>242</v>
      </c>
      <c r="C1051" s="2">
        <v>42.360599999999998</v>
      </c>
      <c r="D1051" s="2">
        <v>-71.010599999999997</v>
      </c>
      <c r="E1051" s="2">
        <v>52</v>
      </c>
      <c r="F1051" s="2">
        <v>0</v>
      </c>
      <c r="G1051" s="4" t="str">
        <f t="shared" si="80"/>
        <v>NO</v>
      </c>
      <c r="H1051" s="4" t="str">
        <f t="shared" si="81"/>
        <v>TEMPLADO</v>
      </c>
      <c r="I1051" s="4" t="str">
        <f t="shared" si="82"/>
        <v>NINGUNO</v>
      </c>
      <c r="J1051" s="4" t="str">
        <f t="shared" si="83"/>
        <v>SECO</v>
      </c>
      <c r="K1051" s="95" t="b">
        <f t="shared" si="84"/>
        <v>0</v>
      </c>
    </row>
    <row r="1052" spans="1:11">
      <c r="A1052" s="2" t="s">
        <v>241</v>
      </c>
      <c r="B1052" s="2" t="s">
        <v>242</v>
      </c>
      <c r="C1052" s="2">
        <v>42.360599999999998</v>
      </c>
      <c r="D1052" s="2">
        <v>-71.010599999999997</v>
      </c>
      <c r="E1052" s="2">
        <v>41</v>
      </c>
      <c r="F1052" s="2">
        <v>0</v>
      </c>
      <c r="G1052" s="4" t="str">
        <f t="shared" si="80"/>
        <v>NO</v>
      </c>
      <c r="H1052" s="4" t="str">
        <f t="shared" si="81"/>
        <v>TEMPLADO</v>
      </c>
      <c r="I1052" s="4" t="str">
        <f t="shared" si="82"/>
        <v>NINGUNO</v>
      </c>
      <c r="J1052" s="4" t="str">
        <f t="shared" si="83"/>
        <v>SECO</v>
      </c>
      <c r="K1052" s="95" t="b">
        <f t="shared" si="84"/>
        <v>0</v>
      </c>
    </row>
    <row r="1053" spans="1:11">
      <c r="A1053" s="2" t="s">
        <v>241</v>
      </c>
      <c r="B1053" s="2" t="s">
        <v>242</v>
      </c>
      <c r="C1053" s="2">
        <v>42.360599999999998</v>
      </c>
      <c r="D1053" s="2">
        <v>-71.010599999999997</v>
      </c>
      <c r="E1053" s="2">
        <v>64</v>
      </c>
      <c r="F1053" s="2">
        <v>0</v>
      </c>
      <c r="G1053" s="4" t="str">
        <f t="shared" si="80"/>
        <v>NO</v>
      </c>
      <c r="H1053" s="4" t="str">
        <f t="shared" si="81"/>
        <v>TEMPLADO</v>
      </c>
      <c r="I1053" s="4" t="str">
        <f t="shared" si="82"/>
        <v>NINGUNO</v>
      </c>
      <c r="J1053" s="4" t="str">
        <f t="shared" si="83"/>
        <v>SECO</v>
      </c>
      <c r="K1053" s="95" t="b">
        <f t="shared" si="84"/>
        <v>0</v>
      </c>
    </row>
    <row r="1054" spans="1:11">
      <c r="A1054" s="2" t="s">
        <v>241</v>
      </c>
      <c r="B1054" s="2" t="s">
        <v>242</v>
      </c>
      <c r="C1054" s="2">
        <v>42.360599999999998</v>
      </c>
      <c r="D1054" s="2">
        <v>-71.010599999999997</v>
      </c>
      <c r="E1054" s="2">
        <v>51</v>
      </c>
      <c r="F1054" s="2">
        <v>0</v>
      </c>
      <c r="G1054" s="4" t="str">
        <f t="shared" si="80"/>
        <v>NO</v>
      </c>
      <c r="H1054" s="4" t="str">
        <f t="shared" si="81"/>
        <v>TEMPLADO</v>
      </c>
      <c r="I1054" s="4" t="str">
        <f t="shared" si="82"/>
        <v>NINGUNO</v>
      </c>
      <c r="J1054" s="4" t="str">
        <f t="shared" si="83"/>
        <v>SECO</v>
      </c>
      <c r="K1054" s="95" t="b">
        <f t="shared" si="84"/>
        <v>0</v>
      </c>
    </row>
    <row r="1055" spans="1:11">
      <c r="A1055" s="2" t="s">
        <v>241</v>
      </c>
      <c r="B1055" s="2" t="s">
        <v>242</v>
      </c>
      <c r="C1055" s="2">
        <v>42.360599999999998</v>
      </c>
      <c r="D1055" s="2">
        <v>-71.010599999999997</v>
      </c>
      <c r="E1055" s="2">
        <v>49</v>
      </c>
      <c r="F1055" s="2">
        <v>0</v>
      </c>
      <c r="G1055" s="4" t="str">
        <f t="shared" si="80"/>
        <v>NO</v>
      </c>
      <c r="H1055" s="4" t="str">
        <f t="shared" si="81"/>
        <v>TEMPLADO</v>
      </c>
      <c r="I1055" s="4" t="str">
        <f t="shared" si="82"/>
        <v>NINGUNO</v>
      </c>
      <c r="J1055" s="4" t="str">
        <f t="shared" si="83"/>
        <v>SECO</v>
      </c>
      <c r="K1055" s="95" t="b">
        <f t="shared" si="84"/>
        <v>0</v>
      </c>
    </row>
    <row r="1056" spans="1:11">
      <c r="A1056" s="2" t="s">
        <v>241</v>
      </c>
      <c r="B1056" s="2" t="s">
        <v>242</v>
      </c>
      <c r="C1056" s="2">
        <v>42.360599999999998</v>
      </c>
      <c r="D1056" s="2">
        <v>-71.010599999999997</v>
      </c>
      <c r="E1056" s="2">
        <v>67</v>
      </c>
      <c r="F1056" s="2">
        <v>0</v>
      </c>
      <c r="G1056" s="4" t="str">
        <f t="shared" si="80"/>
        <v>NO</v>
      </c>
      <c r="H1056" s="4" t="str">
        <f t="shared" si="81"/>
        <v>TEMPLADO</v>
      </c>
      <c r="I1056" s="4" t="str">
        <f t="shared" si="82"/>
        <v>NINGUNO</v>
      </c>
      <c r="J1056" s="4" t="str">
        <f t="shared" si="83"/>
        <v>SECO</v>
      </c>
      <c r="K1056" s="95" t="b">
        <f t="shared" si="84"/>
        <v>0</v>
      </c>
    </row>
    <row r="1057" spans="1:11">
      <c r="A1057" s="2" t="s">
        <v>241</v>
      </c>
      <c r="B1057" s="2" t="s">
        <v>242</v>
      </c>
      <c r="C1057" s="2">
        <v>42.360599999999998</v>
      </c>
      <c r="D1057" s="2">
        <v>-71.010599999999997</v>
      </c>
      <c r="E1057" s="2">
        <v>67</v>
      </c>
      <c r="F1057" s="2">
        <v>0</v>
      </c>
      <c r="G1057" s="4" t="str">
        <f t="shared" si="80"/>
        <v>NO</v>
      </c>
      <c r="H1057" s="4" t="str">
        <f t="shared" si="81"/>
        <v>TEMPLADO</v>
      </c>
      <c r="I1057" s="4" t="str">
        <f t="shared" si="82"/>
        <v>NINGUNO</v>
      </c>
      <c r="J1057" s="4" t="str">
        <f t="shared" si="83"/>
        <v>SECO</v>
      </c>
      <c r="K1057" s="95" t="b">
        <f t="shared" si="84"/>
        <v>0</v>
      </c>
    </row>
    <row r="1058" spans="1:11">
      <c r="A1058" s="2" t="s">
        <v>241</v>
      </c>
      <c r="B1058" s="2" t="s">
        <v>242</v>
      </c>
      <c r="C1058" s="2">
        <v>42.360599999999998</v>
      </c>
      <c r="D1058" s="2">
        <v>-71.010599999999997</v>
      </c>
      <c r="E1058" s="2">
        <v>62</v>
      </c>
      <c r="F1058" s="2">
        <v>0</v>
      </c>
      <c r="G1058" s="4" t="str">
        <f t="shared" si="80"/>
        <v>NO</v>
      </c>
      <c r="H1058" s="4" t="str">
        <f t="shared" si="81"/>
        <v>TEMPLADO</v>
      </c>
      <c r="I1058" s="4" t="str">
        <f t="shared" si="82"/>
        <v>NINGUNO</v>
      </c>
      <c r="J1058" s="4" t="str">
        <f t="shared" si="83"/>
        <v>SECO</v>
      </c>
      <c r="K1058" s="95" t="b">
        <f t="shared" si="84"/>
        <v>0</v>
      </c>
    </row>
    <row r="1059" spans="1:11">
      <c r="A1059" s="2" t="s">
        <v>241</v>
      </c>
      <c r="B1059" s="2" t="s">
        <v>242</v>
      </c>
      <c r="C1059" s="2">
        <v>42.360599999999998</v>
      </c>
      <c r="D1059" s="2">
        <v>-71.010599999999997</v>
      </c>
      <c r="E1059" s="2">
        <v>42</v>
      </c>
      <c r="F1059" s="2">
        <v>0</v>
      </c>
      <c r="G1059" s="4" t="str">
        <f t="shared" si="80"/>
        <v>NO</v>
      </c>
      <c r="H1059" s="4" t="str">
        <f t="shared" si="81"/>
        <v>TEMPLADO</v>
      </c>
      <c r="I1059" s="4" t="str">
        <f t="shared" si="82"/>
        <v>NINGUNO</v>
      </c>
      <c r="J1059" s="4" t="str">
        <f t="shared" si="83"/>
        <v>SECO</v>
      </c>
      <c r="K1059" s="95" t="b">
        <f t="shared" si="84"/>
        <v>0</v>
      </c>
    </row>
    <row r="1060" spans="1:11">
      <c r="A1060" s="2" t="s">
        <v>241</v>
      </c>
      <c r="B1060" s="2" t="s">
        <v>242</v>
      </c>
      <c r="C1060" s="2">
        <v>42.360599999999998</v>
      </c>
      <c r="D1060" s="2">
        <v>-71.010599999999997</v>
      </c>
      <c r="E1060" s="2">
        <v>47</v>
      </c>
      <c r="F1060" s="2">
        <v>0</v>
      </c>
      <c r="G1060" s="4" t="str">
        <f t="shared" si="80"/>
        <v>NO</v>
      </c>
      <c r="H1060" s="4" t="str">
        <f t="shared" si="81"/>
        <v>TEMPLADO</v>
      </c>
      <c r="I1060" s="4" t="str">
        <f t="shared" si="82"/>
        <v>NINGUNO</v>
      </c>
      <c r="J1060" s="4" t="str">
        <f t="shared" si="83"/>
        <v>SECO</v>
      </c>
      <c r="K1060" s="95" t="b">
        <f t="shared" si="84"/>
        <v>0</v>
      </c>
    </row>
    <row r="1061" spans="1:11">
      <c r="A1061" s="2" t="s">
        <v>241</v>
      </c>
      <c r="B1061" s="2" t="s">
        <v>242</v>
      </c>
      <c r="C1061" s="2">
        <v>42.360599999999998</v>
      </c>
      <c r="D1061" s="2">
        <v>-71.010599999999997</v>
      </c>
      <c r="E1061" s="2">
        <v>40</v>
      </c>
      <c r="F1061" s="2">
        <v>0</v>
      </c>
      <c r="G1061" s="4" t="str">
        <f t="shared" si="80"/>
        <v>NO</v>
      </c>
      <c r="H1061" s="4" t="str">
        <f t="shared" si="81"/>
        <v>TEMPLADO</v>
      </c>
      <c r="I1061" s="4" t="str">
        <f t="shared" si="82"/>
        <v>NINGUNO</v>
      </c>
      <c r="J1061" s="4" t="str">
        <f t="shared" si="83"/>
        <v>SECO</v>
      </c>
      <c r="K1061" s="95" t="b">
        <f t="shared" si="84"/>
        <v>0</v>
      </c>
    </row>
    <row r="1062" spans="1:11">
      <c r="A1062" s="2" t="s">
        <v>241</v>
      </c>
      <c r="B1062" s="2" t="s">
        <v>242</v>
      </c>
      <c r="C1062" s="2">
        <v>42.360599999999998</v>
      </c>
      <c r="D1062" s="2">
        <v>-71.010599999999997</v>
      </c>
      <c r="E1062" s="2">
        <v>47</v>
      </c>
      <c r="F1062" s="2">
        <v>0</v>
      </c>
      <c r="G1062" s="4" t="str">
        <f t="shared" si="80"/>
        <v>NO</v>
      </c>
      <c r="H1062" s="4" t="str">
        <f t="shared" si="81"/>
        <v>TEMPLADO</v>
      </c>
      <c r="I1062" s="4" t="str">
        <f t="shared" si="82"/>
        <v>NINGUNO</v>
      </c>
      <c r="J1062" s="4" t="str">
        <f t="shared" si="83"/>
        <v>SECO</v>
      </c>
      <c r="K1062" s="95" t="b">
        <f t="shared" si="84"/>
        <v>0</v>
      </c>
    </row>
    <row r="1063" spans="1:11">
      <c r="A1063" s="2" t="s">
        <v>241</v>
      </c>
      <c r="B1063" s="2" t="s">
        <v>242</v>
      </c>
      <c r="C1063" s="2">
        <v>42.360599999999998</v>
      </c>
      <c r="D1063" s="2">
        <v>-71.010599999999997</v>
      </c>
      <c r="E1063" s="2">
        <v>41</v>
      </c>
      <c r="F1063" s="2">
        <v>38</v>
      </c>
      <c r="G1063" s="4" t="str">
        <f t="shared" si="80"/>
        <v>NO</v>
      </c>
      <c r="H1063" s="4" t="str">
        <f t="shared" si="81"/>
        <v>TEMPLADO</v>
      </c>
      <c r="I1063" s="4" t="str">
        <f t="shared" si="82"/>
        <v>LLUVIA</v>
      </c>
      <c r="J1063" s="4" t="str">
        <f t="shared" si="83"/>
        <v>HUMEDO</v>
      </c>
      <c r="K1063" s="95" t="b">
        <f t="shared" si="84"/>
        <v>0</v>
      </c>
    </row>
    <row r="1064" spans="1:11">
      <c r="A1064" s="2" t="s">
        <v>241</v>
      </c>
      <c r="B1064" s="2" t="s">
        <v>242</v>
      </c>
      <c r="C1064" s="2">
        <v>42.360599999999998</v>
      </c>
      <c r="D1064" s="2">
        <v>-71.010599999999997</v>
      </c>
      <c r="E1064" s="2">
        <v>44</v>
      </c>
      <c r="F1064" s="2">
        <v>0</v>
      </c>
      <c r="G1064" s="4" t="str">
        <f t="shared" si="80"/>
        <v>NO</v>
      </c>
      <c r="H1064" s="4" t="str">
        <f t="shared" si="81"/>
        <v>TEMPLADO</v>
      </c>
      <c r="I1064" s="4" t="str">
        <f t="shared" si="82"/>
        <v>NINGUNO</v>
      </c>
      <c r="J1064" s="4" t="str">
        <f t="shared" si="83"/>
        <v>SECO</v>
      </c>
      <c r="K1064" s="95" t="b">
        <f t="shared" si="84"/>
        <v>0</v>
      </c>
    </row>
    <row r="1065" spans="1:11">
      <c r="A1065" s="2" t="s">
        <v>241</v>
      </c>
      <c r="B1065" s="2" t="s">
        <v>242</v>
      </c>
      <c r="C1065" s="2">
        <v>42.360599999999998</v>
      </c>
      <c r="D1065" s="2">
        <v>-71.010599999999997</v>
      </c>
      <c r="E1065" s="2">
        <v>54</v>
      </c>
      <c r="F1065" s="2">
        <v>0</v>
      </c>
      <c r="G1065" s="4" t="str">
        <f t="shared" si="80"/>
        <v>NO</v>
      </c>
      <c r="H1065" s="4" t="str">
        <f t="shared" si="81"/>
        <v>TEMPLADO</v>
      </c>
      <c r="I1065" s="4" t="str">
        <f t="shared" si="82"/>
        <v>NINGUNO</v>
      </c>
      <c r="J1065" s="4" t="str">
        <f t="shared" si="83"/>
        <v>SECO</v>
      </c>
      <c r="K1065" s="95" t="b">
        <f t="shared" si="84"/>
        <v>0</v>
      </c>
    </row>
    <row r="1066" spans="1:11">
      <c r="A1066" s="2" t="s">
        <v>241</v>
      </c>
      <c r="B1066" s="2" t="s">
        <v>242</v>
      </c>
      <c r="C1066" s="2">
        <v>42.360599999999998</v>
      </c>
      <c r="D1066" s="2">
        <v>-71.010599999999997</v>
      </c>
      <c r="E1066" s="2">
        <v>63</v>
      </c>
      <c r="F1066" s="2">
        <v>0</v>
      </c>
      <c r="G1066" s="4" t="str">
        <f t="shared" si="80"/>
        <v>NO</v>
      </c>
      <c r="H1066" s="4" t="str">
        <f t="shared" si="81"/>
        <v>TEMPLADO</v>
      </c>
      <c r="I1066" s="4" t="str">
        <f t="shared" si="82"/>
        <v>NINGUNO</v>
      </c>
      <c r="J1066" s="4" t="str">
        <f t="shared" si="83"/>
        <v>SECO</v>
      </c>
      <c r="K1066" s="95" t="b">
        <f t="shared" si="84"/>
        <v>0</v>
      </c>
    </row>
    <row r="1067" spans="1:11">
      <c r="A1067" s="2" t="s">
        <v>241</v>
      </c>
      <c r="B1067" s="2" t="s">
        <v>242</v>
      </c>
      <c r="C1067" s="2">
        <v>42.360599999999998</v>
      </c>
      <c r="D1067" s="2">
        <v>-71.010599999999997</v>
      </c>
      <c r="E1067" s="2">
        <v>29</v>
      </c>
      <c r="F1067" s="2">
        <v>8</v>
      </c>
      <c r="G1067" s="4" t="str">
        <f t="shared" si="80"/>
        <v>SI</v>
      </c>
      <c r="H1067" s="4" t="str">
        <f t="shared" si="81"/>
        <v>FRIO</v>
      </c>
      <c r="I1067" s="4" t="str">
        <f t="shared" si="82"/>
        <v>NIEVE</v>
      </c>
      <c r="J1067" s="4" t="str">
        <f t="shared" si="83"/>
        <v>HUMEDO</v>
      </c>
      <c r="K1067" s="95" t="b">
        <f t="shared" si="84"/>
        <v>0</v>
      </c>
    </row>
    <row r="1068" spans="1:11">
      <c r="A1068" s="2" t="s">
        <v>241</v>
      </c>
      <c r="B1068" s="2" t="s">
        <v>242</v>
      </c>
      <c r="C1068" s="2">
        <v>42.360599999999998</v>
      </c>
      <c r="D1068" s="2">
        <v>-71.010599999999997</v>
      </c>
      <c r="E1068" s="2">
        <v>27</v>
      </c>
      <c r="F1068" s="2">
        <v>0</v>
      </c>
      <c r="G1068" s="4" t="str">
        <f t="shared" si="80"/>
        <v>SI</v>
      </c>
      <c r="H1068" s="4" t="str">
        <f t="shared" si="81"/>
        <v>FRIO</v>
      </c>
      <c r="I1068" s="4" t="str">
        <f t="shared" si="82"/>
        <v>NINGUNO</v>
      </c>
      <c r="J1068" s="4" t="str">
        <f t="shared" si="83"/>
        <v>SECO</v>
      </c>
      <c r="K1068" s="95" t="b">
        <f t="shared" si="84"/>
        <v>0</v>
      </c>
    </row>
    <row r="1069" spans="1:11">
      <c r="A1069" s="2" t="s">
        <v>241</v>
      </c>
      <c r="B1069" s="2" t="s">
        <v>242</v>
      </c>
      <c r="C1069" s="2">
        <v>42.360599999999998</v>
      </c>
      <c r="D1069" s="2">
        <v>-71.010599999999997</v>
      </c>
      <c r="E1069" s="2">
        <v>17</v>
      </c>
      <c r="F1069" s="2">
        <v>0</v>
      </c>
      <c r="G1069" s="4" t="str">
        <f t="shared" si="80"/>
        <v>SI</v>
      </c>
      <c r="H1069" s="4" t="str">
        <f t="shared" si="81"/>
        <v>FRIO</v>
      </c>
      <c r="I1069" s="4" t="str">
        <f t="shared" si="82"/>
        <v>NINGUNO</v>
      </c>
      <c r="J1069" s="4" t="str">
        <f t="shared" si="83"/>
        <v>SECO</v>
      </c>
      <c r="K1069" s="95" t="b">
        <f t="shared" si="84"/>
        <v>0</v>
      </c>
    </row>
    <row r="1070" spans="1:11">
      <c r="A1070" s="2" t="s">
        <v>241</v>
      </c>
      <c r="B1070" s="2" t="s">
        <v>242</v>
      </c>
      <c r="C1070" s="2">
        <v>42.360599999999998</v>
      </c>
      <c r="D1070" s="2">
        <v>-71.010599999999997</v>
      </c>
      <c r="E1070" s="2">
        <v>20</v>
      </c>
      <c r="F1070" s="2">
        <v>3</v>
      </c>
      <c r="G1070" s="4" t="str">
        <f t="shared" si="80"/>
        <v>SI</v>
      </c>
      <c r="H1070" s="4" t="str">
        <f t="shared" si="81"/>
        <v>FRIO</v>
      </c>
      <c r="I1070" s="4" t="str">
        <f t="shared" si="82"/>
        <v>NIEVE</v>
      </c>
      <c r="J1070" s="4" t="str">
        <f t="shared" si="83"/>
        <v>HUMEDO</v>
      </c>
      <c r="K1070" s="95" t="b">
        <f t="shared" si="84"/>
        <v>0</v>
      </c>
    </row>
    <row r="1071" spans="1:11">
      <c r="A1071" s="2" t="s">
        <v>241</v>
      </c>
      <c r="B1071" s="2" t="s">
        <v>242</v>
      </c>
      <c r="C1071" s="2">
        <v>42.360599999999998</v>
      </c>
      <c r="D1071" s="2">
        <v>-71.010599999999997</v>
      </c>
      <c r="E1071" s="2">
        <v>29</v>
      </c>
      <c r="F1071" s="2">
        <v>0</v>
      </c>
      <c r="G1071" s="4" t="str">
        <f t="shared" si="80"/>
        <v>SI</v>
      </c>
      <c r="H1071" s="4" t="str">
        <f t="shared" si="81"/>
        <v>FRIO</v>
      </c>
      <c r="I1071" s="4" t="str">
        <f t="shared" si="82"/>
        <v>NINGUNO</v>
      </c>
      <c r="J1071" s="4" t="str">
        <f t="shared" si="83"/>
        <v>SECO</v>
      </c>
      <c r="K1071" s="95" t="b">
        <f t="shared" si="84"/>
        <v>0</v>
      </c>
    </row>
    <row r="1072" spans="1:11">
      <c r="A1072" s="2" t="s">
        <v>241</v>
      </c>
      <c r="B1072" s="2" t="s">
        <v>242</v>
      </c>
      <c r="C1072" s="2">
        <v>42.360599999999998</v>
      </c>
      <c r="D1072" s="2">
        <v>-71.010599999999997</v>
      </c>
      <c r="E1072" s="2">
        <v>11</v>
      </c>
      <c r="F1072" s="2">
        <v>0</v>
      </c>
      <c r="G1072" s="4" t="str">
        <f t="shared" si="80"/>
        <v>SI</v>
      </c>
      <c r="H1072" s="4" t="str">
        <f t="shared" si="81"/>
        <v>FRIO</v>
      </c>
      <c r="I1072" s="4" t="str">
        <f t="shared" si="82"/>
        <v>NINGUNO</v>
      </c>
      <c r="J1072" s="4" t="str">
        <f t="shared" si="83"/>
        <v>SECO</v>
      </c>
      <c r="K1072" s="95" t="b">
        <f t="shared" si="84"/>
        <v>0</v>
      </c>
    </row>
    <row r="1073" spans="1:11">
      <c r="A1073" s="2" t="s">
        <v>241</v>
      </c>
      <c r="B1073" s="2" t="s">
        <v>242</v>
      </c>
      <c r="C1073" s="2">
        <v>42.360599999999998</v>
      </c>
      <c r="D1073" s="2">
        <v>-71.010599999999997</v>
      </c>
      <c r="E1073" s="2">
        <v>39</v>
      </c>
      <c r="F1073" s="2">
        <v>8</v>
      </c>
      <c r="G1073" s="4" t="str">
        <f t="shared" si="80"/>
        <v>NO</v>
      </c>
      <c r="H1073" s="4" t="str">
        <f t="shared" si="81"/>
        <v>FRIO</v>
      </c>
      <c r="I1073" s="4" t="str">
        <f t="shared" si="82"/>
        <v>LLUVIA</v>
      </c>
      <c r="J1073" s="4" t="str">
        <f t="shared" si="83"/>
        <v>HUMEDO</v>
      </c>
      <c r="K1073" s="95" t="b">
        <f t="shared" si="84"/>
        <v>0</v>
      </c>
    </row>
    <row r="1074" spans="1:11">
      <c r="A1074" s="2" t="s">
        <v>241</v>
      </c>
      <c r="B1074" s="2" t="s">
        <v>242</v>
      </c>
      <c r="C1074" s="2">
        <v>42.360599999999998</v>
      </c>
      <c r="D1074" s="2">
        <v>-71.010599999999997</v>
      </c>
      <c r="E1074" s="2">
        <v>45</v>
      </c>
      <c r="F1074" s="2">
        <v>86</v>
      </c>
      <c r="G1074" s="4" t="str">
        <f t="shared" si="80"/>
        <v>NO</v>
      </c>
      <c r="H1074" s="4" t="str">
        <f t="shared" si="81"/>
        <v>TEMPLADO</v>
      </c>
      <c r="I1074" s="4" t="str">
        <f t="shared" si="82"/>
        <v>LLUVIA</v>
      </c>
      <c r="J1074" s="4" t="str">
        <f t="shared" si="83"/>
        <v>HUMEDO</v>
      </c>
      <c r="K1074" s="95" t="b">
        <f t="shared" si="84"/>
        <v>0</v>
      </c>
    </row>
    <row r="1075" spans="1:11">
      <c r="A1075" s="2" t="s">
        <v>241</v>
      </c>
      <c r="B1075" s="2" t="s">
        <v>242</v>
      </c>
      <c r="C1075" s="2">
        <v>42.360599999999998</v>
      </c>
      <c r="D1075" s="2">
        <v>-71.010599999999997</v>
      </c>
      <c r="E1075" s="2">
        <v>17</v>
      </c>
      <c r="F1075" s="2">
        <v>20</v>
      </c>
      <c r="G1075" s="4" t="str">
        <f t="shared" si="80"/>
        <v>SI</v>
      </c>
      <c r="H1075" s="4" t="str">
        <f t="shared" si="81"/>
        <v>FRIO</v>
      </c>
      <c r="I1075" s="4" t="str">
        <f t="shared" si="82"/>
        <v>NIEVE</v>
      </c>
      <c r="J1075" s="4" t="str">
        <f t="shared" si="83"/>
        <v>HUMEDO</v>
      </c>
      <c r="K1075" s="95" t="b">
        <f t="shared" si="84"/>
        <v>0</v>
      </c>
    </row>
    <row r="1076" spans="1:11">
      <c r="A1076" s="2" t="s">
        <v>241</v>
      </c>
      <c r="B1076" s="2" t="s">
        <v>242</v>
      </c>
      <c r="C1076" s="2">
        <v>42.360599999999998</v>
      </c>
      <c r="D1076" s="2">
        <v>-71.010599999999997</v>
      </c>
      <c r="E1076" s="2">
        <v>11</v>
      </c>
      <c r="F1076" s="2">
        <v>142</v>
      </c>
      <c r="G1076" s="4" t="str">
        <f t="shared" si="80"/>
        <v>SI</v>
      </c>
      <c r="H1076" s="4" t="str">
        <f t="shared" si="81"/>
        <v>FRIO</v>
      </c>
      <c r="I1076" s="4" t="str">
        <f t="shared" si="82"/>
        <v>NIEVE</v>
      </c>
      <c r="J1076" s="4" t="str">
        <f t="shared" si="83"/>
        <v>HUMEDO</v>
      </c>
      <c r="K1076" s="95" t="b">
        <f t="shared" si="84"/>
        <v>0</v>
      </c>
    </row>
    <row r="1077" spans="1:11">
      <c r="A1077" s="2" t="s">
        <v>241</v>
      </c>
      <c r="B1077" s="2" t="s">
        <v>242</v>
      </c>
      <c r="C1077" s="2">
        <v>42.360599999999998</v>
      </c>
      <c r="D1077" s="2">
        <v>-71.010599999999997</v>
      </c>
      <c r="E1077" s="2">
        <v>29</v>
      </c>
      <c r="F1077" s="2">
        <v>0</v>
      </c>
      <c r="G1077" s="4" t="str">
        <f t="shared" si="80"/>
        <v>SI</v>
      </c>
      <c r="H1077" s="4" t="str">
        <f t="shared" si="81"/>
        <v>FRIO</v>
      </c>
      <c r="I1077" s="4" t="str">
        <f t="shared" si="82"/>
        <v>NINGUNO</v>
      </c>
      <c r="J1077" s="4" t="str">
        <f t="shared" si="83"/>
        <v>SECO</v>
      </c>
      <c r="K1077" s="95" t="b">
        <f t="shared" si="84"/>
        <v>0</v>
      </c>
    </row>
    <row r="1078" spans="1:11">
      <c r="A1078" s="2" t="s">
        <v>241</v>
      </c>
      <c r="B1078" s="2" t="s">
        <v>242</v>
      </c>
      <c r="C1078" s="2">
        <v>42.360599999999998</v>
      </c>
      <c r="D1078" s="2">
        <v>-71.010599999999997</v>
      </c>
      <c r="E1078" s="2">
        <v>16</v>
      </c>
      <c r="F1078" s="2">
        <v>0</v>
      </c>
      <c r="G1078" s="4" t="str">
        <f t="shared" si="80"/>
        <v>SI</v>
      </c>
      <c r="H1078" s="4" t="str">
        <f t="shared" si="81"/>
        <v>FRIO</v>
      </c>
      <c r="I1078" s="4" t="str">
        <f t="shared" si="82"/>
        <v>NINGUNO</v>
      </c>
      <c r="J1078" s="4" t="str">
        <f t="shared" si="83"/>
        <v>SECO</v>
      </c>
      <c r="K1078" s="95" t="b">
        <f t="shared" si="84"/>
        <v>0</v>
      </c>
    </row>
    <row r="1079" spans="1:11">
      <c r="A1079" s="2" t="s">
        <v>241</v>
      </c>
      <c r="B1079" s="2" t="s">
        <v>242</v>
      </c>
      <c r="C1079" s="2">
        <v>42.360599999999998</v>
      </c>
      <c r="D1079" s="2">
        <v>-71.010599999999997</v>
      </c>
      <c r="E1079" s="2">
        <v>22</v>
      </c>
      <c r="F1079" s="2">
        <v>0</v>
      </c>
      <c r="G1079" s="4" t="str">
        <f t="shared" si="80"/>
        <v>SI</v>
      </c>
      <c r="H1079" s="4" t="str">
        <f t="shared" si="81"/>
        <v>FRIO</v>
      </c>
      <c r="I1079" s="4" t="str">
        <f t="shared" si="82"/>
        <v>NINGUNO</v>
      </c>
      <c r="J1079" s="4" t="str">
        <f t="shared" si="83"/>
        <v>SECO</v>
      </c>
      <c r="K1079" s="95" t="b">
        <f t="shared" si="84"/>
        <v>0</v>
      </c>
    </row>
    <row r="1080" spans="1:11">
      <c r="A1080" s="2" t="s">
        <v>241</v>
      </c>
      <c r="B1080" s="2" t="s">
        <v>242</v>
      </c>
      <c r="C1080" s="2">
        <v>42.360599999999998</v>
      </c>
      <c r="D1080" s="2">
        <v>-71.010599999999997</v>
      </c>
      <c r="E1080" s="2">
        <v>28</v>
      </c>
      <c r="F1080" s="2">
        <v>0</v>
      </c>
      <c r="G1080" s="4" t="str">
        <f t="shared" si="80"/>
        <v>SI</v>
      </c>
      <c r="H1080" s="4" t="str">
        <f t="shared" si="81"/>
        <v>FRIO</v>
      </c>
      <c r="I1080" s="4" t="str">
        <f t="shared" si="82"/>
        <v>NINGUNO</v>
      </c>
      <c r="J1080" s="4" t="str">
        <f t="shared" si="83"/>
        <v>SECO</v>
      </c>
      <c r="K1080" s="95" t="b">
        <f t="shared" si="84"/>
        <v>0</v>
      </c>
    </row>
    <row r="1081" spans="1:11">
      <c r="A1081" s="2" t="s">
        <v>241</v>
      </c>
      <c r="B1081" s="2" t="s">
        <v>242</v>
      </c>
      <c r="C1081" s="2">
        <v>42.360599999999998</v>
      </c>
      <c r="D1081" s="2">
        <v>-71.010599999999997</v>
      </c>
      <c r="E1081" s="2">
        <v>13</v>
      </c>
      <c r="F1081" s="2">
        <v>0</v>
      </c>
      <c r="G1081" s="4" t="str">
        <f t="shared" si="80"/>
        <v>SI</v>
      </c>
      <c r="H1081" s="4" t="str">
        <f t="shared" si="81"/>
        <v>FRIO</v>
      </c>
      <c r="I1081" s="4" t="str">
        <f t="shared" si="82"/>
        <v>NINGUNO</v>
      </c>
      <c r="J1081" s="4" t="str">
        <f t="shared" si="83"/>
        <v>SECO</v>
      </c>
      <c r="K1081" s="95" t="b">
        <f t="shared" si="84"/>
        <v>0</v>
      </c>
    </row>
    <row r="1082" spans="1:11">
      <c r="A1082" s="2" t="s">
        <v>241</v>
      </c>
      <c r="B1082" s="2" t="s">
        <v>242</v>
      </c>
      <c r="C1082" s="2">
        <v>42.360599999999998</v>
      </c>
      <c r="D1082" s="2">
        <v>-71.010599999999997</v>
      </c>
      <c r="E1082" s="2">
        <v>28</v>
      </c>
      <c r="F1082" s="2">
        <v>64</v>
      </c>
      <c r="G1082" s="4" t="str">
        <f t="shared" si="80"/>
        <v>SI</v>
      </c>
      <c r="H1082" s="4" t="str">
        <f t="shared" si="81"/>
        <v>FRIO</v>
      </c>
      <c r="I1082" s="4" t="str">
        <f t="shared" si="82"/>
        <v>NIEVE</v>
      </c>
      <c r="J1082" s="4" t="str">
        <f t="shared" si="83"/>
        <v>HUMEDO</v>
      </c>
      <c r="K1082" s="95" t="b">
        <f t="shared" si="84"/>
        <v>0</v>
      </c>
    </row>
    <row r="1083" spans="1:11">
      <c r="A1083" s="2" t="s">
        <v>241</v>
      </c>
      <c r="B1083" s="2" t="s">
        <v>242</v>
      </c>
      <c r="C1083" s="2">
        <v>42.360599999999998</v>
      </c>
      <c r="D1083" s="2">
        <v>-71.010599999999997</v>
      </c>
      <c r="E1083" s="2">
        <v>28</v>
      </c>
      <c r="F1083" s="2">
        <v>122</v>
      </c>
      <c r="G1083" s="4" t="str">
        <f t="shared" si="80"/>
        <v>SI</v>
      </c>
      <c r="H1083" s="4" t="str">
        <f t="shared" si="81"/>
        <v>FRIO</v>
      </c>
      <c r="I1083" s="4" t="str">
        <f t="shared" si="82"/>
        <v>NIEVE</v>
      </c>
      <c r="J1083" s="4" t="str">
        <f t="shared" si="83"/>
        <v>HUMEDO</v>
      </c>
      <c r="K1083" s="95" t="b">
        <f t="shared" si="84"/>
        <v>0</v>
      </c>
    </row>
    <row r="1084" spans="1:11">
      <c r="A1084" s="2" t="s">
        <v>241</v>
      </c>
      <c r="B1084" s="2" t="s">
        <v>242</v>
      </c>
      <c r="C1084" s="2">
        <v>42.360599999999998</v>
      </c>
      <c r="D1084" s="2">
        <v>-71.010599999999997</v>
      </c>
      <c r="E1084" s="2">
        <v>40</v>
      </c>
      <c r="F1084" s="2">
        <v>218</v>
      </c>
      <c r="G1084" s="4" t="str">
        <f t="shared" si="80"/>
        <v>NO</v>
      </c>
      <c r="H1084" s="4" t="str">
        <f t="shared" si="81"/>
        <v>TEMPLADO</v>
      </c>
      <c r="I1084" s="4" t="str">
        <f t="shared" si="82"/>
        <v>LLUVIA</v>
      </c>
      <c r="J1084" s="4" t="str">
        <f t="shared" si="83"/>
        <v>HUMEDO</v>
      </c>
      <c r="K1084" s="95" t="b">
        <f t="shared" si="84"/>
        <v>0</v>
      </c>
    </row>
    <row r="1085" spans="1:11">
      <c r="A1085" s="2" t="s">
        <v>241</v>
      </c>
      <c r="B1085" s="2" t="s">
        <v>242</v>
      </c>
      <c r="C1085" s="2">
        <v>42.360599999999998</v>
      </c>
      <c r="D1085" s="2">
        <v>-71.010599999999997</v>
      </c>
      <c r="E1085" s="2">
        <v>22</v>
      </c>
      <c r="F1085" s="2">
        <v>0</v>
      </c>
      <c r="G1085" s="4" t="str">
        <f t="shared" si="80"/>
        <v>SI</v>
      </c>
      <c r="H1085" s="4" t="str">
        <f t="shared" si="81"/>
        <v>FRIO</v>
      </c>
      <c r="I1085" s="4" t="str">
        <f t="shared" si="82"/>
        <v>NINGUNO</v>
      </c>
      <c r="J1085" s="4" t="str">
        <f t="shared" si="83"/>
        <v>SECO</v>
      </c>
      <c r="K1085" s="95" t="b">
        <f t="shared" si="84"/>
        <v>0</v>
      </c>
    </row>
    <row r="1086" spans="1:11">
      <c r="A1086" s="2" t="s">
        <v>241</v>
      </c>
      <c r="B1086" s="2" t="s">
        <v>242</v>
      </c>
      <c r="C1086" s="2">
        <v>42.360599999999998</v>
      </c>
      <c r="D1086" s="2">
        <v>-71.010599999999997</v>
      </c>
      <c r="E1086" s="2">
        <v>13</v>
      </c>
      <c r="F1086" s="2">
        <v>0</v>
      </c>
      <c r="G1086" s="4" t="str">
        <f t="shared" si="80"/>
        <v>SI</v>
      </c>
      <c r="H1086" s="4" t="str">
        <f t="shared" si="81"/>
        <v>FRIO</v>
      </c>
      <c r="I1086" s="4" t="str">
        <f t="shared" si="82"/>
        <v>NINGUNO</v>
      </c>
      <c r="J1086" s="4" t="str">
        <f t="shared" si="83"/>
        <v>SECO</v>
      </c>
      <c r="K1086" s="95" t="b">
        <f t="shared" si="84"/>
        <v>0</v>
      </c>
    </row>
    <row r="1087" spans="1:11">
      <c r="A1087" s="2" t="s">
        <v>241</v>
      </c>
      <c r="B1087" s="2" t="s">
        <v>242</v>
      </c>
      <c r="C1087" s="2">
        <v>42.360599999999998</v>
      </c>
      <c r="D1087" s="2">
        <v>-71.010599999999997</v>
      </c>
      <c r="E1087" s="2">
        <v>40</v>
      </c>
      <c r="F1087" s="2">
        <v>165</v>
      </c>
      <c r="G1087" s="4" t="str">
        <f t="shared" si="80"/>
        <v>NO</v>
      </c>
      <c r="H1087" s="4" t="str">
        <f t="shared" si="81"/>
        <v>TEMPLADO</v>
      </c>
      <c r="I1087" s="4" t="str">
        <f t="shared" si="82"/>
        <v>LLUVIA</v>
      </c>
      <c r="J1087" s="4" t="str">
        <f t="shared" si="83"/>
        <v>HUMEDO</v>
      </c>
      <c r="K1087" s="95" t="b">
        <f t="shared" si="84"/>
        <v>0</v>
      </c>
    </row>
    <row r="1088" spans="1:11">
      <c r="A1088" s="2" t="s">
        <v>241</v>
      </c>
      <c r="B1088" s="2" t="s">
        <v>242</v>
      </c>
      <c r="C1088" s="2">
        <v>42.360599999999998</v>
      </c>
      <c r="D1088" s="2">
        <v>-71.010599999999997</v>
      </c>
      <c r="E1088" s="2">
        <v>27</v>
      </c>
      <c r="F1088" s="2">
        <v>0</v>
      </c>
      <c r="G1088" s="4" t="str">
        <f t="shared" si="80"/>
        <v>SI</v>
      </c>
      <c r="H1088" s="4" t="str">
        <f t="shared" si="81"/>
        <v>FRIO</v>
      </c>
      <c r="I1088" s="4" t="str">
        <f t="shared" si="82"/>
        <v>NINGUNO</v>
      </c>
      <c r="J1088" s="4" t="str">
        <f t="shared" si="83"/>
        <v>SECO</v>
      </c>
      <c r="K1088" s="95" t="b">
        <f t="shared" si="84"/>
        <v>0</v>
      </c>
    </row>
    <row r="1089" spans="1:11">
      <c r="A1089" s="2" t="s">
        <v>241</v>
      </c>
      <c r="B1089" s="2" t="s">
        <v>242</v>
      </c>
      <c r="C1089" s="2">
        <v>42.360599999999998</v>
      </c>
      <c r="D1089" s="2">
        <v>-71.010599999999997</v>
      </c>
      <c r="E1089" s="2">
        <v>29</v>
      </c>
      <c r="F1089" s="2">
        <v>0</v>
      </c>
      <c r="G1089" s="4" t="str">
        <f t="shared" si="80"/>
        <v>SI</v>
      </c>
      <c r="H1089" s="4" t="str">
        <f t="shared" si="81"/>
        <v>FRIO</v>
      </c>
      <c r="I1089" s="4" t="str">
        <f t="shared" si="82"/>
        <v>NINGUNO</v>
      </c>
      <c r="J1089" s="4" t="str">
        <f t="shared" si="83"/>
        <v>SECO</v>
      </c>
      <c r="K1089" s="95" t="b">
        <f t="shared" si="84"/>
        <v>0</v>
      </c>
    </row>
    <row r="1090" spans="1:11">
      <c r="A1090" s="2" t="s">
        <v>241</v>
      </c>
      <c r="B1090" s="2" t="s">
        <v>242</v>
      </c>
      <c r="C1090" s="2">
        <v>42.360599999999998</v>
      </c>
      <c r="D1090" s="2">
        <v>-71.010599999999997</v>
      </c>
      <c r="E1090" s="2">
        <v>40</v>
      </c>
      <c r="F1090" s="2">
        <v>0</v>
      </c>
      <c r="G1090" s="4" t="str">
        <f t="shared" si="80"/>
        <v>NO</v>
      </c>
      <c r="H1090" s="4" t="str">
        <f t="shared" si="81"/>
        <v>TEMPLADO</v>
      </c>
      <c r="I1090" s="4" t="str">
        <f t="shared" si="82"/>
        <v>NINGUNO</v>
      </c>
      <c r="J1090" s="4" t="str">
        <f t="shared" si="83"/>
        <v>SECO</v>
      </c>
      <c r="K1090" s="95" t="b">
        <f t="shared" si="84"/>
        <v>0</v>
      </c>
    </row>
    <row r="1091" spans="1:11">
      <c r="A1091" s="2" t="s">
        <v>241</v>
      </c>
      <c r="B1091" s="2" t="s">
        <v>242</v>
      </c>
      <c r="C1091" s="2">
        <v>42.360599999999998</v>
      </c>
      <c r="D1091" s="2">
        <v>-71.010599999999997</v>
      </c>
      <c r="E1091" s="2">
        <v>39</v>
      </c>
      <c r="F1091" s="2">
        <v>3</v>
      </c>
      <c r="G1091" s="4" t="str">
        <f t="shared" ref="G1091:G1154" si="85">IFERROR(IF(E1091&lt;32,"SI","NO"),"OTRO")</f>
        <v>NO</v>
      </c>
      <c r="H1091" s="4" t="str">
        <f t="shared" ref="H1091:H1154" si="86">IFERROR(IF(E1091&lt;40,"FRIO",IF(E1091&gt;80,"CALIENTE","TEMPLADO")),"OTRO")</f>
        <v>FRIO</v>
      </c>
      <c r="I1091" s="4" t="str">
        <f t="shared" ref="I1091:I1154" si="87">IF(AND(F1091&gt;0,G1091="SI"),"NIEVE",IF(AND(F1091&gt;0,G1091="NO"),"LLUVIA","NINGUNO"))</f>
        <v>LLUVIA</v>
      </c>
      <c r="J1091" s="4" t="str">
        <f t="shared" ref="J1091:J1154" si="88">IF(F1091&lt;&gt;0,"HUMEDO","SECO")</f>
        <v>HUMEDO</v>
      </c>
      <c r="K1091" s="95" t="b">
        <f t="shared" ref="K1091:K1154" si="89">OR(ISBLANK(E1091),ISERROR(E1091))</f>
        <v>0</v>
      </c>
    </row>
    <row r="1092" spans="1:11">
      <c r="A1092" s="2" t="s">
        <v>241</v>
      </c>
      <c r="B1092" s="2" t="s">
        <v>242</v>
      </c>
      <c r="C1092" s="2">
        <v>42.360599999999998</v>
      </c>
      <c r="D1092" s="2">
        <v>-71.010599999999997</v>
      </c>
      <c r="E1092" s="2">
        <v>28</v>
      </c>
      <c r="F1092" s="2">
        <v>58</v>
      </c>
      <c r="G1092" s="4" t="str">
        <f t="shared" si="85"/>
        <v>SI</v>
      </c>
      <c r="H1092" s="4" t="str">
        <f t="shared" si="86"/>
        <v>FRIO</v>
      </c>
      <c r="I1092" s="4" t="str">
        <f t="shared" si="87"/>
        <v>NIEVE</v>
      </c>
      <c r="J1092" s="4" t="str">
        <f t="shared" si="88"/>
        <v>HUMEDO</v>
      </c>
      <c r="K1092" s="95" t="b">
        <f t="shared" si="89"/>
        <v>0</v>
      </c>
    </row>
    <row r="1093" spans="1:11">
      <c r="A1093" s="2" t="s">
        <v>241</v>
      </c>
      <c r="B1093" s="2" t="s">
        <v>242</v>
      </c>
      <c r="C1093" s="2">
        <v>42.360599999999998</v>
      </c>
      <c r="D1093" s="2">
        <v>-71.010599999999997</v>
      </c>
      <c r="E1093" s="2">
        <v>34</v>
      </c>
      <c r="F1093" s="2">
        <v>424</v>
      </c>
      <c r="G1093" s="4" t="str">
        <f t="shared" si="85"/>
        <v>NO</v>
      </c>
      <c r="H1093" s="4" t="str">
        <f t="shared" si="86"/>
        <v>FRIO</v>
      </c>
      <c r="I1093" s="4" t="str">
        <f t="shared" si="87"/>
        <v>LLUVIA</v>
      </c>
      <c r="J1093" s="4" t="str">
        <f t="shared" si="88"/>
        <v>HUMEDO</v>
      </c>
      <c r="K1093" s="95" t="b">
        <f t="shared" si="89"/>
        <v>0</v>
      </c>
    </row>
    <row r="1094" spans="1:11">
      <c r="A1094" s="2" t="s">
        <v>241</v>
      </c>
      <c r="B1094" s="2" t="s">
        <v>242</v>
      </c>
      <c r="C1094" s="2">
        <v>42.360599999999998</v>
      </c>
      <c r="D1094" s="2">
        <v>-71.010599999999997</v>
      </c>
      <c r="E1094" s="2">
        <v>13</v>
      </c>
      <c r="F1094" s="2">
        <v>0</v>
      </c>
      <c r="G1094" s="4" t="str">
        <f t="shared" si="85"/>
        <v>SI</v>
      </c>
      <c r="H1094" s="4" t="str">
        <f t="shared" si="86"/>
        <v>FRIO</v>
      </c>
      <c r="I1094" s="4" t="str">
        <f t="shared" si="87"/>
        <v>NINGUNO</v>
      </c>
      <c r="J1094" s="4" t="str">
        <f t="shared" si="88"/>
        <v>SECO</v>
      </c>
      <c r="K1094" s="95" t="b">
        <f t="shared" si="89"/>
        <v>0</v>
      </c>
    </row>
    <row r="1095" spans="1:11">
      <c r="A1095" s="2" t="s">
        <v>241</v>
      </c>
      <c r="B1095" s="2" t="s">
        <v>242</v>
      </c>
      <c r="C1095" s="2">
        <v>42.360599999999998</v>
      </c>
      <c r="D1095" s="2">
        <v>-71.010599999999997</v>
      </c>
      <c r="E1095" s="2">
        <v>29</v>
      </c>
      <c r="F1095" s="2">
        <v>175</v>
      </c>
      <c r="G1095" s="4" t="str">
        <f t="shared" si="85"/>
        <v>SI</v>
      </c>
      <c r="H1095" s="4" t="str">
        <f t="shared" si="86"/>
        <v>FRIO</v>
      </c>
      <c r="I1095" s="4" t="str">
        <f t="shared" si="87"/>
        <v>NIEVE</v>
      </c>
      <c r="J1095" s="4" t="str">
        <f t="shared" si="88"/>
        <v>HUMEDO</v>
      </c>
      <c r="K1095" s="95" t="b">
        <f t="shared" si="89"/>
        <v>0</v>
      </c>
    </row>
    <row r="1096" spans="1:11">
      <c r="A1096" s="2" t="s">
        <v>241</v>
      </c>
      <c r="B1096" s="2" t="s">
        <v>242</v>
      </c>
      <c r="C1096" s="2">
        <v>42.360599999999998</v>
      </c>
      <c r="D1096" s="2">
        <v>-71.010599999999997</v>
      </c>
      <c r="E1096" s="2">
        <v>23</v>
      </c>
      <c r="F1096" s="2">
        <v>10</v>
      </c>
      <c r="G1096" s="4" t="str">
        <f t="shared" si="85"/>
        <v>SI</v>
      </c>
      <c r="H1096" s="4" t="str">
        <f t="shared" si="86"/>
        <v>FRIO</v>
      </c>
      <c r="I1096" s="4" t="str">
        <f t="shared" si="87"/>
        <v>NIEVE</v>
      </c>
      <c r="J1096" s="4" t="str">
        <f t="shared" si="88"/>
        <v>HUMEDO</v>
      </c>
      <c r="K1096" s="95" t="b">
        <f t="shared" si="89"/>
        <v>0</v>
      </c>
    </row>
    <row r="1097" spans="1:11">
      <c r="A1097" s="2" t="s">
        <v>241</v>
      </c>
      <c r="B1097" s="2" t="s">
        <v>242</v>
      </c>
      <c r="C1097" s="2">
        <v>42.360599999999998</v>
      </c>
      <c r="D1097" s="2">
        <v>-71.010599999999997</v>
      </c>
      <c r="E1097" s="2">
        <v>27</v>
      </c>
      <c r="F1097" s="2">
        <v>0</v>
      </c>
      <c r="G1097" s="4" t="str">
        <f t="shared" si="85"/>
        <v>SI</v>
      </c>
      <c r="H1097" s="4" t="str">
        <f t="shared" si="86"/>
        <v>FRIO</v>
      </c>
      <c r="I1097" s="4" t="str">
        <f t="shared" si="87"/>
        <v>NINGUNO</v>
      </c>
      <c r="J1097" s="4" t="str">
        <f t="shared" si="88"/>
        <v>SECO</v>
      </c>
      <c r="K1097" s="95" t="b">
        <f t="shared" si="89"/>
        <v>0</v>
      </c>
    </row>
    <row r="1098" spans="1:11">
      <c r="A1098" s="2" t="s">
        <v>241</v>
      </c>
      <c r="B1098" s="2" t="s">
        <v>242</v>
      </c>
      <c r="C1098" s="2">
        <v>42.360599999999998</v>
      </c>
      <c r="D1098" s="2">
        <v>-71.010599999999997</v>
      </c>
      <c r="E1098" s="2">
        <v>37</v>
      </c>
      <c r="F1098" s="2">
        <v>0</v>
      </c>
      <c r="G1098" s="4" t="str">
        <f t="shared" si="85"/>
        <v>NO</v>
      </c>
      <c r="H1098" s="4" t="str">
        <f t="shared" si="86"/>
        <v>FRIO</v>
      </c>
      <c r="I1098" s="4" t="str">
        <f t="shared" si="87"/>
        <v>NINGUNO</v>
      </c>
      <c r="J1098" s="4" t="str">
        <f t="shared" si="88"/>
        <v>SECO</v>
      </c>
      <c r="K1098" s="95" t="b">
        <f t="shared" si="89"/>
        <v>0</v>
      </c>
    </row>
    <row r="1099" spans="1:11">
      <c r="A1099" s="2" t="s">
        <v>241</v>
      </c>
      <c r="B1099" s="2" t="s">
        <v>242</v>
      </c>
      <c r="C1099" s="2">
        <v>42.360599999999998</v>
      </c>
      <c r="D1099" s="2">
        <v>-71.010599999999997</v>
      </c>
      <c r="E1099" s="2">
        <v>29</v>
      </c>
      <c r="F1099" s="2">
        <v>0</v>
      </c>
      <c r="G1099" s="4" t="str">
        <f t="shared" si="85"/>
        <v>SI</v>
      </c>
      <c r="H1099" s="4" t="str">
        <f t="shared" si="86"/>
        <v>FRIO</v>
      </c>
      <c r="I1099" s="4" t="str">
        <f t="shared" si="87"/>
        <v>NINGUNO</v>
      </c>
      <c r="J1099" s="4" t="str">
        <f t="shared" si="88"/>
        <v>SECO</v>
      </c>
      <c r="K1099" s="95" t="b">
        <f t="shared" si="89"/>
        <v>0</v>
      </c>
    </row>
    <row r="1100" spans="1:11">
      <c r="A1100" s="2" t="s">
        <v>241</v>
      </c>
      <c r="B1100" s="2" t="s">
        <v>242</v>
      </c>
      <c r="C1100" s="2">
        <v>42.360599999999998</v>
      </c>
      <c r="D1100" s="2">
        <v>-71.010599999999997</v>
      </c>
      <c r="E1100" s="2">
        <v>36</v>
      </c>
      <c r="F1100" s="2">
        <v>0</v>
      </c>
      <c r="G1100" s="4" t="str">
        <f t="shared" si="85"/>
        <v>NO</v>
      </c>
      <c r="H1100" s="4" t="str">
        <f t="shared" si="86"/>
        <v>FRIO</v>
      </c>
      <c r="I1100" s="4" t="str">
        <f t="shared" si="87"/>
        <v>NINGUNO</v>
      </c>
      <c r="J1100" s="4" t="str">
        <f t="shared" si="88"/>
        <v>SECO</v>
      </c>
      <c r="K1100" s="95" t="b">
        <f t="shared" si="89"/>
        <v>0</v>
      </c>
    </row>
    <row r="1101" spans="1:11">
      <c r="A1101" s="2" t="s">
        <v>241</v>
      </c>
      <c r="B1101" s="2" t="s">
        <v>242</v>
      </c>
      <c r="C1101" s="2">
        <v>42.360599999999998</v>
      </c>
      <c r="D1101" s="2">
        <v>-71.010599999999997</v>
      </c>
      <c r="E1101" s="2">
        <v>15</v>
      </c>
      <c r="F1101" s="2">
        <v>0</v>
      </c>
      <c r="G1101" s="4" t="str">
        <f t="shared" si="85"/>
        <v>SI</v>
      </c>
      <c r="H1101" s="4" t="str">
        <f t="shared" si="86"/>
        <v>FRIO</v>
      </c>
      <c r="I1101" s="4" t="str">
        <f t="shared" si="87"/>
        <v>NINGUNO</v>
      </c>
      <c r="J1101" s="4" t="str">
        <f t="shared" si="88"/>
        <v>SECO</v>
      </c>
      <c r="K1101" s="95" t="b">
        <f t="shared" si="89"/>
        <v>0</v>
      </c>
    </row>
    <row r="1102" spans="1:11">
      <c r="A1102" s="2" t="s">
        <v>241</v>
      </c>
      <c r="B1102" s="2" t="s">
        <v>242</v>
      </c>
      <c r="C1102" s="2">
        <v>42.360599999999998</v>
      </c>
      <c r="D1102" s="2">
        <v>-71.010599999999997</v>
      </c>
      <c r="E1102" s="2">
        <v>18</v>
      </c>
      <c r="F1102" s="2">
        <v>0</v>
      </c>
      <c r="G1102" s="4" t="str">
        <f t="shared" si="85"/>
        <v>SI</v>
      </c>
      <c r="H1102" s="4" t="str">
        <f t="shared" si="86"/>
        <v>FRIO</v>
      </c>
      <c r="I1102" s="4" t="str">
        <f t="shared" si="87"/>
        <v>NINGUNO</v>
      </c>
      <c r="J1102" s="4" t="str">
        <f t="shared" si="88"/>
        <v>SECO</v>
      </c>
      <c r="K1102" s="95" t="b">
        <f t="shared" si="89"/>
        <v>0</v>
      </c>
    </row>
    <row r="1103" spans="1:11">
      <c r="A1103" s="2" t="s">
        <v>241</v>
      </c>
      <c r="B1103" s="2" t="s">
        <v>242</v>
      </c>
      <c r="C1103" s="2">
        <v>42.360599999999998</v>
      </c>
      <c r="D1103" s="2">
        <v>-71.010599999999997</v>
      </c>
      <c r="E1103" s="2">
        <v>18</v>
      </c>
      <c r="F1103" s="2">
        <v>0</v>
      </c>
      <c r="G1103" s="4" t="str">
        <f t="shared" si="85"/>
        <v>SI</v>
      </c>
      <c r="H1103" s="4" t="str">
        <f t="shared" si="86"/>
        <v>FRIO</v>
      </c>
      <c r="I1103" s="4" t="str">
        <f t="shared" si="87"/>
        <v>NINGUNO</v>
      </c>
      <c r="J1103" s="4" t="str">
        <f t="shared" si="88"/>
        <v>SECO</v>
      </c>
      <c r="K1103" s="95" t="b">
        <f t="shared" si="89"/>
        <v>0</v>
      </c>
    </row>
    <row r="1104" spans="1:11">
      <c r="A1104" s="2" t="s">
        <v>241</v>
      </c>
      <c r="B1104" s="2" t="s">
        <v>242</v>
      </c>
      <c r="C1104" s="2">
        <v>42.360599999999998</v>
      </c>
      <c r="D1104" s="2">
        <v>-71.010599999999997</v>
      </c>
      <c r="E1104" s="2">
        <v>23</v>
      </c>
      <c r="F1104" s="2">
        <v>0</v>
      </c>
      <c r="G1104" s="4" t="str">
        <f t="shared" si="85"/>
        <v>SI</v>
      </c>
      <c r="H1104" s="4" t="str">
        <f t="shared" si="86"/>
        <v>FRIO</v>
      </c>
      <c r="I1104" s="4" t="str">
        <f t="shared" si="87"/>
        <v>NINGUNO</v>
      </c>
      <c r="J1104" s="4" t="str">
        <f t="shared" si="88"/>
        <v>SECO</v>
      </c>
      <c r="K1104" s="95" t="b">
        <f t="shared" si="89"/>
        <v>0</v>
      </c>
    </row>
    <row r="1105" spans="1:11">
      <c r="A1105" s="2" t="s">
        <v>241</v>
      </c>
      <c r="B1105" s="2" t="s">
        <v>242</v>
      </c>
      <c r="C1105" s="2">
        <v>42.360599999999998</v>
      </c>
      <c r="D1105" s="2">
        <v>-71.010599999999997</v>
      </c>
      <c r="E1105" s="2">
        <v>24</v>
      </c>
      <c r="F1105" s="2">
        <v>0</v>
      </c>
      <c r="G1105" s="4" t="str">
        <f t="shared" si="85"/>
        <v>SI</v>
      </c>
      <c r="H1105" s="4" t="str">
        <f t="shared" si="86"/>
        <v>FRIO</v>
      </c>
      <c r="I1105" s="4" t="str">
        <f t="shared" si="87"/>
        <v>NINGUNO</v>
      </c>
      <c r="J1105" s="4" t="str">
        <f t="shared" si="88"/>
        <v>SECO</v>
      </c>
      <c r="K1105" s="95" t="b">
        <f t="shared" si="89"/>
        <v>0</v>
      </c>
    </row>
    <row r="1106" spans="1:11">
      <c r="A1106" s="2" t="s">
        <v>241</v>
      </c>
      <c r="B1106" s="2" t="s">
        <v>242</v>
      </c>
      <c r="C1106" s="2">
        <v>42.360599999999998</v>
      </c>
      <c r="D1106" s="2">
        <v>-71.010599999999997</v>
      </c>
      <c r="E1106" s="2">
        <v>26</v>
      </c>
      <c r="F1106" s="2">
        <v>0</v>
      </c>
      <c r="G1106" s="4" t="str">
        <f t="shared" si="85"/>
        <v>SI</v>
      </c>
      <c r="H1106" s="4" t="str">
        <f t="shared" si="86"/>
        <v>FRIO</v>
      </c>
      <c r="I1106" s="4" t="str">
        <f t="shared" si="87"/>
        <v>NINGUNO</v>
      </c>
      <c r="J1106" s="4" t="str">
        <f t="shared" si="88"/>
        <v>SECO</v>
      </c>
      <c r="K1106" s="95" t="b">
        <f t="shared" si="89"/>
        <v>0</v>
      </c>
    </row>
    <row r="1107" spans="1:11">
      <c r="A1107" s="2" t="s">
        <v>241</v>
      </c>
      <c r="B1107" s="2" t="s">
        <v>242</v>
      </c>
      <c r="C1107" s="2">
        <v>42.360599999999998</v>
      </c>
      <c r="D1107" s="2">
        <v>-71.010599999999997</v>
      </c>
      <c r="E1107" s="2">
        <v>11</v>
      </c>
      <c r="F1107" s="2">
        <v>0</v>
      </c>
      <c r="G1107" s="4" t="str">
        <f t="shared" si="85"/>
        <v>SI</v>
      </c>
      <c r="H1107" s="4" t="str">
        <f t="shared" si="86"/>
        <v>FRIO</v>
      </c>
      <c r="I1107" s="4" t="str">
        <f t="shared" si="87"/>
        <v>NINGUNO</v>
      </c>
      <c r="J1107" s="4" t="str">
        <f t="shared" si="88"/>
        <v>SECO</v>
      </c>
      <c r="K1107" s="95" t="b">
        <f t="shared" si="89"/>
        <v>0</v>
      </c>
    </row>
    <row r="1108" spans="1:11">
      <c r="A1108" s="2" t="s">
        <v>241</v>
      </c>
      <c r="B1108" s="2" t="s">
        <v>242</v>
      </c>
      <c r="C1108" s="2">
        <v>42.360599999999998</v>
      </c>
      <c r="D1108" s="2">
        <v>-71.010599999999997</v>
      </c>
      <c r="E1108" s="2">
        <v>39</v>
      </c>
      <c r="F1108" s="2">
        <v>30</v>
      </c>
      <c r="G1108" s="4" t="str">
        <f t="shared" si="85"/>
        <v>NO</v>
      </c>
      <c r="H1108" s="4" t="str">
        <f t="shared" si="86"/>
        <v>FRIO</v>
      </c>
      <c r="I1108" s="4" t="str">
        <f t="shared" si="87"/>
        <v>LLUVIA</v>
      </c>
      <c r="J1108" s="4" t="str">
        <f t="shared" si="88"/>
        <v>HUMEDO</v>
      </c>
      <c r="K1108" s="95" t="b">
        <f t="shared" si="89"/>
        <v>0</v>
      </c>
    </row>
    <row r="1109" spans="1:11">
      <c r="A1109" s="2" t="s">
        <v>241</v>
      </c>
      <c r="B1109" s="2" t="s">
        <v>242</v>
      </c>
      <c r="C1109" s="2">
        <v>42.360599999999998</v>
      </c>
      <c r="D1109" s="2">
        <v>-71.010599999999997</v>
      </c>
      <c r="E1109" s="2">
        <v>17</v>
      </c>
      <c r="F1109" s="2">
        <v>3</v>
      </c>
      <c r="G1109" s="4" t="str">
        <f t="shared" si="85"/>
        <v>SI</v>
      </c>
      <c r="H1109" s="4" t="str">
        <f t="shared" si="86"/>
        <v>FRIO</v>
      </c>
      <c r="I1109" s="4" t="str">
        <f t="shared" si="87"/>
        <v>NIEVE</v>
      </c>
      <c r="J1109" s="4" t="str">
        <f t="shared" si="88"/>
        <v>HUMEDO</v>
      </c>
      <c r="K1109" s="95" t="b">
        <f t="shared" si="89"/>
        <v>0</v>
      </c>
    </row>
    <row r="1110" spans="1:11">
      <c r="A1110" s="2" t="s">
        <v>241</v>
      </c>
      <c r="B1110" s="2" t="s">
        <v>242</v>
      </c>
      <c r="C1110" s="2">
        <v>42.360599999999998</v>
      </c>
      <c r="D1110" s="2">
        <v>-71.010599999999997</v>
      </c>
      <c r="E1110" s="2">
        <v>33</v>
      </c>
      <c r="F1110" s="2">
        <v>0</v>
      </c>
      <c r="G1110" s="4" t="str">
        <f t="shared" si="85"/>
        <v>NO</v>
      </c>
      <c r="H1110" s="4" t="str">
        <f t="shared" si="86"/>
        <v>FRIO</v>
      </c>
      <c r="I1110" s="4" t="str">
        <f t="shared" si="87"/>
        <v>NINGUNO</v>
      </c>
      <c r="J1110" s="4" t="str">
        <f t="shared" si="88"/>
        <v>SECO</v>
      </c>
      <c r="K1110" s="95" t="b">
        <f t="shared" si="89"/>
        <v>0</v>
      </c>
    </row>
    <row r="1111" spans="1:11">
      <c r="A1111" s="2" t="s">
        <v>241</v>
      </c>
      <c r="B1111" s="2" t="s">
        <v>242</v>
      </c>
      <c r="C1111" s="2">
        <v>42.360599999999998</v>
      </c>
      <c r="D1111" s="2">
        <v>-71.010599999999997</v>
      </c>
      <c r="E1111" s="2">
        <v>10</v>
      </c>
      <c r="F1111" s="2">
        <v>0</v>
      </c>
      <c r="G1111" s="4" t="str">
        <f t="shared" si="85"/>
        <v>SI</v>
      </c>
      <c r="H1111" s="4" t="str">
        <f t="shared" si="86"/>
        <v>FRIO</v>
      </c>
      <c r="I1111" s="4" t="str">
        <f t="shared" si="87"/>
        <v>NINGUNO</v>
      </c>
      <c r="J1111" s="4" t="str">
        <f t="shared" si="88"/>
        <v>SECO</v>
      </c>
      <c r="K1111" s="95" t="b">
        <f t="shared" si="89"/>
        <v>0</v>
      </c>
    </row>
    <row r="1112" spans="1:11">
      <c r="A1112" s="2" t="s">
        <v>241</v>
      </c>
      <c r="B1112" s="2" t="s">
        <v>242</v>
      </c>
      <c r="C1112" s="2">
        <v>42.360599999999998</v>
      </c>
      <c r="D1112" s="2">
        <v>-71.010599999999997</v>
      </c>
      <c r="E1112" s="2" t="e">
        <v>#N/A</v>
      </c>
      <c r="F1112" s="2">
        <v>0</v>
      </c>
      <c r="G1112" s="4" t="str">
        <f t="shared" si="85"/>
        <v>OTRO</v>
      </c>
      <c r="H1112" s="4" t="str">
        <f t="shared" si="86"/>
        <v>OTRO</v>
      </c>
      <c r="I1112" s="4" t="str">
        <f t="shared" si="87"/>
        <v>NINGUNO</v>
      </c>
      <c r="J1112" s="4" t="str">
        <f t="shared" si="88"/>
        <v>SECO</v>
      </c>
      <c r="K1112" s="95" t="b">
        <f t="shared" si="89"/>
        <v>1</v>
      </c>
    </row>
    <row r="1113" spans="1:11">
      <c r="A1113" s="2" t="s">
        <v>241</v>
      </c>
      <c r="B1113" s="2" t="s">
        <v>242</v>
      </c>
      <c r="C1113" s="2">
        <v>42.360599999999998</v>
      </c>
      <c r="D1113" s="2">
        <v>-71.010599999999997</v>
      </c>
      <c r="E1113" s="2">
        <v>35</v>
      </c>
      <c r="F1113" s="2">
        <v>94</v>
      </c>
      <c r="G1113" s="4" t="str">
        <f t="shared" si="85"/>
        <v>NO</v>
      </c>
      <c r="H1113" s="4" t="str">
        <f t="shared" si="86"/>
        <v>FRIO</v>
      </c>
      <c r="I1113" s="4" t="str">
        <f t="shared" si="87"/>
        <v>LLUVIA</v>
      </c>
      <c r="J1113" s="4" t="str">
        <f t="shared" si="88"/>
        <v>HUMEDO</v>
      </c>
      <c r="K1113" s="95" t="b">
        <f t="shared" si="89"/>
        <v>0</v>
      </c>
    </row>
    <row r="1114" spans="1:11">
      <c r="A1114" s="2" t="s">
        <v>241</v>
      </c>
      <c r="B1114" s="2" t="s">
        <v>242</v>
      </c>
      <c r="C1114" s="2">
        <v>42.360599999999998</v>
      </c>
      <c r="D1114" s="2">
        <v>-71.010599999999997</v>
      </c>
      <c r="E1114" s="2">
        <v>36</v>
      </c>
      <c r="F1114" s="2">
        <v>0</v>
      </c>
      <c r="G1114" s="4" t="str">
        <f t="shared" si="85"/>
        <v>NO</v>
      </c>
      <c r="H1114" s="4" t="str">
        <f t="shared" si="86"/>
        <v>FRIO</v>
      </c>
      <c r="I1114" s="4" t="str">
        <f t="shared" si="87"/>
        <v>NINGUNO</v>
      </c>
      <c r="J1114" s="4" t="str">
        <f t="shared" si="88"/>
        <v>SECO</v>
      </c>
      <c r="K1114" s="95" t="b">
        <f t="shared" si="89"/>
        <v>0</v>
      </c>
    </row>
    <row r="1115" spans="1:11">
      <c r="A1115" s="2" t="s">
        <v>241</v>
      </c>
      <c r="B1115" s="2" t="s">
        <v>242</v>
      </c>
      <c r="C1115" s="2">
        <v>42.360599999999998</v>
      </c>
      <c r="D1115" s="2">
        <v>-71.010599999999997</v>
      </c>
      <c r="E1115" s="2">
        <v>24</v>
      </c>
      <c r="F1115" s="2">
        <v>0</v>
      </c>
      <c r="G1115" s="4" t="str">
        <f t="shared" si="85"/>
        <v>SI</v>
      </c>
      <c r="H1115" s="4" t="str">
        <f t="shared" si="86"/>
        <v>FRIO</v>
      </c>
      <c r="I1115" s="4" t="str">
        <f t="shared" si="87"/>
        <v>NINGUNO</v>
      </c>
      <c r="J1115" s="4" t="str">
        <f t="shared" si="88"/>
        <v>SECO</v>
      </c>
      <c r="K1115" s="95" t="b">
        <f t="shared" si="89"/>
        <v>0</v>
      </c>
    </row>
    <row r="1116" spans="1:11">
      <c r="A1116" s="2" t="s">
        <v>241</v>
      </c>
      <c r="B1116" s="2" t="s">
        <v>242</v>
      </c>
      <c r="C1116" s="2">
        <v>42.360599999999998</v>
      </c>
      <c r="D1116" s="2">
        <v>-71.010599999999997</v>
      </c>
      <c r="E1116" s="2">
        <v>15</v>
      </c>
      <c r="F1116" s="2">
        <v>0</v>
      </c>
      <c r="G1116" s="4" t="str">
        <f t="shared" si="85"/>
        <v>SI</v>
      </c>
      <c r="H1116" s="4" t="str">
        <f t="shared" si="86"/>
        <v>FRIO</v>
      </c>
      <c r="I1116" s="4" t="str">
        <f t="shared" si="87"/>
        <v>NINGUNO</v>
      </c>
      <c r="J1116" s="4" t="str">
        <f t="shared" si="88"/>
        <v>SECO</v>
      </c>
      <c r="K1116" s="95" t="b">
        <f t="shared" si="89"/>
        <v>0</v>
      </c>
    </row>
    <row r="1117" spans="1:11">
      <c r="A1117" s="2" t="s">
        <v>241</v>
      </c>
      <c r="B1117" s="2" t="s">
        <v>242</v>
      </c>
      <c r="C1117" s="2">
        <v>42.360599999999998</v>
      </c>
      <c r="D1117" s="2">
        <v>-71.010599999999997</v>
      </c>
      <c r="E1117" s="2">
        <v>37</v>
      </c>
      <c r="F1117" s="2">
        <v>0</v>
      </c>
      <c r="G1117" s="4" t="str">
        <f t="shared" si="85"/>
        <v>NO</v>
      </c>
      <c r="H1117" s="4" t="str">
        <f t="shared" si="86"/>
        <v>FRIO</v>
      </c>
      <c r="I1117" s="4" t="str">
        <f t="shared" si="87"/>
        <v>NINGUNO</v>
      </c>
      <c r="J1117" s="4" t="str">
        <f t="shared" si="88"/>
        <v>SECO</v>
      </c>
      <c r="K1117" s="95" t="b">
        <f t="shared" si="89"/>
        <v>0</v>
      </c>
    </row>
    <row r="1118" spans="1:11">
      <c r="A1118" s="2" t="s">
        <v>241</v>
      </c>
      <c r="B1118" s="2" t="s">
        <v>242</v>
      </c>
      <c r="C1118" s="2">
        <v>42.360599999999998</v>
      </c>
      <c r="D1118" s="2">
        <v>-71.010599999999997</v>
      </c>
      <c r="E1118" s="2">
        <v>27</v>
      </c>
      <c r="F1118" s="2">
        <v>3</v>
      </c>
      <c r="G1118" s="4" t="str">
        <f t="shared" si="85"/>
        <v>SI</v>
      </c>
      <c r="H1118" s="4" t="str">
        <f t="shared" si="86"/>
        <v>FRIO</v>
      </c>
      <c r="I1118" s="4" t="str">
        <f t="shared" si="87"/>
        <v>NIEVE</v>
      </c>
      <c r="J1118" s="4" t="str">
        <f t="shared" si="88"/>
        <v>HUMEDO</v>
      </c>
      <c r="K1118" s="95" t="b">
        <f t="shared" si="89"/>
        <v>0</v>
      </c>
    </row>
    <row r="1119" spans="1:11">
      <c r="A1119" s="2" t="s">
        <v>241</v>
      </c>
      <c r="B1119" s="2" t="s">
        <v>242</v>
      </c>
      <c r="C1119" s="2">
        <v>42.360599999999998</v>
      </c>
      <c r="D1119" s="2">
        <v>-71.010599999999997</v>
      </c>
      <c r="E1119" s="2" t="e">
        <v>#N/A</v>
      </c>
      <c r="F1119" s="2">
        <v>0</v>
      </c>
      <c r="G1119" s="4" t="str">
        <f t="shared" si="85"/>
        <v>OTRO</v>
      </c>
      <c r="H1119" s="4" t="str">
        <f t="shared" si="86"/>
        <v>OTRO</v>
      </c>
      <c r="I1119" s="4" t="str">
        <f t="shared" si="87"/>
        <v>NINGUNO</v>
      </c>
      <c r="J1119" s="4" t="str">
        <f t="shared" si="88"/>
        <v>SECO</v>
      </c>
      <c r="K1119" s="95" t="b">
        <f t="shared" si="89"/>
        <v>1</v>
      </c>
    </row>
    <row r="1120" spans="1:11">
      <c r="A1120" s="2" t="s">
        <v>241</v>
      </c>
      <c r="B1120" s="2" t="s">
        <v>242</v>
      </c>
      <c r="C1120" s="2">
        <v>42.360599999999998</v>
      </c>
      <c r="D1120" s="2">
        <v>-71.010599999999997</v>
      </c>
      <c r="E1120" s="2" t="e">
        <v>#N/A</v>
      </c>
      <c r="F1120" s="2">
        <v>0</v>
      </c>
      <c r="G1120" s="4" t="str">
        <f t="shared" si="85"/>
        <v>OTRO</v>
      </c>
      <c r="H1120" s="4" t="str">
        <f t="shared" si="86"/>
        <v>OTRO</v>
      </c>
      <c r="I1120" s="4" t="str">
        <f t="shared" si="87"/>
        <v>NINGUNO</v>
      </c>
      <c r="J1120" s="4" t="str">
        <f t="shared" si="88"/>
        <v>SECO</v>
      </c>
      <c r="K1120" s="95" t="b">
        <f t="shared" si="89"/>
        <v>1</v>
      </c>
    </row>
    <row r="1121" spans="1:11">
      <c r="A1121" s="2" t="s">
        <v>241</v>
      </c>
      <c r="B1121" s="2" t="s">
        <v>242</v>
      </c>
      <c r="C1121" s="2">
        <v>42.360599999999998</v>
      </c>
      <c r="D1121" s="2">
        <v>-71.010599999999997</v>
      </c>
      <c r="E1121" s="2">
        <v>44</v>
      </c>
      <c r="F1121" s="2">
        <v>0</v>
      </c>
      <c r="G1121" s="4" t="str">
        <f t="shared" si="85"/>
        <v>NO</v>
      </c>
      <c r="H1121" s="4" t="str">
        <f t="shared" si="86"/>
        <v>TEMPLADO</v>
      </c>
      <c r="I1121" s="4" t="str">
        <f t="shared" si="87"/>
        <v>NINGUNO</v>
      </c>
      <c r="J1121" s="4" t="str">
        <f t="shared" si="88"/>
        <v>SECO</v>
      </c>
      <c r="K1121" s="95" t="b">
        <f t="shared" si="89"/>
        <v>0</v>
      </c>
    </row>
    <row r="1122" spans="1:11">
      <c r="A1122" s="2" t="s">
        <v>241</v>
      </c>
      <c r="B1122" s="2" t="s">
        <v>242</v>
      </c>
      <c r="C1122" s="2">
        <v>42.360599999999998</v>
      </c>
      <c r="D1122" s="2">
        <v>-71.010599999999997</v>
      </c>
      <c r="E1122" s="2">
        <v>44</v>
      </c>
      <c r="F1122" s="2">
        <v>3</v>
      </c>
      <c r="G1122" s="4" t="str">
        <f t="shared" si="85"/>
        <v>NO</v>
      </c>
      <c r="H1122" s="4" t="str">
        <f t="shared" si="86"/>
        <v>TEMPLADO</v>
      </c>
      <c r="I1122" s="4" t="str">
        <f t="shared" si="87"/>
        <v>LLUVIA</v>
      </c>
      <c r="J1122" s="4" t="str">
        <f t="shared" si="88"/>
        <v>HUMEDO</v>
      </c>
      <c r="K1122" s="95" t="b">
        <f t="shared" si="89"/>
        <v>0</v>
      </c>
    </row>
    <row r="1123" spans="1:11">
      <c r="A1123" s="2" t="s">
        <v>241</v>
      </c>
      <c r="B1123" s="2" t="s">
        <v>242</v>
      </c>
      <c r="C1123" s="2">
        <v>42.360599999999998</v>
      </c>
      <c r="D1123" s="2">
        <v>-71.010599999999997</v>
      </c>
      <c r="E1123" s="2">
        <v>16</v>
      </c>
      <c r="F1123" s="2">
        <v>3</v>
      </c>
      <c r="G1123" s="4" t="str">
        <f t="shared" si="85"/>
        <v>SI</v>
      </c>
      <c r="H1123" s="4" t="str">
        <f t="shared" si="86"/>
        <v>FRIO</v>
      </c>
      <c r="I1123" s="4" t="str">
        <f t="shared" si="87"/>
        <v>NIEVE</v>
      </c>
      <c r="J1123" s="4" t="str">
        <f t="shared" si="88"/>
        <v>HUMEDO</v>
      </c>
      <c r="K1123" s="95" t="b">
        <f t="shared" si="89"/>
        <v>0</v>
      </c>
    </row>
    <row r="1124" spans="1:11">
      <c r="A1124" s="2" t="s">
        <v>241</v>
      </c>
      <c r="B1124" s="2" t="s">
        <v>242</v>
      </c>
      <c r="C1124" s="2">
        <v>42.360599999999998</v>
      </c>
      <c r="D1124" s="2">
        <v>-71.010599999999997</v>
      </c>
      <c r="E1124" s="2">
        <v>39</v>
      </c>
      <c r="F1124" s="2">
        <v>0</v>
      </c>
      <c r="G1124" s="4" t="str">
        <f t="shared" si="85"/>
        <v>NO</v>
      </c>
      <c r="H1124" s="4" t="str">
        <f t="shared" si="86"/>
        <v>FRIO</v>
      </c>
      <c r="I1124" s="4" t="str">
        <f t="shared" si="87"/>
        <v>NINGUNO</v>
      </c>
      <c r="J1124" s="4" t="str">
        <f t="shared" si="88"/>
        <v>SECO</v>
      </c>
      <c r="K1124" s="95" t="b">
        <f t="shared" si="89"/>
        <v>0</v>
      </c>
    </row>
    <row r="1125" spans="1:11">
      <c r="A1125" s="2" t="s">
        <v>241</v>
      </c>
      <c r="B1125" s="2" t="s">
        <v>242</v>
      </c>
      <c r="C1125" s="2">
        <v>42.360599999999998</v>
      </c>
      <c r="D1125" s="2">
        <v>-71.010599999999997</v>
      </c>
      <c r="E1125" s="2">
        <v>34</v>
      </c>
      <c r="F1125" s="2">
        <v>43</v>
      </c>
      <c r="G1125" s="4" t="str">
        <f t="shared" si="85"/>
        <v>NO</v>
      </c>
      <c r="H1125" s="4" t="str">
        <f t="shared" si="86"/>
        <v>FRIO</v>
      </c>
      <c r="I1125" s="4" t="str">
        <f t="shared" si="87"/>
        <v>LLUVIA</v>
      </c>
      <c r="J1125" s="4" t="str">
        <f t="shared" si="88"/>
        <v>HUMEDO</v>
      </c>
      <c r="K1125" s="95" t="b">
        <f t="shared" si="89"/>
        <v>0</v>
      </c>
    </row>
    <row r="1126" spans="1:11">
      <c r="A1126" s="2" t="s">
        <v>241</v>
      </c>
      <c r="B1126" s="2" t="s">
        <v>242</v>
      </c>
      <c r="C1126" s="2">
        <v>42.360599999999998</v>
      </c>
      <c r="D1126" s="2">
        <v>-71.010599999999997</v>
      </c>
      <c r="E1126" s="2">
        <v>21</v>
      </c>
      <c r="F1126" s="2">
        <v>3</v>
      </c>
      <c r="G1126" s="4" t="str">
        <f t="shared" si="85"/>
        <v>SI</v>
      </c>
      <c r="H1126" s="4" t="str">
        <f t="shared" si="86"/>
        <v>FRIO</v>
      </c>
      <c r="I1126" s="4" t="str">
        <f t="shared" si="87"/>
        <v>NIEVE</v>
      </c>
      <c r="J1126" s="4" t="str">
        <f t="shared" si="88"/>
        <v>HUMEDO</v>
      </c>
      <c r="K1126" s="95" t="b">
        <f t="shared" si="89"/>
        <v>0</v>
      </c>
    </row>
    <row r="1127" spans="1:11">
      <c r="A1127" s="2" t="s">
        <v>241</v>
      </c>
      <c r="B1127" s="2" t="s">
        <v>242</v>
      </c>
      <c r="C1127" s="2">
        <v>42.360599999999998</v>
      </c>
      <c r="D1127" s="2">
        <v>-71.010599999999997</v>
      </c>
      <c r="E1127" s="2">
        <v>36</v>
      </c>
      <c r="F1127" s="2">
        <v>15</v>
      </c>
      <c r="G1127" s="4" t="str">
        <f t="shared" si="85"/>
        <v>NO</v>
      </c>
      <c r="H1127" s="4" t="str">
        <f t="shared" si="86"/>
        <v>FRIO</v>
      </c>
      <c r="I1127" s="4" t="str">
        <f t="shared" si="87"/>
        <v>LLUVIA</v>
      </c>
      <c r="J1127" s="4" t="str">
        <f t="shared" si="88"/>
        <v>HUMEDO</v>
      </c>
      <c r="K1127" s="95" t="b">
        <f t="shared" si="89"/>
        <v>0</v>
      </c>
    </row>
    <row r="1128" spans="1:11">
      <c r="A1128" s="2" t="s">
        <v>241</v>
      </c>
      <c r="B1128" s="2" t="s">
        <v>242</v>
      </c>
      <c r="C1128" s="2">
        <v>42.360599999999998</v>
      </c>
      <c r="D1128" s="2">
        <v>-71.010599999999997</v>
      </c>
      <c r="E1128" s="2">
        <v>21</v>
      </c>
      <c r="F1128" s="2">
        <v>79</v>
      </c>
      <c r="G1128" s="4" t="str">
        <f t="shared" si="85"/>
        <v>SI</v>
      </c>
      <c r="H1128" s="4" t="str">
        <f t="shared" si="86"/>
        <v>FRIO</v>
      </c>
      <c r="I1128" s="4" t="str">
        <f t="shared" si="87"/>
        <v>NIEVE</v>
      </c>
      <c r="J1128" s="4" t="str">
        <f t="shared" si="88"/>
        <v>HUMEDO</v>
      </c>
      <c r="K1128" s="95" t="b">
        <f t="shared" si="89"/>
        <v>0</v>
      </c>
    </row>
    <row r="1129" spans="1:11">
      <c r="A1129" s="2" t="s">
        <v>241</v>
      </c>
      <c r="B1129" s="2" t="s">
        <v>242</v>
      </c>
      <c r="C1129" s="2">
        <v>42.360599999999998</v>
      </c>
      <c r="D1129" s="2">
        <v>-71.010599999999997</v>
      </c>
      <c r="E1129" s="2">
        <v>39</v>
      </c>
      <c r="F1129" s="2">
        <v>0</v>
      </c>
      <c r="G1129" s="4" t="str">
        <f t="shared" si="85"/>
        <v>NO</v>
      </c>
      <c r="H1129" s="4" t="str">
        <f t="shared" si="86"/>
        <v>FRIO</v>
      </c>
      <c r="I1129" s="4" t="str">
        <f t="shared" si="87"/>
        <v>NINGUNO</v>
      </c>
      <c r="J1129" s="4" t="str">
        <f t="shared" si="88"/>
        <v>SECO</v>
      </c>
      <c r="K1129" s="95" t="b">
        <f t="shared" si="89"/>
        <v>0</v>
      </c>
    </row>
    <row r="1130" spans="1:11">
      <c r="A1130" s="2" t="s">
        <v>241</v>
      </c>
      <c r="B1130" s="2" t="s">
        <v>242</v>
      </c>
      <c r="C1130" s="2">
        <v>42.360599999999998</v>
      </c>
      <c r="D1130" s="2">
        <v>-71.010599999999997</v>
      </c>
      <c r="E1130" s="2">
        <v>29</v>
      </c>
      <c r="F1130" s="2">
        <v>0</v>
      </c>
      <c r="G1130" s="4" t="str">
        <f t="shared" si="85"/>
        <v>SI</v>
      </c>
      <c r="H1130" s="4" t="str">
        <f t="shared" si="86"/>
        <v>FRIO</v>
      </c>
      <c r="I1130" s="4" t="str">
        <f t="shared" si="87"/>
        <v>NINGUNO</v>
      </c>
      <c r="J1130" s="4" t="str">
        <f t="shared" si="88"/>
        <v>SECO</v>
      </c>
      <c r="K1130" s="95" t="b">
        <f t="shared" si="89"/>
        <v>0</v>
      </c>
    </row>
    <row r="1131" spans="1:11">
      <c r="A1131" s="2" t="s">
        <v>241</v>
      </c>
      <c r="B1131" s="2" t="s">
        <v>242</v>
      </c>
      <c r="C1131" s="2">
        <v>42.360599999999998</v>
      </c>
      <c r="D1131" s="2">
        <v>-71.010599999999997</v>
      </c>
      <c r="E1131" s="2">
        <v>25</v>
      </c>
      <c r="F1131" s="2">
        <v>8</v>
      </c>
      <c r="G1131" s="4" t="str">
        <f t="shared" si="85"/>
        <v>SI</v>
      </c>
      <c r="H1131" s="4" t="str">
        <f t="shared" si="86"/>
        <v>FRIO</v>
      </c>
      <c r="I1131" s="4" t="str">
        <f t="shared" si="87"/>
        <v>NIEVE</v>
      </c>
      <c r="J1131" s="4" t="str">
        <f t="shared" si="88"/>
        <v>HUMEDO</v>
      </c>
      <c r="K1131" s="95" t="b">
        <f t="shared" si="89"/>
        <v>0</v>
      </c>
    </row>
    <row r="1132" spans="1:11">
      <c r="A1132" s="2" t="s">
        <v>241</v>
      </c>
      <c r="B1132" s="2" t="s">
        <v>242</v>
      </c>
      <c r="C1132" s="2">
        <v>42.360599999999998</v>
      </c>
      <c r="D1132" s="2">
        <v>-71.010599999999997</v>
      </c>
      <c r="E1132" s="2">
        <v>21</v>
      </c>
      <c r="F1132" s="2">
        <v>0</v>
      </c>
      <c r="G1132" s="4" t="str">
        <f t="shared" si="85"/>
        <v>SI</v>
      </c>
      <c r="H1132" s="4" t="str">
        <f t="shared" si="86"/>
        <v>FRIO</v>
      </c>
      <c r="I1132" s="4" t="str">
        <f t="shared" si="87"/>
        <v>NINGUNO</v>
      </c>
      <c r="J1132" s="4" t="str">
        <f t="shared" si="88"/>
        <v>SECO</v>
      </c>
      <c r="K1132" s="95" t="b">
        <f t="shared" si="89"/>
        <v>0</v>
      </c>
    </row>
    <row r="1133" spans="1:11">
      <c r="A1133" s="2" t="s">
        <v>241</v>
      </c>
      <c r="B1133" s="2" t="s">
        <v>242</v>
      </c>
      <c r="C1133" s="2">
        <v>42.360599999999998</v>
      </c>
      <c r="D1133" s="2">
        <v>-71.010599999999997</v>
      </c>
      <c r="E1133" s="2">
        <v>39</v>
      </c>
      <c r="F1133" s="2">
        <v>8</v>
      </c>
      <c r="G1133" s="4" t="str">
        <f t="shared" si="85"/>
        <v>NO</v>
      </c>
      <c r="H1133" s="4" t="str">
        <f t="shared" si="86"/>
        <v>FRIO</v>
      </c>
      <c r="I1133" s="4" t="str">
        <f t="shared" si="87"/>
        <v>LLUVIA</v>
      </c>
      <c r="J1133" s="4" t="str">
        <f t="shared" si="88"/>
        <v>HUMEDO</v>
      </c>
      <c r="K1133" s="95" t="b">
        <f t="shared" si="89"/>
        <v>0</v>
      </c>
    </row>
    <row r="1134" spans="1:11">
      <c r="A1134" s="2" t="s">
        <v>241</v>
      </c>
      <c r="B1134" s="2" t="s">
        <v>242</v>
      </c>
      <c r="C1134" s="2">
        <v>42.360599999999998</v>
      </c>
      <c r="D1134" s="2">
        <v>-71.010599999999997</v>
      </c>
      <c r="E1134" s="2">
        <v>33</v>
      </c>
      <c r="F1134" s="2">
        <v>13</v>
      </c>
      <c r="G1134" s="4" t="str">
        <f t="shared" si="85"/>
        <v>NO</v>
      </c>
      <c r="H1134" s="4" t="str">
        <f t="shared" si="86"/>
        <v>FRIO</v>
      </c>
      <c r="I1134" s="4" t="str">
        <f t="shared" si="87"/>
        <v>LLUVIA</v>
      </c>
      <c r="J1134" s="4" t="str">
        <f t="shared" si="88"/>
        <v>HUMEDO</v>
      </c>
      <c r="K1134" s="95" t="b">
        <f t="shared" si="89"/>
        <v>0</v>
      </c>
    </row>
    <row r="1135" spans="1:11">
      <c r="A1135" s="2" t="s">
        <v>241</v>
      </c>
      <c r="B1135" s="2" t="s">
        <v>242</v>
      </c>
      <c r="C1135" s="2">
        <v>42.360599999999998</v>
      </c>
      <c r="D1135" s="2">
        <v>-71.010599999999997</v>
      </c>
      <c r="E1135" s="2">
        <v>12</v>
      </c>
      <c r="F1135" s="2">
        <v>0</v>
      </c>
      <c r="G1135" s="4" t="str">
        <f t="shared" si="85"/>
        <v>SI</v>
      </c>
      <c r="H1135" s="4" t="str">
        <f t="shared" si="86"/>
        <v>FRIO</v>
      </c>
      <c r="I1135" s="4" t="str">
        <f t="shared" si="87"/>
        <v>NINGUNO</v>
      </c>
      <c r="J1135" s="4" t="str">
        <f t="shared" si="88"/>
        <v>SECO</v>
      </c>
      <c r="K1135" s="95" t="b">
        <f t="shared" si="89"/>
        <v>0</v>
      </c>
    </row>
    <row r="1136" spans="1:11">
      <c r="A1136" s="2" t="s">
        <v>241</v>
      </c>
      <c r="B1136" s="2" t="s">
        <v>242</v>
      </c>
      <c r="C1136" s="2">
        <v>42.360599999999998</v>
      </c>
      <c r="D1136" s="2">
        <v>-71.010599999999997</v>
      </c>
      <c r="E1136" s="2">
        <v>27</v>
      </c>
      <c r="F1136" s="2">
        <v>216</v>
      </c>
      <c r="G1136" s="4" t="str">
        <f t="shared" si="85"/>
        <v>SI</v>
      </c>
      <c r="H1136" s="4" t="str">
        <f t="shared" si="86"/>
        <v>FRIO</v>
      </c>
      <c r="I1136" s="4" t="str">
        <f t="shared" si="87"/>
        <v>NIEVE</v>
      </c>
      <c r="J1136" s="4" t="str">
        <f t="shared" si="88"/>
        <v>HUMEDO</v>
      </c>
      <c r="K1136" s="95" t="b">
        <f t="shared" si="89"/>
        <v>0</v>
      </c>
    </row>
    <row r="1137" spans="1:11">
      <c r="A1137" s="2" t="s">
        <v>241</v>
      </c>
      <c r="B1137" s="2" t="s">
        <v>242</v>
      </c>
      <c r="C1137" s="2">
        <v>42.360599999999998</v>
      </c>
      <c r="D1137" s="2">
        <v>-71.010599999999997</v>
      </c>
      <c r="E1137" s="2">
        <v>24</v>
      </c>
      <c r="F1137" s="2">
        <v>254</v>
      </c>
      <c r="G1137" s="4" t="str">
        <f t="shared" si="85"/>
        <v>SI</v>
      </c>
      <c r="H1137" s="4" t="str">
        <f t="shared" si="86"/>
        <v>FRIO</v>
      </c>
      <c r="I1137" s="4" t="str">
        <f t="shared" si="87"/>
        <v>NIEVE</v>
      </c>
      <c r="J1137" s="4" t="str">
        <f t="shared" si="88"/>
        <v>HUMEDO</v>
      </c>
      <c r="K1137" s="95" t="b">
        <f t="shared" si="89"/>
        <v>0</v>
      </c>
    </row>
    <row r="1138" spans="1:11">
      <c r="A1138" s="2" t="s">
        <v>241</v>
      </c>
      <c r="B1138" s="2" t="s">
        <v>242</v>
      </c>
      <c r="C1138" s="2">
        <v>42.360599999999998</v>
      </c>
      <c r="D1138" s="2">
        <v>-71.010599999999997</v>
      </c>
      <c r="E1138" s="2">
        <v>27</v>
      </c>
      <c r="F1138" s="2">
        <v>0</v>
      </c>
      <c r="G1138" s="4" t="str">
        <f t="shared" si="85"/>
        <v>SI</v>
      </c>
      <c r="H1138" s="4" t="str">
        <f t="shared" si="86"/>
        <v>FRIO</v>
      </c>
      <c r="I1138" s="4" t="str">
        <f t="shared" si="87"/>
        <v>NINGUNO</v>
      </c>
      <c r="J1138" s="4" t="str">
        <f t="shared" si="88"/>
        <v>SECO</v>
      </c>
      <c r="K1138" s="95" t="b">
        <f t="shared" si="89"/>
        <v>0</v>
      </c>
    </row>
    <row r="1139" spans="1:11">
      <c r="A1139" s="2" t="s">
        <v>241</v>
      </c>
      <c r="B1139" s="2" t="s">
        <v>242</v>
      </c>
      <c r="C1139" s="2">
        <v>42.360599999999998</v>
      </c>
      <c r="D1139" s="2">
        <v>-71.010599999999997</v>
      </c>
      <c r="E1139" s="2">
        <v>36</v>
      </c>
      <c r="F1139" s="2">
        <v>51</v>
      </c>
      <c r="G1139" s="4" t="str">
        <f t="shared" si="85"/>
        <v>NO</v>
      </c>
      <c r="H1139" s="4" t="str">
        <f t="shared" si="86"/>
        <v>FRIO</v>
      </c>
      <c r="I1139" s="4" t="str">
        <f t="shared" si="87"/>
        <v>LLUVIA</v>
      </c>
      <c r="J1139" s="4" t="str">
        <f t="shared" si="88"/>
        <v>HUMEDO</v>
      </c>
      <c r="K1139" s="95" t="b">
        <f t="shared" si="89"/>
        <v>0</v>
      </c>
    </row>
    <row r="1140" spans="1:11">
      <c r="A1140" s="2" t="s">
        <v>241</v>
      </c>
      <c r="B1140" s="2" t="s">
        <v>242</v>
      </c>
      <c r="C1140" s="2">
        <v>42.360599999999998</v>
      </c>
      <c r="D1140" s="2">
        <v>-71.010599999999997</v>
      </c>
      <c r="E1140" s="2">
        <v>13</v>
      </c>
      <c r="F1140" s="2">
        <v>0</v>
      </c>
      <c r="G1140" s="4" t="str">
        <f t="shared" si="85"/>
        <v>SI</v>
      </c>
      <c r="H1140" s="4" t="str">
        <f t="shared" si="86"/>
        <v>FRIO</v>
      </c>
      <c r="I1140" s="4" t="str">
        <f t="shared" si="87"/>
        <v>NINGUNO</v>
      </c>
      <c r="J1140" s="4" t="str">
        <f t="shared" si="88"/>
        <v>SECO</v>
      </c>
      <c r="K1140" s="95" t="b">
        <f t="shared" si="89"/>
        <v>0</v>
      </c>
    </row>
    <row r="1141" spans="1:11">
      <c r="A1141" s="2" t="s">
        <v>241</v>
      </c>
      <c r="B1141" s="2" t="s">
        <v>242</v>
      </c>
      <c r="C1141" s="2">
        <v>42.360599999999998</v>
      </c>
      <c r="D1141" s="2">
        <v>-71.010599999999997</v>
      </c>
      <c r="E1141" s="2">
        <v>26</v>
      </c>
      <c r="F1141" s="2">
        <v>0</v>
      </c>
      <c r="G1141" s="4" t="str">
        <f t="shared" si="85"/>
        <v>SI</v>
      </c>
      <c r="H1141" s="4" t="str">
        <f t="shared" si="86"/>
        <v>FRIO</v>
      </c>
      <c r="I1141" s="4" t="str">
        <f t="shared" si="87"/>
        <v>NINGUNO</v>
      </c>
      <c r="J1141" s="4" t="str">
        <f t="shared" si="88"/>
        <v>SECO</v>
      </c>
      <c r="K1141" s="95" t="b">
        <f t="shared" si="89"/>
        <v>0</v>
      </c>
    </row>
    <row r="1142" spans="1:11">
      <c r="A1142" s="2" t="s">
        <v>241</v>
      </c>
      <c r="B1142" s="2" t="s">
        <v>242</v>
      </c>
      <c r="C1142" s="2">
        <v>42.360599999999998</v>
      </c>
      <c r="D1142" s="2">
        <v>-71.010599999999997</v>
      </c>
      <c r="E1142" s="2">
        <v>28</v>
      </c>
      <c r="F1142" s="2">
        <v>0</v>
      </c>
      <c r="G1142" s="4" t="str">
        <f t="shared" si="85"/>
        <v>SI</v>
      </c>
      <c r="H1142" s="4" t="str">
        <f t="shared" si="86"/>
        <v>FRIO</v>
      </c>
      <c r="I1142" s="4" t="str">
        <f t="shared" si="87"/>
        <v>NINGUNO</v>
      </c>
      <c r="J1142" s="4" t="str">
        <f t="shared" si="88"/>
        <v>SECO</v>
      </c>
      <c r="K1142" s="95" t="b">
        <f t="shared" si="89"/>
        <v>0</v>
      </c>
    </row>
    <row r="1143" spans="1:11">
      <c r="A1143" s="2" t="s">
        <v>241</v>
      </c>
      <c r="B1143" s="2" t="s">
        <v>242</v>
      </c>
      <c r="C1143" s="2">
        <v>42.360599999999998</v>
      </c>
      <c r="D1143" s="2">
        <v>-71.010599999999997</v>
      </c>
      <c r="E1143" s="2">
        <v>15</v>
      </c>
      <c r="F1143" s="2">
        <v>0</v>
      </c>
      <c r="G1143" s="4" t="str">
        <f t="shared" si="85"/>
        <v>SI</v>
      </c>
      <c r="H1143" s="4" t="str">
        <f t="shared" si="86"/>
        <v>FRIO</v>
      </c>
      <c r="I1143" s="4" t="str">
        <f t="shared" si="87"/>
        <v>NINGUNO</v>
      </c>
      <c r="J1143" s="4" t="str">
        <f t="shared" si="88"/>
        <v>SECO</v>
      </c>
      <c r="K1143" s="95" t="b">
        <f t="shared" si="89"/>
        <v>0</v>
      </c>
    </row>
    <row r="1144" spans="1:11">
      <c r="A1144" s="2" t="s">
        <v>241</v>
      </c>
      <c r="B1144" s="2" t="s">
        <v>242</v>
      </c>
      <c r="C1144" s="2">
        <v>42.360599999999998</v>
      </c>
      <c r="D1144" s="2">
        <v>-71.010599999999997</v>
      </c>
      <c r="E1144" s="2">
        <v>39</v>
      </c>
      <c r="F1144" s="2">
        <v>3</v>
      </c>
      <c r="G1144" s="4" t="str">
        <f t="shared" si="85"/>
        <v>NO</v>
      </c>
      <c r="H1144" s="4" t="str">
        <f t="shared" si="86"/>
        <v>FRIO</v>
      </c>
      <c r="I1144" s="4" t="str">
        <f t="shared" si="87"/>
        <v>LLUVIA</v>
      </c>
      <c r="J1144" s="4" t="str">
        <f t="shared" si="88"/>
        <v>HUMEDO</v>
      </c>
      <c r="K1144" s="95" t="b">
        <f t="shared" si="89"/>
        <v>0</v>
      </c>
    </row>
    <row r="1145" spans="1:11">
      <c r="A1145" s="2" t="s">
        <v>241</v>
      </c>
      <c r="B1145" s="2" t="s">
        <v>242</v>
      </c>
      <c r="C1145" s="2">
        <v>42.360599999999998</v>
      </c>
      <c r="D1145" s="2">
        <v>-71.010599999999997</v>
      </c>
      <c r="E1145" s="2">
        <v>45</v>
      </c>
      <c r="F1145" s="2">
        <v>51</v>
      </c>
      <c r="G1145" s="4" t="str">
        <f t="shared" si="85"/>
        <v>NO</v>
      </c>
      <c r="H1145" s="4" t="str">
        <f t="shared" si="86"/>
        <v>TEMPLADO</v>
      </c>
      <c r="I1145" s="4" t="str">
        <f t="shared" si="87"/>
        <v>LLUVIA</v>
      </c>
      <c r="J1145" s="4" t="str">
        <f t="shared" si="88"/>
        <v>HUMEDO</v>
      </c>
      <c r="K1145" s="95" t="b">
        <f t="shared" si="89"/>
        <v>0</v>
      </c>
    </row>
    <row r="1146" spans="1:11">
      <c r="A1146" s="2" t="s">
        <v>241</v>
      </c>
      <c r="B1146" s="2" t="s">
        <v>242</v>
      </c>
      <c r="C1146" s="2">
        <v>42.360599999999998</v>
      </c>
      <c r="D1146" s="2">
        <v>-71.010599999999997</v>
      </c>
      <c r="E1146" s="2">
        <v>38</v>
      </c>
      <c r="F1146" s="2">
        <v>0</v>
      </c>
      <c r="G1146" s="4" t="str">
        <f t="shared" si="85"/>
        <v>NO</v>
      </c>
      <c r="H1146" s="4" t="str">
        <f t="shared" si="86"/>
        <v>FRIO</v>
      </c>
      <c r="I1146" s="4" t="str">
        <f t="shared" si="87"/>
        <v>NINGUNO</v>
      </c>
      <c r="J1146" s="4" t="str">
        <f t="shared" si="88"/>
        <v>SECO</v>
      </c>
      <c r="K1146" s="95" t="b">
        <f t="shared" si="89"/>
        <v>0</v>
      </c>
    </row>
    <row r="1147" spans="1:11">
      <c r="A1147" s="2" t="s">
        <v>241</v>
      </c>
      <c r="B1147" s="2" t="s">
        <v>242</v>
      </c>
      <c r="C1147" s="2">
        <v>42.360599999999998</v>
      </c>
      <c r="D1147" s="2">
        <v>-71.010599999999997</v>
      </c>
      <c r="E1147" s="2">
        <v>26</v>
      </c>
      <c r="F1147" s="2">
        <v>114</v>
      </c>
      <c r="G1147" s="4" t="str">
        <f t="shared" si="85"/>
        <v>SI</v>
      </c>
      <c r="H1147" s="4" t="str">
        <f t="shared" si="86"/>
        <v>FRIO</v>
      </c>
      <c r="I1147" s="4" t="str">
        <f t="shared" si="87"/>
        <v>NIEVE</v>
      </c>
      <c r="J1147" s="4" t="str">
        <f t="shared" si="88"/>
        <v>HUMEDO</v>
      </c>
      <c r="K1147" s="95" t="b">
        <f t="shared" si="89"/>
        <v>0</v>
      </c>
    </row>
    <row r="1148" spans="1:11">
      <c r="A1148" s="2" t="s">
        <v>241</v>
      </c>
      <c r="B1148" s="2" t="s">
        <v>242</v>
      </c>
      <c r="C1148" s="2">
        <v>42.360599999999998</v>
      </c>
      <c r="D1148" s="2">
        <v>-71.010599999999997</v>
      </c>
      <c r="E1148" s="2">
        <v>19</v>
      </c>
      <c r="F1148" s="2">
        <v>3</v>
      </c>
      <c r="G1148" s="4" t="str">
        <f t="shared" si="85"/>
        <v>SI</v>
      </c>
      <c r="H1148" s="4" t="str">
        <f t="shared" si="86"/>
        <v>FRIO</v>
      </c>
      <c r="I1148" s="4" t="str">
        <f t="shared" si="87"/>
        <v>NIEVE</v>
      </c>
      <c r="J1148" s="4" t="str">
        <f t="shared" si="88"/>
        <v>HUMEDO</v>
      </c>
      <c r="K1148" s="95" t="b">
        <f t="shared" si="89"/>
        <v>0</v>
      </c>
    </row>
    <row r="1149" spans="1:11">
      <c r="A1149" s="2" t="s">
        <v>241</v>
      </c>
      <c r="B1149" s="2" t="s">
        <v>242</v>
      </c>
      <c r="C1149" s="2">
        <v>42.360599999999998</v>
      </c>
      <c r="D1149" s="2">
        <v>-71.010599999999997</v>
      </c>
      <c r="E1149" s="2">
        <v>39</v>
      </c>
      <c r="F1149" s="2">
        <v>0</v>
      </c>
      <c r="G1149" s="4" t="str">
        <f t="shared" si="85"/>
        <v>NO</v>
      </c>
      <c r="H1149" s="4" t="str">
        <f t="shared" si="86"/>
        <v>FRIO</v>
      </c>
      <c r="I1149" s="4" t="str">
        <f t="shared" si="87"/>
        <v>NINGUNO</v>
      </c>
      <c r="J1149" s="4" t="str">
        <f t="shared" si="88"/>
        <v>SECO</v>
      </c>
      <c r="K1149" s="95" t="b">
        <f t="shared" si="89"/>
        <v>0</v>
      </c>
    </row>
    <row r="1150" spans="1:11">
      <c r="A1150" s="2" t="s">
        <v>241</v>
      </c>
      <c r="B1150" s="2" t="s">
        <v>242</v>
      </c>
      <c r="C1150" s="2">
        <v>42.360599999999998</v>
      </c>
      <c r="D1150" s="2">
        <v>-71.010599999999997</v>
      </c>
      <c r="E1150" s="2">
        <v>16</v>
      </c>
      <c r="F1150" s="2">
        <v>0</v>
      </c>
      <c r="G1150" s="4" t="str">
        <f t="shared" si="85"/>
        <v>SI</v>
      </c>
      <c r="H1150" s="4" t="str">
        <f t="shared" si="86"/>
        <v>FRIO</v>
      </c>
      <c r="I1150" s="4" t="str">
        <f t="shared" si="87"/>
        <v>NINGUNO</v>
      </c>
      <c r="J1150" s="4" t="str">
        <f t="shared" si="88"/>
        <v>SECO</v>
      </c>
      <c r="K1150" s="95" t="b">
        <f t="shared" si="89"/>
        <v>0</v>
      </c>
    </row>
    <row r="1151" spans="1:11">
      <c r="A1151" s="2" t="s">
        <v>241</v>
      </c>
      <c r="B1151" s="2" t="s">
        <v>242</v>
      </c>
      <c r="C1151" s="2">
        <v>42.360599999999998</v>
      </c>
      <c r="D1151" s="2">
        <v>-71.010599999999997</v>
      </c>
      <c r="E1151" s="2">
        <v>33</v>
      </c>
      <c r="F1151" s="2">
        <v>58</v>
      </c>
      <c r="G1151" s="4" t="str">
        <f t="shared" si="85"/>
        <v>NO</v>
      </c>
      <c r="H1151" s="4" t="str">
        <f t="shared" si="86"/>
        <v>FRIO</v>
      </c>
      <c r="I1151" s="4" t="str">
        <f t="shared" si="87"/>
        <v>LLUVIA</v>
      </c>
      <c r="J1151" s="4" t="str">
        <f t="shared" si="88"/>
        <v>HUMEDO</v>
      </c>
      <c r="K1151" s="95" t="b">
        <f t="shared" si="89"/>
        <v>0</v>
      </c>
    </row>
    <row r="1152" spans="1:11">
      <c r="A1152" s="2" t="s">
        <v>241</v>
      </c>
      <c r="B1152" s="2" t="s">
        <v>242</v>
      </c>
      <c r="C1152" s="2">
        <v>42.360599999999998</v>
      </c>
      <c r="D1152" s="2">
        <v>-71.010599999999997</v>
      </c>
      <c r="E1152" s="2">
        <v>32</v>
      </c>
      <c r="F1152" s="2">
        <v>208</v>
      </c>
      <c r="G1152" s="4" t="str">
        <f t="shared" si="85"/>
        <v>NO</v>
      </c>
      <c r="H1152" s="4" t="str">
        <f t="shared" si="86"/>
        <v>FRIO</v>
      </c>
      <c r="I1152" s="4" t="str">
        <f t="shared" si="87"/>
        <v>LLUVIA</v>
      </c>
      <c r="J1152" s="4" t="str">
        <f t="shared" si="88"/>
        <v>HUMEDO</v>
      </c>
      <c r="K1152" s="95" t="b">
        <f t="shared" si="89"/>
        <v>0</v>
      </c>
    </row>
    <row r="1153" spans="1:11">
      <c r="A1153" s="2" t="s">
        <v>241</v>
      </c>
      <c r="B1153" s="2" t="s">
        <v>242</v>
      </c>
      <c r="C1153" s="2">
        <v>42.360599999999998</v>
      </c>
      <c r="D1153" s="2">
        <v>-71.010599999999997</v>
      </c>
      <c r="E1153" s="2">
        <v>32</v>
      </c>
      <c r="F1153" s="2">
        <v>3</v>
      </c>
      <c r="G1153" s="4" t="str">
        <f t="shared" si="85"/>
        <v>NO</v>
      </c>
      <c r="H1153" s="4" t="str">
        <f t="shared" si="86"/>
        <v>FRIO</v>
      </c>
      <c r="I1153" s="4" t="str">
        <f t="shared" si="87"/>
        <v>LLUVIA</v>
      </c>
      <c r="J1153" s="4" t="str">
        <f t="shared" si="88"/>
        <v>HUMEDO</v>
      </c>
      <c r="K1153" s="95" t="b">
        <f t="shared" si="89"/>
        <v>0</v>
      </c>
    </row>
    <row r="1154" spans="1:11">
      <c r="A1154" s="2" t="s">
        <v>241</v>
      </c>
      <c r="B1154" s="2" t="s">
        <v>242</v>
      </c>
      <c r="C1154" s="2">
        <v>42.360599999999998</v>
      </c>
      <c r="D1154" s="2">
        <v>-71.010599999999997</v>
      </c>
      <c r="E1154" s="2">
        <v>31</v>
      </c>
      <c r="F1154" s="2">
        <v>0</v>
      </c>
      <c r="G1154" s="4" t="str">
        <f t="shared" si="85"/>
        <v>SI</v>
      </c>
      <c r="H1154" s="4" t="str">
        <f t="shared" si="86"/>
        <v>FRIO</v>
      </c>
      <c r="I1154" s="4" t="str">
        <f t="shared" si="87"/>
        <v>NINGUNO</v>
      </c>
      <c r="J1154" s="4" t="str">
        <f t="shared" si="88"/>
        <v>SECO</v>
      </c>
      <c r="K1154" s="95" t="b">
        <f t="shared" si="89"/>
        <v>0</v>
      </c>
    </row>
    <row r="1155" spans="1:11">
      <c r="A1155" s="2" t="s">
        <v>241</v>
      </c>
      <c r="B1155" s="2" t="s">
        <v>242</v>
      </c>
      <c r="C1155" s="2">
        <v>42.360599999999998</v>
      </c>
      <c r="D1155" s="2">
        <v>-71.010599999999997</v>
      </c>
      <c r="E1155" s="2">
        <v>43</v>
      </c>
      <c r="F1155" s="2">
        <v>348</v>
      </c>
      <c r="G1155" s="4" t="str">
        <f t="shared" ref="G1155:G1218" si="90">IFERROR(IF(E1155&lt;32,"SI","NO"),"OTRO")</f>
        <v>NO</v>
      </c>
      <c r="H1155" s="4" t="str">
        <f t="shared" ref="H1155:H1218" si="91">IFERROR(IF(E1155&lt;40,"FRIO",IF(E1155&gt;80,"CALIENTE","TEMPLADO")),"OTRO")</f>
        <v>TEMPLADO</v>
      </c>
      <c r="I1155" s="4" t="str">
        <f t="shared" ref="I1155:I1218" si="92">IF(AND(F1155&gt;0,G1155="SI"),"NIEVE",IF(AND(F1155&gt;0,G1155="NO"),"LLUVIA","NINGUNO"))</f>
        <v>LLUVIA</v>
      </c>
      <c r="J1155" s="4" t="str">
        <f t="shared" ref="J1155:J1218" si="93">IF(F1155&lt;&gt;0,"HUMEDO","SECO")</f>
        <v>HUMEDO</v>
      </c>
      <c r="K1155" s="95" t="b">
        <f t="shared" ref="K1155:K1218" si="94">OR(ISBLANK(E1155),ISERROR(E1155))</f>
        <v>0</v>
      </c>
    </row>
    <row r="1156" spans="1:11">
      <c r="A1156" s="2" t="s">
        <v>241</v>
      </c>
      <c r="B1156" s="2" t="s">
        <v>242</v>
      </c>
      <c r="C1156" s="2">
        <v>42.360599999999998</v>
      </c>
      <c r="D1156" s="2">
        <v>-71.010599999999997</v>
      </c>
      <c r="E1156" s="2">
        <v>39</v>
      </c>
      <c r="F1156" s="2">
        <v>0</v>
      </c>
      <c r="G1156" s="4" t="str">
        <f t="shared" si="90"/>
        <v>NO</v>
      </c>
      <c r="H1156" s="4" t="str">
        <f t="shared" si="91"/>
        <v>FRIO</v>
      </c>
      <c r="I1156" s="4" t="str">
        <f t="shared" si="92"/>
        <v>NINGUNO</v>
      </c>
      <c r="J1156" s="4" t="str">
        <f t="shared" si="93"/>
        <v>SECO</v>
      </c>
      <c r="K1156" s="95" t="b">
        <f t="shared" si="94"/>
        <v>0</v>
      </c>
    </row>
    <row r="1157" spans="1:11">
      <c r="A1157" s="2" t="s">
        <v>241</v>
      </c>
      <c r="B1157" s="2" t="s">
        <v>242</v>
      </c>
      <c r="C1157" s="2">
        <v>42.360599999999998</v>
      </c>
      <c r="D1157" s="2">
        <v>-71.010599999999997</v>
      </c>
      <c r="E1157" s="2">
        <v>15</v>
      </c>
      <c r="F1157" s="2">
        <v>0</v>
      </c>
      <c r="G1157" s="4" t="str">
        <f t="shared" si="90"/>
        <v>SI</v>
      </c>
      <c r="H1157" s="4" t="str">
        <f t="shared" si="91"/>
        <v>FRIO</v>
      </c>
      <c r="I1157" s="4" t="str">
        <f t="shared" si="92"/>
        <v>NINGUNO</v>
      </c>
      <c r="J1157" s="4" t="str">
        <f t="shared" si="93"/>
        <v>SECO</v>
      </c>
      <c r="K1157" s="95" t="b">
        <f t="shared" si="94"/>
        <v>0</v>
      </c>
    </row>
    <row r="1158" spans="1:11">
      <c r="A1158" s="2" t="s">
        <v>241</v>
      </c>
      <c r="B1158" s="2" t="s">
        <v>242</v>
      </c>
      <c r="C1158" s="2">
        <v>42.360599999999998</v>
      </c>
      <c r="D1158" s="2">
        <v>-71.010599999999997</v>
      </c>
      <c r="E1158" s="2">
        <v>16</v>
      </c>
      <c r="F1158" s="2">
        <v>0</v>
      </c>
      <c r="G1158" s="4" t="str">
        <f t="shared" si="90"/>
        <v>SI</v>
      </c>
      <c r="H1158" s="4" t="str">
        <f t="shared" si="91"/>
        <v>FRIO</v>
      </c>
      <c r="I1158" s="4" t="str">
        <f t="shared" si="92"/>
        <v>NINGUNO</v>
      </c>
      <c r="J1158" s="4" t="str">
        <f t="shared" si="93"/>
        <v>SECO</v>
      </c>
      <c r="K1158" s="95" t="b">
        <f t="shared" si="94"/>
        <v>0</v>
      </c>
    </row>
    <row r="1159" spans="1:11">
      <c r="A1159" s="2" t="s">
        <v>241</v>
      </c>
      <c r="B1159" s="2" t="s">
        <v>242</v>
      </c>
      <c r="C1159" s="2">
        <v>42.360599999999998</v>
      </c>
      <c r="D1159" s="2">
        <v>-71.010599999999997</v>
      </c>
      <c r="E1159" s="2">
        <v>17</v>
      </c>
      <c r="F1159" s="2">
        <v>0</v>
      </c>
      <c r="G1159" s="4" t="str">
        <f t="shared" si="90"/>
        <v>SI</v>
      </c>
      <c r="H1159" s="4" t="str">
        <f t="shared" si="91"/>
        <v>FRIO</v>
      </c>
      <c r="I1159" s="4" t="str">
        <f t="shared" si="92"/>
        <v>NINGUNO</v>
      </c>
      <c r="J1159" s="4" t="str">
        <f t="shared" si="93"/>
        <v>SECO</v>
      </c>
      <c r="K1159" s="95" t="b">
        <f t="shared" si="94"/>
        <v>0</v>
      </c>
    </row>
    <row r="1160" spans="1:11">
      <c r="A1160" s="2" t="s">
        <v>241</v>
      </c>
      <c r="B1160" s="2" t="s">
        <v>242</v>
      </c>
      <c r="C1160" s="2">
        <v>42.360599999999998</v>
      </c>
      <c r="D1160" s="2">
        <v>-71.010599999999997</v>
      </c>
      <c r="E1160" s="2">
        <v>37</v>
      </c>
      <c r="F1160" s="2">
        <v>0</v>
      </c>
      <c r="G1160" s="4" t="str">
        <f t="shared" si="90"/>
        <v>NO</v>
      </c>
      <c r="H1160" s="4" t="str">
        <f t="shared" si="91"/>
        <v>FRIO</v>
      </c>
      <c r="I1160" s="4" t="str">
        <f t="shared" si="92"/>
        <v>NINGUNO</v>
      </c>
      <c r="J1160" s="4" t="str">
        <f t="shared" si="93"/>
        <v>SECO</v>
      </c>
      <c r="K1160" s="95" t="b">
        <f t="shared" si="94"/>
        <v>0</v>
      </c>
    </row>
    <row r="1161" spans="1:11">
      <c r="A1161" s="2" t="s">
        <v>241</v>
      </c>
      <c r="B1161" s="2" t="s">
        <v>242</v>
      </c>
      <c r="C1161" s="2">
        <v>42.360599999999998</v>
      </c>
      <c r="D1161" s="2">
        <v>-71.010599999999997</v>
      </c>
      <c r="E1161" s="2">
        <v>19</v>
      </c>
      <c r="F1161" s="2">
        <v>0</v>
      </c>
      <c r="G1161" s="4" t="str">
        <f t="shared" si="90"/>
        <v>SI</v>
      </c>
      <c r="H1161" s="4" t="str">
        <f t="shared" si="91"/>
        <v>FRIO</v>
      </c>
      <c r="I1161" s="4" t="str">
        <f t="shared" si="92"/>
        <v>NINGUNO</v>
      </c>
      <c r="J1161" s="4" t="str">
        <f t="shared" si="93"/>
        <v>SECO</v>
      </c>
      <c r="K1161" s="95" t="b">
        <f t="shared" si="94"/>
        <v>0</v>
      </c>
    </row>
    <row r="1162" spans="1:11">
      <c r="A1162" s="2" t="s">
        <v>241</v>
      </c>
      <c r="B1162" s="2" t="s">
        <v>242</v>
      </c>
      <c r="C1162" s="2">
        <v>42.360599999999998</v>
      </c>
      <c r="D1162" s="2">
        <v>-71.010599999999997</v>
      </c>
      <c r="E1162" s="2">
        <v>16</v>
      </c>
      <c r="F1162" s="2">
        <v>13</v>
      </c>
      <c r="G1162" s="4" t="str">
        <f t="shared" si="90"/>
        <v>SI</v>
      </c>
      <c r="H1162" s="4" t="str">
        <f t="shared" si="91"/>
        <v>FRIO</v>
      </c>
      <c r="I1162" s="4" t="str">
        <f t="shared" si="92"/>
        <v>NIEVE</v>
      </c>
      <c r="J1162" s="4" t="str">
        <f t="shared" si="93"/>
        <v>HUMEDO</v>
      </c>
      <c r="K1162" s="95" t="b">
        <f t="shared" si="94"/>
        <v>0</v>
      </c>
    </row>
    <row r="1163" spans="1:11">
      <c r="A1163" s="2" t="s">
        <v>241</v>
      </c>
      <c r="B1163" s="2" t="s">
        <v>242</v>
      </c>
      <c r="C1163" s="2">
        <v>42.360599999999998</v>
      </c>
      <c r="D1163" s="2">
        <v>-71.010599999999997</v>
      </c>
      <c r="E1163" s="2">
        <v>19</v>
      </c>
      <c r="F1163" s="2">
        <v>117</v>
      </c>
      <c r="G1163" s="4" t="str">
        <f t="shared" si="90"/>
        <v>SI</v>
      </c>
      <c r="H1163" s="4" t="str">
        <f t="shared" si="91"/>
        <v>FRIO</v>
      </c>
      <c r="I1163" s="4" t="str">
        <f t="shared" si="92"/>
        <v>NIEVE</v>
      </c>
      <c r="J1163" s="4" t="str">
        <f t="shared" si="93"/>
        <v>HUMEDO</v>
      </c>
      <c r="K1163" s="95" t="b">
        <f t="shared" si="94"/>
        <v>0</v>
      </c>
    </row>
    <row r="1164" spans="1:11">
      <c r="A1164" s="2" t="s">
        <v>241</v>
      </c>
      <c r="B1164" s="2" t="s">
        <v>242</v>
      </c>
      <c r="C1164" s="2">
        <v>42.360599999999998</v>
      </c>
      <c r="D1164" s="2">
        <v>-71.010599999999997</v>
      </c>
      <c r="E1164" s="2">
        <v>13</v>
      </c>
      <c r="F1164" s="2">
        <v>239</v>
      </c>
      <c r="G1164" s="4" t="str">
        <f t="shared" si="90"/>
        <v>SI</v>
      </c>
      <c r="H1164" s="4" t="str">
        <f t="shared" si="91"/>
        <v>FRIO</v>
      </c>
      <c r="I1164" s="4" t="str">
        <f t="shared" si="92"/>
        <v>NIEVE</v>
      </c>
      <c r="J1164" s="4" t="str">
        <f t="shared" si="93"/>
        <v>HUMEDO</v>
      </c>
      <c r="K1164" s="95" t="b">
        <f t="shared" si="94"/>
        <v>0</v>
      </c>
    </row>
    <row r="1165" spans="1:11">
      <c r="A1165" s="2" t="s">
        <v>241</v>
      </c>
      <c r="B1165" s="2" t="s">
        <v>242</v>
      </c>
      <c r="C1165" s="2">
        <v>42.360599999999998</v>
      </c>
      <c r="D1165" s="2">
        <v>-71.010599999999997</v>
      </c>
      <c r="E1165" s="2">
        <v>42</v>
      </c>
      <c r="F1165" s="2">
        <v>0</v>
      </c>
      <c r="G1165" s="4" t="str">
        <f t="shared" si="90"/>
        <v>NO</v>
      </c>
      <c r="H1165" s="4" t="str">
        <f t="shared" si="91"/>
        <v>TEMPLADO</v>
      </c>
      <c r="I1165" s="4" t="str">
        <f t="shared" si="92"/>
        <v>NINGUNO</v>
      </c>
      <c r="J1165" s="4" t="str">
        <f t="shared" si="93"/>
        <v>SECO</v>
      </c>
      <c r="K1165" s="95" t="b">
        <f t="shared" si="94"/>
        <v>0</v>
      </c>
    </row>
    <row r="1166" spans="1:11">
      <c r="A1166" s="2" t="s">
        <v>241</v>
      </c>
      <c r="B1166" s="2" t="s">
        <v>242</v>
      </c>
      <c r="C1166" s="2">
        <v>42.360599999999998</v>
      </c>
      <c r="D1166" s="2">
        <v>-71.010599999999997</v>
      </c>
      <c r="E1166" s="2">
        <v>39</v>
      </c>
      <c r="F1166" s="2">
        <v>0</v>
      </c>
      <c r="G1166" s="4" t="str">
        <f t="shared" si="90"/>
        <v>NO</v>
      </c>
      <c r="H1166" s="4" t="str">
        <f t="shared" si="91"/>
        <v>FRIO</v>
      </c>
      <c r="I1166" s="4" t="str">
        <f t="shared" si="92"/>
        <v>NINGUNO</v>
      </c>
      <c r="J1166" s="4" t="str">
        <f t="shared" si="93"/>
        <v>SECO</v>
      </c>
      <c r="K1166" s="95" t="b">
        <f t="shared" si="94"/>
        <v>0</v>
      </c>
    </row>
    <row r="1167" spans="1:11">
      <c r="A1167" s="2" t="s">
        <v>241</v>
      </c>
      <c r="B1167" s="2" t="s">
        <v>242</v>
      </c>
      <c r="C1167" s="2">
        <v>42.360599999999998</v>
      </c>
      <c r="D1167" s="2">
        <v>-71.010599999999997</v>
      </c>
      <c r="E1167" s="2">
        <v>21</v>
      </c>
      <c r="F1167" s="2">
        <v>0</v>
      </c>
      <c r="G1167" s="4" t="str">
        <f t="shared" si="90"/>
        <v>SI</v>
      </c>
      <c r="H1167" s="4" t="str">
        <f t="shared" si="91"/>
        <v>FRIO</v>
      </c>
      <c r="I1167" s="4" t="str">
        <f t="shared" si="92"/>
        <v>NINGUNO</v>
      </c>
      <c r="J1167" s="4" t="str">
        <f t="shared" si="93"/>
        <v>SECO</v>
      </c>
      <c r="K1167" s="95" t="b">
        <f t="shared" si="94"/>
        <v>0</v>
      </c>
    </row>
    <row r="1168" spans="1:11">
      <c r="A1168" s="2" t="s">
        <v>241</v>
      </c>
      <c r="B1168" s="2" t="s">
        <v>242</v>
      </c>
      <c r="C1168" s="2">
        <v>42.360599999999998</v>
      </c>
      <c r="D1168" s="2">
        <v>-71.010599999999997</v>
      </c>
      <c r="E1168" s="2">
        <v>37</v>
      </c>
      <c r="F1168" s="2">
        <v>74</v>
      </c>
      <c r="G1168" s="4" t="str">
        <f t="shared" si="90"/>
        <v>NO</v>
      </c>
      <c r="H1168" s="4" t="str">
        <f t="shared" si="91"/>
        <v>FRIO</v>
      </c>
      <c r="I1168" s="4" t="str">
        <f t="shared" si="92"/>
        <v>LLUVIA</v>
      </c>
      <c r="J1168" s="4" t="str">
        <f t="shared" si="93"/>
        <v>HUMEDO</v>
      </c>
      <c r="K1168" s="95" t="b">
        <f t="shared" si="94"/>
        <v>0</v>
      </c>
    </row>
    <row r="1169" spans="1:11">
      <c r="A1169" s="2" t="s">
        <v>241</v>
      </c>
      <c r="B1169" s="2" t="s">
        <v>242</v>
      </c>
      <c r="C1169" s="2">
        <v>42.360599999999998</v>
      </c>
      <c r="D1169" s="2">
        <v>-71.010599999999997</v>
      </c>
      <c r="E1169" s="2">
        <v>22</v>
      </c>
      <c r="F1169" s="2">
        <v>0</v>
      </c>
      <c r="G1169" s="4" t="str">
        <f t="shared" si="90"/>
        <v>SI</v>
      </c>
      <c r="H1169" s="4" t="str">
        <f t="shared" si="91"/>
        <v>FRIO</v>
      </c>
      <c r="I1169" s="4" t="str">
        <f t="shared" si="92"/>
        <v>NINGUNO</v>
      </c>
      <c r="J1169" s="4" t="str">
        <f t="shared" si="93"/>
        <v>SECO</v>
      </c>
      <c r="K1169" s="95" t="b">
        <f t="shared" si="94"/>
        <v>0</v>
      </c>
    </row>
    <row r="1170" spans="1:11">
      <c r="A1170" s="2" t="s">
        <v>241</v>
      </c>
      <c r="B1170" s="2" t="s">
        <v>242</v>
      </c>
      <c r="C1170" s="2">
        <v>42.360599999999998</v>
      </c>
      <c r="D1170" s="2">
        <v>-71.010599999999997</v>
      </c>
      <c r="E1170" s="2">
        <v>35</v>
      </c>
      <c r="F1170" s="2">
        <v>0</v>
      </c>
      <c r="G1170" s="4" t="str">
        <f t="shared" si="90"/>
        <v>NO</v>
      </c>
      <c r="H1170" s="4" t="str">
        <f t="shared" si="91"/>
        <v>FRIO</v>
      </c>
      <c r="I1170" s="4" t="str">
        <f t="shared" si="92"/>
        <v>NINGUNO</v>
      </c>
      <c r="J1170" s="4" t="str">
        <f t="shared" si="93"/>
        <v>SECO</v>
      </c>
      <c r="K1170" s="95" t="b">
        <f t="shared" si="94"/>
        <v>0</v>
      </c>
    </row>
    <row r="1171" spans="1:11">
      <c r="A1171" s="2" t="s">
        <v>241</v>
      </c>
      <c r="B1171" s="2" t="s">
        <v>242</v>
      </c>
      <c r="C1171" s="2">
        <v>42.360599999999998</v>
      </c>
      <c r="D1171" s="2">
        <v>-71.010599999999997</v>
      </c>
      <c r="E1171" s="2">
        <v>10</v>
      </c>
      <c r="F1171" s="2">
        <v>0</v>
      </c>
      <c r="G1171" s="4" t="str">
        <f t="shared" si="90"/>
        <v>SI</v>
      </c>
      <c r="H1171" s="4" t="str">
        <f t="shared" si="91"/>
        <v>FRIO</v>
      </c>
      <c r="I1171" s="4" t="str">
        <f t="shared" si="92"/>
        <v>NINGUNO</v>
      </c>
      <c r="J1171" s="4" t="str">
        <f t="shared" si="93"/>
        <v>SECO</v>
      </c>
      <c r="K1171" s="95" t="b">
        <f t="shared" si="94"/>
        <v>0</v>
      </c>
    </row>
    <row r="1172" spans="1:11">
      <c r="A1172" s="2" t="s">
        <v>241</v>
      </c>
      <c r="B1172" s="2" t="s">
        <v>242</v>
      </c>
      <c r="C1172" s="2">
        <v>42.360599999999998</v>
      </c>
      <c r="D1172" s="2">
        <v>-71.010599999999997</v>
      </c>
      <c r="E1172" s="2">
        <v>28</v>
      </c>
      <c r="F1172" s="2">
        <v>0</v>
      </c>
      <c r="G1172" s="4" t="str">
        <f t="shared" si="90"/>
        <v>SI</v>
      </c>
      <c r="H1172" s="4" t="str">
        <f t="shared" si="91"/>
        <v>FRIO</v>
      </c>
      <c r="I1172" s="4" t="str">
        <f t="shared" si="92"/>
        <v>NINGUNO</v>
      </c>
      <c r="J1172" s="4" t="str">
        <f t="shared" si="93"/>
        <v>SECO</v>
      </c>
      <c r="K1172" s="95" t="b">
        <f t="shared" si="94"/>
        <v>0</v>
      </c>
    </row>
    <row r="1173" spans="1:11">
      <c r="A1173" s="2" t="s">
        <v>241</v>
      </c>
      <c r="B1173" s="2" t="s">
        <v>242</v>
      </c>
      <c r="C1173" s="2">
        <v>42.360599999999998</v>
      </c>
      <c r="D1173" s="2">
        <v>-71.010599999999997</v>
      </c>
      <c r="E1173" s="2">
        <v>28</v>
      </c>
      <c r="F1173" s="2">
        <v>0</v>
      </c>
      <c r="G1173" s="4" t="str">
        <f t="shared" si="90"/>
        <v>SI</v>
      </c>
      <c r="H1173" s="4" t="str">
        <f t="shared" si="91"/>
        <v>FRIO</v>
      </c>
      <c r="I1173" s="4" t="str">
        <f t="shared" si="92"/>
        <v>NINGUNO</v>
      </c>
      <c r="J1173" s="4" t="str">
        <f t="shared" si="93"/>
        <v>SECO</v>
      </c>
      <c r="K1173" s="95" t="b">
        <f t="shared" si="94"/>
        <v>0</v>
      </c>
    </row>
    <row r="1174" spans="1:11">
      <c r="A1174" s="2" t="s">
        <v>241</v>
      </c>
      <c r="B1174" s="2" t="s">
        <v>242</v>
      </c>
      <c r="C1174" s="2">
        <v>42.360599999999998</v>
      </c>
      <c r="D1174" s="2">
        <v>-71.010599999999997</v>
      </c>
      <c r="E1174" s="2">
        <v>22</v>
      </c>
      <c r="F1174" s="2">
        <v>30</v>
      </c>
      <c r="G1174" s="4" t="str">
        <f t="shared" si="90"/>
        <v>SI</v>
      </c>
      <c r="H1174" s="4" t="str">
        <f t="shared" si="91"/>
        <v>FRIO</v>
      </c>
      <c r="I1174" s="4" t="str">
        <f t="shared" si="92"/>
        <v>NIEVE</v>
      </c>
      <c r="J1174" s="4" t="str">
        <f t="shared" si="93"/>
        <v>HUMEDO</v>
      </c>
      <c r="K1174" s="95" t="b">
        <f t="shared" si="94"/>
        <v>0</v>
      </c>
    </row>
    <row r="1175" spans="1:11">
      <c r="A1175" s="2" t="s">
        <v>241</v>
      </c>
      <c r="B1175" s="2" t="s">
        <v>242</v>
      </c>
      <c r="C1175" s="2">
        <v>42.360599999999998</v>
      </c>
      <c r="D1175" s="2">
        <v>-71.010599999999997</v>
      </c>
      <c r="E1175" s="2">
        <v>44</v>
      </c>
      <c r="F1175" s="2">
        <v>343</v>
      </c>
      <c r="G1175" s="4" t="str">
        <f t="shared" si="90"/>
        <v>NO</v>
      </c>
      <c r="H1175" s="4" t="str">
        <f t="shared" si="91"/>
        <v>TEMPLADO</v>
      </c>
      <c r="I1175" s="4" t="str">
        <f t="shared" si="92"/>
        <v>LLUVIA</v>
      </c>
      <c r="J1175" s="4" t="str">
        <f t="shared" si="93"/>
        <v>HUMEDO</v>
      </c>
      <c r="K1175" s="95" t="b">
        <f t="shared" si="94"/>
        <v>0</v>
      </c>
    </row>
    <row r="1176" spans="1:11">
      <c r="A1176" s="2" t="s">
        <v>241</v>
      </c>
      <c r="B1176" s="2" t="s">
        <v>242</v>
      </c>
      <c r="C1176" s="2">
        <v>42.360599999999998</v>
      </c>
      <c r="D1176" s="2">
        <v>-71.010599999999997</v>
      </c>
      <c r="E1176" s="2">
        <v>18</v>
      </c>
      <c r="F1176" s="2">
        <v>0</v>
      </c>
      <c r="G1176" s="4" t="str">
        <f t="shared" si="90"/>
        <v>SI</v>
      </c>
      <c r="H1176" s="4" t="str">
        <f t="shared" si="91"/>
        <v>FRIO</v>
      </c>
      <c r="I1176" s="4" t="str">
        <f t="shared" si="92"/>
        <v>NINGUNO</v>
      </c>
      <c r="J1176" s="4" t="str">
        <f t="shared" si="93"/>
        <v>SECO</v>
      </c>
      <c r="K1176" s="95" t="b">
        <f t="shared" si="94"/>
        <v>0</v>
      </c>
    </row>
    <row r="1177" spans="1:11">
      <c r="A1177" s="2" t="s">
        <v>241</v>
      </c>
      <c r="B1177" s="2" t="s">
        <v>242</v>
      </c>
      <c r="C1177" s="2">
        <v>42.360599999999998</v>
      </c>
      <c r="D1177" s="2">
        <v>-71.010599999999997</v>
      </c>
      <c r="E1177" s="2">
        <v>20</v>
      </c>
      <c r="F1177" s="2">
        <v>5</v>
      </c>
      <c r="G1177" s="4" t="str">
        <f t="shared" si="90"/>
        <v>SI</v>
      </c>
      <c r="H1177" s="4" t="str">
        <f t="shared" si="91"/>
        <v>FRIO</v>
      </c>
      <c r="I1177" s="4" t="str">
        <f t="shared" si="92"/>
        <v>NIEVE</v>
      </c>
      <c r="J1177" s="4" t="str">
        <f t="shared" si="93"/>
        <v>HUMEDO</v>
      </c>
      <c r="K1177" s="95" t="b">
        <f t="shared" si="94"/>
        <v>0</v>
      </c>
    </row>
    <row r="1178" spans="1:11">
      <c r="A1178" s="2" t="s">
        <v>241</v>
      </c>
      <c r="B1178" s="2" t="s">
        <v>242</v>
      </c>
      <c r="C1178" s="2">
        <v>42.360599999999998</v>
      </c>
      <c r="D1178" s="2">
        <v>-71.010599999999997</v>
      </c>
      <c r="E1178" s="2">
        <v>21</v>
      </c>
      <c r="F1178" s="2">
        <v>0</v>
      </c>
      <c r="G1178" s="4" t="str">
        <f t="shared" si="90"/>
        <v>SI</v>
      </c>
      <c r="H1178" s="4" t="str">
        <f t="shared" si="91"/>
        <v>FRIO</v>
      </c>
      <c r="I1178" s="4" t="str">
        <f t="shared" si="92"/>
        <v>NINGUNO</v>
      </c>
      <c r="J1178" s="4" t="str">
        <f t="shared" si="93"/>
        <v>SECO</v>
      </c>
      <c r="K1178" s="95" t="b">
        <f t="shared" si="94"/>
        <v>0</v>
      </c>
    </row>
    <row r="1179" spans="1:11">
      <c r="A1179" s="2" t="s">
        <v>241</v>
      </c>
      <c r="B1179" s="2" t="s">
        <v>242</v>
      </c>
      <c r="C1179" s="2">
        <v>42.360599999999998</v>
      </c>
      <c r="D1179" s="2">
        <v>-71.010599999999997</v>
      </c>
      <c r="E1179" s="2">
        <v>42</v>
      </c>
      <c r="F1179" s="2">
        <v>0</v>
      </c>
      <c r="G1179" s="4" t="str">
        <f t="shared" si="90"/>
        <v>NO</v>
      </c>
      <c r="H1179" s="4" t="str">
        <f t="shared" si="91"/>
        <v>TEMPLADO</v>
      </c>
      <c r="I1179" s="4" t="str">
        <f t="shared" si="92"/>
        <v>NINGUNO</v>
      </c>
      <c r="J1179" s="4" t="str">
        <f t="shared" si="93"/>
        <v>SECO</v>
      </c>
      <c r="K1179" s="95" t="b">
        <f t="shared" si="94"/>
        <v>0</v>
      </c>
    </row>
    <row r="1180" spans="1:11">
      <c r="A1180" s="2" t="s">
        <v>241</v>
      </c>
      <c r="B1180" s="2" t="s">
        <v>242</v>
      </c>
      <c r="C1180" s="2">
        <v>42.360599999999998</v>
      </c>
      <c r="D1180" s="2">
        <v>-71.010599999999997</v>
      </c>
      <c r="E1180" s="2">
        <v>16</v>
      </c>
      <c r="F1180" s="2">
        <v>0</v>
      </c>
      <c r="G1180" s="4" t="str">
        <f t="shared" si="90"/>
        <v>SI</v>
      </c>
      <c r="H1180" s="4" t="str">
        <f t="shared" si="91"/>
        <v>FRIO</v>
      </c>
      <c r="I1180" s="4" t="str">
        <f t="shared" si="92"/>
        <v>NINGUNO</v>
      </c>
      <c r="J1180" s="4" t="str">
        <f t="shared" si="93"/>
        <v>SECO</v>
      </c>
      <c r="K1180" s="95" t="b">
        <f t="shared" si="94"/>
        <v>0</v>
      </c>
    </row>
    <row r="1181" spans="1:11">
      <c r="A1181" s="2" t="s">
        <v>241</v>
      </c>
      <c r="B1181" s="2" t="s">
        <v>242</v>
      </c>
      <c r="C1181" s="2">
        <v>42.360599999999998</v>
      </c>
      <c r="D1181" s="2">
        <v>-71.010599999999997</v>
      </c>
      <c r="E1181" s="2">
        <v>40</v>
      </c>
      <c r="F1181" s="2">
        <v>0</v>
      </c>
      <c r="G1181" s="4" t="str">
        <f t="shared" si="90"/>
        <v>NO</v>
      </c>
      <c r="H1181" s="4" t="str">
        <f t="shared" si="91"/>
        <v>TEMPLADO</v>
      </c>
      <c r="I1181" s="4" t="str">
        <f t="shared" si="92"/>
        <v>NINGUNO</v>
      </c>
      <c r="J1181" s="4" t="str">
        <f t="shared" si="93"/>
        <v>SECO</v>
      </c>
      <c r="K1181" s="95" t="b">
        <f t="shared" si="94"/>
        <v>0</v>
      </c>
    </row>
    <row r="1182" spans="1:11">
      <c r="A1182" s="2" t="s">
        <v>241</v>
      </c>
      <c r="B1182" s="2" t="s">
        <v>242</v>
      </c>
      <c r="C1182" s="2">
        <v>42.360599999999998</v>
      </c>
      <c r="D1182" s="2">
        <v>-71.010599999999997</v>
      </c>
      <c r="E1182" s="2">
        <v>15</v>
      </c>
      <c r="F1182" s="2">
        <v>13</v>
      </c>
      <c r="G1182" s="4" t="str">
        <f t="shared" si="90"/>
        <v>SI</v>
      </c>
      <c r="H1182" s="4" t="str">
        <f t="shared" si="91"/>
        <v>FRIO</v>
      </c>
      <c r="I1182" s="4" t="str">
        <f t="shared" si="92"/>
        <v>NIEVE</v>
      </c>
      <c r="J1182" s="4" t="str">
        <f t="shared" si="93"/>
        <v>HUMEDO</v>
      </c>
      <c r="K1182" s="95" t="b">
        <f t="shared" si="94"/>
        <v>0</v>
      </c>
    </row>
    <row r="1183" spans="1:11">
      <c r="A1183" s="2" t="s">
        <v>241</v>
      </c>
      <c r="B1183" s="2" t="s">
        <v>242</v>
      </c>
      <c r="C1183" s="2">
        <v>42.360599999999998</v>
      </c>
      <c r="D1183" s="2">
        <v>-71.010599999999997</v>
      </c>
      <c r="E1183" s="2">
        <v>44</v>
      </c>
      <c r="F1183" s="2">
        <v>0</v>
      </c>
      <c r="G1183" s="4" t="str">
        <f t="shared" si="90"/>
        <v>NO</v>
      </c>
      <c r="H1183" s="4" t="str">
        <f t="shared" si="91"/>
        <v>TEMPLADO</v>
      </c>
      <c r="I1183" s="4" t="str">
        <f t="shared" si="92"/>
        <v>NINGUNO</v>
      </c>
      <c r="J1183" s="4" t="str">
        <f t="shared" si="93"/>
        <v>SECO</v>
      </c>
      <c r="K1183" s="95" t="b">
        <f t="shared" si="94"/>
        <v>0</v>
      </c>
    </row>
    <row r="1184" spans="1:11">
      <c r="A1184" s="2" t="s">
        <v>241</v>
      </c>
      <c r="B1184" s="2" t="s">
        <v>242</v>
      </c>
      <c r="C1184" s="2">
        <v>42.360599999999998</v>
      </c>
      <c r="D1184" s="2">
        <v>-71.010599999999997</v>
      </c>
      <c r="E1184" s="2">
        <v>37</v>
      </c>
      <c r="F1184" s="2">
        <v>0</v>
      </c>
      <c r="G1184" s="4" t="str">
        <f t="shared" si="90"/>
        <v>NO</v>
      </c>
      <c r="H1184" s="4" t="str">
        <f t="shared" si="91"/>
        <v>FRIO</v>
      </c>
      <c r="I1184" s="4" t="str">
        <f t="shared" si="92"/>
        <v>NINGUNO</v>
      </c>
      <c r="J1184" s="4" t="str">
        <f t="shared" si="93"/>
        <v>SECO</v>
      </c>
      <c r="K1184" s="95" t="b">
        <f t="shared" si="94"/>
        <v>0</v>
      </c>
    </row>
    <row r="1185" spans="1:11">
      <c r="A1185" s="2" t="s">
        <v>241</v>
      </c>
      <c r="B1185" s="2" t="s">
        <v>242</v>
      </c>
      <c r="C1185" s="2">
        <v>42.360599999999998</v>
      </c>
      <c r="D1185" s="2">
        <v>-71.010599999999997</v>
      </c>
      <c r="E1185" s="2">
        <v>21</v>
      </c>
      <c r="F1185" s="2">
        <v>3</v>
      </c>
      <c r="G1185" s="4" t="str">
        <f t="shared" si="90"/>
        <v>SI</v>
      </c>
      <c r="H1185" s="4" t="str">
        <f t="shared" si="91"/>
        <v>FRIO</v>
      </c>
      <c r="I1185" s="4" t="str">
        <f t="shared" si="92"/>
        <v>NIEVE</v>
      </c>
      <c r="J1185" s="4" t="str">
        <f t="shared" si="93"/>
        <v>HUMEDO</v>
      </c>
      <c r="K1185" s="95" t="b">
        <f t="shared" si="94"/>
        <v>0</v>
      </c>
    </row>
    <row r="1186" spans="1:11">
      <c r="A1186" s="2" t="s">
        <v>241</v>
      </c>
      <c r="B1186" s="2" t="s">
        <v>242</v>
      </c>
      <c r="C1186" s="2">
        <v>42.360599999999998</v>
      </c>
      <c r="D1186" s="2">
        <v>-71.010599999999997</v>
      </c>
      <c r="E1186" s="2">
        <v>11</v>
      </c>
      <c r="F1186" s="2">
        <v>0</v>
      </c>
      <c r="G1186" s="4" t="str">
        <f t="shared" si="90"/>
        <v>SI</v>
      </c>
      <c r="H1186" s="4" t="str">
        <f t="shared" si="91"/>
        <v>FRIO</v>
      </c>
      <c r="I1186" s="4" t="str">
        <f t="shared" si="92"/>
        <v>NINGUNO</v>
      </c>
      <c r="J1186" s="4" t="str">
        <f t="shared" si="93"/>
        <v>SECO</v>
      </c>
      <c r="K1186" s="95" t="b">
        <f t="shared" si="94"/>
        <v>0</v>
      </c>
    </row>
    <row r="1187" spans="1:11">
      <c r="A1187" s="2" t="s">
        <v>241</v>
      </c>
      <c r="B1187" s="2" t="s">
        <v>242</v>
      </c>
      <c r="C1187" s="2">
        <v>42.360599999999998</v>
      </c>
      <c r="D1187" s="2">
        <v>-71.010599999999997</v>
      </c>
      <c r="E1187" s="2">
        <v>32</v>
      </c>
      <c r="F1187" s="2">
        <v>8</v>
      </c>
      <c r="G1187" s="4" t="str">
        <f t="shared" si="90"/>
        <v>NO</v>
      </c>
      <c r="H1187" s="4" t="str">
        <f t="shared" si="91"/>
        <v>FRIO</v>
      </c>
      <c r="I1187" s="4" t="str">
        <f t="shared" si="92"/>
        <v>LLUVIA</v>
      </c>
      <c r="J1187" s="4" t="str">
        <f t="shared" si="93"/>
        <v>HUMEDO</v>
      </c>
      <c r="K1187" s="95" t="b">
        <f t="shared" si="94"/>
        <v>0</v>
      </c>
    </row>
    <row r="1188" spans="1:11">
      <c r="A1188" s="2" t="s">
        <v>241</v>
      </c>
      <c r="B1188" s="2" t="s">
        <v>242</v>
      </c>
      <c r="C1188" s="2">
        <v>42.360599999999998</v>
      </c>
      <c r="D1188" s="2">
        <v>-71.010599999999997</v>
      </c>
      <c r="E1188" s="2">
        <v>60</v>
      </c>
      <c r="F1188" s="2">
        <v>30</v>
      </c>
      <c r="G1188" s="4" t="str">
        <f t="shared" si="90"/>
        <v>NO</v>
      </c>
      <c r="H1188" s="4" t="str">
        <f t="shared" si="91"/>
        <v>TEMPLADO</v>
      </c>
      <c r="I1188" s="4" t="str">
        <f t="shared" si="92"/>
        <v>LLUVIA</v>
      </c>
      <c r="J1188" s="4" t="str">
        <f t="shared" si="93"/>
        <v>HUMEDO</v>
      </c>
      <c r="K1188" s="95" t="b">
        <f t="shared" si="94"/>
        <v>0</v>
      </c>
    </row>
    <row r="1189" spans="1:11">
      <c r="A1189" s="2" t="s">
        <v>241</v>
      </c>
      <c r="B1189" s="2" t="s">
        <v>242</v>
      </c>
      <c r="C1189" s="2">
        <v>42.360599999999998</v>
      </c>
      <c r="D1189" s="2">
        <v>-71.010599999999997</v>
      </c>
      <c r="E1189" s="2">
        <v>51</v>
      </c>
      <c r="F1189" s="2">
        <v>0</v>
      </c>
      <c r="G1189" s="4" t="str">
        <f t="shared" si="90"/>
        <v>NO</v>
      </c>
      <c r="H1189" s="4" t="str">
        <f t="shared" si="91"/>
        <v>TEMPLADO</v>
      </c>
      <c r="I1189" s="4" t="str">
        <f t="shared" si="92"/>
        <v>NINGUNO</v>
      </c>
      <c r="J1189" s="4" t="str">
        <f t="shared" si="93"/>
        <v>SECO</v>
      </c>
      <c r="K1189" s="95" t="b">
        <f t="shared" si="94"/>
        <v>0</v>
      </c>
    </row>
    <row r="1190" spans="1:11">
      <c r="A1190" s="2" t="s">
        <v>241</v>
      </c>
      <c r="B1190" s="2" t="s">
        <v>242</v>
      </c>
      <c r="C1190" s="2">
        <v>42.360599999999998</v>
      </c>
      <c r="D1190" s="2">
        <v>-71.010599999999997</v>
      </c>
      <c r="E1190" s="2">
        <v>46</v>
      </c>
      <c r="F1190" s="2">
        <v>0</v>
      </c>
      <c r="G1190" s="4" t="str">
        <f t="shared" si="90"/>
        <v>NO</v>
      </c>
      <c r="H1190" s="4" t="str">
        <f t="shared" si="91"/>
        <v>TEMPLADO</v>
      </c>
      <c r="I1190" s="4" t="str">
        <f t="shared" si="92"/>
        <v>NINGUNO</v>
      </c>
      <c r="J1190" s="4" t="str">
        <f t="shared" si="93"/>
        <v>SECO</v>
      </c>
      <c r="K1190" s="95" t="b">
        <f t="shared" si="94"/>
        <v>0</v>
      </c>
    </row>
    <row r="1191" spans="1:11">
      <c r="A1191" s="2" t="s">
        <v>241</v>
      </c>
      <c r="B1191" s="2" t="s">
        <v>242</v>
      </c>
      <c r="C1191" s="2">
        <v>42.360599999999998</v>
      </c>
      <c r="D1191" s="2">
        <v>-71.010599999999997</v>
      </c>
      <c r="E1191" s="2">
        <v>42</v>
      </c>
      <c r="F1191" s="2">
        <v>0</v>
      </c>
      <c r="G1191" s="4" t="str">
        <f t="shared" si="90"/>
        <v>NO</v>
      </c>
      <c r="H1191" s="4" t="str">
        <f t="shared" si="91"/>
        <v>TEMPLADO</v>
      </c>
      <c r="I1191" s="4" t="str">
        <f t="shared" si="92"/>
        <v>NINGUNO</v>
      </c>
      <c r="J1191" s="4" t="str">
        <f t="shared" si="93"/>
        <v>SECO</v>
      </c>
      <c r="K1191" s="95" t="b">
        <f t="shared" si="94"/>
        <v>0</v>
      </c>
    </row>
    <row r="1192" spans="1:11">
      <c r="A1192" s="2" t="s">
        <v>241</v>
      </c>
      <c r="B1192" s="2" t="s">
        <v>242</v>
      </c>
      <c r="C1192" s="2">
        <v>42.360599999999998</v>
      </c>
      <c r="D1192" s="2">
        <v>-71.010599999999997</v>
      </c>
      <c r="E1192" s="2">
        <v>54</v>
      </c>
      <c r="F1192" s="2">
        <v>0</v>
      </c>
      <c r="G1192" s="4" t="str">
        <f t="shared" si="90"/>
        <v>NO</v>
      </c>
      <c r="H1192" s="4" t="str">
        <f t="shared" si="91"/>
        <v>TEMPLADO</v>
      </c>
      <c r="I1192" s="4" t="str">
        <f t="shared" si="92"/>
        <v>NINGUNO</v>
      </c>
      <c r="J1192" s="4" t="str">
        <f t="shared" si="93"/>
        <v>SECO</v>
      </c>
      <c r="K1192" s="95" t="b">
        <f t="shared" si="94"/>
        <v>0</v>
      </c>
    </row>
    <row r="1193" spans="1:11">
      <c r="A1193" s="2" t="s">
        <v>241</v>
      </c>
      <c r="B1193" s="2" t="s">
        <v>242</v>
      </c>
      <c r="C1193" s="2">
        <v>42.360599999999998</v>
      </c>
      <c r="D1193" s="2">
        <v>-71.010599999999997</v>
      </c>
      <c r="E1193" s="2">
        <v>60</v>
      </c>
      <c r="F1193" s="2">
        <v>0</v>
      </c>
      <c r="G1193" s="4" t="str">
        <f t="shared" si="90"/>
        <v>NO</v>
      </c>
      <c r="H1193" s="4" t="str">
        <f t="shared" si="91"/>
        <v>TEMPLADO</v>
      </c>
      <c r="I1193" s="4" t="str">
        <f t="shared" si="92"/>
        <v>NINGUNO</v>
      </c>
      <c r="J1193" s="4" t="str">
        <f t="shared" si="93"/>
        <v>SECO</v>
      </c>
      <c r="K1193" s="95" t="b">
        <f t="shared" si="94"/>
        <v>0</v>
      </c>
    </row>
    <row r="1194" spans="1:11">
      <c r="A1194" s="2" t="s">
        <v>241</v>
      </c>
      <c r="B1194" s="2" t="s">
        <v>242</v>
      </c>
      <c r="C1194" s="2">
        <v>42.360599999999998</v>
      </c>
      <c r="D1194" s="2">
        <v>-71.010599999999997</v>
      </c>
      <c r="E1194" s="2">
        <v>55</v>
      </c>
      <c r="F1194" s="2">
        <v>0</v>
      </c>
      <c r="G1194" s="4" t="str">
        <f t="shared" si="90"/>
        <v>NO</v>
      </c>
      <c r="H1194" s="4" t="str">
        <f t="shared" si="91"/>
        <v>TEMPLADO</v>
      </c>
      <c r="I1194" s="4" t="str">
        <f t="shared" si="92"/>
        <v>NINGUNO</v>
      </c>
      <c r="J1194" s="4" t="str">
        <f t="shared" si="93"/>
        <v>SECO</v>
      </c>
      <c r="K1194" s="95" t="b">
        <f t="shared" si="94"/>
        <v>0</v>
      </c>
    </row>
    <row r="1195" spans="1:11">
      <c r="A1195" s="2" t="s">
        <v>241</v>
      </c>
      <c r="B1195" s="2" t="s">
        <v>242</v>
      </c>
      <c r="C1195" s="2">
        <v>42.360599999999998</v>
      </c>
      <c r="D1195" s="2">
        <v>-71.010599999999997</v>
      </c>
      <c r="E1195" s="2">
        <v>57</v>
      </c>
      <c r="F1195" s="2">
        <v>0</v>
      </c>
      <c r="G1195" s="4" t="str">
        <f t="shared" si="90"/>
        <v>NO</v>
      </c>
      <c r="H1195" s="4" t="str">
        <f t="shared" si="91"/>
        <v>TEMPLADO</v>
      </c>
      <c r="I1195" s="4" t="str">
        <f t="shared" si="92"/>
        <v>NINGUNO</v>
      </c>
      <c r="J1195" s="4" t="str">
        <f t="shared" si="93"/>
        <v>SECO</v>
      </c>
      <c r="K1195" s="95" t="b">
        <f t="shared" si="94"/>
        <v>0</v>
      </c>
    </row>
    <row r="1196" spans="1:11">
      <c r="A1196" s="2" t="s">
        <v>241</v>
      </c>
      <c r="B1196" s="2" t="s">
        <v>242</v>
      </c>
      <c r="C1196" s="2">
        <v>42.360599999999998</v>
      </c>
      <c r="D1196" s="2">
        <v>-71.010599999999997</v>
      </c>
      <c r="E1196" s="2">
        <v>44</v>
      </c>
      <c r="F1196" s="2">
        <v>15</v>
      </c>
      <c r="G1196" s="4" t="str">
        <f t="shared" si="90"/>
        <v>NO</v>
      </c>
      <c r="H1196" s="4" t="str">
        <f t="shared" si="91"/>
        <v>TEMPLADO</v>
      </c>
      <c r="I1196" s="4" t="str">
        <f t="shared" si="92"/>
        <v>LLUVIA</v>
      </c>
      <c r="J1196" s="4" t="str">
        <f t="shared" si="93"/>
        <v>HUMEDO</v>
      </c>
      <c r="K1196" s="95" t="b">
        <f t="shared" si="94"/>
        <v>0</v>
      </c>
    </row>
    <row r="1197" spans="1:11">
      <c r="A1197" s="2" t="s">
        <v>241</v>
      </c>
      <c r="B1197" s="2" t="s">
        <v>242</v>
      </c>
      <c r="C1197" s="2">
        <v>42.360599999999998</v>
      </c>
      <c r="D1197" s="2">
        <v>-71.010599999999997</v>
      </c>
      <c r="E1197" s="2">
        <v>58</v>
      </c>
      <c r="F1197" s="2">
        <v>48</v>
      </c>
      <c r="G1197" s="4" t="str">
        <f t="shared" si="90"/>
        <v>NO</v>
      </c>
      <c r="H1197" s="4" t="str">
        <f t="shared" si="91"/>
        <v>TEMPLADO</v>
      </c>
      <c r="I1197" s="4" t="str">
        <f t="shared" si="92"/>
        <v>LLUVIA</v>
      </c>
      <c r="J1197" s="4" t="str">
        <f t="shared" si="93"/>
        <v>HUMEDO</v>
      </c>
      <c r="K1197" s="95" t="b">
        <f t="shared" si="94"/>
        <v>0</v>
      </c>
    </row>
    <row r="1198" spans="1:11">
      <c r="A1198" s="2" t="s">
        <v>241</v>
      </c>
      <c r="B1198" s="2" t="s">
        <v>242</v>
      </c>
      <c r="C1198" s="2">
        <v>42.360599999999998</v>
      </c>
      <c r="D1198" s="2">
        <v>-71.010599999999997</v>
      </c>
      <c r="E1198" s="2">
        <v>56</v>
      </c>
      <c r="F1198" s="2">
        <v>10</v>
      </c>
      <c r="G1198" s="4" t="str">
        <f t="shared" si="90"/>
        <v>NO</v>
      </c>
      <c r="H1198" s="4" t="str">
        <f t="shared" si="91"/>
        <v>TEMPLADO</v>
      </c>
      <c r="I1198" s="4" t="str">
        <f t="shared" si="92"/>
        <v>LLUVIA</v>
      </c>
      <c r="J1198" s="4" t="str">
        <f t="shared" si="93"/>
        <v>HUMEDO</v>
      </c>
      <c r="K1198" s="95" t="b">
        <f t="shared" si="94"/>
        <v>0</v>
      </c>
    </row>
    <row r="1199" spans="1:11">
      <c r="A1199" s="2" t="s">
        <v>241</v>
      </c>
      <c r="B1199" s="2" t="s">
        <v>242</v>
      </c>
      <c r="C1199" s="2">
        <v>42.360599999999998</v>
      </c>
      <c r="D1199" s="2">
        <v>-71.010599999999997</v>
      </c>
      <c r="E1199" s="2">
        <v>45</v>
      </c>
      <c r="F1199" s="2">
        <v>89</v>
      </c>
      <c r="G1199" s="4" t="str">
        <f t="shared" si="90"/>
        <v>NO</v>
      </c>
      <c r="H1199" s="4" t="str">
        <f t="shared" si="91"/>
        <v>TEMPLADO</v>
      </c>
      <c r="I1199" s="4" t="str">
        <f t="shared" si="92"/>
        <v>LLUVIA</v>
      </c>
      <c r="J1199" s="4" t="str">
        <f t="shared" si="93"/>
        <v>HUMEDO</v>
      </c>
      <c r="K1199" s="95" t="b">
        <f t="shared" si="94"/>
        <v>0</v>
      </c>
    </row>
    <row r="1200" spans="1:11">
      <c r="A1200" s="2" t="s">
        <v>241</v>
      </c>
      <c r="B1200" s="2" t="s">
        <v>242</v>
      </c>
      <c r="C1200" s="2">
        <v>42.360599999999998</v>
      </c>
      <c r="D1200" s="2">
        <v>-71.010599999999997</v>
      </c>
      <c r="E1200" s="2">
        <v>60</v>
      </c>
      <c r="F1200" s="2">
        <v>5</v>
      </c>
      <c r="G1200" s="4" t="str">
        <f t="shared" si="90"/>
        <v>NO</v>
      </c>
      <c r="H1200" s="4" t="str">
        <f t="shared" si="91"/>
        <v>TEMPLADO</v>
      </c>
      <c r="I1200" s="4" t="str">
        <f t="shared" si="92"/>
        <v>LLUVIA</v>
      </c>
      <c r="J1200" s="4" t="str">
        <f t="shared" si="93"/>
        <v>HUMEDO</v>
      </c>
      <c r="K1200" s="95" t="b">
        <f t="shared" si="94"/>
        <v>0</v>
      </c>
    </row>
    <row r="1201" spans="1:11">
      <c r="A1201" s="2" t="s">
        <v>241</v>
      </c>
      <c r="B1201" s="2" t="s">
        <v>242</v>
      </c>
      <c r="C1201" s="2">
        <v>42.360599999999998</v>
      </c>
      <c r="D1201" s="2">
        <v>-71.010599999999997</v>
      </c>
      <c r="E1201" s="2">
        <v>43</v>
      </c>
      <c r="F1201" s="2">
        <v>0</v>
      </c>
      <c r="G1201" s="4" t="str">
        <f t="shared" si="90"/>
        <v>NO</v>
      </c>
      <c r="H1201" s="4" t="str">
        <f t="shared" si="91"/>
        <v>TEMPLADO</v>
      </c>
      <c r="I1201" s="4" t="str">
        <f t="shared" si="92"/>
        <v>NINGUNO</v>
      </c>
      <c r="J1201" s="4" t="str">
        <f t="shared" si="93"/>
        <v>SECO</v>
      </c>
      <c r="K1201" s="95" t="b">
        <f t="shared" si="94"/>
        <v>0</v>
      </c>
    </row>
    <row r="1202" spans="1:11">
      <c r="A1202" s="2" t="s">
        <v>241</v>
      </c>
      <c r="B1202" s="2" t="s">
        <v>242</v>
      </c>
      <c r="C1202" s="2">
        <v>42.360599999999998</v>
      </c>
      <c r="D1202" s="2">
        <v>-71.010599999999997</v>
      </c>
      <c r="E1202" s="2">
        <v>41</v>
      </c>
      <c r="F1202" s="2">
        <v>0</v>
      </c>
      <c r="G1202" s="4" t="str">
        <f t="shared" si="90"/>
        <v>NO</v>
      </c>
      <c r="H1202" s="4" t="str">
        <f t="shared" si="91"/>
        <v>TEMPLADO</v>
      </c>
      <c r="I1202" s="4" t="str">
        <f t="shared" si="92"/>
        <v>NINGUNO</v>
      </c>
      <c r="J1202" s="4" t="str">
        <f t="shared" si="93"/>
        <v>SECO</v>
      </c>
      <c r="K1202" s="95" t="b">
        <f t="shared" si="94"/>
        <v>0</v>
      </c>
    </row>
    <row r="1203" spans="1:11">
      <c r="A1203" s="2" t="s">
        <v>241</v>
      </c>
      <c r="B1203" s="2" t="s">
        <v>242</v>
      </c>
      <c r="C1203" s="2">
        <v>42.360599999999998</v>
      </c>
      <c r="D1203" s="2">
        <v>-71.010599999999997</v>
      </c>
      <c r="E1203" s="2">
        <v>52</v>
      </c>
      <c r="F1203" s="2">
        <v>0</v>
      </c>
      <c r="G1203" s="4" t="str">
        <f t="shared" si="90"/>
        <v>NO</v>
      </c>
      <c r="H1203" s="4" t="str">
        <f t="shared" si="91"/>
        <v>TEMPLADO</v>
      </c>
      <c r="I1203" s="4" t="str">
        <f t="shared" si="92"/>
        <v>NINGUNO</v>
      </c>
      <c r="J1203" s="4" t="str">
        <f t="shared" si="93"/>
        <v>SECO</v>
      </c>
      <c r="K1203" s="95" t="b">
        <f t="shared" si="94"/>
        <v>0</v>
      </c>
    </row>
    <row r="1204" spans="1:11">
      <c r="A1204" s="2" t="s">
        <v>241</v>
      </c>
      <c r="B1204" s="2" t="s">
        <v>242</v>
      </c>
      <c r="C1204" s="2">
        <v>42.360599999999998</v>
      </c>
      <c r="D1204" s="2">
        <v>-71.010599999999997</v>
      </c>
      <c r="E1204" s="2">
        <v>47</v>
      </c>
      <c r="F1204" s="2">
        <v>0</v>
      </c>
      <c r="G1204" s="4" t="str">
        <f t="shared" si="90"/>
        <v>NO</v>
      </c>
      <c r="H1204" s="4" t="str">
        <f t="shared" si="91"/>
        <v>TEMPLADO</v>
      </c>
      <c r="I1204" s="4" t="str">
        <f t="shared" si="92"/>
        <v>NINGUNO</v>
      </c>
      <c r="J1204" s="4" t="str">
        <f t="shared" si="93"/>
        <v>SECO</v>
      </c>
      <c r="K1204" s="95" t="b">
        <f t="shared" si="94"/>
        <v>0</v>
      </c>
    </row>
    <row r="1205" spans="1:11">
      <c r="A1205" s="2" t="s">
        <v>241</v>
      </c>
      <c r="B1205" s="2" t="s">
        <v>242</v>
      </c>
      <c r="C1205" s="2">
        <v>42.360599999999998</v>
      </c>
      <c r="D1205" s="2">
        <v>-71.010599999999997</v>
      </c>
      <c r="E1205" s="2">
        <v>53</v>
      </c>
      <c r="F1205" s="2">
        <v>0</v>
      </c>
      <c r="G1205" s="4" t="str">
        <f t="shared" si="90"/>
        <v>NO</v>
      </c>
      <c r="H1205" s="4" t="str">
        <f t="shared" si="91"/>
        <v>TEMPLADO</v>
      </c>
      <c r="I1205" s="4" t="str">
        <f t="shared" si="92"/>
        <v>NINGUNO</v>
      </c>
      <c r="J1205" s="4" t="str">
        <f t="shared" si="93"/>
        <v>SECO</v>
      </c>
      <c r="K1205" s="95" t="b">
        <f t="shared" si="94"/>
        <v>0</v>
      </c>
    </row>
    <row r="1206" spans="1:11">
      <c r="A1206" s="2" t="s">
        <v>241</v>
      </c>
      <c r="B1206" s="2" t="s">
        <v>242</v>
      </c>
      <c r="C1206" s="2">
        <v>42.360599999999998</v>
      </c>
      <c r="D1206" s="2">
        <v>-71.010599999999997</v>
      </c>
      <c r="E1206" s="2">
        <v>59</v>
      </c>
      <c r="F1206" s="2">
        <v>13</v>
      </c>
      <c r="G1206" s="4" t="str">
        <f t="shared" si="90"/>
        <v>NO</v>
      </c>
      <c r="H1206" s="4" t="str">
        <f t="shared" si="91"/>
        <v>TEMPLADO</v>
      </c>
      <c r="I1206" s="4" t="str">
        <f t="shared" si="92"/>
        <v>LLUVIA</v>
      </c>
      <c r="J1206" s="4" t="str">
        <f t="shared" si="93"/>
        <v>HUMEDO</v>
      </c>
      <c r="K1206" s="95" t="b">
        <f t="shared" si="94"/>
        <v>0</v>
      </c>
    </row>
    <row r="1207" spans="1:11">
      <c r="A1207" s="2" t="s">
        <v>241</v>
      </c>
      <c r="B1207" s="2" t="s">
        <v>242</v>
      </c>
      <c r="C1207" s="2">
        <v>42.360599999999998</v>
      </c>
      <c r="D1207" s="2">
        <v>-71.010599999999997</v>
      </c>
      <c r="E1207" s="2">
        <v>42</v>
      </c>
      <c r="F1207" s="2">
        <v>97</v>
      </c>
      <c r="G1207" s="4" t="str">
        <f t="shared" si="90"/>
        <v>NO</v>
      </c>
      <c r="H1207" s="4" t="str">
        <f t="shared" si="91"/>
        <v>TEMPLADO</v>
      </c>
      <c r="I1207" s="4" t="str">
        <f t="shared" si="92"/>
        <v>LLUVIA</v>
      </c>
      <c r="J1207" s="4" t="str">
        <f t="shared" si="93"/>
        <v>HUMEDO</v>
      </c>
      <c r="K1207" s="95" t="b">
        <f t="shared" si="94"/>
        <v>0</v>
      </c>
    </row>
    <row r="1208" spans="1:11">
      <c r="A1208" s="2" t="s">
        <v>241</v>
      </c>
      <c r="B1208" s="2" t="s">
        <v>242</v>
      </c>
      <c r="C1208" s="2">
        <v>42.360599999999998</v>
      </c>
      <c r="D1208" s="2">
        <v>-71.010599999999997</v>
      </c>
      <c r="E1208" s="2">
        <v>42</v>
      </c>
      <c r="F1208" s="2">
        <v>0</v>
      </c>
      <c r="G1208" s="4" t="str">
        <f t="shared" si="90"/>
        <v>NO</v>
      </c>
      <c r="H1208" s="4" t="str">
        <f t="shared" si="91"/>
        <v>TEMPLADO</v>
      </c>
      <c r="I1208" s="4" t="str">
        <f t="shared" si="92"/>
        <v>NINGUNO</v>
      </c>
      <c r="J1208" s="4" t="str">
        <f t="shared" si="93"/>
        <v>SECO</v>
      </c>
      <c r="K1208" s="95" t="b">
        <f t="shared" si="94"/>
        <v>0</v>
      </c>
    </row>
    <row r="1209" spans="1:11">
      <c r="A1209" s="2" t="s">
        <v>241</v>
      </c>
      <c r="B1209" s="2" t="s">
        <v>242</v>
      </c>
      <c r="C1209" s="2">
        <v>42.360599999999998</v>
      </c>
      <c r="D1209" s="2">
        <v>-71.010599999999997</v>
      </c>
      <c r="E1209" s="2">
        <v>40</v>
      </c>
      <c r="F1209" s="2">
        <v>0</v>
      </c>
      <c r="G1209" s="4" t="str">
        <f t="shared" si="90"/>
        <v>NO</v>
      </c>
      <c r="H1209" s="4" t="str">
        <f t="shared" si="91"/>
        <v>TEMPLADO</v>
      </c>
      <c r="I1209" s="4" t="str">
        <f t="shared" si="92"/>
        <v>NINGUNO</v>
      </c>
      <c r="J1209" s="4" t="str">
        <f t="shared" si="93"/>
        <v>SECO</v>
      </c>
      <c r="K1209" s="95" t="b">
        <f t="shared" si="94"/>
        <v>0</v>
      </c>
    </row>
    <row r="1210" spans="1:11">
      <c r="A1210" s="2" t="s">
        <v>241</v>
      </c>
      <c r="B1210" s="2" t="s">
        <v>242</v>
      </c>
      <c r="C1210" s="2">
        <v>42.360599999999998</v>
      </c>
      <c r="D1210" s="2">
        <v>-71.010599999999997</v>
      </c>
      <c r="E1210" s="2">
        <v>58</v>
      </c>
      <c r="F1210" s="2">
        <v>33</v>
      </c>
      <c r="G1210" s="4" t="str">
        <f t="shared" si="90"/>
        <v>NO</v>
      </c>
      <c r="H1210" s="4" t="str">
        <f t="shared" si="91"/>
        <v>TEMPLADO</v>
      </c>
      <c r="I1210" s="4" t="str">
        <f t="shared" si="92"/>
        <v>LLUVIA</v>
      </c>
      <c r="J1210" s="4" t="str">
        <f t="shared" si="93"/>
        <v>HUMEDO</v>
      </c>
      <c r="K1210" s="95" t="b">
        <f t="shared" si="94"/>
        <v>0</v>
      </c>
    </row>
    <row r="1211" spans="1:11">
      <c r="A1211" s="2" t="s">
        <v>241</v>
      </c>
      <c r="B1211" s="2" t="s">
        <v>242</v>
      </c>
      <c r="C1211" s="2">
        <v>42.360599999999998</v>
      </c>
      <c r="D1211" s="2">
        <v>-71.010599999999997</v>
      </c>
      <c r="E1211" s="2">
        <v>50</v>
      </c>
      <c r="F1211" s="2">
        <v>0</v>
      </c>
      <c r="G1211" s="4" t="str">
        <f t="shared" si="90"/>
        <v>NO</v>
      </c>
      <c r="H1211" s="4" t="str">
        <f t="shared" si="91"/>
        <v>TEMPLADO</v>
      </c>
      <c r="I1211" s="4" t="str">
        <f t="shared" si="92"/>
        <v>NINGUNO</v>
      </c>
      <c r="J1211" s="4" t="str">
        <f t="shared" si="93"/>
        <v>SECO</v>
      </c>
      <c r="K1211" s="95" t="b">
        <f t="shared" si="94"/>
        <v>0</v>
      </c>
    </row>
    <row r="1212" spans="1:11">
      <c r="A1212" s="2" t="s">
        <v>241</v>
      </c>
      <c r="B1212" s="2" t="s">
        <v>242</v>
      </c>
      <c r="C1212" s="2">
        <v>42.360599999999998</v>
      </c>
      <c r="D1212" s="2">
        <v>-71.010599999999997</v>
      </c>
      <c r="E1212" s="2">
        <v>40</v>
      </c>
      <c r="F1212" s="2">
        <v>8</v>
      </c>
      <c r="G1212" s="4" t="str">
        <f t="shared" si="90"/>
        <v>NO</v>
      </c>
      <c r="H1212" s="4" t="str">
        <f t="shared" si="91"/>
        <v>TEMPLADO</v>
      </c>
      <c r="I1212" s="4" t="str">
        <f t="shared" si="92"/>
        <v>LLUVIA</v>
      </c>
      <c r="J1212" s="4" t="str">
        <f t="shared" si="93"/>
        <v>HUMEDO</v>
      </c>
      <c r="K1212" s="95" t="b">
        <f t="shared" si="94"/>
        <v>0</v>
      </c>
    </row>
    <row r="1213" spans="1:11">
      <c r="A1213" s="2" t="s">
        <v>241</v>
      </c>
      <c r="B1213" s="2" t="s">
        <v>242</v>
      </c>
      <c r="C1213" s="2">
        <v>42.360599999999998</v>
      </c>
      <c r="D1213" s="2">
        <v>-71.010599999999997</v>
      </c>
      <c r="E1213" s="2">
        <v>51</v>
      </c>
      <c r="F1213" s="2">
        <v>0</v>
      </c>
      <c r="G1213" s="4" t="str">
        <f t="shared" si="90"/>
        <v>NO</v>
      </c>
      <c r="H1213" s="4" t="str">
        <f t="shared" si="91"/>
        <v>TEMPLADO</v>
      </c>
      <c r="I1213" s="4" t="str">
        <f t="shared" si="92"/>
        <v>NINGUNO</v>
      </c>
      <c r="J1213" s="4" t="str">
        <f t="shared" si="93"/>
        <v>SECO</v>
      </c>
      <c r="K1213" s="95" t="b">
        <f t="shared" si="94"/>
        <v>0</v>
      </c>
    </row>
    <row r="1214" spans="1:11">
      <c r="A1214" s="2" t="s">
        <v>241</v>
      </c>
      <c r="B1214" s="2" t="s">
        <v>242</v>
      </c>
      <c r="C1214" s="2">
        <v>42.360599999999998</v>
      </c>
      <c r="D1214" s="2">
        <v>-71.010599999999997</v>
      </c>
      <c r="E1214" s="2">
        <v>53</v>
      </c>
      <c r="F1214" s="2">
        <v>0</v>
      </c>
      <c r="G1214" s="4" t="str">
        <f t="shared" si="90"/>
        <v>NO</v>
      </c>
      <c r="H1214" s="4" t="str">
        <f t="shared" si="91"/>
        <v>TEMPLADO</v>
      </c>
      <c r="I1214" s="4" t="str">
        <f t="shared" si="92"/>
        <v>NINGUNO</v>
      </c>
      <c r="J1214" s="4" t="str">
        <f t="shared" si="93"/>
        <v>SECO</v>
      </c>
      <c r="K1214" s="95" t="b">
        <f t="shared" si="94"/>
        <v>0</v>
      </c>
    </row>
    <row r="1215" spans="1:11">
      <c r="A1215" s="2" t="s">
        <v>241</v>
      </c>
      <c r="B1215" s="2" t="s">
        <v>242</v>
      </c>
      <c r="C1215" s="2">
        <v>42.360599999999998</v>
      </c>
      <c r="D1215" s="2">
        <v>-71.010599999999997</v>
      </c>
      <c r="E1215" s="2">
        <v>50</v>
      </c>
      <c r="F1215" s="2">
        <v>0</v>
      </c>
      <c r="G1215" s="4" t="str">
        <f t="shared" si="90"/>
        <v>NO</v>
      </c>
      <c r="H1215" s="4" t="str">
        <f t="shared" si="91"/>
        <v>TEMPLADO</v>
      </c>
      <c r="I1215" s="4" t="str">
        <f t="shared" si="92"/>
        <v>NINGUNO</v>
      </c>
      <c r="J1215" s="4" t="str">
        <f t="shared" si="93"/>
        <v>SECO</v>
      </c>
      <c r="K1215" s="95" t="b">
        <f t="shared" si="94"/>
        <v>0</v>
      </c>
    </row>
    <row r="1216" spans="1:11">
      <c r="A1216" s="2" t="s">
        <v>241</v>
      </c>
      <c r="B1216" s="2" t="s">
        <v>242</v>
      </c>
      <c r="C1216" s="2">
        <v>42.360599999999998</v>
      </c>
      <c r="D1216" s="2">
        <v>-71.010599999999997</v>
      </c>
      <c r="E1216" s="2">
        <v>56</v>
      </c>
      <c r="F1216" s="2">
        <v>0</v>
      </c>
      <c r="G1216" s="4" t="str">
        <f t="shared" si="90"/>
        <v>NO</v>
      </c>
      <c r="H1216" s="4" t="str">
        <f t="shared" si="91"/>
        <v>TEMPLADO</v>
      </c>
      <c r="I1216" s="4" t="str">
        <f t="shared" si="92"/>
        <v>NINGUNO</v>
      </c>
      <c r="J1216" s="4" t="str">
        <f t="shared" si="93"/>
        <v>SECO</v>
      </c>
      <c r="K1216" s="95" t="b">
        <f t="shared" si="94"/>
        <v>0</v>
      </c>
    </row>
    <row r="1217" spans="1:11">
      <c r="A1217" s="2" t="s">
        <v>241</v>
      </c>
      <c r="B1217" s="2" t="s">
        <v>242</v>
      </c>
      <c r="C1217" s="2">
        <v>42.360599999999998</v>
      </c>
      <c r="D1217" s="2">
        <v>-71.010599999999997</v>
      </c>
      <c r="E1217" s="2">
        <v>43</v>
      </c>
      <c r="F1217" s="2">
        <v>0</v>
      </c>
      <c r="G1217" s="4" t="str">
        <f t="shared" si="90"/>
        <v>NO</v>
      </c>
      <c r="H1217" s="4" t="str">
        <f t="shared" si="91"/>
        <v>TEMPLADO</v>
      </c>
      <c r="I1217" s="4" t="str">
        <f t="shared" si="92"/>
        <v>NINGUNO</v>
      </c>
      <c r="J1217" s="4" t="str">
        <f t="shared" si="93"/>
        <v>SECO</v>
      </c>
      <c r="K1217" s="95" t="b">
        <f t="shared" si="94"/>
        <v>0</v>
      </c>
    </row>
    <row r="1218" spans="1:11">
      <c r="A1218" s="2" t="s">
        <v>241</v>
      </c>
      <c r="B1218" s="2" t="s">
        <v>242</v>
      </c>
      <c r="C1218" s="2">
        <v>42.360599999999998</v>
      </c>
      <c r="D1218" s="2">
        <v>-71.010599999999997</v>
      </c>
      <c r="E1218" s="2">
        <v>42</v>
      </c>
      <c r="F1218" s="2">
        <v>0</v>
      </c>
      <c r="G1218" s="4" t="str">
        <f t="shared" si="90"/>
        <v>NO</v>
      </c>
      <c r="H1218" s="4" t="str">
        <f t="shared" si="91"/>
        <v>TEMPLADO</v>
      </c>
      <c r="I1218" s="4" t="str">
        <f t="shared" si="92"/>
        <v>NINGUNO</v>
      </c>
      <c r="J1218" s="4" t="str">
        <f t="shared" si="93"/>
        <v>SECO</v>
      </c>
      <c r="K1218" s="95" t="b">
        <f t="shared" si="94"/>
        <v>0</v>
      </c>
    </row>
    <row r="1219" spans="1:11">
      <c r="A1219" s="2" t="s">
        <v>241</v>
      </c>
      <c r="B1219" s="2" t="s">
        <v>242</v>
      </c>
      <c r="C1219" s="2">
        <v>42.360599999999998</v>
      </c>
      <c r="D1219" s="2">
        <v>-71.010599999999997</v>
      </c>
      <c r="E1219" s="2">
        <v>58</v>
      </c>
      <c r="F1219" s="2">
        <v>0</v>
      </c>
      <c r="G1219" s="4" t="str">
        <f t="shared" ref="G1219:G1282" si="95">IFERROR(IF(E1219&lt;32,"SI","NO"),"OTRO")</f>
        <v>NO</v>
      </c>
      <c r="H1219" s="4" t="str">
        <f t="shared" ref="H1219:H1282" si="96">IFERROR(IF(E1219&lt;40,"FRIO",IF(E1219&gt;80,"CALIENTE","TEMPLADO")),"OTRO")</f>
        <v>TEMPLADO</v>
      </c>
      <c r="I1219" s="4" t="str">
        <f t="shared" ref="I1219:I1282" si="97">IF(AND(F1219&gt;0,G1219="SI"),"NIEVE",IF(AND(F1219&gt;0,G1219="NO"),"LLUVIA","NINGUNO"))</f>
        <v>NINGUNO</v>
      </c>
      <c r="J1219" s="4" t="str">
        <f t="shared" ref="J1219:J1282" si="98">IF(F1219&lt;&gt;0,"HUMEDO","SECO")</f>
        <v>SECO</v>
      </c>
      <c r="K1219" s="95" t="b">
        <f t="shared" ref="K1219:K1282" si="99">OR(ISBLANK(E1219),ISERROR(E1219))</f>
        <v>0</v>
      </c>
    </row>
    <row r="1220" spans="1:11">
      <c r="A1220" s="2" t="s">
        <v>241</v>
      </c>
      <c r="B1220" s="2" t="s">
        <v>242</v>
      </c>
      <c r="C1220" s="2">
        <v>42.360599999999998</v>
      </c>
      <c r="D1220" s="2">
        <v>-71.010599999999997</v>
      </c>
      <c r="E1220" s="2">
        <v>48</v>
      </c>
      <c r="F1220" s="2">
        <v>0</v>
      </c>
      <c r="G1220" s="4" t="str">
        <f t="shared" si="95"/>
        <v>NO</v>
      </c>
      <c r="H1220" s="4" t="str">
        <f t="shared" si="96"/>
        <v>TEMPLADO</v>
      </c>
      <c r="I1220" s="4" t="str">
        <f t="shared" si="97"/>
        <v>NINGUNO</v>
      </c>
      <c r="J1220" s="4" t="str">
        <f t="shared" si="98"/>
        <v>SECO</v>
      </c>
      <c r="K1220" s="95" t="b">
        <f t="shared" si="99"/>
        <v>0</v>
      </c>
    </row>
    <row r="1221" spans="1:11">
      <c r="A1221" s="2" t="s">
        <v>241</v>
      </c>
      <c r="B1221" s="2" t="s">
        <v>242</v>
      </c>
      <c r="C1221" s="2">
        <v>42.360599999999998</v>
      </c>
      <c r="D1221" s="2">
        <v>-71.010599999999997</v>
      </c>
      <c r="E1221" s="2">
        <v>46</v>
      </c>
      <c r="F1221" s="2">
        <v>0</v>
      </c>
      <c r="G1221" s="4" t="str">
        <f t="shared" si="95"/>
        <v>NO</v>
      </c>
      <c r="H1221" s="4" t="str">
        <f t="shared" si="96"/>
        <v>TEMPLADO</v>
      </c>
      <c r="I1221" s="4" t="str">
        <f t="shared" si="97"/>
        <v>NINGUNO</v>
      </c>
      <c r="J1221" s="4" t="str">
        <f t="shared" si="98"/>
        <v>SECO</v>
      </c>
      <c r="K1221" s="95" t="b">
        <f t="shared" si="99"/>
        <v>0</v>
      </c>
    </row>
    <row r="1222" spans="1:11">
      <c r="A1222" s="2" t="s">
        <v>241</v>
      </c>
      <c r="B1222" s="2" t="s">
        <v>242</v>
      </c>
      <c r="C1222" s="2">
        <v>42.360599999999998</v>
      </c>
      <c r="D1222" s="2">
        <v>-71.010599999999997</v>
      </c>
      <c r="E1222" s="2">
        <v>48</v>
      </c>
      <c r="F1222" s="2">
        <v>0</v>
      </c>
      <c r="G1222" s="4" t="str">
        <f t="shared" si="95"/>
        <v>NO</v>
      </c>
      <c r="H1222" s="4" t="str">
        <f t="shared" si="96"/>
        <v>TEMPLADO</v>
      </c>
      <c r="I1222" s="4" t="str">
        <f t="shared" si="97"/>
        <v>NINGUNO</v>
      </c>
      <c r="J1222" s="4" t="str">
        <f t="shared" si="98"/>
        <v>SECO</v>
      </c>
      <c r="K1222" s="95" t="b">
        <f t="shared" si="99"/>
        <v>0</v>
      </c>
    </row>
    <row r="1223" spans="1:11">
      <c r="A1223" s="2" t="s">
        <v>241</v>
      </c>
      <c r="B1223" s="2" t="s">
        <v>242</v>
      </c>
      <c r="C1223" s="2">
        <v>42.360599999999998</v>
      </c>
      <c r="D1223" s="2">
        <v>-71.010599999999997</v>
      </c>
      <c r="E1223" s="2">
        <v>46</v>
      </c>
      <c r="F1223" s="2">
        <v>0</v>
      </c>
      <c r="G1223" s="4" t="str">
        <f t="shared" si="95"/>
        <v>NO</v>
      </c>
      <c r="H1223" s="4" t="str">
        <f t="shared" si="96"/>
        <v>TEMPLADO</v>
      </c>
      <c r="I1223" s="4" t="str">
        <f t="shared" si="97"/>
        <v>NINGUNO</v>
      </c>
      <c r="J1223" s="4" t="str">
        <f t="shared" si="98"/>
        <v>SECO</v>
      </c>
      <c r="K1223" s="95" t="b">
        <f t="shared" si="99"/>
        <v>0</v>
      </c>
    </row>
    <row r="1224" spans="1:11">
      <c r="A1224" s="2" t="s">
        <v>241</v>
      </c>
      <c r="B1224" s="2" t="s">
        <v>242</v>
      </c>
      <c r="C1224" s="2">
        <v>42.360599999999998</v>
      </c>
      <c r="D1224" s="2">
        <v>-71.010599999999997</v>
      </c>
      <c r="E1224" s="2">
        <v>42</v>
      </c>
      <c r="F1224" s="2">
        <v>0</v>
      </c>
      <c r="G1224" s="4" t="str">
        <f t="shared" si="95"/>
        <v>NO</v>
      </c>
      <c r="H1224" s="4" t="str">
        <f t="shared" si="96"/>
        <v>TEMPLADO</v>
      </c>
      <c r="I1224" s="4" t="str">
        <f t="shared" si="97"/>
        <v>NINGUNO</v>
      </c>
      <c r="J1224" s="4" t="str">
        <f t="shared" si="98"/>
        <v>SECO</v>
      </c>
      <c r="K1224" s="95" t="b">
        <f t="shared" si="99"/>
        <v>0</v>
      </c>
    </row>
    <row r="1225" spans="1:11">
      <c r="A1225" s="2" t="s">
        <v>241</v>
      </c>
      <c r="B1225" s="2" t="s">
        <v>242</v>
      </c>
      <c r="C1225" s="2">
        <v>42.360599999999998</v>
      </c>
      <c r="D1225" s="2">
        <v>-71.010599999999997</v>
      </c>
      <c r="E1225" s="2">
        <v>43</v>
      </c>
      <c r="F1225" s="2">
        <v>94</v>
      </c>
      <c r="G1225" s="4" t="str">
        <f t="shared" si="95"/>
        <v>NO</v>
      </c>
      <c r="H1225" s="4" t="str">
        <f t="shared" si="96"/>
        <v>TEMPLADO</v>
      </c>
      <c r="I1225" s="4" t="str">
        <f t="shared" si="97"/>
        <v>LLUVIA</v>
      </c>
      <c r="J1225" s="4" t="str">
        <f t="shared" si="98"/>
        <v>HUMEDO</v>
      </c>
      <c r="K1225" s="95" t="b">
        <f t="shared" si="99"/>
        <v>0</v>
      </c>
    </row>
    <row r="1226" spans="1:11">
      <c r="A1226" s="2" t="s">
        <v>241</v>
      </c>
      <c r="B1226" s="2" t="s">
        <v>242</v>
      </c>
      <c r="C1226" s="2">
        <v>42.360599999999998</v>
      </c>
      <c r="D1226" s="2">
        <v>-71.010599999999997</v>
      </c>
      <c r="E1226" s="2">
        <v>43</v>
      </c>
      <c r="F1226" s="2">
        <v>155</v>
      </c>
      <c r="G1226" s="4" t="str">
        <f t="shared" si="95"/>
        <v>NO</v>
      </c>
      <c r="H1226" s="4" t="str">
        <f t="shared" si="96"/>
        <v>TEMPLADO</v>
      </c>
      <c r="I1226" s="4" t="str">
        <f t="shared" si="97"/>
        <v>LLUVIA</v>
      </c>
      <c r="J1226" s="4" t="str">
        <f t="shared" si="98"/>
        <v>HUMEDO</v>
      </c>
      <c r="K1226" s="95" t="b">
        <f t="shared" si="99"/>
        <v>0</v>
      </c>
    </row>
    <row r="1227" spans="1:11">
      <c r="A1227" s="2" t="s">
        <v>241</v>
      </c>
      <c r="B1227" s="2" t="s">
        <v>242</v>
      </c>
      <c r="C1227" s="2">
        <v>42.360599999999998</v>
      </c>
      <c r="D1227" s="2">
        <v>-71.010599999999997</v>
      </c>
      <c r="E1227" s="2">
        <v>45</v>
      </c>
      <c r="F1227" s="2">
        <v>15</v>
      </c>
      <c r="G1227" s="4" t="str">
        <f t="shared" si="95"/>
        <v>NO</v>
      </c>
      <c r="H1227" s="4" t="str">
        <f t="shared" si="96"/>
        <v>TEMPLADO</v>
      </c>
      <c r="I1227" s="4" t="str">
        <f t="shared" si="97"/>
        <v>LLUVIA</v>
      </c>
      <c r="J1227" s="4" t="str">
        <f t="shared" si="98"/>
        <v>HUMEDO</v>
      </c>
      <c r="K1227" s="95" t="b">
        <f t="shared" si="99"/>
        <v>0</v>
      </c>
    </row>
    <row r="1228" spans="1:11">
      <c r="A1228" s="2" t="s">
        <v>241</v>
      </c>
      <c r="B1228" s="2" t="s">
        <v>242</v>
      </c>
      <c r="C1228" s="2">
        <v>42.360599999999998</v>
      </c>
      <c r="D1228" s="2">
        <v>-71.010599999999997</v>
      </c>
      <c r="E1228" s="2">
        <v>56</v>
      </c>
      <c r="F1228" s="2">
        <v>5</v>
      </c>
      <c r="G1228" s="4" t="str">
        <f t="shared" si="95"/>
        <v>NO</v>
      </c>
      <c r="H1228" s="4" t="str">
        <f t="shared" si="96"/>
        <v>TEMPLADO</v>
      </c>
      <c r="I1228" s="4" t="str">
        <f t="shared" si="97"/>
        <v>LLUVIA</v>
      </c>
      <c r="J1228" s="4" t="str">
        <f t="shared" si="98"/>
        <v>HUMEDO</v>
      </c>
      <c r="K1228" s="95" t="b">
        <f t="shared" si="99"/>
        <v>0</v>
      </c>
    </row>
    <row r="1229" spans="1:11">
      <c r="A1229" s="2" t="s">
        <v>241</v>
      </c>
      <c r="B1229" s="2" t="s">
        <v>242</v>
      </c>
      <c r="C1229" s="2">
        <v>42.360599999999998</v>
      </c>
      <c r="D1229" s="2">
        <v>-71.010599999999997</v>
      </c>
      <c r="E1229" s="2">
        <v>43</v>
      </c>
      <c r="F1229" s="2">
        <v>10</v>
      </c>
      <c r="G1229" s="4" t="str">
        <f t="shared" si="95"/>
        <v>NO</v>
      </c>
      <c r="H1229" s="4" t="str">
        <f t="shared" si="96"/>
        <v>TEMPLADO</v>
      </c>
      <c r="I1229" s="4" t="str">
        <f t="shared" si="97"/>
        <v>LLUVIA</v>
      </c>
      <c r="J1229" s="4" t="str">
        <f t="shared" si="98"/>
        <v>HUMEDO</v>
      </c>
      <c r="K1229" s="95" t="b">
        <f t="shared" si="99"/>
        <v>0</v>
      </c>
    </row>
    <row r="1230" spans="1:11">
      <c r="A1230" s="2" t="s">
        <v>241</v>
      </c>
      <c r="B1230" s="2" t="s">
        <v>242</v>
      </c>
      <c r="C1230" s="2">
        <v>42.360599999999998</v>
      </c>
      <c r="D1230" s="2">
        <v>-71.010599999999997</v>
      </c>
      <c r="E1230" s="2">
        <v>50</v>
      </c>
      <c r="F1230" s="2">
        <v>0</v>
      </c>
      <c r="G1230" s="4" t="str">
        <f t="shared" si="95"/>
        <v>NO</v>
      </c>
      <c r="H1230" s="4" t="str">
        <f t="shared" si="96"/>
        <v>TEMPLADO</v>
      </c>
      <c r="I1230" s="4" t="str">
        <f t="shared" si="97"/>
        <v>NINGUNO</v>
      </c>
      <c r="J1230" s="4" t="str">
        <f t="shared" si="98"/>
        <v>SECO</v>
      </c>
      <c r="K1230" s="95" t="b">
        <f t="shared" si="99"/>
        <v>0</v>
      </c>
    </row>
    <row r="1231" spans="1:11">
      <c r="A1231" s="2" t="s">
        <v>241</v>
      </c>
      <c r="B1231" s="2" t="s">
        <v>242</v>
      </c>
      <c r="C1231" s="2">
        <v>42.360599999999998</v>
      </c>
      <c r="D1231" s="2">
        <v>-71.010599999999997</v>
      </c>
      <c r="E1231" s="2">
        <v>52</v>
      </c>
      <c r="F1231" s="2">
        <v>0</v>
      </c>
      <c r="G1231" s="4" t="str">
        <f t="shared" si="95"/>
        <v>NO</v>
      </c>
      <c r="H1231" s="4" t="str">
        <f t="shared" si="96"/>
        <v>TEMPLADO</v>
      </c>
      <c r="I1231" s="4" t="str">
        <f t="shared" si="97"/>
        <v>NINGUNO</v>
      </c>
      <c r="J1231" s="4" t="str">
        <f t="shared" si="98"/>
        <v>SECO</v>
      </c>
      <c r="K1231" s="95" t="b">
        <f t="shared" si="99"/>
        <v>0</v>
      </c>
    </row>
    <row r="1232" spans="1:11">
      <c r="A1232" s="2" t="s">
        <v>241</v>
      </c>
      <c r="B1232" s="2" t="s">
        <v>242</v>
      </c>
      <c r="C1232" s="2">
        <v>42.360599999999998</v>
      </c>
      <c r="D1232" s="2">
        <v>-71.010599999999997</v>
      </c>
      <c r="E1232" s="2">
        <v>55</v>
      </c>
      <c r="F1232" s="2">
        <v>0</v>
      </c>
      <c r="G1232" s="4" t="str">
        <f t="shared" si="95"/>
        <v>NO</v>
      </c>
      <c r="H1232" s="4" t="str">
        <f t="shared" si="96"/>
        <v>TEMPLADO</v>
      </c>
      <c r="I1232" s="4" t="str">
        <f t="shared" si="97"/>
        <v>NINGUNO</v>
      </c>
      <c r="J1232" s="4" t="str">
        <f t="shared" si="98"/>
        <v>SECO</v>
      </c>
      <c r="K1232" s="95" t="b">
        <f t="shared" si="99"/>
        <v>0</v>
      </c>
    </row>
    <row r="1233" spans="1:11">
      <c r="A1233" s="2" t="s">
        <v>241</v>
      </c>
      <c r="B1233" s="2" t="s">
        <v>242</v>
      </c>
      <c r="C1233" s="2">
        <v>42.360599999999998</v>
      </c>
      <c r="D1233" s="2">
        <v>-71.010599999999997</v>
      </c>
      <c r="E1233" s="2">
        <v>51</v>
      </c>
      <c r="F1233" s="2">
        <v>0</v>
      </c>
      <c r="G1233" s="4" t="str">
        <f t="shared" si="95"/>
        <v>NO</v>
      </c>
      <c r="H1233" s="4" t="str">
        <f t="shared" si="96"/>
        <v>TEMPLADO</v>
      </c>
      <c r="I1233" s="4" t="str">
        <f t="shared" si="97"/>
        <v>NINGUNO</v>
      </c>
      <c r="J1233" s="4" t="str">
        <f t="shared" si="98"/>
        <v>SECO</v>
      </c>
      <c r="K1233" s="95" t="b">
        <f t="shared" si="99"/>
        <v>0</v>
      </c>
    </row>
    <row r="1234" spans="1:11">
      <c r="A1234" s="2" t="s">
        <v>241</v>
      </c>
      <c r="B1234" s="2" t="s">
        <v>242</v>
      </c>
      <c r="C1234" s="2">
        <v>42.360599999999998</v>
      </c>
      <c r="D1234" s="2">
        <v>-71.010599999999997</v>
      </c>
      <c r="E1234" s="2">
        <v>50</v>
      </c>
      <c r="F1234" s="2">
        <v>0</v>
      </c>
      <c r="G1234" s="4" t="str">
        <f t="shared" si="95"/>
        <v>NO</v>
      </c>
      <c r="H1234" s="4" t="str">
        <f t="shared" si="96"/>
        <v>TEMPLADO</v>
      </c>
      <c r="I1234" s="4" t="str">
        <f t="shared" si="97"/>
        <v>NINGUNO</v>
      </c>
      <c r="J1234" s="4" t="str">
        <f t="shared" si="98"/>
        <v>SECO</v>
      </c>
      <c r="K1234" s="95" t="b">
        <f t="shared" si="99"/>
        <v>0</v>
      </c>
    </row>
    <row r="1235" spans="1:11">
      <c r="A1235" s="2" t="s">
        <v>241</v>
      </c>
      <c r="B1235" s="2" t="s">
        <v>242</v>
      </c>
      <c r="C1235" s="2">
        <v>42.360599999999998</v>
      </c>
      <c r="D1235" s="2">
        <v>-71.010599999999997</v>
      </c>
      <c r="E1235" s="2">
        <v>43</v>
      </c>
      <c r="F1235" s="2">
        <v>0</v>
      </c>
      <c r="G1235" s="4" t="str">
        <f t="shared" si="95"/>
        <v>NO</v>
      </c>
      <c r="H1235" s="4" t="str">
        <f t="shared" si="96"/>
        <v>TEMPLADO</v>
      </c>
      <c r="I1235" s="4" t="str">
        <f t="shared" si="97"/>
        <v>NINGUNO</v>
      </c>
      <c r="J1235" s="4" t="str">
        <f t="shared" si="98"/>
        <v>SECO</v>
      </c>
      <c r="K1235" s="95" t="b">
        <f t="shared" si="99"/>
        <v>0</v>
      </c>
    </row>
    <row r="1236" spans="1:11">
      <c r="A1236" s="2" t="s">
        <v>241</v>
      </c>
      <c r="B1236" s="2" t="s">
        <v>242</v>
      </c>
      <c r="C1236" s="2">
        <v>42.360599999999998</v>
      </c>
      <c r="D1236" s="2">
        <v>-71.010599999999997</v>
      </c>
      <c r="E1236" s="2">
        <v>41</v>
      </c>
      <c r="F1236" s="2">
        <v>43</v>
      </c>
      <c r="G1236" s="4" t="str">
        <f t="shared" si="95"/>
        <v>NO</v>
      </c>
      <c r="H1236" s="4" t="str">
        <f t="shared" si="96"/>
        <v>TEMPLADO</v>
      </c>
      <c r="I1236" s="4" t="str">
        <f t="shared" si="97"/>
        <v>LLUVIA</v>
      </c>
      <c r="J1236" s="4" t="str">
        <f t="shared" si="98"/>
        <v>HUMEDO</v>
      </c>
      <c r="K1236" s="95" t="b">
        <f t="shared" si="99"/>
        <v>0</v>
      </c>
    </row>
    <row r="1237" spans="1:11">
      <c r="A1237" s="2" t="s">
        <v>241</v>
      </c>
      <c r="B1237" s="2" t="s">
        <v>242</v>
      </c>
      <c r="C1237" s="2">
        <v>42.360599999999998</v>
      </c>
      <c r="D1237" s="2">
        <v>-71.010599999999997</v>
      </c>
      <c r="E1237" s="2">
        <v>51</v>
      </c>
      <c r="F1237" s="2">
        <v>10</v>
      </c>
      <c r="G1237" s="4" t="str">
        <f t="shared" si="95"/>
        <v>NO</v>
      </c>
      <c r="H1237" s="4" t="str">
        <f t="shared" si="96"/>
        <v>TEMPLADO</v>
      </c>
      <c r="I1237" s="4" t="str">
        <f t="shared" si="97"/>
        <v>LLUVIA</v>
      </c>
      <c r="J1237" s="4" t="str">
        <f t="shared" si="98"/>
        <v>HUMEDO</v>
      </c>
      <c r="K1237" s="95" t="b">
        <f t="shared" si="99"/>
        <v>0</v>
      </c>
    </row>
    <row r="1238" spans="1:11">
      <c r="A1238" s="2" t="s">
        <v>241</v>
      </c>
      <c r="B1238" s="2" t="s">
        <v>242</v>
      </c>
      <c r="C1238" s="2">
        <v>42.360599999999998</v>
      </c>
      <c r="D1238" s="2">
        <v>-71.010599999999997</v>
      </c>
      <c r="E1238" s="2">
        <v>57</v>
      </c>
      <c r="F1238" s="2">
        <v>3</v>
      </c>
      <c r="G1238" s="4" t="str">
        <f t="shared" si="95"/>
        <v>NO</v>
      </c>
      <c r="H1238" s="4" t="str">
        <f t="shared" si="96"/>
        <v>TEMPLADO</v>
      </c>
      <c r="I1238" s="4" t="str">
        <f t="shared" si="97"/>
        <v>LLUVIA</v>
      </c>
      <c r="J1238" s="4" t="str">
        <f t="shared" si="98"/>
        <v>HUMEDO</v>
      </c>
      <c r="K1238" s="95" t="b">
        <f t="shared" si="99"/>
        <v>0</v>
      </c>
    </row>
    <row r="1239" spans="1:11">
      <c r="A1239" s="2" t="s">
        <v>241</v>
      </c>
      <c r="B1239" s="2" t="s">
        <v>242</v>
      </c>
      <c r="C1239" s="2">
        <v>42.360599999999998</v>
      </c>
      <c r="D1239" s="2">
        <v>-71.010599999999997</v>
      </c>
      <c r="E1239" s="2">
        <v>57</v>
      </c>
      <c r="F1239" s="2">
        <v>13</v>
      </c>
      <c r="G1239" s="4" t="str">
        <f t="shared" si="95"/>
        <v>NO</v>
      </c>
      <c r="H1239" s="4" t="str">
        <f t="shared" si="96"/>
        <v>TEMPLADO</v>
      </c>
      <c r="I1239" s="4" t="str">
        <f t="shared" si="97"/>
        <v>LLUVIA</v>
      </c>
      <c r="J1239" s="4" t="str">
        <f t="shared" si="98"/>
        <v>HUMEDO</v>
      </c>
      <c r="K1239" s="95" t="b">
        <f t="shared" si="99"/>
        <v>0</v>
      </c>
    </row>
    <row r="1240" spans="1:11">
      <c r="A1240" s="2" t="s">
        <v>241</v>
      </c>
      <c r="B1240" s="2" t="s">
        <v>242</v>
      </c>
      <c r="C1240" s="2">
        <v>42.360599999999998</v>
      </c>
      <c r="D1240" s="2">
        <v>-71.010599999999997</v>
      </c>
      <c r="E1240" s="2">
        <v>42</v>
      </c>
      <c r="F1240" s="2">
        <v>13</v>
      </c>
      <c r="G1240" s="4" t="str">
        <f t="shared" si="95"/>
        <v>NO</v>
      </c>
      <c r="H1240" s="4" t="str">
        <f t="shared" si="96"/>
        <v>TEMPLADO</v>
      </c>
      <c r="I1240" s="4" t="str">
        <f t="shared" si="97"/>
        <v>LLUVIA</v>
      </c>
      <c r="J1240" s="4" t="str">
        <f t="shared" si="98"/>
        <v>HUMEDO</v>
      </c>
      <c r="K1240" s="95" t="b">
        <f t="shared" si="99"/>
        <v>0</v>
      </c>
    </row>
    <row r="1241" spans="1:11">
      <c r="A1241" s="2" t="s">
        <v>241</v>
      </c>
      <c r="B1241" s="2" t="s">
        <v>242</v>
      </c>
      <c r="C1241" s="2">
        <v>42.360599999999998</v>
      </c>
      <c r="D1241" s="2">
        <v>-71.010599999999997</v>
      </c>
      <c r="E1241" s="2">
        <v>49</v>
      </c>
      <c r="F1241" s="2">
        <v>145</v>
      </c>
      <c r="G1241" s="4" t="str">
        <f t="shared" si="95"/>
        <v>NO</v>
      </c>
      <c r="H1241" s="4" t="str">
        <f t="shared" si="96"/>
        <v>TEMPLADO</v>
      </c>
      <c r="I1241" s="4" t="str">
        <f t="shared" si="97"/>
        <v>LLUVIA</v>
      </c>
      <c r="J1241" s="4" t="str">
        <f t="shared" si="98"/>
        <v>HUMEDO</v>
      </c>
      <c r="K1241" s="95" t="b">
        <f t="shared" si="99"/>
        <v>0</v>
      </c>
    </row>
    <row r="1242" spans="1:11">
      <c r="A1242" s="2" t="s">
        <v>241</v>
      </c>
      <c r="B1242" s="2" t="s">
        <v>242</v>
      </c>
      <c r="C1242" s="2">
        <v>42.360599999999998</v>
      </c>
      <c r="D1242" s="2">
        <v>-71.010599999999997</v>
      </c>
      <c r="E1242" s="2">
        <v>44</v>
      </c>
      <c r="F1242" s="2">
        <v>86</v>
      </c>
      <c r="G1242" s="4" t="str">
        <f t="shared" si="95"/>
        <v>NO</v>
      </c>
      <c r="H1242" s="4" t="str">
        <f t="shared" si="96"/>
        <v>TEMPLADO</v>
      </c>
      <c r="I1242" s="4" t="str">
        <f t="shared" si="97"/>
        <v>LLUVIA</v>
      </c>
      <c r="J1242" s="4" t="str">
        <f t="shared" si="98"/>
        <v>HUMEDO</v>
      </c>
      <c r="K1242" s="95" t="b">
        <f t="shared" si="99"/>
        <v>0</v>
      </c>
    </row>
    <row r="1243" spans="1:11">
      <c r="A1243" s="2" t="s">
        <v>241</v>
      </c>
      <c r="B1243" s="2" t="s">
        <v>242</v>
      </c>
      <c r="C1243" s="2">
        <v>42.360599999999998</v>
      </c>
      <c r="D1243" s="2">
        <v>-71.010599999999997</v>
      </c>
      <c r="E1243" s="2">
        <v>60</v>
      </c>
      <c r="F1243" s="2">
        <v>13</v>
      </c>
      <c r="G1243" s="4" t="str">
        <f t="shared" si="95"/>
        <v>NO</v>
      </c>
      <c r="H1243" s="4" t="str">
        <f t="shared" si="96"/>
        <v>TEMPLADO</v>
      </c>
      <c r="I1243" s="4" t="str">
        <f t="shared" si="97"/>
        <v>LLUVIA</v>
      </c>
      <c r="J1243" s="4" t="str">
        <f t="shared" si="98"/>
        <v>HUMEDO</v>
      </c>
      <c r="K1243" s="95" t="b">
        <f t="shared" si="99"/>
        <v>0</v>
      </c>
    </row>
    <row r="1244" spans="1:11">
      <c r="A1244" s="2" t="s">
        <v>241</v>
      </c>
      <c r="B1244" s="2" t="s">
        <v>242</v>
      </c>
      <c r="C1244" s="2">
        <v>42.360599999999998</v>
      </c>
      <c r="D1244" s="2">
        <v>-71.010599999999997</v>
      </c>
      <c r="E1244" s="2">
        <v>42</v>
      </c>
      <c r="F1244" s="2">
        <v>0</v>
      </c>
      <c r="G1244" s="4" t="str">
        <f t="shared" si="95"/>
        <v>NO</v>
      </c>
      <c r="H1244" s="4" t="str">
        <f t="shared" si="96"/>
        <v>TEMPLADO</v>
      </c>
      <c r="I1244" s="4" t="str">
        <f t="shared" si="97"/>
        <v>NINGUNO</v>
      </c>
      <c r="J1244" s="4" t="str">
        <f t="shared" si="98"/>
        <v>SECO</v>
      </c>
      <c r="K1244" s="95" t="b">
        <f t="shared" si="99"/>
        <v>0</v>
      </c>
    </row>
    <row r="1245" spans="1:11">
      <c r="A1245" s="2" t="s">
        <v>241</v>
      </c>
      <c r="B1245" s="2" t="s">
        <v>242</v>
      </c>
      <c r="C1245" s="2">
        <v>42.360599999999998</v>
      </c>
      <c r="D1245" s="2">
        <v>-71.010599999999997</v>
      </c>
      <c r="E1245" s="2">
        <v>52</v>
      </c>
      <c r="F1245" s="2">
        <v>0</v>
      </c>
      <c r="G1245" s="4" t="str">
        <f t="shared" si="95"/>
        <v>NO</v>
      </c>
      <c r="H1245" s="4" t="str">
        <f t="shared" si="96"/>
        <v>TEMPLADO</v>
      </c>
      <c r="I1245" s="4" t="str">
        <f t="shared" si="97"/>
        <v>NINGUNO</v>
      </c>
      <c r="J1245" s="4" t="str">
        <f t="shared" si="98"/>
        <v>SECO</v>
      </c>
      <c r="K1245" s="95" t="b">
        <f t="shared" si="99"/>
        <v>0</v>
      </c>
    </row>
    <row r="1246" spans="1:11">
      <c r="A1246" s="2" t="s">
        <v>241</v>
      </c>
      <c r="B1246" s="2" t="s">
        <v>242</v>
      </c>
      <c r="C1246" s="2">
        <v>42.360599999999998</v>
      </c>
      <c r="D1246" s="2">
        <v>-71.010599999999997</v>
      </c>
      <c r="E1246" s="2">
        <v>40</v>
      </c>
      <c r="F1246" s="2">
        <v>213</v>
      </c>
      <c r="G1246" s="4" t="str">
        <f t="shared" si="95"/>
        <v>NO</v>
      </c>
      <c r="H1246" s="4" t="str">
        <f t="shared" si="96"/>
        <v>TEMPLADO</v>
      </c>
      <c r="I1246" s="4" t="str">
        <f t="shared" si="97"/>
        <v>LLUVIA</v>
      </c>
      <c r="J1246" s="4" t="str">
        <f t="shared" si="98"/>
        <v>HUMEDO</v>
      </c>
      <c r="K1246" s="95" t="b">
        <f t="shared" si="99"/>
        <v>0</v>
      </c>
    </row>
    <row r="1247" spans="1:11">
      <c r="A1247" s="2" t="s">
        <v>241</v>
      </c>
      <c r="B1247" s="2" t="s">
        <v>242</v>
      </c>
      <c r="C1247" s="2">
        <v>42.360599999999998</v>
      </c>
      <c r="D1247" s="2">
        <v>-71.010599999999997</v>
      </c>
      <c r="E1247" s="2">
        <v>53</v>
      </c>
      <c r="F1247" s="2">
        <v>0</v>
      </c>
      <c r="G1247" s="4" t="str">
        <f t="shared" si="95"/>
        <v>NO</v>
      </c>
      <c r="H1247" s="4" t="str">
        <f t="shared" si="96"/>
        <v>TEMPLADO</v>
      </c>
      <c r="I1247" s="4" t="str">
        <f t="shared" si="97"/>
        <v>NINGUNO</v>
      </c>
      <c r="J1247" s="4" t="str">
        <f t="shared" si="98"/>
        <v>SECO</v>
      </c>
      <c r="K1247" s="95" t="b">
        <f t="shared" si="99"/>
        <v>0</v>
      </c>
    </row>
    <row r="1248" spans="1:11">
      <c r="A1248" s="2" t="s">
        <v>241</v>
      </c>
      <c r="B1248" s="2" t="s">
        <v>242</v>
      </c>
      <c r="C1248" s="2">
        <v>42.360599999999998</v>
      </c>
      <c r="D1248" s="2">
        <v>-71.010599999999997</v>
      </c>
      <c r="E1248" s="2">
        <v>54</v>
      </c>
      <c r="F1248" s="2">
        <v>0</v>
      </c>
      <c r="G1248" s="4" t="str">
        <f t="shared" si="95"/>
        <v>NO</v>
      </c>
      <c r="H1248" s="4" t="str">
        <f t="shared" si="96"/>
        <v>TEMPLADO</v>
      </c>
      <c r="I1248" s="4" t="str">
        <f t="shared" si="97"/>
        <v>NINGUNO</v>
      </c>
      <c r="J1248" s="4" t="str">
        <f t="shared" si="98"/>
        <v>SECO</v>
      </c>
      <c r="K1248" s="95" t="b">
        <f t="shared" si="99"/>
        <v>0</v>
      </c>
    </row>
    <row r="1249" spans="1:11">
      <c r="A1249" s="2" t="s">
        <v>241</v>
      </c>
      <c r="B1249" s="2" t="s">
        <v>242</v>
      </c>
      <c r="C1249" s="2">
        <v>42.360599999999998</v>
      </c>
      <c r="D1249" s="2">
        <v>-71.010599999999997</v>
      </c>
      <c r="E1249" s="2">
        <v>79</v>
      </c>
      <c r="F1249" s="2">
        <v>0</v>
      </c>
      <c r="G1249" s="4" t="str">
        <f t="shared" si="95"/>
        <v>NO</v>
      </c>
      <c r="H1249" s="4" t="str">
        <f t="shared" si="96"/>
        <v>TEMPLADO</v>
      </c>
      <c r="I1249" s="4" t="str">
        <f t="shared" si="97"/>
        <v>NINGUNO</v>
      </c>
      <c r="J1249" s="4" t="str">
        <f t="shared" si="98"/>
        <v>SECO</v>
      </c>
      <c r="K1249" s="95" t="b">
        <f t="shared" si="99"/>
        <v>0</v>
      </c>
    </row>
    <row r="1250" spans="1:11">
      <c r="A1250" s="2" t="s">
        <v>241</v>
      </c>
      <c r="B1250" s="2" t="s">
        <v>242</v>
      </c>
      <c r="C1250" s="2">
        <v>42.360599999999998</v>
      </c>
      <c r="D1250" s="2">
        <v>-71.010599999999997</v>
      </c>
      <c r="E1250" s="2">
        <v>88</v>
      </c>
      <c r="F1250" s="2">
        <v>0</v>
      </c>
      <c r="G1250" s="4" t="str">
        <f t="shared" si="95"/>
        <v>NO</v>
      </c>
      <c r="H1250" s="4" t="str">
        <f t="shared" si="96"/>
        <v>CALIENTE</v>
      </c>
      <c r="I1250" s="4" t="str">
        <f t="shared" si="97"/>
        <v>NINGUNO</v>
      </c>
      <c r="J1250" s="4" t="str">
        <f t="shared" si="98"/>
        <v>SECO</v>
      </c>
      <c r="K1250" s="95" t="b">
        <f t="shared" si="99"/>
        <v>0</v>
      </c>
    </row>
    <row r="1251" spans="1:11">
      <c r="A1251" s="2" t="s">
        <v>241</v>
      </c>
      <c r="B1251" s="2" t="s">
        <v>242</v>
      </c>
      <c r="C1251" s="2">
        <v>42.360599999999998</v>
      </c>
      <c r="D1251" s="2">
        <v>-71.010599999999997</v>
      </c>
      <c r="E1251" s="2">
        <v>69</v>
      </c>
      <c r="F1251" s="2">
        <v>180</v>
      </c>
      <c r="G1251" s="4" t="str">
        <f t="shared" si="95"/>
        <v>NO</v>
      </c>
      <c r="H1251" s="4" t="str">
        <f t="shared" si="96"/>
        <v>TEMPLADO</v>
      </c>
      <c r="I1251" s="4" t="str">
        <f t="shared" si="97"/>
        <v>LLUVIA</v>
      </c>
      <c r="J1251" s="4" t="str">
        <f t="shared" si="98"/>
        <v>HUMEDO</v>
      </c>
      <c r="K1251" s="95" t="b">
        <f t="shared" si="99"/>
        <v>0</v>
      </c>
    </row>
    <row r="1252" spans="1:11">
      <c r="A1252" s="2" t="s">
        <v>241</v>
      </c>
      <c r="B1252" s="2" t="s">
        <v>242</v>
      </c>
      <c r="C1252" s="2">
        <v>42.360599999999998</v>
      </c>
      <c r="D1252" s="2">
        <v>-71.010599999999997</v>
      </c>
      <c r="E1252" s="2">
        <v>88</v>
      </c>
      <c r="F1252" s="2">
        <v>0</v>
      </c>
      <c r="G1252" s="4" t="str">
        <f t="shared" si="95"/>
        <v>NO</v>
      </c>
      <c r="H1252" s="4" t="str">
        <f t="shared" si="96"/>
        <v>CALIENTE</v>
      </c>
      <c r="I1252" s="4" t="str">
        <f t="shared" si="97"/>
        <v>NINGUNO</v>
      </c>
      <c r="J1252" s="4" t="str">
        <f t="shared" si="98"/>
        <v>SECO</v>
      </c>
      <c r="K1252" s="95" t="b">
        <f t="shared" si="99"/>
        <v>0</v>
      </c>
    </row>
    <row r="1253" spans="1:11">
      <c r="A1253" s="2" t="s">
        <v>241</v>
      </c>
      <c r="B1253" s="2" t="s">
        <v>242</v>
      </c>
      <c r="C1253" s="2">
        <v>42.360599999999998</v>
      </c>
      <c r="D1253" s="2">
        <v>-71.010599999999997</v>
      </c>
      <c r="E1253" s="2">
        <v>73</v>
      </c>
      <c r="F1253" s="2">
        <v>0</v>
      </c>
      <c r="G1253" s="4" t="str">
        <f t="shared" si="95"/>
        <v>NO</v>
      </c>
      <c r="H1253" s="4" t="str">
        <f t="shared" si="96"/>
        <v>TEMPLADO</v>
      </c>
      <c r="I1253" s="4" t="str">
        <f t="shared" si="97"/>
        <v>NINGUNO</v>
      </c>
      <c r="J1253" s="4" t="str">
        <f t="shared" si="98"/>
        <v>SECO</v>
      </c>
      <c r="K1253" s="95" t="b">
        <f t="shared" si="99"/>
        <v>0</v>
      </c>
    </row>
    <row r="1254" spans="1:11">
      <c r="A1254" s="2" t="s">
        <v>241</v>
      </c>
      <c r="B1254" s="2" t="s">
        <v>242</v>
      </c>
      <c r="C1254" s="2">
        <v>42.360599999999998</v>
      </c>
      <c r="D1254" s="2">
        <v>-71.010599999999997</v>
      </c>
      <c r="E1254" s="2">
        <v>65</v>
      </c>
      <c r="F1254" s="2">
        <v>5</v>
      </c>
      <c r="G1254" s="4" t="str">
        <f t="shared" si="95"/>
        <v>NO</v>
      </c>
      <c r="H1254" s="4" t="str">
        <f t="shared" si="96"/>
        <v>TEMPLADO</v>
      </c>
      <c r="I1254" s="4" t="str">
        <f t="shared" si="97"/>
        <v>LLUVIA</v>
      </c>
      <c r="J1254" s="4" t="str">
        <f t="shared" si="98"/>
        <v>HUMEDO</v>
      </c>
      <c r="K1254" s="95" t="b">
        <f t="shared" si="99"/>
        <v>0</v>
      </c>
    </row>
    <row r="1255" spans="1:11">
      <c r="A1255" s="2" t="s">
        <v>241</v>
      </c>
      <c r="B1255" s="2" t="s">
        <v>242</v>
      </c>
      <c r="C1255" s="2">
        <v>42.360599999999998</v>
      </c>
      <c r="D1255" s="2">
        <v>-71.010599999999997</v>
      </c>
      <c r="E1255" s="2">
        <v>72</v>
      </c>
      <c r="F1255" s="2">
        <v>780</v>
      </c>
      <c r="G1255" s="4" t="str">
        <f t="shared" si="95"/>
        <v>NO</v>
      </c>
      <c r="H1255" s="4" t="str">
        <f t="shared" si="96"/>
        <v>TEMPLADO</v>
      </c>
      <c r="I1255" s="4" t="str">
        <f t="shared" si="97"/>
        <v>LLUVIA</v>
      </c>
      <c r="J1255" s="4" t="str">
        <f t="shared" si="98"/>
        <v>HUMEDO</v>
      </c>
      <c r="K1255" s="95" t="b">
        <f t="shared" si="99"/>
        <v>0</v>
      </c>
    </row>
    <row r="1256" spans="1:11">
      <c r="A1256" s="2" t="s">
        <v>241</v>
      </c>
      <c r="B1256" s="2" t="s">
        <v>242</v>
      </c>
      <c r="C1256" s="2">
        <v>42.360599999999998</v>
      </c>
      <c r="D1256" s="2">
        <v>-71.010599999999997</v>
      </c>
      <c r="E1256" s="2">
        <v>67</v>
      </c>
      <c r="F1256" s="2">
        <v>137</v>
      </c>
      <c r="G1256" s="4" t="str">
        <f t="shared" si="95"/>
        <v>NO</v>
      </c>
      <c r="H1256" s="4" t="str">
        <f t="shared" si="96"/>
        <v>TEMPLADO</v>
      </c>
      <c r="I1256" s="4" t="str">
        <f t="shared" si="97"/>
        <v>LLUVIA</v>
      </c>
      <c r="J1256" s="4" t="str">
        <f t="shared" si="98"/>
        <v>HUMEDO</v>
      </c>
      <c r="K1256" s="95" t="b">
        <f t="shared" si="99"/>
        <v>0</v>
      </c>
    </row>
    <row r="1257" spans="1:11">
      <c r="A1257" s="2" t="s">
        <v>241</v>
      </c>
      <c r="B1257" s="2" t="s">
        <v>242</v>
      </c>
      <c r="C1257" s="2">
        <v>42.360599999999998</v>
      </c>
      <c r="D1257" s="2">
        <v>-71.010599999999997</v>
      </c>
      <c r="E1257" s="2">
        <v>89</v>
      </c>
      <c r="F1257" s="2">
        <v>0</v>
      </c>
      <c r="G1257" s="4" t="str">
        <f t="shared" si="95"/>
        <v>NO</v>
      </c>
      <c r="H1257" s="4" t="str">
        <f t="shared" si="96"/>
        <v>CALIENTE</v>
      </c>
      <c r="I1257" s="4" t="str">
        <f t="shared" si="97"/>
        <v>NINGUNO</v>
      </c>
      <c r="J1257" s="4" t="str">
        <f t="shared" si="98"/>
        <v>SECO</v>
      </c>
      <c r="K1257" s="95" t="b">
        <f t="shared" si="99"/>
        <v>0</v>
      </c>
    </row>
    <row r="1258" spans="1:11">
      <c r="A1258" s="2" t="s">
        <v>241</v>
      </c>
      <c r="B1258" s="2" t="s">
        <v>242</v>
      </c>
      <c r="C1258" s="2">
        <v>42.360599999999998</v>
      </c>
      <c r="D1258" s="2">
        <v>-71.010599999999997</v>
      </c>
      <c r="E1258" s="2">
        <v>74</v>
      </c>
      <c r="F1258" s="2">
        <v>224</v>
      </c>
      <c r="G1258" s="4" t="str">
        <f t="shared" si="95"/>
        <v>NO</v>
      </c>
      <c r="H1258" s="4" t="str">
        <f t="shared" si="96"/>
        <v>TEMPLADO</v>
      </c>
      <c r="I1258" s="4" t="str">
        <f t="shared" si="97"/>
        <v>LLUVIA</v>
      </c>
      <c r="J1258" s="4" t="str">
        <f t="shared" si="98"/>
        <v>HUMEDO</v>
      </c>
      <c r="K1258" s="95" t="b">
        <f t="shared" si="99"/>
        <v>0</v>
      </c>
    </row>
    <row r="1259" spans="1:11">
      <c r="A1259" s="2" t="s">
        <v>241</v>
      </c>
      <c r="B1259" s="2" t="s">
        <v>242</v>
      </c>
      <c r="C1259" s="2">
        <v>42.360599999999998</v>
      </c>
      <c r="D1259" s="2">
        <v>-71.010599999999997</v>
      </c>
      <c r="E1259" s="2">
        <v>65</v>
      </c>
      <c r="F1259" s="2">
        <v>351</v>
      </c>
      <c r="G1259" s="4" t="str">
        <f t="shared" si="95"/>
        <v>NO</v>
      </c>
      <c r="H1259" s="4" t="str">
        <f t="shared" si="96"/>
        <v>TEMPLADO</v>
      </c>
      <c r="I1259" s="4" t="str">
        <f t="shared" si="97"/>
        <v>LLUVIA</v>
      </c>
      <c r="J1259" s="4" t="str">
        <f t="shared" si="98"/>
        <v>HUMEDO</v>
      </c>
      <c r="K1259" s="95" t="b">
        <f t="shared" si="99"/>
        <v>0</v>
      </c>
    </row>
    <row r="1260" spans="1:11">
      <c r="A1260" s="2" t="s">
        <v>241</v>
      </c>
      <c r="B1260" s="2" t="s">
        <v>242</v>
      </c>
      <c r="C1260" s="2">
        <v>42.360599999999998</v>
      </c>
      <c r="D1260" s="2">
        <v>-71.010599999999997</v>
      </c>
      <c r="E1260" s="2">
        <v>90</v>
      </c>
      <c r="F1260" s="2">
        <v>18</v>
      </c>
      <c r="G1260" s="4" t="str">
        <f t="shared" si="95"/>
        <v>NO</v>
      </c>
      <c r="H1260" s="4" t="str">
        <f t="shared" si="96"/>
        <v>CALIENTE</v>
      </c>
      <c r="I1260" s="4" t="str">
        <f t="shared" si="97"/>
        <v>LLUVIA</v>
      </c>
      <c r="J1260" s="4" t="str">
        <f t="shared" si="98"/>
        <v>HUMEDO</v>
      </c>
      <c r="K1260" s="95" t="b">
        <f t="shared" si="99"/>
        <v>0</v>
      </c>
    </row>
    <row r="1261" spans="1:11">
      <c r="A1261" s="2" t="s">
        <v>241</v>
      </c>
      <c r="B1261" s="2" t="s">
        <v>242</v>
      </c>
      <c r="C1261" s="2">
        <v>42.360599999999998</v>
      </c>
      <c r="D1261" s="2">
        <v>-71.010599999999997</v>
      </c>
      <c r="E1261" s="2">
        <v>86</v>
      </c>
      <c r="F1261" s="2">
        <v>183</v>
      </c>
      <c r="G1261" s="4" t="str">
        <f t="shared" si="95"/>
        <v>NO</v>
      </c>
      <c r="H1261" s="4" t="str">
        <f t="shared" si="96"/>
        <v>CALIENTE</v>
      </c>
      <c r="I1261" s="4" t="str">
        <f t="shared" si="97"/>
        <v>LLUVIA</v>
      </c>
      <c r="J1261" s="4" t="str">
        <f t="shared" si="98"/>
        <v>HUMEDO</v>
      </c>
      <c r="K1261" s="95" t="b">
        <f t="shared" si="99"/>
        <v>0</v>
      </c>
    </row>
    <row r="1262" spans="1:11">
      <c r="A1262" s="2" t="s">
        <v>241</v>
      </c>
      <c r="B1262" s="2" t="s">
        <v>242</v>
      </c>
      <c r="C1262" s="2">
        <v>42.360599999999998</v>
      </c>
      <c r="D1262" s="2">
        <v>-71.010599999999997</v>
      </c>
      <c r="E1262" s="2">
        <v>77</v>
      </c>
      <c r="F1262" s="2">
        <v>259</v>
      </c>
      <c r="G1262" s="4" t="str">
        <f t="shared" si="95"/>
        <v>NO</v>
      </c>
      <c r="H1262" s="4" t="str">
        <f t="shared" si="96"/>
        <v>TEMPLADO</v>
      </c>
      <c r="I1262" s="4" t="str">
        <f t="shared" si="97"/>
        <v>LLUVIA</v>
      </c>
      <c r="J1262" s="4" t="str">
        <f t="shared" si="98"/>
        <v>HUMEDO</v>
      </c>
      <c r="K1262" s="95" t="b">
        <f t="shared" si="99"/>
        <v>0</v>
      </c>
    </row>
    <row r="1263" spans="1:11">
      <c r="A1263" s="2" t="s">
        <v>241</v>
      </c>
      <c r="B1263" s="2" t="s">
        <v>242</v>
      </c>
      <c r="C1263" s="2">
        <v>42.360599999999998</v>
      </c>
      <c r="D1263" s="2">
        <v>-71.010599999999997</v>
      </c>
      <c r="E1263" s="2">
        <v>79</v>
      </c>
      <c r="F1263" s="2">
        <v>0</v>
      </c>
      <c r="G1263" s="4" t="str">
        <f t="shared" si="95"/>
        <v>NO</v>
      </c>
      <c r="H1263" s="4" t="str">
        <f t="shared" si="96"/>
        <v>TEMPLADO</v>
      </c>
      <c r="I1263" s="4" t="str">
        <f t="shared" si="97"/>
        <v>NINGUNO</v>
      </c>
      <c r="J1263" s="4" t="str">
        <f t="shared" si="98"/>
        <v>SECO</v>
      </c>
      <c r="K1263" s="95" t="b">
        <f t="shared" si="99"/>
        <v>0</v>
      </c>
    </row>
    <row r="1264" spans="1:11">
      <c r="A1264" s="2" t="s">
        <v>241</v>
      </c>
      <c r="B1264" s="2" t="s">
        <v>242</v>
      </c>
      <c r="C1264" s="2">
        <v>42.360599999999998</v>
      </c>
      <c r="D1264" s="2">
        <v>-71.010599999999997</v>
      </c>
      <c r="E1264" s="2">
        <v>65</v>
      </c>
      <c r="F1264" s="2">
        <v>0</v>
      </c>
      <c r="G1264" s="4" t="str">
        <f t="shared" si="95"/>
        <v>NO</v>
      </c>
      <c r="H1264" s="4" t="str">
        <f t="shared" si="96"/>
        <v>TEMPLADO</v>
      </c>
      <c r="I1264" s="4" t="str">
        <f t="shared" si="97"/>
        <v>NINGUNO</v>
      </c>
      <c r="J1264" s="4" t="str">
        <f t="shared" si="98"/>
        <v>SECO</v>
      </c>
      <c r="K1264" s="95" t="b">
        <f t="shared" si="99"/>
        <v>0</v>
      </c>
    </row>
    <row r="1265" spans="1:11">
      <c r="A1265" s="2" t="s">
        <v>241</v>
      </c>
      <c r="B1265" s="2" t="s">
        <v>242</v>
      </c>
      <c r="C1265" s="2">
        <v>42.360599999999998</v>
      </c>
      <c r="D1265" s="2">
        <v>-71.010599999999997</v>
      </c>
      <c r="E1265" s="2">
        <v>71</v>
      </c>
      <c r="F1265" s="2">
        <v>109</v>
      </c>
      <c r="G1265" s="4" t="str">
        <f t="shared" si="95"/>
        <v>NO</v>
      </c>
      <c r="H1265" s="4" t="str">
        <f t="shared" si="96"/>
        <v>TEMPLADO</v>
      </c>
      <c r="I1265" s="4" t="str">
        <f t="shared" si="97"/>
        <v>LLUVIA</v>
      </c>
      <c r="J1265" s="4" t="str">
        <f t="shared" si="98"/>
        <v>HUMEDO</v>
      </c>
      <c r="K1265" s="95" t="b">
        <f t="shared" si="99"/>
        <v>0</v>
      </c>
    </row>
    <row r="1266" spans="1:11">
      <c r="A1266" s="2" t="s">
        <v>241</v>
      </c>
      <c r="B1266" s="2" t="s">
        <v>242</v>
      </c>
      <c r="C1266" s="2">
        <v>42.360599999999998</v>
      </c>
      <c r="D1266" s="2">
        <v>-71.010599999999997</v>
      </c>
      <c r="E1266" s="2">
        <v>74</v>
      </c>
      <c r="F1266" s="2">
        <v>160</v>
      </c>
      <c r="G1266" s="4" t="str">
        <f t="shared" si="95"/>
        <v>NO</v>
      </c>
      <c r="H1266" s="4" t="str">
        <f t="shared" si="96"/>
        <v>TEMPLADO</v>
      </c>
      <c r="I1266" s="4" t="str">
        <f t="shared" si="97"/>
        <v>LLUVIA</v>
      </c>
      <c r="J1266" s="4" t="str">
        <f t="shared" si="98"/>
        <v>HUMEDO</v>
      </c>
      <c r="K1266" s="95" t="b">
        <f t="shared" si="99"/>
        <v>0</v>
      </c>
    </row>
    <row r="1267" spans="1:11">
      <c r="A1267" s="2" t="s">
        <v>241</v>
      </c>
      <c r="B1267" s="2" t="s">
        <v>242</v>
      </c>
      <c r="C1267" s="2">
        <v>42.360599999999998</v>
      </c>
      <c r="D1267" s="2">
        <v>-71.010599999999997</v>
      </c>
      <c r="E1267" s="2">
        <v>88</v>
      </c>
      <c r="F1267" s="2">
        <v>0</v>
      </c>
      <c r="G1267" s="4" t="str">
        <f t="shared" si="95"/>
        <v>NO</v>
      </c>
      <c r="H1267" s="4" t="str">
        <f t="shared" si="96"/>
        <v>CALIENTE</v>
      </c>
      <c r="I1267" s="4" t="str">
        <f t="shared" si="97"/>
        <v>NINGUNO</v>
      </c>
      <c r="J1267" s="4" t="str">
        <f t="shared" si="98"/>
        <v>SECO</v>
      </c>
      <c r="K1267" s="95" t="b">
        <f t="shared" si="99"/>
        <v>0</v>
      </c>
    </row>
    <row r="1268" spans="1:11">
      <c r="A1268" s="2" t="s">
        <v>241</v>
      </c>
      <c r="B1268" s="2" t="s">
        <v>242</v>
      </c>
      <c r="C1268" s="2">
        <v>42.360599999999998</v>
      </c>
      <c r="D1268" s="2">
        <v>-71.010599999999997</v>
      </c>
      <c r="E1268" s="2">
        <v>75</v>
      </c>
      <c r="F1268" s="2">
        <v>0</v>
      </c>
      <c r="G1268" s="4" t="str">
        <f t="shared" si="95"/>
        <v>NO</v>
      </c>
      <c r="H1268" s="4" t="str">
        <f t="shared" si="96"/>
        <v>TEMPLADO</v>
      </c>
      <c r="I1268" s="4" t="str">
        <f t="shared" si="97"/>
        <v>NINGUNO</v>
      </c>
      <c r="J1268" s="4" t="str">
        <f t="shared" si="98"/>
        <v>SECO</v>
      </c>
      <c r="K1268" s="95" t="b">
        <f t="shared" si="99"/>
        <v>0</v>
      </c>
    </row>
    <row r="1269" spans="1:11">
      <c r="A1269" s="2" t="s">
        <v>241</v>
      </c>
      <c r="B1269" s="2" t="s">
        <v>242</v>
      </c>
      <c r="C1269" s="2">
        <v>42.360599999999998</v>
      </c>
      <c r="D1269" s="2">
        <v>-71.010599999999997</v>
      </c>
      <c r="E1269" s="2">
        <v>67</v>
      </c>
      <c r="F1269" s="2">
        <v>0</v>
      </c>
      <c r="G1269" s="4" t="str">
        <f t="shared" si="95"/>
        <v>NO</v>
      </c>
      <c r="H1269" s="4" t="str">
        <f t="shared" si="96"/>
        <v>TEMPLADO</v>
      </c>
      <c r="I1269" s="4" t="str">
        <f t="shared" si="97"/>
        <v>NINGUNO</v>
      </c>
      <c r="J1269" s="4" t="str">
        <f t="shared" si="98"/>
        <v>SECO</v>
      </c>
      <c r="K1269" s="95" t="b">
        <f t="shared" si="99"/>
        <v>0</v>
      </c>
    </row>
    <row r="1270" spans="1:11">
      <c r="A1270" s="2" t="s">
        <v>241</v>
      </c>
      <c r="B1270" s="2" t="s">
        <v>242</v>
      </c>
      <c r="C1270" s="2">
        <v>42.360599999999998</v>
      </c>
      <c r="D1270" s="2">
        <v>-71.010599999999997</v>
      </c>
      <c r="E1270" s="2">
        <v>66</v>
      </c>
      <c r="F1270" s="2">
        <v>0</v>
      </c>
      <c r="G1270" s="4" t="str">
        <f t="shared" si="95"/>
        <v>NO</v>
      </c>
      <c r="H1270" s="4" t="str">
        <f t="shared" si="96"/>
        <v>TEMPLADO</v>
      </c>
      <c r="I1270" s="4" t="str">
        <f t="shared" si="97"/>
        <v>NINGUNO</v>
      </c>
      <c r="J1270" s="4" t="str">
        <f t="shared" si="98"/>
        <v>SECO</v>
      </c>
      <c r="K1270" s="95" t="b">
        <f t="shared" si="99"/>
        <v>0</v>
      </c>
    </row>
    <row r="1271" spans="1:11">
      <c r="A1271" s="2" t="s">
        <v>241</v>
      </c>
      <c r="B1271" s="2" t="s">
        <v>242</v>
      </c>
      <c r="C1271" s="2">
        <v>42.360599999999998</v>
      </c>
      <c r="D1271" s="2">
        <v>-71.010599999999997</v>
      </c>
      <c r="E1271" s="2">
        <v>78</v>
      </c>
      <c r="F1271" s="2">
        <v>0</v>
      </c>
      <c r="G1271" s="4" t="str">
        <f t="shared" si="95"/>
        <v>NO</v>
      </c>
      <c r="H1271" s="4" t="str">
        <f t="shared" si="96"/>
        <v>TEMPLADO</v>
      </c>
      <c r="I1271" s="4" t="str">
        <f t="shared" si="97"/>
        <v>NINGUNO</v>
      </c>
      <c r="J1271" s="4" t="str">
        <f t="shared" si="98"/>
        <v>SECO</v>
      </c>
      <c r="K1271" s="95" t="b">
        <f t="shared" si="99"/>
        <v>0</v>
      </c>
    </row>
    <row r="1272" spans="1:11">
      <c r="A1272" s="2" t="s">
        <v>241</v>
      </c>
      <c r="B1272" s="2" t="s">
        <v>242</v>
      </c>
      <c r="C1272" s="2">
        <v>42.360599999999998</v>
      </c>
      <c r="D1272" s="2">
        <v>-71.010599999999997</v>
      </c>
      <c r="E1272" s="2">
        <v>73</v>
      </c>
      <c r="F1272" s="2">
        <v>84</v>
      </c>
      <c r="G1272" s="4" t="str">
        <f t="shared" si="95"/>
        <v>NO</v>
      </c>
      <c r="H1272" s="4" t="str">
        <f t="shared" si="96"/>
        <v>TEMPLADO</v>
      </c>
      <c r="I1272" s="4" t="str">
        <f t="shared" si="97"/>
        <v>LLUVIA</v>
      </c>
      <c r="J1272" s="4" t="str">
        <f t="shared" si="98"/>
        <v>HUMEDO</v>
      </c>
      <c r="K1272" s="95" t="b">
        <f t="shared" si="99"/>
        <v>0</v>
      </c>
    </row>
    <row r="1273" spans="1:11">
      <c r="A1273" s="2" t="s">
        <v>241</v>
      </c>
      <c r="B1273" s="2" t="s">
        <v>242</v>
      </c>
      <c r="C1273" s="2">
        <v>42.360599999999998</v>
      </c>
      <c r="D1273" s="2">
        <v>-71.010599999999997</v>
      </c>
      <c r="E1273" s="2">
        <v>85</v>
      </c>
      <c r="F1273" s="2">
        <v>0</v>
      </c>
      <c r="G1273" s="4" t="str">
        <f t="shared" si="95"/>
        <v>NO</v>
      </c>
      <c r="H1273" s="4" t="str">
        <f t="shared" si="96"/>
        <v>CALIENTE</v>
      </c>
      <c r="I1273" s="4" t="str">
        <f t="shared" si="97"/>
        <v>NINGUNO</v>
      </c>
      <c r="J1273" s="4" t="str">
        <f t="shared" si="98"/>
        <v>SECO</v>
      </c>
      <c r="K1273" s="95" t="b">
        <f t="shared" si="99"/>
        <v>0</v>
      </c>
    </row>
    <row r="1274" spans="1:11">
      <c r="A1274" s="2" t="s">
        <v>241</v>
      </c>
      <c r="B1274" s="2" t="s">
        <v>242</v>
      </c>
      <c r="C1274" s="2">
        <v>42.360599999999998</v>
      </c>
      <c r="D1274" s="2">
        <v>-71.010599999999997</v>
      </c>
      <c r="E1274" s="2">
        <v>86</v>
      </c>
      <c r="F1274" s="2">
        <v>10</v>
      </c>
      <c r="G1274" s="4" t="str">
        <f t="shared" si="95"/>
        <v>NO</v>
      </c>
      <c r="H1274" s="4" t="str">
        <f t="shared" si="96"/>
        <v>CALIENTE</v>
      </c>
      <c r="I1274" s="4" t="str">
        <f t="shared" si="97"/>
        <v>LLUVIA</v>
      </c>
      <c r="J1274" s="4" t="str">
        <f t="shared" si="98"/>
        <v>HUMEDO</v>
      </c>
      <c r="K1274" s="95" t="b">
        <f t="shared" si="99"/>
        <v>0</v>
      </c>
    </row>
    <row r="1275" spans="1:11">
      <c r="A1275" s="2" t="s">
        <v>241</v>
      </c>
      <c r="B1275" s="2" t="s">
        <v>242</v>
      </c>
      <c r="C1275" s="2">
        <v>42.360599999999998</v>
      </c>
      <c r="D1275" s="2">
        <v>-71.010599999999997</v>
      </c>
      <c r="E1275" s="2">
        <v>88</v>
      </c>
      <c r="F1275" s="2">
        <v>8</v>
      </c>
      <c r="G1275" s="4" t="str">
        <f t="shared" si="95"/>
        <v>NO</v>
      </c>
      <c r="H1275" s="4" t="str">
        <f t="shared" si="96"/>
        <v>CALIENTE</v>
      </c>
      <c r="I1275" s="4" t="str">
        <f t="shared" si="97"/>
        <v>LLUVIA</v>
      </c>
      <c r="J1275" s="4" t="str">
        <f t="shared" si="98"/>
        <v>HUMEDO</v>
      </c>
      <c r="K1275" s="95" t="b">
        <f t="shared" si="99"/>
        <v>0</v>
      </c>
    </row>
    <row r="1276" spans="1:11">
      <c r="A1276" s="2" t="s">
        <v>241</v>
      </c>
      <c r="B1276" s="2" t="s">
        <v>242</v>
      </c>
      <c r="C1276" s="2">
        <v>42.360599999999998</v>
      </c>
      <c r="D1276" s="2">
        <v>-71.010599999999997</v>
      </c>
      <c r="E1276" s="2">
        <v>85</v>
      </c>
      <c r="F1276" s="2">
        <v>114</v>
      </c>
      <c r="G1276" s="4" t="str">
        <f t="shared" si="95"/>
        <v>NO</v>
      </c>
      <c r="H1276" s="4" t="str">
        <f t="shared" si="96"/>
        <v>CALIENTE</v>
      </c>
      <c r="I1276" s="4" t="str">
        <f t="shared" si="97"/>
        <v>LLUVIA</v>
      </c>
      <c r="J1276" s="4" t="str">
        <f t="shared" si="98"/>
        <v>HUMEDO</v>
      </c>
      <c r="K1276" s="95" t="b">
        <f t="shared" si="99"/>
        <v>0</v>
      </c>
    </row>
    <row r="1277" spans="1:11">
      <c r="A1277" s="2" t="s">
        <v>241</v>
      </c>
      <c r="B1277" s="2" t="s">
        <v>242</v>
      </c>
      <c r="C1277" s="2">
        <v>42.360599999999998</v>
      </c>
      <c r="D1277" s="2">
        <v>-71.010599999999997</v>
      </c>
      <c r="E1277" s="2">
        <v>89</v>
      </c>
      <c r="F1277" s="2">
        <v>18</v>
      </c>
      <c r="G1277" s="4" t="str">
        <f t="shared" si="95"/>
        <v>NO</v>
      </c>
      <c r="H1277" s="4" t="str">
        <f t="shared" si="96"/>
        <v>CALIENTE</v>
      </c>
      <c r="I1277" s="4" t="str">
        <f t="shared" si="97"/>
        <v>LLUVIA</v>
      </c>
      <c r="J1277" s="4" t="str">
        <f t="shared" si="98"/>
        <v>HUMEDO</v>
      </c>
      <c r="K1277" s="95" t="b">
        <f t="shared" si="99"/>
        <v>0</v>
      </c>
    </row>
    <row r="1278" spans="1:11">
      <c r="A1278" s="2" t="s">
        <v>241</v>
      </c>
      <c r="B1278" s="2" t="s">
        <v>242</v>
      </c>
      <c r="C1278" s="2">
        <v>42.360599999999998</v>
      </c>
      <c r="D1278" s="2">
        <v>-71.010599999999997</v>
      </c>
      <c r="E1278" s="2">
        <v>70</v>
      </c>
      <c r="F1278" s="2">
        <v>28</v>
      </c>
      <c r="G1278" s="4" t="str">
        <f t="shared" si="95"/>
        <v>NO</v>
      </c>
      <c r="H1278" s="4" t="str">
        <f t="shared" si="96"/>
        <v>TEMPLADO</v>
      </c>
      <c r="I1278" s="4" t="str">
        <f t="shared" si="97"/>
        <v>LLUVIA</v>
      </c>
      <c r="J1278" s="4" t="str">
        <f t="shared" si="98"/>
        <v>HUMEDO</v>
      </c>
      <c r="K1278" s="95" t="b">
        <f t="shared" si="99"/>
        <v>0</v>
      </c>
    </row>
    <row r="1279" spans="1:11">
      <c r="A1279" s="2" t="s">
        <v>241</v>
      </c>
      <c r="B1279" s="2" t="s">
        <v>242</v>
      </c>
      <c r="C1279" s="2">
        <v>42.360599999999998</v>
      </c>
      <c r="D1279" s="2">
        <v>-71.010599999999997</v>
      </c>
      <c r="E1279" s="2">
        <v>67</v>
      </c>
      <c r="F1279" s="2">
        <v>8</v>
      </c>
      <c r="G1279" s="4" t="str">
        <f t="shared" si="95"/>
        <v>NO</v>
      </c>
      <c r="H1279" s="4" t="str">
        <f t="shared" si="96"/>
        <v>TEMPLADO</v>
      </c>
      <c r="I1279" s="4" t="str">
        <f t="shared" si="97"/>
        <v>LLUVIA</v>
      </c>
      <c r="J1279" s="4" t="str">
        <f t="shared" si="98"/>
        <v>HUMEDO</v>
      </c>
      <c r="K1279" s="95" t="b">
        <f t="shared" si="99"/>
        <v>0</v>
      </c>
    </row>
    <row r="1280" spans="1:11">
      <c r="A1280" s="2" t="s">
        <v>241</v>
      </c>
      <c r="B1280" s="2" t="s">
        <v>242</v>
      </c>
      <c r="C1280" s="2">
        <v>42.360599999999998</v>
      </c>
      <c r="D1280" s="2">
        <v>-71.010599999999997</v>
      </c>
      <c r="E1280" s="2">
        <v>83</v>
      </c>
      <c r="F1280" s="2">
        <v>0</v>
      </c>
      <c r="G1280" s="4" t="str">
        <f t="shared" si="95"/>
        <v>NO</v>
      </c>
      <c r="H1280" s="4" t="str">
        <f t="shared" si="96"/>
        <v>CALIENTE</v>
      </c>
      <c r="I1280" s="4" t="str">
        <f t="shared" si="97"/>
        <v>NINGUNO</v>
      </c>
      <c r="J1280" s="4" t="str">
        <f t="shared" si="98"/>
        <v>SECO</v>
      </c>
      <c r="K1280" s="95" t="b">
        <f t="shared" si="99"/>
        <v>0</v>
      </c>
    </row>
    <row r="1281" spans="1:11">
      <c r="A1281" s="2" t="s">
        <v>241</v>
      </c>
      <c r="B1281" s="2" t="s">
        <v>242</v>
      </c>
      <c r="C1281" s="2">
        <v>42.360599999999998</v>
      </c>
      <c r="D1281" s="2">
        <v>-71.010599999999997</v>
      </c>
      <c r="E1281" s="2">
        <v>70</v>
      </c>
      <c r="F1281" s="2">
        <v>0</v>
      </c>
      <c r="G1281" s="4" t="str">
        <f t="shared" si="95"/>
        <v>NO</v>
      </c>
      <c r="H1281" s="4" t="str">
        <f t="shared" si="96"/>
        <v>TEMPLADO</v>
      </c>
      <c r="I1281" s="4" t="str">
        <f t="shared" si="97"/>
        <v>NINGUNO</v>
      </c>
      <c r="J1281" s="4" t="str">
        <f t="shared" si="98"/>
        <v>SECO</v>
      </c>
      <c r="K1281" s="95" t="b">
        <f t="shared" si="99"/>
        <v>0</v>
      </c>
    </row>
    <row r="1282" spans="1:11">
      <c r="A1282" s="2" t="s">
        <v>241</v>
      </c>
      <c r="B1282" s="2" t="s">
        <v>242</v>
      </c>
      <c r="C1282" s="2">
        <v>42.360599999999998</v>
      </c>
      <c r="D1282" s="2">
        <v>-71.010599999999997</v>
      </c>
      <c r="E1282" s="2">
        <v>73</v>
      </c>
      <c r="F1282" s="2">
        <v>0</v>
      </c>
      <c r="G1282" s="4" t="str">
        <f t="shared" si="95"/>
        <v>NO</v>
      </c>
      <c r="H1282" s="4" t="str">
        <f t="shared" si="96"/>
        <v>TEMPLADO</v>
      </c>
      <c r="I1282" s="4" t="str">
        <f t="shared" si="97"/>
        <v>NINGUNO</v>
      </c>
      <c r="J1282" s="4" t="str">
        <f t="shared" si="98"/>
        <v>SECO</v>
      </c>
      <c r="K1282" s="95" t="b">
        <f t="shared" si="99"/>
        <v>0</v>
      </c>
    </row>
    <row r="1283" spans="1:11">
      <c r="A1283" s="2" t="s">
        <v>241</v>
      </c>
      <c r="B1283" s="2" t="s">
        <v>242</v>
      </c>
      <c r="C1283" s="2">
        <v>42.360599999999998</v>
      </c>
      <c r="D1283" s="2">
        <v>-71.010599999999997</v>
      </c>
      <c r="E1283" s="2">
        <v>79</v>
      </c>
      <c r="F1283" s="2">
        <v>0</v>
      </c>
      <c r="G1283" s="4" t="str">
        <f t="shared" ref="G1283:G1346" si="100">IFERROR(IF(E1283&lt;32,"SI","NO"),"OTRO")</f>
        <v>NO</v>
      </c>
      <c r="H1283" s="4" t="str">
        <f t="shared" ref="H1283:H1346" si="101">IFERROR(IF(E1283&lt;40,"FRIO",IF(E1283&gt;80,"CALIENTE","TEMPLADO")),"OTRO")</f>
        <v>TEMPLADO</v>
      </c>
      <c r="I1283" s="4" t="str">
        <f t="shared" ref="I1283:I1346" si="102">IF(AND(F1283&gt;0,G1283="SI"),"NIEVE",IF(AND(F1283&gt;0,G1283="NO"),"LLUVIA","NINGUNO"))</f>
        <v>NINGUNO</v>
      </c>
      <c r="J1283" s="4" t="str">
        <f t="shared" ref="J1283:J1346" si="103">IF(F1283&lt;&gt;0,"HUMEDO","SECO")</f>
        <v>SECO</v>
      </c>
      <c r="K1283" s="95" t="b">
        <f t="shared" ref="K1283:K1346" si="104">OR(ISBLANK(E1283),ISERROR(E1283))</f>
        <v>0</v>
      </c>
    </row>
    <row r="1284" spans="1:11">
      <c r="A1284" s="2" t="s">
        <v>241</v>
      </c>
      <c r="B1284" s="2" t="s">
        <v>242</v>
      </c>
      <c r="C1284" s="2">
        <v>42.360599999999998</v>
      </c>
      <c r="D1284" s="2">
        <v>-71.010599999999997</v>
      </c>
      <c r="E1284" s="2">
        <v>83</v>
      </c>
      <c r="F1284" s="2">
        <v>0</v>
      </c>
      <c r="G1284" s="4" t="str">
        <f t="shared" si="100"/>
        <v>NO</v>
      </c>
      <c r="H1284" s="4" t="str">
        <f t="shared" si="101"/>
        <v>CALIENTE</v>
      </c>
      <c r="I1284" s="4" t="str">
        <f t="shared" si="102"/>
        <v>NINGUNO</v>
      </c>
      <c r="J1284" s="4" t="str">
        <f t="shared" si="103"/>
        <v>SECO</v>
      </c>
      <c r="K1284" s="95" t="b">
        <f t="shared" si="104"/>
        <v>0</v>
      </c>
    </row>
    <row r="1285" spans="1:11">
      <c r="A1285" s="2" t="s">
        <v>241</v>
      </c>
      <c r="B1285" s="2" t="s">
        <v>242</v>
      </c>
      <c r="C1285" s="2">
        <v>42.360599999999998</v>
      </c>
      <c r="D1285" s="2">
        <v>-71.010599999999997</v>
      </c>
      <c r="E1285" s="2">
        <v>75</v>
      </c>
      <c r="F1285" s="2">
        <v>0</v>
      </c>
      <c r="G1285" s="4" t="str">
        <f t="shared" si="100"/>
        <v>NO</v>
      </c>
      <c r="H1285" s="4" t="str">
        <f t="shared" si="101"/>
        <v>TEMPLADO</v>
      </c>
      <c r="I1285" s="4" t="str">
        <f t="shared" si="102"/>
        <v>NINGUNO</v>
      </c>
      <c r="J1285" s="4" t="str">
        <f t="shared" si="103"/>
        <v>SECO</v>
      </c>
      <c r="K1285" s="95" t="b">
        <f t="shared" si="104"/>
        <v>0</v>
      </c>
    </row>
    <row r="1286" spans="1:11">
      <c r="A1286" s="2" t="s">
        <v>241</v>
      </c>
      <c r="B1286" s="2" t="s">
        <v>242</v>
      </c>
      <c r="C1286" s="2">
        <v>42.360599999999998</v>
      </c>
      <c r="D1286" s="2">
        <v>-71.010599999999997</v>
      </c>
      <c r="E1286" s="2">
        <v>80</v>
      </c>
      <c r="F1286" s="2">
        <v>3</v>
      </c>
      <c r="G1286" s="4" t="str">
        <f t="shared" si="100"/>
        <v>NO</v>
      </c>
      <c r="H1286" s="4" t="str">
        <f t="shared" si="101"/>
        <v>TEMPLADO</v>
      </c>
      <c r="I1286" s="4" t="str">
        <f t="shared" si="102"/>
        <v>LLUVIA</v>
      </c>
      <c r="J1286" s="4" t="str">
        <f t="shared" si="103"/>
        <v>HUMEDO</v>
      </c>
      <c r="K1286" s="95" t="b">
        <f t="shared" si="104"/>
        <v>0</v>
      </c>
    </row>
    <row r="1287" spans="1:11">
      <c r="A1287" s="2" t="s">
        <v>241</v>
      </c>
      <c r="B1287" s="2" t="s">
        <v>242</v>
      </c>
      <c r="C1287" s="2">
        <v>42.360599999999998</v>
      </c>
      <c r="D1287" s="2">
        <v>-71.010599999999997</v>
      </c>
      <c r="E1287" s="2">
        <v>67</v>
      </c>
      <c r="F1287" s="2">
        <v>0</v>
      </c>
      <c r="G1287" s="4" t="str">
        <f t="shared" si="100"/>
        <v>NO</v>
      </c>
      <c r="H1287" s="4" t="str">
        <f t="shared" si="101"/>
        <v>TEMPLADO</v>
      </c>
      <c r="I1287" s="4" t="str">
        <f t="shared" si="102"/>
        <v>NINGUNO</v>
      </c>
      <c r="J1287" s="4" t="str">
        <f t="shared" si="103"/>
        <v>SECO</v>
      </c>
      <c r="K1287" s="95" t="b">
        <f t="shared" si="104"/>
        <v>0</v>
      </c>
    </row>
    <row r="1288" spans="1:11">
      <c r="A1288" s="2" t="s">
        <v>241</v>
      </c>
      <c r="B1288" s="2" t="s">
        <v>242</v>
      </c>
      <c r="C1288" s="2">
        <v>42.360599999999998</v>
      </c>
      <c r="D1288" s="2">
        <v>-71.010599999999997</v>
      </c>
      <c r="E1288" s="2">
        <v>90</v>
      </c>
      <c r="F1288" s="2">
        <v>3</v>
      </c>
      <c r="G1288" s="4" t="str">
        <f t="shared" si="100"/>
        <v>NO</v>
      </c>
      <c r="H1288" s="4" t="str">
        <f t="shared" si="101"/>
        <v>CALIENTE</v>
      </c>
      <c r="I1288" s="4" t="str">
        <f t="shared" si="102"/>
        <v>LLUVIA</v>
      </c>
      <c r="J1288" s="4" t="str">
        <f t="shared" si="103"/>
        <v>HUMEDO</v>
      </c>
      <c r="K1288" s="95" t="b">
        <f t="shared" si="104"/>
        <v>0</v>
      </c>
    </row>
    <row r="1289" spans="1:11">
      <c r="A1289" s="2" t="s">
        <v>241</v>
      </c>
      <c r="B1289" s="2" t="s">
        <v>242</v>
      </c>
      <c r="C1289" s="2">
        <v>42.360599999999998</v>
      </c>
      <c r="D1289" s="2">
        <v>-71.010599999999997</v>
      </c>
      <c r="E1289" s="2">
        <v>78</v>
      </c>
      <c r="F1289" s="2">
        <v>43</v>
      </c>
      <c r="G1289" s="4" t="str">
        <f t="shared" si="100"/>
        <v>NO</v>
      </c>
      <c r="H1289" s="4" t="str">
        <f t="shared" si="101"/>
        <v>TEMPLADO</v>
      </c>
      <c r="I1289" s="4" t="str">
        <f t="shared" si="102"/>
        <v>LLUVIA</v>
      </c>
      <c r="J1289" s="4" t="str">
        <f t="shared" si="103"/>
        <v>HUMEDO</v>
      </c>
      <c r="K1289" s="95" t="b">
        <f t="shared" si="104"/>
        <v>0</v>
      </c>
    </row>
    <row r="1290" spans="1:11">
      <c r="A1290" s="2" t="s">
        <v>241</v>
      </c>
      <c r="B1290" s="2" t="s">
        <v>242</v>
      </c>
      <c r="C1290" s="2">
        <v>42.360599999999998</v>
      </c>
      <c r="D1290" s="2">
        <v>-71.010599999999997</v>
      </c>
      <c r="E1290" s="2">
        <v>66</v>
      </c>
      <c r="F1290" s="2">
        <v>0</v>
      </c>
      <c r="G1290" s="4" t="str">
        <f t="shared" si="100"/>
        <v>NO</v>
      </c>
      <c r="H1290" s="4" t="str">
        <f t="shared" si="101"/>
        <v>TEMPLADO</v>
      </c>
      <c r="I1290" s="4" t="str">
        <f t="shared" si="102"/>
        <v>NINGUNO</v>
      </c>
      <c r="J1290" s="4" t="str">
        <f t="shared" si="103"/>
        <v>SECO</v>
      </c>
      <c r="K1290" s="95" t="b">
        <f t="shared" si="104"/>
        <v>0</v>
      </c>
    </row>
    <row r="1291" spans="1:11">
      <c r="A1291" s="2" t="s">
        <v>241</v>
      </c>
      <c r="B1291" s="2" t="s">
        <v>242</v>
      </c>
      <c r="C1291" s="2">
        <v>42.360599999999998</v>
      </c>
      <c r="D1291" s="2">
        <v>-71.010599999999997</v>
      </c>
      <c r="E1291" s="2">
        <v>76</v>
      </c>
      <c r="F1291" s="2">
        <v>0</v>
      </c>
      <c r="G1291" s="4" t="str">
        <f t="shared" si="100"/>
        <v>NO</v>
      </c>
      <c r="H1291" s="4" t="str">
        <f t="shared" si="101"/>
        <v>TEMPLADO</v>
      </c>
      <c r="I1291" s="4" t="str">
        <f t="shared" si="102"/>
        <v>NINGUNO</v>
      </c>
      <c r="J1291" s="4" t="str">
        <f t="shared" si="103"/>
        <v>SECO</v>
      </c>
      <c r="K1291" s="95" t="b">
        <f t="shared" si="104"/>
        <v>0</v>
      </c>
    </row>
    <row r="1292" spans="1:11">
      <c r="A1292" s="2" t="s">
        <v>241</v>
      </c>
      <c r="B1292" s="2" t="s">
        <v>242</v>
      </c>
      <c r="C1292" s="2">
        <v>42.360599999999998</v>
      </c>
      <c r="D1292" s="2">
        <v>-71.010599999999997</v>
      </c>
      <c r="E1292" s="2">
        <v>83</v>
      </c>
      <c r="F1292" s="2">
        <v>0</v>
      </c>
      <c r="G1292" s="4" t="str">
        <f t="shared" si="100"/>
        <v>NO</v>
      </c>
      <c r="H1292" s="4" t="str">
        <f t="shared" si="101"/>
        <v>CALIENTE</v>
      </c>
      <c r="I1292" s="4" t="str">
        <f t="shared" si="102"/>
        <v>NINGUNO</v>
      </c>
      <c r="J1292" s="4" t="str">
        <f t="shared" si="103"/>
        <v>SECO</v>
      </c>
      <c r="K1292" s="95" t="b">
        <f t="shared" si="104"/>
        <v>0</v>
      </c>
    </row>
    <row r="1293" spans="1:11">
      <c r="A1293" s="2" t="s">
        <v>241</v>
      </c>
      <c r="B1293" s="2" t="s">
        <v>242</v>
      </c>
      <c r="C1293" s="2">
        <v>42.360599999999998</v>
      </c>
      <c r="D1293" s="2">
        <v>-71.010599999999997</v>
      </c>
      <c r="E1293" s="2">
        <v>70</v>
      </c>
      <c r="F1293" s="2">
        <v>0</v>
      </c>
      <c r="G1293" s="4" t="str">
        <f t="shared" si="100"/>
        <v>NO</v>
      </c>
      <c r="H1293" s="4" t="str">
        <f t="shared" si="101"/>
        <v>TEMPLADO</v>
      </c>
      <c r="I1293" s="4" t="str">
        <f t="shared" si="102"/>
        <v>NINGUNO</v>
      </c>
      <c r="J1293" s="4" t="str">
        <f t="shared" si="103"/>
        <v>SECO</v>
      </c>
      <c r="K1293" s="95" t="b">
        <f t="shared" si="104"/>
        <v>0</v>
      </c>
    </row>
    <row r="1294" spans="1:11">
      <c r="A1294" s="2" t="s">
        <v>241</v>
      </c>
      <c r="B1294" s="2" t="s">
        <v>242</v>
      </c>
      <c r="C1294" s="2">
        <v>42.360599999999998</v>
      </c>
      <c r="D1294" s="2">
        <v>-71.010599999999997</v>
      </c>
      <c r="E1294" s="2">
        <v>74</v>
      </c>
      <c r="F1294" s="2">
        <v>3</v>
      </c>
      <c r="G1294" s="4" t="str">
        <f t="shared" si="100"/>
        <v>NO</v>
      </c>
      <c r="H1294" s="4" t="str">
        <f t="shared" si="101"/>
        <v>TEMPLADO</v>
      </c>
      <c r="I1294" s="4" t="str">
        <f t="shared" si="102"/>
        <v>LLUVIA</v>
      </c>
      <c r="J1294" s="4" t="str">
        <f t="shared" si="103"/>
        <v>HUMEDO</v>
      </c>
      <c r="K1294" s="95" t="b">
        <f t="shared" si="104"/>
        <v>0</v>
      </c>
    </row>
    <row r="1295" spans="1:11">
      <c r="A1295" s="2" t="s">
        <v>241</v>
      </c>
      <c r="B1295" s="2" t="s">
        <v>242</v>
      </c>
      <c r="C1295" s="2">
        <v>42.360599999999998</v>
      </c>
      <c r="D1295" s="2">
        <v>-71.010599999999997</v>
      </c>
      <c r="E1295" s="2">
        <v>78</v>
      </c>
      <c r="F1295" s="2">
        <v>0</v>
      </c>
      <c r="G1295" s="4" t="str">
        <f t="shared" si="100"/>
        <v>NO</v>
      </c>
      <c r="H1295" s="4" t="str">
        <f t="shared" si="101"/>
        <v>TEMPLADO</v>
      </c>
      <c r="I1295" s="4" t="str">
        <f t="shared" si="102"/>
        <v>NINGUNO</v>
      </c>
      <c r="J1295" s="4" t="str">
        <f t="shared" si="103"/>
        <v>SECO</v>
      </c>
      <c r="K1295" s="95" t="b">
        <f t="shared" si="104"/>
        <v>0</v>
      </c>
    </row>
    <row r="1296" spans="1:11">
      <c r="A1296" s="2" t="s">
        <v>241</v>
      </c>
      <c r="B1296" s="2" t="s">
        <v>242</v>
      </c>
      <c r="C1296" s="2">
        <v>42.360599999999998</v>
      </c>
      <c r="D1296" s="2">
        <v>-71.010599999999997</v>
      </c>
      <c r="E1296" s="2">
        <v>89</v>
      </c>
      <c r="F1296" s="2">
        <v>0</v>
      </c>
      <c r="G1296" s="4" t="str">
        <f t="shared" si="100"/>
        <v>NO</v>
      </c>
      <c r="H1296" s="4" t="str">
        <f t="shared" si="101"/>
        <v>CALIENTE</v>
      </c>
      <c r="I1296" s="4" t="str">
        <f t="shared" si="102"/>
        <v>NINGUNO</v>
      </c>
      <c r="J1296" s="4" t="str">
        <f t="shared" si="103"/>
        <v>SECO</v>
      </c>
      <c r="K1296" s="95" t="b">
        <f t="shared" si="104"/>
        <v>0</v>
      </c>
    </row>
    <row r="1297" spans="1:11">
      <c r="A1297" s="2" t="s">
        <v>241</v>
      </c>
      <c r="B1297" s="2" t="s">
        <v>242</v>
      </c>
      <c r="C1297" s="2">
        <v>42.360599999999998</v>
      </c>
      <c r="D1297" s="2">
        <v>-71.010599999999997</v>
      </c>
      <c r="E1297" s="2">
        <v>74</v>
      </c>
      <c r="F1297" s="2">
        <v>0</v>
      </c>
      <c r="G1297" s="4" t="str">
        <f t="shared" si="100"/>
        <v>NO</v>
      </c>
      <c r="H1297" s="4" t="str">
        <f t="shared" si="101"/>
        <v>TEMPLADO</v>
      </c>
      <c r="I1297" s="4" t="str">
        <f t="shared" si="102"/>
        <v>NINGUNO</v>
      </c>
      <c r="J1297" s="4" t="str">
        <f t="shared" si="103"/>
        <v>SECO</v>
      </c>
      <c r="K1297" s="95" t="b">
        <f t="shared" si="104"/>
        <v>0</v>
      </c>
    </row>
    <row r="1298" spans="1:11">
      <c r="A1298" s="2" t="s">
        <v>241</v>
      </c>
      <c r="B1298" s="2" t="s">
        <v>242</v>
      </c>
      <c r="C1298" s="2">
        <v>42.360599999999998</v>
      </c>
      <c r="D1298" s="2">
        <v>-71.010599999999997</v>
      </c>
      <c r="E1298" s="2">
        <v>79</v>
      </c>
      <c r="F1298" s="2">
        <v>0</v>
      </c>
      <c r="G1298" s="4" t="str">
        <f t="shared" si="100"/>
        <v>NO</v>
      </c>
      <c r="H1298" s="4" t="str">
        <f t="shared" si="101"/>
        <v>TEMPLADO</v>
      </c>
      <c r="I1298" s="4" t="str">
        <f t="shared" si="102"/>
        <v>NINGUNO</v>
      </c>
      <c r="J1298" s="4" t="str">
        <f t="shared" si="103"/>
        <v>SECO</v>
      </c>
      <c r="K1298" s="95" t="b">
        <f t="shared" si="104"/>
        <v>0</v>
      </c>
    </row>
    <row r="1299" spans="1:11">
      <c r="A1299" s="2" t="s">
        <v>241</v>
      </c>
      <c r="B1299" s="2" t="s">
        <v>242</v>
      </c>
      <c r="C1299" s="2">
        <v>42.360599999999998</v>
      </c>
      <c r="D1299" s="2">
        <v>-71.010599999999997</v>
      </c>
      <c r="E1299" s="2">
        <v>79</v>
      </c>
      <c r="F1299" s="2">
        <v>3</v>
      </c>
      <c r="G1299" s="4" t="str">
        <f t="shared" si="100"/>
        <v>NO</v>
      </c>
      <c r="H1299" s="4" t="str">
        <f t="shared" si="101"/>
        <v>TEMPLADO</v>
      </c>
      <c r="I1299" s="4" t="str">
        <f t="shared" si="102"/>
        <v>LLUVIA</v>
      </c>
      <c r="J1299" s="4" t="str">
        <f t="shared" si="103"/>
        <v>HUMEDO</v>
      </c>
      <c r="K1299" s="95" t="b">
        <f t="shared" si="104"/>
        <v>0</v>
      </c>
    </row>
    <row r="1300" spans="1:11">
      <c r="A1300" s="2" t="s">
        <v>241</v>
      </c>
      <c r="B1300" s="2" t="s">
        <v>242</v>
      </c>
      <c r="C1300" s="2">
        <v>42.360599999999998</v>
      </c>
      <c r="D1300" s="2">
        <v>-71.010599999999997</v>
      </c>
      <c r="E1300" s="2">
        <v>85</v>
      </c>
      <c r="F1300" s="2">
        <v>0</v>
      </c>
      <c r="G1300" s="4" t="str">
        <f t="shared" si="100"/>
        <v>NO</v>
      </c>
      <c r="H1300" s="4" t="str">
        <f t="shared" si="101"/>
        <v>CALIENTE</v>
      </c>
      <c r="I1300" s="4" t="str">
        <f t="shared" si="102"/>
        <v>NINGUNO</v>
      </c>
      <c r="J1300" s="4" t="str">
        <f t="shared" si="103"/>
        <v>SECO</v>
      </c>
      <c r="K1300" s="95" t="b">
        <f t="shared" si="104"/>
        <v>0</v>
      </c>
    </row>
    <row r="1301" spans="1:11">
      <c r="A1301" s="2" t="s">
        <v>241</v>
      </c>
      <c r="B1301" s="2" t="s">
        <v>242</v>
      </c>
      <c r="C1301" s="2">
        <v>42.360599999999998</v>
      </c>
      <c r="D1301" s="2">
        <v>-71.010599999999997</v>
      </c>
      <c r="E1301" s="2">
        <v>73</v>
      </c>
      <c r="F1301" s="2">
        <v>447</v>
      </c>
      <c r="G1301" s="4" t="str">
        <f t="shared" si="100"/>
        <v>NO</v>
      </c>
      <c r="H1301" s="4" t="str">
        <f t="shared" si="101"/>
        <v>TEMPLADO</v>
      </c>
      <c r="I1301" s="4" t="str">
        <f t="shared" si="102"/>
        <v>LLUVIA</v>
      </c>
      <c r="J1301" s="4" t="str">
        <f t="shared" si="103"/>
        <v>HUMEDO</v>
      </c>
      <c r="K1301" s="95" t="b">
        <f t="shared" si="104"/>
        <v>0</v>
      </c>
    </row>
    <row r="1302" spans="1:11">
      <c r="A1302" s="2" t="s">
        <v>241</v>
      </c>
      <c r="B1302" s="2" t="s">
        <v>242</v>
      </c>
      <c r="C1302" s="2">
        <v>42.360599999999998</v>
      </c>
      <c r="D1302" s="2">
        <v>-71.010599999999997</v>
      </c>
      <c r="E1302" s="2">
        <v>87</v>
      </c>
      <c r="F1302" s="2">
        <v>0</v>
      </c>
      <c r="G1302" s="4" t="str">
        <f t="shared" si="100"/>
        <v>NO</v>
      </c>
      <c r="H1302" s="4" t="str">
        <f t="shared" si="101"/>
        <v>CALIENTE</v>
      </c>
      <c r="I1302" s="4" t="str">
        <f t="shared" si="102"/>
        <v>NINGUNO</v>
      </c>
      <c r="J1302" s="4" t="str">
        <f t="shared" si="103"/>
        <v>SECO</v>
      </c>
      <c r="K1302" s="95" t="b">
        <f t="shared" si="104"/>
        <v>0</v>
      </c>
    </row>
    <row r="1303" spans="1:11">
      <c r="A1303" s="2" t="s">
        <v>241</v>
      </c>
      <c r="B1303" s="2" t="s">
        <v>242</v>
      </c>
      <c r="C1303" s="2">
        <v>42.360599999999998</v>
      </c>
      <c r="D1303" s="2">
        <v>-71.010599999999997</v>
      </c>
      <c r="E1303" s="2">
        <v>85</v>
      </c>
      <c r="F1303" s="2">
        <v>69</v>
      </c>
      <c r="G1303" s="4" t="str">
        <f t="shared" si="100"/>
        <v>NO</v>
      </c>
      <c r="H1303" s="4" t="str">
        <f t="shared" si="101"/>
        <v>CALIENTE</v>
      </c>
      <c r="I1303" s="4" t="str">
        <f t="shared" si="102"/>
        <v>LLUVIA</v>
      </c>
      <c r="J1303" s="4" t="str">
        <f t="shared" si="103"/>
        <v>HUMEDO</v>
      </c>
      <c r="K1303" s="95" t="b">
        <f t="shared" si="104"/>
        <v>0</v>
      </c>
    </row>
    <row r="1304" spans="1:11">
      <c r="A1304" s="2" t="s">
        <v>241</v>
      </c>
      <c r="B1304" s="2" t="s">
        <v>242</v>
      </c>
      <c r="C1304" s="2">
        <v>42.360599999999998</v>
      </c>
      <c r="D1304" s="2">
        <v>-71.010599999999997</v>
      </c>
      <c r="E1304" s="2">
        <v>74</v>
      </c>
      <c r="F1304" s="2">
        <v>254</v>
      </c>
      <c r="G1304" s="4" t="str">
        <f t="shared" si="100"/>
        <v>NO</v>
      </c>
      <c r="H1304" s="4" t="str">
        <f t="shared" si="101"/>
        <v>TEMPLADO</v>
      </c>
      <c r="I1304" s="4" t="str">
        <f t="shared" si="102"/>
        <v>LLUVIA</v>
      </c>
      <c r="J1304" s="4" t="str">
        <f t="shared" si="103"/>
        <v>HUMEDO</v>
      </c>
      <c r="K1304" s="95" t="b">
        <f t="shared" si="104"/>
        <v>0</v>
      </c>
    </row>
    <row r="1305" spans="1:11">
      <c r="A1305" s="2" t="s">
        <v>241</v>
      </c>
      <c r="B1305" s="2" t="s">
        <v>242</v>
      </c>
      <c r="C1305" s="2">
        <v>42.360599999999998</v>
      </c>
      <c r="D1305" s="2">
        <v>-71.010599999999997</v>
      </c>
      <c r="E1305" s="2">
        <v>80</v>
      </c>
      <c r="F1305" s="2">
        <v>0</v>
      </c>
      <c r="G1305" s="4" t="str">
        <f t="shared" si="100"/>
        <v>NO</v>
      </c>
      <c r="H1305" s="4" t="str">
        <f t="shared" si="101"/>
        <v>TEMPLADO</v>
      </c>
      <c r="I1305" s="4" t="str">
        <f t="shared" si="102"/>
        <v>NINGUNO</v>
      </c>
      <c r="J1305" s="4" t="str">
        <f t="shared" si="103"/>
        <v>SECO</v>
      </c>
      <c r="K1305" s="95" t="b">
        <f t="shared" si="104"/>
        <v>0</v>
      </c>
    </row>
    <row r="1306" spans="1:11">
      <c r="A1306" s="2" t="s">
        <v>241</v>
      </c>
      <c r="B1306" s="2" t="s">
        <v>242</v>
      </c>
      <c r="C1306" s="2">
        <v>42.360599999999998</v>
      </c>
      <c r="D1306" s="2">
        <v>-71.010599999999997</v>
      </c>
      <c r="E1306" s="2">
        <v>67</v>
      </c>
      <c r="F1306" s="2">
        <v>3</v>
      </c>
      <c r="G1306" s="4" t="str">
        <f t="shared" si="100"/>
        <v>NO</v>
      </c>
      <c r="H1306" s="4" t="str">
        <f t="shared" si="101"/>
        <v>TEMPLADO</v>
      </c>
      <c r="I1306" s="4" t="str">
        <f t="shared" si="102"/>
        <v>LLUVIA</v>
      </c>
      <c r="J1306" s="4" t="str">
        <f t="shared" si="103"/>
        <v>HUMEDO</v>
      </c>
      <c r="K1306" s="95" t="b">
        <f t="shared" si="104"/>
        <v>0</v>
      </c>
    </row>
    <row r="1307" spans="1:11">
      <c r="A1307" s="2" t="s">
        <v>241</v>
      </c>
      <c r="B1307" s="2" t="s">
        <v>242</v>
      </c>
      <c r="C1307" s="2">
        <v>42.360599999999998</v>
      </c>
      <c r="D1307" s="2">
        <v>-71.010599999999997</v>
      </c>
      <c r="E1307" s="2">
        <v>66</v>
      </c>
      <c r="F1307" s="2">
        <v>84</v>
      </c>
      <c r="G1307" s="4" t="str">
        <f t="shared" si="100"/>
        <v>NO</v>
      </c>
      <c r="H1307" s="4" t="str">
        <f t="shared" si="101"/>
        <v>TEMPLADO</v>
      </c>
      <c r="I1307" s="4" t="str">
        <f t="shared" si="102"/>
        <v>LLUVIA</v>
      </c>
      <c r="J1307" s="4" t="str">
        <f t="shared" si="103"/>
        <v>HUMEDO</v>
      </c>
      <c r="K1307" s="95" t="b">
        <f t="shared" si="104"/>
        <v>0</v>
      </c>
    </row>
    <row r="1308" spans="1:11">
      <c r="A1308" s="2" t="s">
        <v>241</v>
      </c>
      <c r="B1308" s="2" t="s">
        <v>242</v>
      </c>
      <c r="C1308" s="2">
        <v>42.360599999999998</v>
      </c>
      <c r="D1308" s="2">
        <v>-71.010599999999997</v>
      </c>
      <c r="E1308" s="2">
        <v>75</v>
      </c>
      <c r="F1308" s="2">
        <v>0</v>
      </c>
      <c r="G1308" s="4" t="str">
        <f t="shared" si="100"/>
        <v>NO</v>
      </c>
      <c r="H1308" s="4" t="str">
        <f t="shared" si="101"/>
        <v>TEMPLADO</v>
      </c>
      <c r="I1308" s="4" t="str">
        <f t="shared" si="102"/>
        <v>NINGUNO</v>
      </c>
      <c r="J1308" s="4" t="str">
        <f t="shared" si="103"/>
        <v>SECO</v>
      </c>
      <c r="K1308" s="95" t="b">
        <f t="shared" si="104"/>
        <v>0</v>
      </c>
    </row>
    <row r="1309" spans="1:11">
      <c r="A1309" s="2" t="s">
        <v>241</v>
      </c>
      <c r="B1309" s="2" t="s">
        <v>242</v>
      </c>
      <c r="C1309" s="2">
        <v>42.360599999999998</v>
      </c>
      <c r="D1309" s="2">
        <v>-71.010599999999997</v>
      </c>
      <c r="E1309" s="2">
        <v>75</v>
      </c>
      <c r="F1309" s="2">
        <v>0</v>
      </c>
      <c r="G1309" s="4" t="str">
        <f t="shared" si="100"/>
        <v>NO</v>
      </c>
      <c r="H1309" s="4" t="str">
        <f t="shared" si="101"/>
        <v>TEMPLADO</v>
      </c>
      <c r="I1309" s="4" t="str">
        <f t="shared" si="102"/>
        <v>NINGUNO</v>
      </c>
      <c r="J1309" s="4" t="str">
        <f t="shared" si="103"/>
        <v>SECO</v>
      </c>
      <c r="K1309" s="95" t="b">
        <f t="shared" si="104"/>
        <v>0</v>
      </c>
    </row>
    <row r="1310" spans="1:11">
      <c r="A1310" s="2" t="s">
        <v>241</v>
      </c>
      <c r="B1310" s="2" t="s">
        <v>242</v>
      </c>
      <c r="C1310" s="2">
        <v>42.360599999999998</v>
      </c>
      <c r="D1310" s="2">
        <v>-71.010599999999997</v>
      </c>
      <c r="E1310" s="2">
        <v>85</v>
      </c>
      <c r="F1310" s="2">
        <v>0</v>
      </c>
      <c r="G1310" s="4" t="str">
        <f t="shared" si="100"/>
        <v>NO</v>
      </c>
      <c r="H1310" s="4" t="str">
        <f t="shared" si="101"/>
        <v>CALIENTE</v>
      </c>
      <c r="I1310" s="4" t="str">
        <f t="shared" si="102"/>
        <v>NINGUNO</v>
      </c>
      <c r="J1310" s="4" t="str">
        <f t="shared" si="103"/>
        <v>SECO</v>
      </c>
      <c r="K1310" s="95" t="b">
        <f t="shared" si="104"/>
        <v>0</v>
      </c>
    </row>
    <row r="1311" spans="1:11">
      <c r="A1311" s="2" t="s">
        <v>241</v>
      </c>
      <c r="B1311" s="2" t="s">
        <v>242</v>
      </c>
      <c r="C1311" s="2">
        <v>42.360599999999998</v>
      </c>
      <c r="D1311" s="2">
        <v>-71.010599999999997</v>
      </c>
      <c r="E1311" s="2">
        <v>66</v>
      </c>
      <c r="F1311" s="2">
        <v>33</v>
      </c>
      <c r="G1311" s="4" t="str">
        <f t="shared" si="100"/>
        <v>NO</v>
      </c>
      <c r="H1311" s="4" t="str">
        <f t="shared" si="101"/>
        <v>TEMPLADO</v>
      </c>
      <c r="I1311" s="4" t="str">
        <f t="shared" si="102"/>
        <v>LLUVIA</v>
      </c>
      <c r="J1311" s="4" t="str">
        <f t="shared" si="103"/>
        <v>HUMEDO</v>
      </c>
      <c r="K1311" s="95" t="b">
        <f t="shared" si="104"/>
        <v>0</v>
      </c>
    </row>
    <row r="1312" spans="1:11">
      <c r="A1312" s="2" t="s">
        <v>241</v>
      </c>
      <c r="B1312" s="2" t="s">
        <v>242</v>
      </c>
      <c r="C1312" s="2">
        <v>42.360599999999998</v>
      </c>
      <c r="D1312" s="2">
        <v>-71.010599999999997</v>
      </c>
      <c r="E1312" s="2">
        <v>90</v>
      </c>
      <c r="F1312" s="2">
        <v>0</v>
      </c>
      <c r="G1312" s="4" t="str">
        <f t="shared" si="100"/>
        <v>NO</v>
      </c>
      <c r="H1312" s="4" t="str">
        <f t="shared" si="101"/>
        <v>CALIENTE</v>
      </c>
      <c r="I1312" s="4" t="str">
        <f t="shared" si="102"/>
        <v>NINGUNO</v>
      </c>
      <c r="J1312" s="4" t="str">
        <f t="shared" si="103"/>
        <v>SECO</v>
      </c>
      <c r="K1312" s="95" t="b">
        <f t="shared" si="104"/>
        <v>0</v>
      </c>
    </row>
    <row r="1313" spans="1:11">
      <c r="A1313" s="2" t="s">
        <v>241</v>
      </c>
      <c r="B1313" s="2" t="s">
        <v>242</v>
      </c>
      <c r="C1313" s="2">
        <v>42.360599999999998</v>
      </c>
      <c r="D1313" s="2">
        <v>-71.010599999999997</v>
      </c>
      <c r="E1313" s="2">
        <v>69</v>
      </c>
      <c r="F1313" s="2">
        <v>0</v>
      </c>
      <c r="G1313" s="4" t="str">
        <f t="shared" si="100"/>
        <v>NO</v>
      </c>
      <c r="H1313" s="4" t="str">
        <f t="shared" si="101"/>
        <v>TEMPLADO</v>
      </c>
      <c r="I1313" s="4" t="str">
        <f t="shared" si="102"/>
        <v>NINGUNO</v>
      </c>
      <c r="J1313" s="4" t="str">
        <f t="shared" si="103"/>
        <v>SECO</v>
      </c>
      <c r="K1313" s="95" t="b">
        <f t="shared" si="104"/>
        <v>0</v>
      </c>
    </row>
    <row r="1314" spans="1:11">
      <c r="A1314" s="2" t="s">
        <v>241</v>
      </c>
      <c r="B1314" s="2" t="s">
        <v>242</v>
      </c>
      <c r="C1314" s="2">
        <v>42.360599999999998</v>
      </c>
      <c r="D1314" s="2">
        <v>-71.010599999999997</v>
      </c>
      <c r="E1314" s="2">
        <v>88</v>
      </c>
      <c r="F1314" s="2">
        <v>0</v>
      </c>
      <c r="G1314" s="4" t="str">
        <f t="shared" si="100"/>
        <v>NO</v>
      </c>
      <c r="H1314" s="4" t="str">
        <f t="shared" si="101"/>
        <v>CALIENTE</v>
      </c>
      <c r="I1314" s="4" t="str">
        <f t="shared" si="102"/>
        <v>NINGUNO</v>
      </c>
      <c r="J1314" s="4" t="str">
        <f t="shared" si="103"/>
        <v>SECO</v>
      </c>
      <c r="K1314" s="95" t="b">
        <f t="shared" si="104"/>
        <v>0</v>
      </c>
    </row>
    <row r="1315" spans="1:11">
      <c r="A1315" s="2" t="s">
        <v>241</v>
      </c>
      <c r="B1315" s="2" t="s">
        <v>242</v>
      </c>
      <c r="C1315" s="2">
        <v>42.360599999999998</v>
      </c>
      <c r="D1315" s="2">
        <v>-71.010599999999997</v>
      </c>
      <c r="E1315" s="2">
        <v>83</v>
      </c>
      <c r="F1315" s="2">
        <v>0</v>
      </c>
      <c r="G1315" s="4" t="str">
        <f t="shared" si="100"/>
        <v>NO</v>
      </c>
      <c r="H1315" s="4" t="str">
        <f t="shared" si="101"/>
        <v>CALIENTE</v>
      </c>
      <c r="I1315" s="4" t="str">
        <f t="shared" si="102"/>
        <v>NINGUNO</v>
      </c>
      <c r="J1315" s="4" t="str">
        <f t="shared" si="103"/>
        <v>SECO</v>
      </c>
      <c r="K1315" s="95" t="b">
        <f t="shared" si="104"/>
        <v>0</v>
      </c>
    </row>
    <row r="1316" spans="1:11">
      <c r="A1316" s="2" t="s">
        <v>241</v>
      </c>
      <c r="B1316" s="2" t="s">
        <v>242</v>
      </c>
      <c r="C1316" s="2">
        <v>42.360599999999998</v>
      </c>
      <c r="D1316" s="2">
        <v>-71.010599999999997</v>
      </c>
      <c r="E1316" s="2">
        <v>79</v>
      </c>
      <c r="F1316" s="2">
        <v>0</v>
      </c>
      <c r="G1316" s="4" t="str">
        <f t="shared" si="100"/>
        <v>NO</v>
      </c>
      <c r="H1316" s="4" t="str">
        <f t="shared" si="101"/>
        <v>TEMPLADO</v>
      </c>
      <c r="I1316" s="4" t="str">
        <f t="shared" si="102"/>
        <v>NINGUNO</v>
      </c>
      <c r="J1316" s="4" t="str">
        <f t="shared" si="103"/>
        <v>SECO</v>
      </c>
      <c r="K1316" s="95" t="b">
        <f t="shared" si="104"/>
        <v>0</v>
      </c>
    </row>
    <row r="1317" spans="1:11">
      <c r="A1317" s="2" t="s">
        <v>241</v>
      </c>
      <c r="B1317" s="2" t="s">
        <v>242</v>
      </c>
      <c r="C1317" s="2">
        <v>42.360599999999998</v>
      </c>
      <c r="D1317" s="2">
        <v>-71.010599999999997</v>
      </c>
      <c r="E1317" s="2">
        <v>77</v>
      </c>
      <c r="F1317" s="2">
        <v>18</v>
      </c>
      <c r="G1317" s="4" t="str">
        <f t="shared" si="100"/>
        <v>NO</v>
      </c>
      <c r="H1317" s="4" t="str">
        <f t="shared" si="101"/>
        <v>TEMPLADO</v>
      </c>
      <c r="I1317" s="4" t="str">
        <f t="shared" si="102"/>
        <v>LLUVIA</v>
      </c>
      <c r="J1317" s="4" t="str">
        <f t="shared" si="103"/>
        <v>HUMEDO</v>
      </c>
      <c r="K1317" s="95" t="b">
        <f t="shared" si="104"/>
        <v>0</v>
      </c>
    </row>
    <row r="1318" spans="1:11">
      <c r="A1318" s="2" t="s">
        <v>241</v>
      </c>
      <c r="B1318" s="2" t="s">
        <v>242</v>
      </c>
      <c r="C1318" s="2">
        <v>42.360599999999998</v>
      </c>
      <c r="D1318" s="2">
        <v>-71.010599999999997</v>
      </c>
      <c r="E1318" s="2">
        <v>71</v>
      </c>
      <c r="F1318" s="2">
        <v>411</v>
      </c>
      <c r="G1318" s="4" t="str">
        <f t="shared" si="100"/>
        <v>NO</v>
      </c>
      <c r="H1318" s="4" t="str">
        <f t="shared" si="101"/>
        <v>TEMPLADO</v>
      </c>
      <c r="I1318" s="4" t="str">
        <f t="shared" si="102"/>
        <v>LLUVIA</v>
      </c>
      <c r="J1318" s="4" t="str">
        <f t="shared" si="103"/>
        <v>HUMEDO</v>
      </c>
      <c r="K1318" s="95" t="b">
        <f t="shared" si="104"/>
        <v>0</v>
      </c>
    </row>
    <row r="1319" spans="1:11">
      <c r="A1319" s="2" t="s">
        <v>241</v>
      </c>
      <c r="B1319" s="2" t="s">
        <v>242</v>
      </c>
      <c r="C1319" s="2">
        <v>42.360599999999998</v>
      </c>
      <c r="D1319" s="2">
        <v>-71.010599999999997</v>
      </c>
      <c r="E1319" s="2">
        <v>71</v>
      </c>
      <c r="F1319" s="2">
        <v>0</v>
      </c>
      <c r="G1319" s="4" t="str">
        <f t="shared" si="100"/>
        <v>NO</v>
      </c>
      <c r="H1319" s="4" t="str">
        <f t="shared" si="101"/>
        <v>TEMPLADO</v>
      </c>
      <c r="I1319" s="4" t="str">
        <f t="shared" si="102"/>
        <v>NINGUNO</v>
      </c>
      <c r="J1319" s="4" t="str">
        <f t="shared" si="103"/>
        <v>SECO</v>
      </c>
      <c r="K1319" s="95" t="b">
        <f t="shared" si="104"/>
        <v>0</v>
      </c>
    </row>
    <row r="1320" spans="1:11">
      <c r="A1320" s="2" t="s">
        <v>241</v>
      </c>
      <c r="B1320" s="2" t="s">
        <v>242</v>
      </c>
      <c r="C1320" s="2">
        <v>42.360599999999998</v>
      </c>
      <c r="D1320" s="2">
        <v>-71.010599999999997</v>
      </c>
      <c r="E1320" s="2">
        <v>68</v>
      </c>
      <c r="F1320" s="2">
        <v>0</v>
      </c>
      <c r="G1320" s="4" t="str">
        <f t="shared" si="100"/>
        <v>NO</v>
      </c>
      <c r="H1320" s="4" t="str">
        <f t="shared" si="101"/>
        <v>TEMPLADO</v>
      </c>
      <c r="I1320" s="4" t="str">
        <f t="shared" si="102"/>
        <v>NINGUNO</v>
      </c>
      <c r="J1320" s="4" t="str">
        <f t="shared" si="103"/>
        <v>SECO</v>
      </c>
      <c r="K1320" s="95" t="b">
        <f t="shared" si="104"/>
        <v>0</v>
      </c>
    </row>
    <row r="1321" spans="1:11">
      <c r="A1321" s="2" t="s">
        <v>241</v>
      </c>
      <c r="B1321" s="2" t="s">
        <v>242</v>
      </c>
      <c r="C1321" s="2">
        <v>42.360599999999998</v>
      </c>
      <c r="D1321" s="2">
        <v>-71.010599999999997</v>
      </c>
      <c r="E1321" s="2">
        <v>69</v>
      </c>
      <c r="F1321" s="2">
        <v>0</v>
      </c>
      <c r="G1321" s="4" t="str">
        <f t="shared" si="100"/>
        <v>NO</v>
      </c>
      <c r="H1321" s="4" t="str">
        <f t="shared" si="101"/>
        <v>TEMPLADO</v>
      </c>
      <c r="I1321" s="4" t="str">
        <f t="shared" si="102"/>
        <v>NINGUNO</v>
      </c>
      <c r="J1321" s="4" t="str">
        <f t="shared" si="103"/>
        <v>SECO</v>
      </c>
      <c r="K1321" s="95" t="b">
        <f t="shared" si="104"/>
        <v>0</v>
      </c>
    </row>
    <row r="1322" spans="1:11">
      <c r="A1322" s="2" t="s">
        <v>241</v>
      </c>
      <c r="B1322" s="2" t="s">
        <v>242</v>
      </c>
      <c r="C1322" s="2">
        <v>42.360599999999998</v>
      </c>
      <c r="D1322" s="2">
        <v>-71.010599999999997</v>
      </c>
      <c r="E1322" s="2">
        <v>79</v>
      </c>
      <c r="F1322" s="2">
        <v>0</v>
      </c>
      <c r="G1322" s="4" t="str">
        <f t="shared" si="100"/>
        <v>NO</v>
      </c>
      <c r="H1322" s="4" t="str">
        <f t="shared" si="101"/>
        <v>TEMPLADO</v>
      </c>
      <c r="I1322" s="4" t="str">
        <f t="shared" si="102"/>
        <v>NINGUNO</v>
      </c>
      <c r="J1322" s="4" t="str">
        <f t="shared" si="103"/>
        <v>SECO</v>
      </c>
      <c r="K1322" s="95" t="b">
        <f t="shared" si="104"/>
        <v>0</v>
      </c>
    </row>
    <row r="1323" spans="1:11">
      <c r="A1323" s="2" t="s">
        <v>241</v>
      </c>
      <c r="B1323" s="2" t="s">
        <v>242</v>
      </c>
      <c r="C1323" s="2">
        <v>42.360599999999998</v>
      </c>
      <c r="D1323" s="2">
        <v>-71.010599999999997</v>
      </c>
      <c r="E1323" s="2">
        <v>84</v>
      </c>
      <c r="F1323" s="2">
        <v>0</v>
      </c>
      <c r="G1323" s="4" t="str">
        <f t="shared" si="100"/>
        <v>NO</v>
      </c>
      <c r="H1323" s="4" t="str">
        <f t="shared" si="101"/>
        <v>CALIENTE</v>
      </c>
      <c r="I1323" s="4" t="str">
        <f t="shared" si="102"/>
        <v>NINGUNO</v>
      </c>
      <c r="J1323" s="4" t="str">
        <f t="shared" si="103"/>
        <v>SECO</v>
      </c>
      <c r="K1323" s="95" t="b">
        <f t="shared" si="104"/>
        <v>0</v>
      </c>
    </row>
    <row r="1324" spans="1:11">
      <c r="A1324" s="2" t="s">
        <v>241</v>
      </c>
      <c r="B1324" s="2" t="s">
        <v>242</v>
      </c>
      <c r="C1324" s="2">
        <v>42.360599999999998</v>
      </c>
      <c r="D1324" s="2">
        <v>-71.010599999999997</v>
      </c>
      <c r="E1324" s="2">
        <v>84</v>
      </c>
      <c r="F1324" s="2">
        <v>0</v>
      </c>
      <c r="G1324" s="4" t="str">
        <f t="shared" si="100"/>
        <v>NO</v>
      </c>
      <c r="H1324" s="4" t="str">
        <f t="shared" si="101"/>
        <v>CALIENTE</v>
      </c>
      <c r="I1324" s="4" t="str">
        <f t="shared" si="102"/>
        <v>NINGUNO</v>
      </c>
      <c r="J1324" s="4" t="str">
        <f t="shared" si="103"/>
        <v>SECO</v>
      </c>
      <c r="K1324" s="95" t="b">
        <f t="shared" si="104"/>
        <v>0</v>
      </c>
    </row>
    <row r="1325" spans="1:11">
      <c r="A1325" s="2" t="s">
        <v>241</v>
      </c>
      <c r="B1325" s="2" t="s">
        <v>242</v>
      </c>
      <c r="C1325" s="2">
        <v>42.360599999999998</v>
      </c>
      <c r="D1325" s="2">
        <v>-71.010599999999997</v>
      </c>
      <c r="E1325" s="2">
        <v>77</v>
      </c>
      <c r="F1325" s="2">
        <v>0</v>
      </c>
      <c r="G1325" s="4" t="str">
        <f t="shared" si="100"/>
        <v>NO</v>
      </c>
      <c r="H1325" s="4" t="str">
        <f t="shared" si="101"/>
        <v>TEMPLADO</v>
      </c>
      <c r="I1325" s="4" t="str">
        <f t="shared" si="102"/>
        <v>NINGUNO</v>
      </c>
      <c r="J1325" s="4" t="str">
        <f t="shared" si="103"/>
        <v>SECO</v>
      </c>
      <c r="K1325" s="95" t="b">
        <f t="shared" si="104"/>
        <v>0</v>
      </c>
    </row>
    <row r="1326" spans="1:11">
      <c r="A1326" s="2" t="s">
        <v>241</v>
      </c>
      <c r="B1326" s="2" t="s">
        <v>242</v>
      </c>
      <c r="C1326" s="2">
        <v>42.360599999999998</v>
      </c>
      <c r="D1326" s="2">
        <v>-71.010599999999997</v>
      </c>
      <c r="E1326" s="2">
        <v>81</v>
      </c>
      <c r="F1326" s="2">
        <v>0</v>
      </c>
      <c r="G1326" s="4" t="str">
        <f t="shared" si="100"/>
        <v>NO</v>
      </c>
      <c r="H1326" s="4" t="str">
        <f t="shared" si="101"/>
        <v>CALIENTE</v>
      </c>
      <c r="I1326" s="4" t="str">
        <f t="shared" si="102"/>
        <v>NINGUNO</v>
      </c>
      <c r="J1326" s="4" t="str">
        <f t="shared" si="103"/>
        <v>SECO</v>
      </c>
      <c r="K1326" s="95" t="b">
        <f t="shared" si="104"/>
        <v>0</v>
      </c>
    </row>
    <row r="1327" spans="1:11">
      <c r="A1327" s="2" t="s">
        <v>241</v>
      </c>
      <c r="B1327" s="2" t="s">
        <v>242</v>
      </c>
      <c r="C1327" s="2">
        <v>42.360599999999998</v>
      </c>
      <c r="D1327" s="2">
        <v>-71.010599999999997</v>
      </c>
      <c r="E1327" s="2">
        <v>88</v>
      </c>
      <c r="F1327" s="2">
        <v>0</v>
      </c>
      <c r="G1327" s="4" t="str">
        <f t="shared" si="100"/>
        <v>NO</v>
      </c>
      <c r="H1327" s="4" t="str">
        <f t="shared" si="101"/>
        <v>CALIENTE</v>
      </c>
      <c r="I1327" s="4" t="str">
        <f t="shared" si="102"/>
        <v>NINGUNO</v>
      </c>
      <c r="J1327" s="4" t="str">
        <f t="shared" si="103"/>
        <v>SECO</v>
      </c>
      <c r="K1327" s="95" t="b">
        <f t="shared" si="104"/>
        <v>0</v>
      </c>
    </row>
    <row r="1328" spans="1:11">
      <c r="A1328" s="2" t="s">
        <v>241</v>
      </c>
      <c r="B1328" s="2" t="s">
        <v>242</v>
      </c>
      <c r="C1328" s="2">
        <v>42.360599999999998</v>
      </c>
      <c r="D1328" s="2">
        <v>-71.010599999999997</v>
      </c>
      <c r="E1328" s="2">
        <v>75</v>
      </c>
      <c r="F1328" s="2">
        <v>0</v>
      </c>
      <c r="G1328" s="4" t="str">
        <f t="shared" si="100"/>
        <v>NO</v>
      </c>
      <c r="H1328" s="4" t="str">
        <f t="shared" si="101"/>
        <v>TEMPLADO</v>
      </c>
      <c r="I1328" s="4" t="str">
        <f t="shared" si="102"/>
        <v>NINGUNO</v>
      </c>
      <c r="J1328" s="4" t="str">
        <f t="shared" si="103"/>
        <v>SECO</v>
      </c>
      <c r="K1328" s="95" t="b">
        <f t="shared" si="104"/>
        <v>0</v>
      </c>
    </row>
    <row r="1329" spans="1:11">
      <c r="A1329" s="2" t="s">
        <v>241</v>
      </c>
      <c r="B1329" s="2" t="s">
        <v>242</v>
      </c>
      <c r="C1329" s="2">
        <v>42.360599999999998</v>
      </c>
      <c r="D1329" s="2">
        <v>-71.010599999999997</v>
      </c>
      <c r="E1329" s="2">
        <v>65</v>
      </c>
      <c r="F1329" s="2">
        <v>0</v>
      </c>
      <c r="G1329" s="4" t="str">
        <f t="shared" si="100"/>
        <v>NO</v>
      </c>
      <c r="H1329" s="4" t="str">
        <f t="shared" si="101"/>
        <v>TEMPLADO</v>
      </c>
      <c r="I1329" s="4" t="str">
        <f t="shared" si="102"/>
        <v>NINGUNO</v>
      </c>
      <c r="J1329" s="4" t="str">
        <f t="shared" si="103"/>
        <v>SECO</v>
      </c>
      <c r="K1329" s="95" t="b">
        <f t="shared" si="104"/>
        <v>0</v>
      </c>
    </row>
    <row r="1330" spans="1:11">
      <c r="A1330" s="2" t="s">
        <v>241</v>
      </c>
      <c r="B1330" s="2" t="s">
        <v>242</v>
      </c>
      <c r="C1330" s="2">
        <v>42.360599999999998</v>
      </c>
      <c r="D1330" s="2">
        <v>-71.010599999999997</v>
      </c>
      <c r="E1330" s="2">
        <v>74</v>
      </c>
      <c r="F1330" s="2">
        <v>0</v>
      </c>
      <c r="G1330" s="4" t="str">
        <f t="shared" si="100"/>
        <v>NO</v>
      </c>
      <c r="H1330" s="4" t="str">
        <f t="shared" si="101"/>
        <v>TEMPLADO</v>
      </c>
      <c r="I1330" s="4" t="str">
        <f t="shared" si="102"/>
        <v>NINGUNO</v>
      </c>
      <c r="J1330" s="4" t="str">
        <f t="shared" si="103"/>
        <v>SECO</v>
      </c>
      <c r="K1330" s="95" t="b">
        <f t="shared" si="104"/>
        <v>0</v>
      </c>
    </row>
    <row r="1331" spans="1:11">
      <c r="A1331" s="2" t="s">
        <v>241</v>
      </c>
      <c r="B1331" s="2" t="s">
        <v>242</v>
      </c>
      <c r="C1331" s="2">
        <v>42.360599999999998</v>
      </c>
      <c r="D1331" s="2">
        <v>-71.010599999999997</v>
      </c>
      <c r="E1331" s="2">
        <v>75</v>
      </c>
      <c r="F1331" s="2">
        <v>0</v>
      </c>
      <c r="G1331" s="4" t="str">
        <f t="shared" si="100"/>
        <v>NO</v>
      </c>
      <c r="H1331" s="4" t="str">
        <f t="shared" si="101"/>
        <v>TEMPLADO</v>
      </c>
      <c r="I1331" s="4" t="str">
        <f t="shared" si="102"/>
        <v>NINGUNO</v>
      </c>
      <c r="J1331" s="4" t="str">
        <f t="shared" si="103"/>
        <v>SECO</v>
      </c>
      <c r="K1331" s="95" t="b">
        <f t="shared" si="104"/>
        <v>0</v>
      </c>
    </row>
    <row r="1332" spans="1:11">
      <c r="A1332" s="2" t="s">
        <v>241</v>
      </c>
      <c r="B1332" s="2" t="s">
        <v>242</v>
      </c>
      <c r="C1332" s="2">
        <v>42.360599999999998</v>
      </c>
      <c r="D1332" s="2">
        <v>-71.010599999999997</v>
      </c>
      <c r="E1332" s="2">
        <v>74</v>
      </c>
      <c r="F1332" s="2">
        <v>0</v>
      </c>
      <c r="G1332" s="4" t="str">
        <f t="shared" si="100"/>
        <v>NO</v>
      </c>
      <c r="H1332" s="4" t="str">
        <f t="shared" si="101"/>
        <v>TEMPLADO</v>
      </c>
      <c r="I1332" s="4" t="str">
        <f t="shared" si="102"/>
        <v>NINGUNO</v>
      </c>
      <c r="J1332" s="4" t="str">
        <f t="shared" si="103"/>
        <v>SECO</v>
      </c>
      <c r="K1332" s="95" t="b">
        <f t="shared" si="104"/>
        <v>0</v>
      </c>
    </row>
    <row r="1333" spans="1:11">
      <c r="A1333" s="2" t="s">
        <v>241</v>
      </c>
      <c r="B1333" s="2" t="s">
        <v>242</v>
      </c>
      <c r="C1333" s="2">
        <v>42.360599999999998</v>
      </c>
      <c r="D1333" s="2">
        <v>-71.010599999999997</v>
      </c>
      <c r="E1333" s="2">
        <v>70</v>
      </c>
      <c r="F1333" s="2">
        <v>0</v>
      </c>
      <c r="G1333" s="4" t="str">
        <f t="shared" si="100"/>
        <v>NO</v>
      </c>
      <c r="H1333" s="4" t="str">
        <f t="shared" si="101"/>
        <v>TEMPLADO</v>
      </c>
      <c r="I1333" s="4" t="str">
        <f t="shared" si="102"/>
        <v>NINGUNO</v>
      </c>
      <c r="J1333" s="4" t="str">
        <f t="shared" si="103"/>
        <v>SECO</v>
      </c>
      <c r="K1333" s="95" t="b">
        <f t="shared" si="104"/>
        <v>0</v>
      </c>
    </row>
    <row r="1334" spans="1:11">
      <c r="A1334" s="2" t="s">
        <v>241</v>
      </c>
      <c r="B1334" s="2" t="s">
        <v>242</v>
      </c>
      <c r="C1334" s="2">
        <v>42.360599999999998</v>
      </c>
      <c r="D1334" s="2">
        <v>-71.010599999999997</v>
      </c>
      <c r="E1334" s="2">
        <v>90</v>
      </c>
      <c r="F1334" s="2">
        <v>0</v>
      </c>
      <c r="G1334" s="4" t="str">
        <f t="shared" si="100"/>
        <v>NO</v>
      </c>
      <c r="H1334" s="4" t="str">
        <f t="shared" si="101"/>
        <v>CALIENTE</v>
      </c>
      <c r="I1334" s="4" t="str">
        <f t="shared" si="102"/>
        <v>NINGUNO</v>
      </c>
      <c r="J1334" s="4" t="str">
        <f t="shared" si="103"/>
        <v>SECO</v>
      </c>
      <c r="K1334" s="95" t="b">
        <f t="shared" si="104"/>
        <v>0</v>
      </c>
    </row>
    <row r="1335" spans="1:11">
      <c r="A1335" s="2" t="s">
        <v>241</v>
      </c>
      <c r="B1335" s="2" t="s">
        <v>242</v>
      </c>
      <c r="C1335" s="2">
        <v>42.360599999999998</v>
      </c>
      <c r="D1335" s="2">
        <v>-71.010599999999997</v>
      </c>
      <c r="E1335" s="2">
        <v>68</v>
      </c>
      <c r="F1335" s="2">
        <v>3</v>
      </c>
      <c r="G1335" s="4" t="str">
        <f t="shared" si="100"/>
        <v>NO</v>
      </c>
      <c r="H1335" s="4" t="str">
        <f t="shared" si="101"/>
        <v>TEMPLADO</v>
      </c>
      <c r="I1335" s="4" t="str">
        <f t="shared" si="102"/>
        <v>LLUVIA</v>
      </c>
      <c r="J1335" s="4" t="str">
        <f t="shared" si="103"/>
        <v>HUMEDO</v>
      </c>
      <c r="K1335" s="95" t="b">
        <f t="shared" si="104"/>
        <v>0</v>
      </c>
    </row>
    <row r="1336" spans="1:11">
      <c r="A1336" s="2" t="s">
        <v>241</v>
      </c>
      <c r="B1336" s="2" t="s">
        <v>242</v>
      </c>
      <c r="C1336" s="2">
        <v>42.360599999999998</v>
      </c>
      <c r="D1336" s="2">
        <v>-71.010599999999997</v>
      </c>
      <c r="E1336" s="2">
        <v>78</v>
      </c>
      <c r="F1336" s="2">
        <v>3</v>
      </c>
      <c r="G1336" s="4" t="str">
        <f t="shared" si="100"/>
        <v>NO</v>
      </c>
      <c r="H1336" s="4" t="str">
        <f t="shared" si="101"/>
        <v>TEMPLADO</v>
      </c>
      <c r="I1336" s="4" t="str">
        <f t="shared" si="102"/>
        <v>LLUVIA</v>
      </c>
      <c r="J1336" s="4" t="str">
        <f t="shared" si="103"/>
        <v>HUMEDO</v>
      </c>
      <c r="K1336" s="95" t="b">
        <f t="shared" si="104"/>
        <v>0</v>
      </c>
    </row>
    <row r="1337" spans="1:11">
      <c r="A1337" s="2" t="s">
        <v>241</v>
      </c>
      <c r="B1337" s="2" t="s">
        <v>242</v>
      </c>
      <c r="C1337" s="2">
        <v>42.360599999999998</v>
      </c>
      <c r="D1337" s="2">
        <v>-71.010599999999997</v>
      </c>
      <c r="E1337" s="2">
        <v>80</v>
      </c>
      <c r="F1337" s="2">
        <v>0</v>
      </c>
      <c r="G1337" s="4" t="str">
        <f t="shared" si="100"/>
        <v>NO</v>
      </c>
      <c r="H1337" s="4" t="str">
        <f t="shared" si="101"/>
        <v>TEMPLADO</v>
      </c>
      <c r="I1337" s="4" t="str">
        <f t="shared" si="102"/>
        <v>NINGUNO</v>
      </c>
      <c r="J1337" s="4" t="str">
        <f t="shared" si="103"/>
        <v>SECO</v>
      </c>
      <c r="K1337" s="95" t="b">
        <f t="shared" si="104"/>
        <v>0</v>
      </c>
    </row>
    <row r="1338" spans="1:11">
      <c r="A1338" s="2" t="s">
        <v>241</v>
      </c>
      <c r="B1338" s="2" t="s">
        <v>242</v>
      </c>
      <c r="C1338" s="2">
        <v>42.360599999999998</v>
      </c>
      <c r="D1338" s="2">
        <v>-71.010599999999997</v>
      </c>
      <c r="E1338" s="2">
        <v>89</v>
      </c>
      <c r="F1338" s="2">
        <v>0</v>
      </c>
      <c r="G1338" s="4" t="str">
        <f t="shared" si="100"/>
        <v>NO</v>
      </c>
      <c r="H1338" s="4" t="str">
        <f t="shared" si="101"/>
        <v>CALIENTE</v>
      </c>
      <c r="I1338" s="4" t="str">
        <f t="shared" si="102"/>
        <v>NINGUNO</v>
      </c>
      <c r="J1338" s="4" t="str">
        <f t="shared" si="103"/>
        <v>SECO</v>
      </c>
      <c r="K1338" s="95" t="b">
        <f t="shared" si="104"/>
        <v>0</v>
      </c>
    </row>
    <row r="1339" spans="1:11">
      <c r="A1339" s="2" t="s">
        <v>241</v>
      </c>
      <c r="B1339" s="2" t="s">
        <v>242</v>
      </c>
      <c r="C1339" s="2">
        <v>42.360599999999998</v>
      </c>
      <c r="D1339" s="2">
        <v>-71.010599999999997</v>
      </c>
      <c r="E1339" s="2">
        <v>83</v>
      </c>
      <c r="F1339" s="2">
        <v>0</v>
      </c>
      <c r="G1339" s="4" t="str">
        <f t="shared" si="100"/>
        <v>NO</v>
      </c>
      <c r="H1339" s="4" t="str">
        <f t="shared" si="101"/>
        <v>CALIENTE</v>
      </c>
      <c r="I1339" s="4" t="str">
        <f t="shared" si="102"/>
        <v>NINGUNO</v>
      </c>
      <c r="J1339" s="4" t="str">
        <f t="shared" si="103"/>
        <v>SECO</v>
      </c>
      <c r="K1339" s="95" t="b">
        <f t="shared" si="104"/>
        <v>0</v>
      </c>
    </row>
    <row r="1340" spans="1:11">
      <c r="A1340" s="2" t="s">
        <v>241</v>
      </c>
      <c r="B1340" s="2" t="s">
        <v>242</v>
      </c>
      <c r="C1340" s="2">
        <v>42.360599999999998</v>
      </c>
      <c r="D1340" s="2">
        <v>-71.010599999999997</v>
      </c>
      <c r="E1340" s="2">
        <v>85</v>
      </c>
      <c r="F1340" s="2">
        <v>0</v>
      </c>
      <c r="G1340" s="4" t="str">
        <f t="shared" si="100"/>
        <v>NO</v>
      </c>
      <c r="H1340" s="4" t="str">
        <f t="shared" si="101"/>
        <v>CALIENTE</v>
      </c>
      <c r="I1340" s="4" t="str">
        <f t="shared" si="102"/>
        <v>NINGUNO</v>
      </c>
      <c r="J1340" s="4" t="str">
        <f t="shared" si="103"/>
        <v>SECO</v>
      </c>
      <c r="K1340" s="95" t="b">
        <f t="shared" si="104"/>
        <v>0</v>
      </c>
    </row>
    <row r="1341" spans="1:11">
      <c r="A1341" s="2" t="s">
        <v>241</v>
      </c>
      <c r="B1341" s="2" t="s">
        <v>242</v>
      </c>
      <c r="C1341" s="2">
        <v>42.360599999999998</v>
      </c>
      <c r="D1341" s="2">
        <v>-71.010599999999997</v>
      </c>
      <c r="E1341" s="2">
        <v>41</v>
      </c>
      <c r="F1341" s="2">
        <v>97</v>
      </c>
      <c r="G1341" s="4" t="str">
        <f t="shared" si="100"/>
        <v>NO</v>
      </c>
      <c r="H1341" s="4" t="str">
        <f t="shared" si="101"/>
        <v>TEMPLADO</v>
      </c>
      <c r="I1341" s="4" t="str">
        <f t="shared" si="102"/>
        <v>LLUVIA</v>
      </c>
      <c r="J1341" s="4" t="str">
        <f t="shared" si="103"/>
        <v>HUMEDO</v>
      </c>
      <c r="K1341" s="95" t="b">
        <f t="shared" si="104"/>
        <v>0</v>
      </c>
    </row>
    <row r="1342" spans="1:11">
      <c r="A1342" s="2" t="s">
        <v>241</v>
      </c>
      <c r="B1342" s="2" t="s">
        <v>242</v>
      </c>
      <c r="C1342" s="2">
        <v>42.360599999999998</v>
      </c>
      <c r="D1342" s="2">
        <v>-71.010599999999997</v>
      </c>
      <c r="E1342" s="2">
        <v>42</v>
      </c>
      <c r="F1342" s="2">
        <v>97</v>
      </c>
      <c r="G1342" s="4" t="str">
        <f t="shared" si="100"/>
        <v>NO</v>
      </c>
      <c r="H1342" s="4" t="str">
        <f t="shared" si="101"/>
        <v>TEMPLADO</v>
      </c>
      <c r="I1342" s="4" t="str">
        <f t="shared" si="102"/>
        <v>LLUVIA</v>
      </c>
      <c r="J1342" s="4" t="str">
        <f t="shared" si="103"/>
        <v>HUMEDO</v>
      </c>
      <c r="K1342" s="95" t="b">
        <f t="shared" si="104"/>
        <v>0</v>
      </c>
    </row>
    <row r="1343" spans="1:11">
      <c r="A1343" s="2" t="s">
        <v>241</v>
      </c>
      <c r="B1343" s="2" t="s">
        <v>242</v>
      </c>
      <c r="C1343" s="2">
        <v>42.360599999999998</v>
      </c>
      <c r="D1343" s="2">
        <v>-71.010599999999997</v>
      </c>
      <c r="E1343" s="2">
        <v>48</v>
      </c>
      <c r="F1343" s="2">
        <v>0</v>
      </c>
      <c r="G1343" s="4" t="str">
        <f t="shared" si="100"/>
        <v>NO</v>
      </c>
      <c r="H1343" s="4" t="str">
        <f t="shared" si="101"/>
        <v>TEMPLADO</v>
      </c>
      <c r="I1343" s="4" t="str">
        <f t="shared" si="102"/>
        <v>NINGUNO</v>
      </c>
      <c r="J1343" s="4" t="str">
        <f t="shared" si="103"/>
        <v>SECO</v>
      </c>
      <c r="K1343" s="95" t="b">
        <f t="shared" si="104"/>
        <v>0</v>
      </c>
    </row>
    <row r="1344" spans="1:11">
      <c r="A1344" s="2" t="s">
        <v>241</v>
      </c>
      <c r="B1344" s="2" t="s">
        <v>242</v>
      </c>
      <c r="C1344" s="2">
        <v>42.360599999999998</v>
      </c>
      <c r="D1344" s="2">
        <v>-71.010599999999997</v>
      </c>
      <c r="E1344" s="2">
        <v>41</v>
      </c>
      <c r="F1344" s="2">
        <v>0</v>
      </c>
      <c r="G1344" s="4" t="str">
        <f t="shared" si="100"/>
        <v>NO</v>
      </c>
      <c r="H1344" s="4" t="str">
        <f t="shared" si="101"/>
        <v>TEMPLADO</v>
      </c>
      <c r="I1344" s="4" t="str">
        <f t="shared" si="102"/>
        <v>NINGUNO</v>
      </c>
      <c r="J1344" s="4" t="str">
        <f t="shared" si="103"/>
        <v>SECO</v>
      </c>
      <c r="K1344" s="95" t="b">
        <f t="shared" si="104"/>
        <v>0</v>
      </c>
    </row>
    <row r="1345" spans="1:11">
      <c r="A1345" s="2" t="s">
        <v>241</v>
      </c>
      <c r="B1345" s="2" t="s">
        <v>242</v>
      </c>
      <c r="C1345" s="2">
        <v>42.360599999999998</v>
      </c>
      <c r="D1345" s="2">
        <v>-71.010599999999997</v>
      </c>
      <c r="E1345" s="2">
        <v>42</v>
      </c>
      <c r="F1345" s="2">
        <v>23</v>
      </c>
      <c r="G1345" s="4" t="str">
        <f t="shared" si="100"/>
        <v>NO</v>
      </c>
      <c r="H1345" s="4" t="str">
        <f t="shared" si="101"/>
        <v>TEMPLADO</v>
      </c>
      <c r="I1345" s="4" t="str">
        <f t="shared" si="102"/>
        <v>LLUVIA</v>
      </c>
      <c r="J1345" s="4" t="str">
        <f t="shared" si="103"/>
        <v>HUMEDO</v>
      </c>
      <c r="K1345" s="95" t="b">
        <f t="shared" si="104"/>
        <v>0</v>
      </c>
    </row>
    <row r="1346" spans="1:11">
      <c r="A1346" s="2" t="s">
        <v>241</v>
      </c>
      <c r="B1346" s="2" t="s">
        <v>242</v>
      </c>
      <c r="C1346" s="2">
        <v>42.360599999999998</v>
      </c>
      <c r="D1346" s="2">
        <v>-71.010599999999997</v>
      </c>
      <c r="E1346" s="2">
        <v>70</v>
      </c>
      <c r="F1346" s="2">
        <v>0</v>
      </c>
      <c r="G1346" s="4" t="str">
        <f t="shared" si="100"/>
        <v>NO</v>
      </c>
      <c r="H1346" s="4" t="str">
        <f t="shared" si="101"/>
        <v>TEMPLADO</v>
      </c>
      <c r="I1346" s="4" t="str">
        <f t="shared" si="102"/>
        <v>NINGUNO</v>
      </c>
      <c r="J1346" s="4" t="str">
        <f t="shared" si="103"/>
        <v>SECO</v>
      </c>
      <c r="K1346" s="95" t="b">
        <f t="shared" si="104"/>
        <v>0</v>
      </c>
    </row>
    <row r="1347" spans="1:11">
      <c r="A1347" s="2" t="s">
        <v>241</v>
      </c>
      <c r="B1347" s="2" t="s">
        <v>242</v>
      </c>
      <c r="C1347" s="2">
        <v>42.360599999999998</v>
      </c>
      <c r="D1347" s="2">
        <v>-71.010599999999997</v>
      </c>
      <c r="E1347" s="2">
        <v>48</v>
      </c>
      <c r="F1347" s="2">
        <v>0</v>
      </c>
      <c r="G1347" s="4" t="str">
        <f t="shared" ref="G1347:G1410" si="105">IFERROR(IF(E1347&lt;32,"SI","NO"),"OTRO")</f>
        <v>NO</v>
      </c>
      <c r="H1347" s="4" t="str">
        <f t="shared" ref="H1347:H1410" si="106">IFERROR(IF(E1347&lt;40,"FRIO",IF(E1347&gt;80,"CALIENTE","TEMPLADO")),"OTRO")</f>
        <v>TEMPLADO</v>
      </c>
      <c r="I1347" s="4" t="str">
        <f t="shared" ref="I1347:I1410" si="107">IF(AND(F1347&gt;0,G1347="SI"),"NIEVE",IF(AND(F1347&gt;0,G1347="NO"),"LLUVIA","NINGUNO"))</f>
        <v>NINGUNO</v>
      </c>
      <c r="J1347" s="4" t="str">
        <f t="shared" ref="J1347:J1410" si="108">IF(F1347&lt;&gt;0,"HUMEDO","SECO")</f>
        <v>SECO</v>
      </c>
      <c r="K1347" s="95" t="b">
        <f t="shared" ref="K1347:K1410" si="109">OR(ISBLANK(E1347),ISERROR(E1347))</f>
        <v>0</v>
      </c>
    </row>
    <row r="1348" spans="1:11">
      <c r="A1348" s="2" t="s">
        <v>241</v>
      </c>
      <c r="B1348" s="2" t="s">
        <v>242</v>
      </c>
      <c r="C1348" s="2">
        <v>42.360599999999998</v>
      </c>
      <c r="D1348" s="2">
        <v>-71.010599999999997</v>
      </c>
      <c r="E1348" s="2">
        <v>52</v>
      </c>
      <c r="F1348" s="2">
        <v>0</v>
      </c>
      <c r="G1348" s="4" t="str">
        <f t="shared" si="105"/>
        <v>NO</v>
      </c>
      <c r="H1348" s="4" t="str">
        <f t="shared" si="106"/>
        <v>TEMPLADO</v>
      </c>
      <c r="I1348" s="4" t="str">
        <f t="shared" si="107"/>
        <v>NINGUNO</v>
      </c>
      <c r="J1348" s="4" t="str">
        <f t="shared" si="108"/>
        <v>SECO</v>
      </c>
      <c r="K1348" s="95" t="b">
        <f t="shared" si="109"/>
        <v>0</v>
      </c>
    </row>
    <row r="1349" spans="1:11">
      <c r="A1349" s="2" t="s">
        <v>241</v>
      </c>
      <c r="B1349" s="2" t="s">
        <v>242</v>
      </c>
      <c r="C1349" s="2">
        <v>42.360599999999998</v>
      </c>
      <c r="D1349" s="2">
        <v>-71.010599999999997</v>
      </c>
      <c r="E1349" s="2">
        <v>53</v>
      </c>
      <c r="F1349" s="2">
        <v>0</v>
      </c>
      <c r="G1349" s="4" t="str">
        <f t="shared" si="105"/>
        <v>NO</v>
      </c>
      <c r="H1349" s="4" t="str">
        <f t="shared" si="106"/>
        <v>TEMPLADO</v>
      </c>
      <c r="I1349" s="4" t="str">
        <f t="shared" si="107"/>
        <v>NINGUNO</v>
      </c>
      <c r="J1349" s="4" t="str">
        <f t="shared" si="108"/>
        <v>SECO</v>
      </c>
      <c r="K1349" s="95" t="b">
        <f t="shared" si="109"/>
        <v>0</v>
      </c>
    </row>
    <row r="1350" spans="1:11">
      <c r="A1350" s="2" t="s">
        <v>241</v>
      </c>
      <c r="B1350" s="2" t="s">
        <v>242</v>
      </c>
      <c r="C1350" s="2">
        <v>42.360599999999998</v>
      </c>
      <c r="D1350" s="2">
        <v>-71.010599999999997</v>
      </c>
      <c r="E1350" s="2">
        <v>60</v>
      </c>
      <c r="F1350" s="2">
        <v>8</v>
      </c>
      <c r="G1350" s="4" t="str">
        <f t="shared" si="105"/>
        <v>NO</v>
      </c>
      <c r="H1350" s="4" t="str">
        <f t="shared" si="106"/>
        <v>TEMPLADO</v>
      </c>
      <c r="I1350" s="4" t="str">
        <f t="shared" si="107"/>
        <v>LLUVIA</v>
      </c>
      <c r="J1350" s="4" t="str">
        <f t="shared" si="108"/>
        <v>HUMEDO</v>
      </c>
      <c r="K1350" s="95" t="b">
        <f t="shared" si="109"/>
        <v>0</v>
      </c>
    </row>
    <row r="1351" spans="1:11">
      <c r="A1351" s="2" t="s">
        <v>241</v>
      </c>
      <c r="B1351" s="2" t="s">
        <v>242</v>
      </c>
      <c r="C1351" s="2">
        <v>42.360599999999998</v>
      </c>
      <c r="D1351" s="2">
        <v>-71.010599999999997</v>
      </c>
      <c r="E1351" s="2">
        <v>41</v>
      </c>
      <c r="F1351" s="2">
        <v>0</v>
      </c>
      <c r="G1351" s="4" t="str">
        <f t="shared" si="105"/>
        <v>NO</v>
      </c>
      <c r="H1351" s="4" t="str">
        <f t="shared" si="106"/>
        <v>TEMPLADO</v>
      </c>
      <c r="I1351" s="4" t="str">
        <f t="shared" si="107"/>
        <v>NINGUNO</v>
      </c>
      <c r="J1351" s="4" t="str">
        <f t="shared" si="108"/>
        <v>SECO</v>
      </c>
      <c r="K1351" s="95" t="b">
        <f t="shared" si="109"/>
        <v>0</v>
      </c>
    </row>
    <row r="1352" spans="1:11">
      <c r="A1352" s="2" t="s">
        <v>241</v>
      </c>
      <c r="B1352" s="2" t="s">
        <v>242</v>
      </c>
      <c r="C1352" s="2">
        <v>42.360599999999998</v>
      </c>
      <c r="D1352" s="2">
        <v>-71.010599999999997</v>
      </c>
      <c r="E1352" s="2">
        <v>68</v>
      </c>
      <c r="F1352" s="2">
        <v>145</v>
      </c>
      <c r="G1352" s="4" t="str">
        <f t="shared" si="105"/>
        <v>NO</v>
      </c>
      <c r="H1352" s="4" t="str">
        <f t="shared" si="106"/>
        <v>TEMPLADO</v>
      </c>
      <c r="I1352" s="4" t="str">
        <f t="shared" si="107"/>
        <v>LLUVIA</v>
      </c>
      <c r="J1352" s="4" t="str">
        <f t="shared" si="108"/>
        <v>HUMEDO</v>
      </c>
      <c r="K1352" s="95" t="b">
        <f t="shared" si="109"/>
        <v>0</v>
      </c>
    </row>
    <row r="1353" spans="1:11">
      <c r="A1353" s="2" t="s">
        <v>241</v>
      </c>
      <c r="B1353" s="2" t="s">
        <v>242</v>
      </c>
      <c r="C1353" s="2">
        <v>42.360599999999998</v>
      </c>
      <c r="D1353" s="2">
        <v>-71.010599999999997</v>
      </c>
      <c r="E1353" s="2">
        <v>42</v>
      </c>
      <c r="F1353" s="2">
        <v>99</v>
      </c>
      <c r="G1353" s="4" t="str">
        <f t="shared" si="105"/>
        <v>NO</v>
      </c>
      <c r="H1353" s="4" t="str">
        <f t="shared" si="106"/>
        <v>TEMPLADO</v>
      </c>
      <c r="I1353" s="4" t="str">
        <f t="shared" si="107"/>
        <v>LLUVIA</v>
      </c>
      <c r="J1353" s="4" t="str">
        <f t="shared" si="108"/>
        <v>HUMEDO</v>
      </c>
      <c r="K1353" s="95" t="b">
        <f t="shared" si="109"/>
        <v>0</v>
      </c>
    </row>
    <row r="1354" spans="1:11">
      <c r="A1354" s="2" t="s">
        <v>241</v>
      </c>
      <c r="B1354" s="2" t="s">
        <v>242</v>
      </c>
      <c r="C1354" s="2">
        <v>42.360599999999998</v>
      </c>
      <c r="D1354" s="2">
        <v>-71.010599999999997</v>
      </c>
      <c r="E1354" s="2">
        <v>50</v>
      </c>
      <c r="F1354" s="2">
        <v>0</v>
      </c>
      <c r="G1354" s="4" t="str">
        <f t="shared" si="105"/>
        <v>NO</v>
      </c>
      <c r="H1354" s="4" t="str">
        <f t="shared" si="106"/>
        <v>TEMPLADO</v>
      </c>
      <c r="I1354" s="4" t="str">
        <f t="shared" si="107"/>
        <v>NINGUNO</v>
      </c>
      <c r="J1354" s="4" t="str">
        <f t="shared" si="108"/>
        <v>SECO</v>
      </c>
      <c r="K1354" s="95" t="b">
        <f t="shared" si="109"/>
        <v>0</v>
      </c>
    </row>
    <row r="1355" spans="1:11">
      <c r="A1355" s="2" t="s">
        <v>241</v>
      </c>
      <c r="B1355" s="2" t="s">
        <v>242</v>
      </c>
      <c r="C1355" s="2">
        <v>42.360599999999998</v>
      </c>
      <c r="D1355" s="2">
        <v>-71.010599999999997</v>
      </c>
      <c r="E1355" s="2">
        <v>64</v>
      </c>
      <c r="F1355" s="2">
        <v>0</v>
      </c>
      <c r="G1355" s="4" t="str">
        <f t="shared" si="105"/>
        <v>NO</v>
      </c>
      <c r="H1355" s="4" t="str">
        <f t="shared" si="106"/>
        <v>TEMPLADO</v>
      </c>
      <c r="I1355" s="4" t="str">
        <f t="shared" si="107"/>
        <v>NINGUNO</v>
      </c>
      <c r="J1355" s="4" t="str">
        <f t="shared" si="108"/>
        <v>SECO</v>
      </c>
      <c r="K1355" s="95" t="b">
        <f t="shared" si="109"/>
        <v>0</v>
      </c>
    </row>
    <row r="1356" spans="1:11">
      <c r="A1356" s="2" t="s">
        <v>241</v>
      </c>
      <c r="B1356" s="2" t="s">
        <v>242</v>
      </c>
      <c r="C1356" s="2">
        <v>42.360599999999998</v>
      </c>
      <c r="D1356" s="2">
        <v>-71.010599999999997</v>
      </c>
      <c r="E1356" s="2">
        <v>67</v>
      </c>
      <c r="F1356" s="2">
        <v>0</v>
      </c>
      <c r="G1356" s="4" t="str">
        <f t="shared" si="105"/>
        <v>NO</v>
      </c>
      <c r="H1356" s="4" t="str">
        <f t="shared" si="106"/>
        <v>TEMPLADO</v>
      </c>
      <c r="I1356" s="4" t="str">
        <f t="shared" si="107"/>
        <v>NINGUNO</v>
      </c>
      <c r="J1356" s="4" t="str">
        <f t="shared" si="108"/>
        <v>SECO</v>
      </c>
      <c r="K1356" s="95" t="b">
        <f t="shared" si="109"/>
        <v>0</v>
      </c>
    </row>
    <row r="1357" spans="1:11">
      <c r="A1357" s="2" t="s">
        <v>241</v>
      </c>
      <c r="B1357" s="2" t="s">
        <v>242</v>
      </c>
      <c r="C1357" s="2">
        <v>42.360599999999998</v>
      </c>
      <c r="D1357" s="2">
        <v>-71.010599999999997</v>
      </c>
      <c r="E1357" s="2">
        <v>40</v>
      </c>
      <c r="F1357" s="2">
        <v>0</v>
      </c>
      <c r="G1357" s="4" t="str">
        <f t="shared" si="105"/>
        <v>NO</v>
      </c>
      <c r="H1357" s="4" t="str">
        <f t="shared" si="106"/>
        <v>TEMPLADO</v>
      </c>
      <c r="I1357" s="4" t="str">
        <f t="shared" si="107"/>
        <v>NINGUNO</v>
      </c>
      <c r="J1357" s="4" t="str">
        <f t="shared" si="108"/>
        <v>SECO</v>
      </c>
      <c r="K1357" s="95" t="b">
        <f t="shared" si="109"/>
        <v>0</v>
      </c>
    </row>
    <row r="1358" spans="1:11">
      <c r="A1358" s="2" t="s">
        <v>241</v>
      </c>
      <c r="B1358" s="2" t="s">
        <v>242</v>
      </c>
      <c r="C1358" s="2">
        <v>42.360599999999998</v>
      </c>
      <c r="D1358" s="2">
        <v>-71.010599999999997</v>
      </c>
      <c r="E1358" s="2">
        <v>58</v>
      </c>
      <c r="F1358" s="2">
        <v>0</v>
      </c>
      <c r="G1358" s="4" t="str">
        <f t="shared" si="105"/>
        <v>NO</v>
      </c>
      <c r="H1358" s="4" t="str">
        <f t="shared" si="106"/>
        <v>TEMPLADO</v>
      </c>
      <c r="I1358" s="4" t="str">
        <f t="shared" si="107"/>
        <v>NINGUNO</v>
      </c>
      <c r="J1358" s="4" t="str">
        <f t="shared" si="108"/>
        <v>SECO</v>
      </c>
      <c r="K1358" s="95" t="b">
        <f t="shared" si="109"/>
        <v>0</v>
      </c>
    </row>
    <row r="1359" spans="1:11">
      <c r="A1359" s="2" t="s">
        <v>241</v>
      </c>
      <c r="B1359" s="2" t="s">
        <v>242</v>
      </c>
      <c r="C1359" s="2">
        <v>42.360599999999998</v>
      </c>
      <c r="D1359" s="2">
        <v>-71.010599999999997</v>
      </c>
      <c r="E1359" s="2">
        <v>57</v>
      </c>
      <c r="F1359" s="2">
        <v>0</v>
      </c>
      <c r="G1359" s="4" t="str">
        <f t="shared" si="105"/>
        <v>NO</v>
      </c>
      <c r="H1359" s="4" t="str">
        <f t="shared" si="106"/>
        <v>TEMPLADO</v>
      </c>
      <c r="I1359" s="4" t="str">
        <f t="shared" si="107"/>
        <v>NINGUNO</v>
      </c>
      <c r="J1359" s="4" t="str">
        <f t="shared" si="108"/>
        <v>SECO</v>
      </c>
      <c r="K1359" s="95" t="b">
        <f t="shared" si="109"/>
        <v>0</v>
      </c>
    </row>
    <row r="1360" spans="1:11">
      <c r="A1360" s="2" t="s">
        <v>241</v>
      </c>
      <c r="B1360" s="2" t="s">
        <v>242</v>
      </c>
      <c r="C1360" s="2">
        <v>42.360599999999998</v>
      </c>
      <c r="D1360" s="2">
        <v>-71.010599999999997</v>
      </c>
      <c r="E1360" s="2">
        <v>56</v>
      </c>
      <c r="F1360" s="2">
        <v>0</v>
      </c>
      <c r="G1360" s="4" t="str">
        <f t="shared" si="105"/>
        <v>NO</v>
      </c>
      <c r="H1360" s="4" t="str">
        <f t="shared" si="106"/>
        <v>TEMPLADO</v>
      </c>
      <c r="I1360" s="4" t="str">
        <f t="shared" si="107"/>
        <v>NINGUNO</v>
      </c>
      <c r="J1360" s="4" t="str">
        <f t="shared" si="108"/>
        <v>SECO</v>
      </c>
      <c r="K1360" s="95" t="b">
        <f t="shared" si="109"/>
        <v>0</v>
      </c>
    </row>
    <row r="1361" spans="1:11">
      <c r="A1361" s="2" t="s">
        <v>241</v>
      </c>
      <c r="B1361" s="2" t="s">
        <v>242</v>
      </c>
      <c r="C1361" s="2">
        <v>42.360599999999998</v>
      </c>
      <c r="D1361" s="2">
        <v>-71.010599999999997</v>
      </c>
      <c r="E1361" s="2">
        <v>41</v>
      </c>
      <c r="F1361" s="2">
        <v>0</v>
      </c>
      <c r="G1361" s="4" t="str">
        <f t="shared" si="105"/>
        <v>NO</v>
      </c>
      <c r="H1361" s="4" t="str">
        <f t="shared" si="106"/>
        <v>TEMPLADO</v>
      </c>
      <c r="I1361" s="4" t="str">
        <f t="shared" si="107"/>
        <v>NINGUNO</v>
      </c>
      <c r="J1361" s="4" t="str">
        <f t="shared" si="108"/>
        <v>SECO</v>
      </c>
      <c r="K1361" s="95" t="b">
        <f t="shared" si="109"/>
        <v>0</v>
      </c>
    </row>
    <row r="1362" spans="1:11">
      <c r="A1362" s="2" t="s">
        <v>241</v>
      </c>
      <c r="B1362" s="2" t="s">
        <v>242</v>
      </c>
      <c r="C1362" s="2">
        <v>42.360599999999998</v>
      </c>
      <c r="D1362" s="2">
        <v>-71.010599999999997</v>
      </c>
      <c r="E1362" s="2">
        <v>47</v>
      </c>
      <c r="F1362" s="2">
        <v>94</v>
      </c>
      <c r="G1362" s="4" t="str">
        <f t="shared" si="105"/>
        <v>NO</v>
      </c>
      <c r="H1362" s="4" t="str">
        <f t="shared" si="106"/>
        <v>TEMPLADO</v>
      </c>
      <c r="I1362" s="4" t="str">
        <f t="shared" si="107"/>
        <v>LLUVIA</v>
      </c>
      <c r="J1362" s="4" t="str">
        <f t="shared" si="108"/>
        <v>HUMEDO</v>
      </c>
      <c r="K1362" s="95" t="b">
        <f t="shared" si="109"/>
        <v>0</v>
      </c>
    </row>
    <row r="1363" spans="1:11">
      <c r="A1363" s="2" t="s">
        <v>241</v>
      </c>
      <c r="B1363" s="2" t="s">
        <v>242</v>
      </c>
      <c r="C1363" s="2">
        <v>42.360599999999998</v>
      </c>
      <c r="D1363" s="2">
        <v>-71.010599999999997</v>
      </c>
      <c r="E1363" s="2">
        <v>70</v>
      </c>
      <c r="F1363" s="2">
        <v>0</v>
      </c>
      <c r="G1363" s="4" t="str">
        <f t="shared" si="105"/>
        <v>NO</v>
      </c>
      <c r="H1363" s="4" t="str">
        <f t="shared" si="106"/>
        <v>TEMPLADO</v>
      </c>
      <c r="I1363" s="4" t="str">
        <f t="shared" si="107"/>
        <v>NINGUNO</v>
      </c>
      <c r="J1363" s="4" t="str">
        <f t="shared" si="108"/>
        <v>SECO</v>
      </c>
      <c r="K1363" s="95" t="b">
        <f t="shared" si="109"/>
        <v>0</v>
      </c>
    </row>
    <row r="1364" spans="1:11">
      <c r="A1364" s="2" t="s">
        <v>241</v>
      </c>
      <c r="B1364" s="2" t="s">
        <v>242</v>
      </c>
      <c r="C1364" s="2">
        <v>42.360599999999998</v>
      </c>
      <c r="D1364" s="2">
        <v>-71.010599999999997</v>
      </c>
      <c r="E1364" s="2">
        <v>62</v>
      </c>
      <c r="F1364" s="2">
        <v>0</v>
      </c>
      <c r="G1364" s="4" t="str">
        <f t="shared" si="105"/>
        <v>NO</v>
      </c>
      <c r="H1364" s="4" t="str">
        <f t="shared" si="106"/>
        <v>TEMPLADO</v>
      </c>
      <c r="I1364" s="4" t="str">
        <f t="shared" si="107"/>
        <v>NINGUNO</v>
      </c>
      <c r="J1364" s="4" t="str">
        <f t="shared" si="108"/>
        <v>SECO</v>
      </c>
      <c r="K1364" s="95" t="b">
        <f t="shared" si="109"/>
        <v>0</v>
      </c>
    </row>
    <row r="1365" spans="1:11">
      <c r="A1365" s="2" t="s">
        <v>241</v>
      </c>
      <c r="B1365" s="2" t="s">
        <v>242</v>
      </c>
      <c r="C1365" s="2">
        <v>42.360599999999998</v>
      </c>
      <c r="D1365" s="2">
        <v>-71.010599999999997</v>
      </c>
      <c r="E1365" s="2">
        <v>57</v>
      </c>
      <c r="F1365" s="2">
        <v>0</v>
      </c>
      <c r="G1365" s="4" t="str">
        <f t="shared" si="105"/>
        <v>NO</v>
      </c>
      <c r="H1365" s="4" t="str">
        <f t="shared" si="106"/>
        <v>TEMPLADO</v>
      </c>
      <c r="I1365" s="4" t="str">
        <f t="shared" si="107"/>
        <v>NINGUNO</v>
      </c>
      <c r="J1365" s="4" t="str">
        <f t="shared" si="108"/>
        <v>SECO</v>
      </c>
      <c r="K1365" s="95" t="b">
        <f t="shared" si="109"/>
        <v>0</v>
      </c>
    </row>
    <row r="1366" spans="1:11">
      <c r="A1366" s="2" t="s">
        <v>241</v>
      </c>
      <c r="B1366" s="2" t="s">
        <v>242</v>
      </c>
      <c r="C1366" s="2">
        <v>42.360599999999998</v>
      </c>
      <c r="D1366" s="2">
        <v>-71.010599999999997</v>
      </c>
      <c r="E1366" s="2">
        <v>68</v>
      </c>
      <c r="F1366" s="2">
        <v>0</v>
      </c>
      <c r="G1366" s="4" t="str">
        <f t="shared" si="105"/>
        <v>NO</v>
      </c>
      <c r="H1366" s="4" t="str">
        <f t="shared" si="106"/>
        <v>TEMPLADO</v>
      </c>
      <c r="I1366" s="4" t="str">
        <f t="shared" si="107"/>
        <v>NINGUNO</v>
      </c>
      <c r="J1366" s="4" t="str">
        <f t="shared" si="108"/>
        <v>SECO</v>
      </c>
      <c r="K1366" s="95" t="b">
        <f t="shared" si="109"/>
        <v>0</v>
      </c>
    </row>
    <row r="1367" spans="1:11">
      <c r="A1367" s="2" t="s">
        <v>241</v>
      </c>
      <c r="B1367" s="2" t="s">
        <v>242</v>
      </c>
      <c r="C1367" s="2">
        <v>42.360599999999998</v>
      </c>
      <c r="D1367" s="2">
        <v>-71.010599999999997</v>
      </c>
      <c r="E1367" s="2">
        <v>58</v>
      </c>
      <c r="F1367" s="2">
        <v>0</v>
      </c>
      <c r="G1367" s="4" t="str">
        <f t="shared" si="105"/>
        <v>NO</v>
      </c>
      <c r="H1367" s="4" t="str">
        <f t="shared" si="106"/>
        <v>TEMPLADO</v>
      </c>
      <c r="I1367" s="4" t="str">
        <f t="shared" si="107"/>
        <v>NINGUNO</v>
      </c>
      <c r="J1367" s="4" t="str">
        <f t="shared" si="108"/>
        <v>SECO</v>
      </c>
      <c r="K1367" s="95" t="b">
        <f t="shared" si="109"/>
        <v>0</v>
      </c>
    </row>
    <row r="1368" spans="1:11">
      <c r="A1368" s="2" t="s">
        <v>241</v>
      </c>
      <c r="B1368" s="2" t="s">
        <v>242</v>
      </c>
      <c r="C1368" s="2">
        <v>42.360599999999998</v>
      </c>
      <c r="D1368" s="2">
        <v>-71.010599999999997</v>
      </c>
      <c r="E1368" s="2">
        <v>67</v>
      </c>
      <c r="F1368" s="2">
        <v>0</v>
      </c>
      <c r="G1368" s="4" t="str">
        <f t="shared" si="105"/>
        <v>NO</v>
      </c>
      <c r="H1368" s="4" t="str">
        <f t="shared" si="106"/>
        <v>TEMPLADO</v>
      </c>
      <c r="I1368" s="4" t="str">
        <f t="shared" si="107"/>
        <v>NINGUNO</v>
      </c>
      <c r="J1368" s="4" t="str">
        <f t="shared" si="108"/>
        <v>SECO</v>
      </c>
      <c r="K1368" s="95" t="b">
        <f t="shared" si="109"/>
        <v>0</v>
      </c>
    </row>
    <row r="1369" spans="1:11">
      <c r="A1369" s="2" t="s">
        <v>241</v>
      </c>
      <c r="B1369" s="2" t="s">
        <v>242</v>
      </c>
      <c r="C1369" s="2">
        <v>42.360599999999998</v>
      </c>
      <c r="D1369" s="2">
        <v>-71.010599999999997</v>
      </c>
      <c r="E1369" s="2">
        <v>68</v>
      </c>
      <c r="F1369" s="2">
        <v>0</v>
      </c>
      <c r="G1369" s="4" t="str">
        <f t="shared" si="105"/>
        <v>NO</v>
      </c>
      <c r="H1369" s="4" t="str">
        <f t="shared" si="106"/>
        <v>TEMPLADO</v>
      </c>
      <c r="I1369" s="4" t="str">
        <f t="shared" si="107"/>
        <v>NINGUNO</v>
      </c>
      <c r="J1369" s="4" t="str">
        <f t="shared" si="108"/>
        <v>SECO</v>
      </c>
      <c r="K1369" s="95" t="b">
        <f t="shared" si="109"/>
        <v>0</v>
      </c>
    </row>
    <row r="1370" spans="1:11">
      <c r="A1370" s="2" t="s">
        <v>241</v>
      </c>
      <c r="B1370" s="2" t="s">
        <v>242</v>
      </c>
      <c r="C1370" s="2">
        <v>42.360599999999998</v>
      </c>
      <c r="D1370" s="2">
        <v>-71.010599999999997</v>
      </c>
      <c r="E1370" s="2">
        <v>66</v>
      </c>
      <c r="F1370" s="2">
        <v>0</v>
      </c>
      <c r="G1370" s="4" t="str">
        <f t="shared" si="105"/>
        <v>NO</v>
      </c>
      <c r="H1370" s="4" t="str">
        <f t="shared" si="106"/>
        <v>TEMPLADO</v>
      </c>
      <c r="I1370" s="4" t="str">
        <f t="shared" si="107"/>
        <v>NINGUNO</v>
      </c>
      <c r="J1370" s="4" t="str">
        <f t="shared" si="108"/>
        <v>SECO</v>
      </c>
      <c r="K1370" s="95" t="b">
        <f t="shared" si="109"/>
        <v>0</v>
      </c>
    </row>
    <row r="1371" spans="1:11">
      <c r="A1371" s="2" t="s">
        <v>241</v>
      </c>
      <c r="B1371" s="2" t="s">
        <v>242</v>
      </c>
      <c r="C1371" s="2">
        <v>42.360599999999998</v>
      </c>
      <c r="D1371" s="2">
        <v>-71.010599999999997</v>
      </c>
      <c r="E1371" s="2">
        <v>59</v>
      </c>
      <c r="F1371" s="2">
        <v>0</v>
      </c>
      <c r="G1371" s="4" t="str">
        <f t="shared" si="105"/>
        <v>NO</v>
      </c>
      <c r="H1371" s="4" t="str">
        <f t="shared" si="106"/>
        <v>TEMPLADO</v>
      </c>
      <c r="I1371" s="4" t="str">
        <f t="shared" si="107"/>
        <v>NINGUNO</v>
      </c>
      <c r="J1371" s="4" t="str">
        <f t="shared" si="108"/>
        <v>SECO</v>
      </c>
      <c r="K1371" s="95" t="b">
        <f t="shared" si="109"/>
        <v>0</v>
      </c>
    </row>
    <row r="1372" spans="1:11">
      <c r="A1372" s="2" t="s">
        <v>241</v>
      </c>
      <c r="B1372" s="2" t="s">
        <v>242</v>
      </c>
      <c r="C1372" s="2">
        <v>42.360599999999998</v>
      </c>
      <c r="D1372" s="2">
        <v>-71.010599999999997</v>
      </c>
      <c r="E1372" s="2">
        <v>69</v>
      </c>
      <c r="F1372" s="2">
        <v>0</v>
      </c>
      <c r="G1372" s="4" t="str">
        <f t="shared" si="105"/>
        <v>NO</v>
      </c>
      <c r="H1372" s="4" t="str">
        <f t="shared" si="106"/>
        <v>TEMPLADO</v>
      </c>
      <c r="I1372" s="4" t="str">
        <f t="shared" si="107"/>
        <v>NINGUNO</v>
      </c>
      <c r="J1372" s="4" t="str">
        <f t="shared" si="108"/>
        <v>SECO</v>
      </c>
      <c r="K1372" s="95" t="b">
        <f t="shared" si="109"/>
        <v>0</v>
      </c>
    </row>
    <row r="1373" spans="1:11">
      <c r="A1373" s="2" t="s">
        <v>241</v>
      </c>
      <c r="B1373" s="2" t="s">
        <v>242</v>
      </c>
      <c r="C1373" s="2">
        <v>42.360599999999998</v>
      </c>
      <c r="D1373" s="2">
        <v>-71.010599999999997</v>
      </c>
      <c r="E1373" s="2">
        <v>58</v>
      </c>
      <c r="F1373" s="2">
        <v>0</v>
      </c>
      <c r="G1373" s="4" t="str">
        <f t="shared" si="105"/>
        <v>NO</v>
      </c>
      <c r="H1373" s="4" t="str">
        <f t="shared" si="106"/>
        <v>TEMPLADO</v>
      </c>
      <c r="I1373" s="4" t="str">
        <f t="shared" si="107"/>
        <v>NINGUNO</v>
      </c>
      <c r="J1373" s="4" t="str">
        <f t="shared" si="108"/>
        <v>SECO</v>
      </c>
      <c r="K1373" s="95" t="b">
        <f t="shared" si="109"/>
        <v>0</v>
      </c>
    </row>
    <row r="1374" spans="1:11">
      <c r="A1374" s="2" t="s">
        <v>241</v>
      </c>
      <c r="B1374" s="2" t="s">
        <v>242</v>
      </c>
      <c r="C1374" s="2">
        <v>42.360599999999998</v>
      </c>
      <c r="D1374" s="2">
        <v>-71.010599999999997</v>
      </c>
      <c r="E1374" s="2">
        <v>53</v>
      </c>
      <c r="F1374" s="2">
        <v>8</v>
      </c>
      <c r="G1374" s="4" t="str">
        <f t="shared" si="105"/>
        <v>NO</v>
      </c>
      <c r="H1374" s="4" t="str">
        <f t="shared" si="106"/>
        <v>TEMPLADO</v>
      </c>
      <c r="I1374" s="4" t="str">
        <f t="shared" si="107"/>
        <v>LLUVIA</v>
      </c>
      <c r="J1374" s="4" t="str">
        <f t="shared" si="108"/>
        <v>HUMEDO</v>
      </c>
      <c r="K1374" s="95" t="b">
        <f t="shared" si="109"/>
        <v>0</v>
      </c>
    </row>
    <row r="1375" spans="1:11">
      <c r="A1375" s="2" t="s">
        <v>241</v>
      </c>
      <c r="B1375" s="2" t="s">
        <v>242</v>
      </c>
      <c r="C1375" s="2">
        <v>42.360599999999998</v>
      </c>
      <c r="D1375" s="2">
        <v>-71.010599999999997</v>
      </c>
      <c r="E1375" s="2">
        <v>67</v>
      </c>
      <c r="F1375" s="2">
        <v>0</v>
      </c>
      <c r="G1375" s="4" t="str">
        <f t="shared" si="105"/>
        <v>NO</v>
      </c>
      <c r="H1375" s="4" t="str">
        <f t="shared" si="106"/>
        <v>TEMPLADO</v>
      </c>
      <c r="I1375" s="4" t="str">
        <f t="shared" si="107"/>
        <v>NINGUNO</v>
      </c>
      <c r="J1375" s="4" t="str">
        <f t="shared" si="108"/>
        <v>SECO</v>
      </c>
      <c r="K1375" s="95" t="b">
        <f t="shared" si="109"/>
        <v>0</v>
      </c>
    </row>
    <row r="1376" spans="1:11">
      <c r="A1376" s="2" t="s">
        <v>241</v>
      </c>
      <c r="B1376" s="2" t="s">
        <v>242</v>
      </c>
      <c r="C1376" s="2">
        <v>42.360599999999998</v>
      </c>
      <c r="D1376" s="2">
        <v>-71.010599999999997</v>
      </c>
      <c r="E1376" s="2">
        <v>46</v>
      </c>
      <c r="F1376" s="2">
        <v>79</v>
      </c>
      <c r="G1376" s="4" t="str">
        <f t="shared" si="105"/>
        <v>NO</v>
      </c>
      <c r="H1376" s="4" t="str">
        <f t="shared" si="106"/>
        <v>TEMPLADO</v>
      </c>
      <c r="I1376" s="4" t="str">
        <f t="shared" si="107"/>
        <v>LLUVIA</v>
      </c>
      <c r="J1376" s="4" t="str">
        <f t="shared" si="108"/>
        <v>HUMEDO</v>
      </c>
      <c r="K1376" s="95" t="b">
        <f t="shared" si="109"/>
        <v>0</v>
      </c>
    </row>
    <row r="1377" spans="1:11">
      <c r="A1377" s="2" t="s">
        <v>241</v>
      </c>
      <c r="B1377" s="2" t="s">
        <v>242</v>
      </c>
      <c r="C1377" s="2">
        <v>42.360599999999998</v>
      </c>
      <c r="D1377" s="2">
        <v>-71.010599999999997</v>
      </c>
      <c r="E1377" s="2">
        <v>56</v>
      </c>
      <c r="F1377" s="2">
        <v>28</v>
      </c>
      <c r="G1377" s="4" t="str">
        <f t="shared" si="105"/>
        <v>NO</v>
      </c>
      <c r="H1377" s="4" t="str">
        <f t="shared" si="106"/>
        <v>TEMPLADO</v>
      </c>
      <c r="I1377" s="4" t="str">
        <f t="shared" si="107"/>
        <v>LLUVIA</v>
      </c>
      <c r="J1377" s="4" t="str">
        <f t="shared" si="108"/>
        <v>HUMEDO</v>
      </c>
      <c r="K1377" s="95" t="b">
        <f t="shared" si="109"/>
        <v>0</v>
      </c>
    </row>
    <row r="1378" spans="1:11">
      <c r="A1378" s="2" t="s">
        <v>241</v>
      </c>
      <c r="B1378" s="2" t="s">
        <v>242</v>
      </c>
      <c r="C1378" s="2">
        <v>42.360599999999998</v>
      </c>
      <c r="D1378" s="2">
        <v>-71.010599999999997</v>
      </c>
      <c r="E1378" s="2">
        <v>69</v>
      </c>
      <c r="F1378" s="2">
        <v>0</v>
      </c>
      <c r="G1378" s="4" t="str">
        <f t="shared" si="105"/>
        <v>NO</v>
      </c>
      <c r="H1378" s="4" t="str">
        <f t="shared" si="106"/>
        <v>TEMPLADO</v>
      </c>
      <c r="I1378" s="4" t="str">
        <f t="shared" si="107"/>
        <v>NINGUNO</v>
      </c>
      <c r="J1378" s="4" t="str">
        <f t="shared" si="108"/>
        <v>SECO</v>
      </c>
      <c r="K1378" s="95" t="b">
        <f t="shared" si="109"/>
        <v>0</v>
      </c>
    </row>
    <row r="1379" spans="1:11">
      <c r="A1379" s="2" t="s">
        <v>241</v>
      </c>
      <c r="B1379" s="2" t="s">
        <v>242</v>
      </c>
      <c r="C1379" s="2">
        <v>42.360599999999998</v>
      </c>
      <c r="D1379" s="2">
        <v>-71.010599999999997</v>
      </c>
      <c r="E1379" s="2">
        <v>46</v>
      </c>
      <c r="F1379" s="2">
        <v>0</v>
      </c>
      <c r="G1379" s="4" t="str">
        <f t="shared" si="105"/>
        <v>NO</v>
      </c>
      <c r="H1379" s="4" t="str">
        <f t="shared" si="106"/>
        <v>TEMPLADO</v>
      </c>
      <c r="I1379" s="4" t="str">
        <f t="shared" si="107"/>
        <v>NINGUNO</v>
      </c>
      <c r="J1379" s="4" t="str">
        <f t="shared" si="108"/>
        <v>SECO</v>
      </c>
      <c r="K1379" s="95" t="b">
        <f t="shared" si="109"/>
        <v>0</v>
      </c>
    </row>
    <row r="1380" spans="1:11">
      <c r="A1380" s="2" t="s">
        <v>241</v>
      </c>
      <c r="B1380" s="2" t="s">
        <v>242</v>
      </c>
      <c r="C1380" s="2">
        <v>42.360599999999998</v>
      </c>
      <c r="D1380" s="2">
        <v>-71.010599999999997</v>
      </c>
      <c r="E1380" s="2">
        <v>59</v>
      </c>
      <c r="F1380" s="2">
        <v>0</v>
      </c>
      <c r="G1380" s="4" t="str">
        <f t="shared" si="105"/>
        <v>NO</v>
      </c>
      <c r="H1380" s="4" t="str">
        <f t="shared" si="106"/>
        <v>TEMPLADO</v>
      </c>
      <c r="I1380" s="4" t="str">
        <f t="shared" si="107"/>
        <v>NINGUNO</v>
      </c>
      <c r="J1380" s="4" t="str">
        <f t="shared" si="108"/>
        <v>SECO</v>
      </c>
      <c r="K1380" s="95" t="b">
        <f t="shared" si="109"/>
        <v>0</v>
      </c>
    </row>
    <row r="1381" spans="1:11">
      <c r="A1381" s="2" t="s">
        <v>241</v>
      </c>
      <c r="B1381" s="2" t="s">
        <v>242</v>
      </c>
      <c r="C1381" s="2">
        <v>42.360599999999998</v>
      </c>
      <c r="D1381" s="2">
        <v>-71.010599999999997</v>
      </c>
      <c r="E1381" s="2">
        <v>67</v>
      </c>
      <c r="F1381" s="2">
        <v>0</v>
      </c>
      <c r="G1381" s="4" t="str">
        <f t="shared" si="105"/>
        <v>NO</v>
      </c>
      <c r="H1381" s="4" t="str">
        <f t="shared" si="106"/>
        <v>TEMPLADO</v>
      </c>
      <c r="I1381" s="4" t="str">
        <f t="shared" si="107"/>
        <v>NINGUNO</v>
      </c>
      <c r="J1381" s="4" t="str">
        <f t="shared" si="108"/>
        <v>SECO</v>
      </c>
      <c r="K1381" s="95" t="b">
        <f t="shared" si="109"/>
        <v>0</v>
      </c>
    </row>
    <row r="1382" spans="1:11">
      <c r="A1382" s="2" t="s">
        <v>241</v>
      </c>
      <c r="B1382" s="2" t="s">
        <v>242</v>
      </c>
      <c r="C1382" s="2">
        <v>42.360599999999998</v>
      </c>
      <c r="D1382" s="2">
        <v>-71.010599999999997</v>
      </c>
      <c r="E1382" s="2">
        <v>68</v>
      </c>
      <c r="F1382" s="2">
        <v>0</v>
      </c>
      <c r="G1382" s="4" t="str">
        <f t="shared" si="105"/>
        <v>NO</v>
      </c>
      <c r="H1382" s="4" t="str">
        <f t="shared" si="106"/>
        <v>TEMPLADO</v>
      </c>
      <c r="I1382" s="4" t="str">
        <f t="shared" si="107"/>
        <v>NINGUNO</v>
      </c>
      <c r="J1382" s="4" t="str">
        <f t="shared" si="108"/>
        <v>SECO</v>
      </c>
      <c r="K1382" s="95" t="b">
        <f t="shared" si="109"/>
        <v>0</v>
      </c>
    </row>
    <row r="1383" spans="1:11">
      <c r="A1383" s="2" t="s">
        <v>241</v>
      </c>
      <c r="B1383" s="2" t="s">
        <v>242</v>
      </c>
      <c r="C1383" s="2">
        <v>42.360599999999998</v>
      </c>
      <c r="D1383" s="2">
        <v>-71.010599999999997</v>
      </c>
      <c r="E1383" s="2">
        <v>61</v>
      </c>
      <c r="F1383" s="2">
        <v>0</v>
      </c>
      <c r="G1383" s="4" t="str">
        <f t="shared" si="105"/>
        <v>NO</v>
      </c>
      <c r="H1383" s="4" t="str">
        <f t="shared" si="106"/>
        <v>TEMPLADO</v>
      </c>
      <c r="I1383" s="4" t="str">
        <f t="shared" si="107"/>
        <v>NINGUNO</v>
      </c>
      <c r="J1383" s="4" t="str">
        <f t="shared" si="108"/>
        <v>SECO</v>
      </c>
      <c r="K1383" s="95" t="b">
        <f t="shared" si="109"/>
        <v>0</v>
      </c>
    </row>
    <row r="1384" spans="1:11">
      <c r="A1384" s="2" t="s">
        <v>241</v>
      </c>
      <c r="B1384" s="2" t="s">
        <v>242</v>
      </c>
      <c r="C1384" s="2">
        <v>42.360599999999998</v>
      </c>
      <c r="D1384" s="2">
        <v>-71.010599999999997</v>
      </c>
      <c r="E1384" s="2">
        <v>57</v>
      </c>
      <c r="F1384" s="2">
        <v>0</v>
      </c>
      <c r="G1384" s="4" t="str">
        <f t="shared" si="105"/>
        <v>NO</v>
      </c>
      <c r="H1384" s="4" t="str">
        <f t="shared" si="106"/>
        <v>TEMPLADO</v>
      </c>
      <c r="I1384" s="4" t="str">
        <f t="shared" si="107"/>
        <v>NINGUNO</v>
      </c>
      <c r="J1384" s="4" t="str">
        <f t="shared" si="108"/>
        <v>SECO</v>
      </c>
      <c r="K1384" s="95" t="b">
        <f t="shared" si="109"/>
        <v>0</v>
      </c>
    </row>
    <row r="1385" spans="1:11">
      <c r="A1385" s="2" t="s">
        <v>241</v>
      </c>
      <c r="B1385" s="2" t="s">
        <v>242</v>
      </c>
      <c r="C1385" s="2">
        <v>42.360599999999998</v>
      </c>
      <c r="D1385" s="2">
        <v>-71.010599999999997</v>
      </c>
      <c r="E1385" s="2">
        <v>48</v>
      </c>
      <c r="F1385" s="2">
        <v>0</v>
      </c>
      <c r="G1385" s="4" t="str">
        <f t="shared" si="105"/>
        <v>NO</v>
      </c>
      <c r="H1385" s="4" t="str">
        <f t="shared" si="106"/>
        <v>TEMPLADO</v>
      </c>
      <c r="I1385" s="4" t="str">
        <f t="shared" si="107"/>
        <v>NINGUNO</v>
      </c>
      <c r="J1385" s="4" t="str">
        <f t="shared" si="108"/>
        <v>SECO</v>
      </c>
      <c r="K1385" s="95" t="b">
        <f t="shared" si="109"/>
        <v>0</v>
      </c>
    </row>
    <row r="1386" spans="1:11">
      <c r="A1386" s="2" t="s">
        <v>241</v>
      </c>
      <c r="B1386" s="2" t="s">
        <v>242</v>
      </c>
      <c r="C1386" s="2">
        <v>42.360599999999998</v>
      </c>
      <c r="D1386" s="2">
        <v>-71.010599999999997</v>
      </c>
      <c r="E1386" s="2">
        <v>52</v>
      </c>
      <c r="F1386" s="2">
        <v>0</v>
      </c>
      <c r="G1386" s="4" t="str">
        <f t="shared" si="105"/>
        <v>NO</v>
      </c>
      <c r="H1386" s="4" t="str">
        <f t="shared" si="106"/>
        <v>TEMPLADO</v>
      </c>
      <c r="I1386" s="4" t="str">
        <f t="shared" si="107"/>
        <v>NINGUNO</v>
      </c>
      <c r="J1386" s="4" t="str">
        <f t="shared" si="108"/>
        <v>SECO</v>
      </c>
      <c r="K1386" s="95" t="b">
        <f t="shared" si="109"/>
        <v>0</v>
      </c>
    </row>
    <row r="1387" spans="1:11">
      <c r="A1387" s="2" t="s">
        <v>241</v>
      </c>
      <c r="B1387" s="2" t="s">
        <v>242</v>
      </c>
      <c r="C1387" s="2">
        <v>42.360599999999998</v>
      </c>
      <c r="D1387" s="2">
        <v>-71.010599999999997</v>
      </c>
      <c r="E1387" s="2">
        <v>64</v>
      </c>
      <c r="F1387" s="2">
        <v>8</v>
      </c>
      <c r="G1387" s="4" t="str">
        <f t="shared" si="105"/>
        <v>NO</v>
      </c>
      <c r="H1387" s="4" t="str">
        <f t="shared" si="106"/>
        <v>TEMPLADO</v>
      </c>
      <c r="I1387" s="4" t="str">
        <f t="shared" si="107"/>
        <v>LLUVIA</v>
      </c>
      <c r="J1387" s="4" t="str">
        <f t="shared" si="108"/>
        <v>HUMEDO</v>
      </c>
      <c r="K1387" s="95" t="b">
        <f t="shared" si="109"/>
        <v>0</v>
      </c>
    </row>
    <row r="1388" spans="1:11">
      <c r="A1388" s="2" t="s">
        <v>241</v>
      </c>
      <c r="B1388" s="2" t="s">
        <v>242</v>
      </c>
      <c r="C1388" s="2">
        <v>42.360599999999998</v>
      </c>
      <c r="D1388" s="2">
        <v>-71.010599999999997</v>
      </c>
      <c r="E1388" s="2">
        <v>55</v>
      </c>
      <c r="F1388" s="2">
        <v>5</v>
      </c>
      <c r="G1388" s="4" t="str">
        <f t="shared" si="105"/>
        <v>NO</v>
      </c>
      <c r="H1388" s="4" t="str">
        <f t="shared" si="106"/>
        <v>TEMPLADO</v>
      </c>
      <c r="I1388" s="4" t="str">
        <f t="shared" si="107"/>
        <v>LLUVIA</v>
      </c>
      <c r="J1388" s="4" t="str">
        <f t="shared" si="108"/>
        <v>HUMEDO</v>
      </c>
      <c r="K1388" s="95" t="b">
        <f t="shared" si="109"/>
        <v>0</v>
      </c>
    </row>
    <row r="1389" spans="1:11">
      <c r="A1389" s="2" t="s">
        <v>241</v>
      </c>
      <c r="B1389" s="2" t="s">
        <v>242</v>
      </c>
      <c r="C1389" s="2">
        <v>42.360599999999998</v>
      </c>
      <c r="D1389" s="2">
        <v>-71.010599999999997</v>
      </c>
      <c r="E1389" s="2">
        <v>41</v>
      </c>
      <c r="F1389" s="2">
        <v>0</v>
      </c>
      <c r="G1389" s="4" t="str">
        <f t="shared" si="105"/>
        <v>NO</v>
      </c>
      <c r="H1389" s="4" t="str">
        <f t="shared" si="106"/>
        <v>TEMPLADO</v>
      </c>
      <c r="I1389" s="4" t="str">
        <f t="shared" si="107"/>
        <v>NINGUNO</v>
      </c>
      <c r="J1389" s="4" t="str">
        <f t="shared" si="108"/>
        <v>SECO</v>
      </c>
      <c r="K1389" s="95" t="b">
        <f t="shared" si="109"/>
        <v>0</v>
      </c>
    </row>
    <row r="1390" spans="1:11">
      <c r="A1390" s="2" t="s">
        <v>241</v>
      </c>
      <c r="B1390" s="2" t="s">
        <v>242</v>
      </c>
      <c r="C1390" s="2">
        <v>42.360599999999998</v>
      </c>
      <c r="D1390" s="2">
        <v>-71.010599999999997</v>
      </c>
      <c r="E1390" s="2">
        <v>44</v>
      </c>
      <c r="F1390" s="2">
        <v>0</v>
      </c>
      <c r="G1390" s="4" t="str">
        <f t="shared" si="105"/>
        <v>NO</v>
      </c>
      <c r="H1390" s="4" t="str">
        <f t="shared" si="106"/>
        <v>TEMPLADO</v>
      </c>
      <c r="I1390" s="4" t="str">
        <f t="shared" si="107"/>
        <v>NINGUNO</v>
      </c>
      <c r="J1390" s="4" t="str">
        <f t="shared" si="108"/>
        <v>SECO</v>
      </c>
      <c r="K1390" s="95" t="b">
        <f t="shared" si="109"/>
        <v>0</v>
      </c>
    </row>
    <row r="1391" spans="1:11">
      <c r="A1391" s="2" t="s">
        <v>241</v>
      </c>
      <c r="B1391" s="2" t="s">
        <v>242</v>
      </c>
      <c r="C1391" s="2">
        <v>42.360599999999998</v>
      </c>
      <c r="D1391" s="2">
        <v>-71.010599999999997</v>
      </c>
      <c r="E1391" s="2">
        <v>53</v>
      </c>
      <c r="F1391" s="2">
        <v>0</v>
      </c>
      <c r="G1391" s="4" t="str">
        <f t="shared" si="105"/>
        <v>NO</v>
      </c>
      <c r="H1391" s="4" t="str">
        <f t="shared" si="106"/>
        <v>TEMPLADO</v>
      </c>
      <c r="I1391" s="4" t="str">
        <f t="shared" si="107"/>
        <v>NINGUNO</v>
      </c>
      <c r="J1391" s="4" t="str">
        <f t="shared" si="108"/>
        <v>SECO</v>
      </c>
      <c r="K1391" s="95" t="b">
        <f t="shared" si="109"/>
        <v>0</v>
      </c>
    </row>
    <row r="1392" spans="1:11">
      <c r="A1392" s="2" t="s">
        <v>241</v>
      </c>
      <c r="B1392" s="2" t="s">
        <v>242</v>
      </c>
      <c r="C1392" s="2">
        <v>42.360599999999998</v>
      </c>
      <c r="D1392" s="2">
        <v>-71.010599999999997</v>
      </c>
      <c r="E1392" s="2">
        <v>47</v>
      </c>
      <c r="F1392" s="2">
        <v>0</v>
      </c>
      <c r="G1392" s="4" t="str">
        <f t="shared" si="105"/>
        <v>NO</v>
      </c>
      <c r="H1392" s="4" t="str">
        <f t="shared" si="106"/>
        <v>TEMPLADO</v>
      </c>
      <c r="I1392" s="4" t="str">
        <f t="shared" si="107"/>
        <v>NINGUNO</v>
      </c>
      <c r="J1392" s="4" t="str">
        <f t="shared" si="108"/>
        <v>SECO</v>
      </c>
      <c r="K1392" s="95" t="b">
        <f t="shared" si="109"/>
        <v>0</v>
      </c>
    </row>
    <row r="1393" spans="1:11">
      <c r="A1393" s="2" t="s">
        <v>241</v>
      </c>
      <c r="B1393" s="2" t="s">
        <v>242</v>
      </c>
      <c r="C1393" s="2">
        <v>42.360599999999998</v>
      </c>
      <c r="D1393" s="2">
        <v>-71.010599999999997</v>
      </c>
      <c r="E1393" s="2">
        <v>59</v>
      </c>
      <c r="F1393" s="2">
        <v>0</v>
      </c>
      <c r="G1393" s="4" t="str">
        <f t="shared" si="105"/>
        <v>NO</v>
      </c>
      <c r="H1393" s="4" t="str">
        <f t="shared" si="106"/>
        <v>TEMPLADO</v>
      </c>
      <c r="I1393" s="4" t="str">
        <f t="shared" si="107"/>
        <v>NINGUNO</v>
      </c>
      <c r="J1393" s="4" t="str">
        <f t="shared" si="108"/>
        <v>SECO</v>
      </c>
      <c r="K1393" s="95" t="b">
        <f t="shared" si="109"/>
        <v>0</v>
      </c>
    </row>
    <row r="1394" spans="1:11">
      <c r="A1394" s="2" t="s">
        <v>241</v>
      </c>
      <c r="B1394" s="2" t="s">
        <v>242</v>
      </c>
      <c r="C1394" s="2">
        <v>42.360599999999998</v>
      </c>
      <c r="D1394" s="2">
        <v>-71.010599999999997</v>
      </c>
      <c r="E1394" s="2">
        <v>48</v>
      </c>
      <c r="F1394" s="2">
        <v>0</v>
      </c>
      <c r="G1394" s="4" t="str">
        <f t="shared" si="105"/>
        <v>NO</v>
      </c>
      <c r="H1394" s="4" t="str">
        <f t="shared" si="106"/>
        <v>TEMPLADO</v>
      </c>
      <c r="I1394" s="4" t="str">
        <f t="shared" si="107"/>
        <v>NINGUNO</v>
      </c>
      <c r="J1394" s="4" t="str">
        <f t="shared" si="108"/>
        <v>SECO</v>
      </c>
      <c r="K1394" s="95" t="b">
        <f t="shared" si="109"/>
        <v>0</v>
      </c>
    </row>
    <row r="1395" spans="1:11">
      <c r="A1395" s="2" t="s">
        <v>241</v>
      </c>
      <c r="B1395" s="2" t="s">
        <v>242</v>
      </c>
      <c r="C1395" s="2">
        <v>42.360599999999998</v>
      </c>
      <c r="D1395" s="2">
        <v>-71.010599999999997</v>
      </c>
      <c r="E1395" s="2">
        <v>54</v>
      </c>
      <c r="F1395" s="2">
        <v>0</v>
      </c>
      <c r="G1395" s="4" t="str">
        <f t="shared" si="105"/>
        <v>NO</v>
      </c>
      <c r="H1395" s="4" t="str">
        <f t="shared" si="106"/>
        <v>TEMPLADO</v>
      </c>
      <c r="I1395" s="4" t="str">
        <f t="shared" si="107"/>
        <v>NINGUNO</v>
      </c>
      <c r="J1395" s="4" t="str">
        <f t="shared" si="108"/>
        <v>SECO</v>
      </c>
      <c r="K1395" s="95" t="b">
        <f t="shared" si="109"/>
        <v>0</v>
      </c>
    </row>
    <row r="1396" spans="1:11">
      <c r="A1396" s="2" t="s">
        <v>241</v>
      </c>
      <c r="B1396" s="2" t="s">
        <v>242</v>
      </c>
      <c r="C1396" s="2">
        <v>42.360599999999998</v>
      </c>
      <c r="D1396" s="2">
        <v>-71.010599999999997</v>
      </c>
      <c r="E1396" s="2">
        <v>63</v>
      </c>
      <c r="F1396" s="2">
        <v>0</v>
      </c>
      <c r="G1396" s="4" t="str">
        <f t="shared" si="105"/>
        <v>NO</v>
      </c>
      <c r="H1396" s="4" t="str">
        <f t="shared" si="106"/>
        <v>TEMPLADO</v>
      </c>
      <c r="I1396" s="4" t="str">
        <f t="shared" si="107"/>
        <v>NINGUNO</v>
      </c>
      <c r="J1396" s="4" t="str">
        <f t="shared" si="108"/>
        <v>SECO</v>
      </c>
      <c r="K1396" s="95" t="b">
        <f t="shared" si="109"/>
        <v>0</v>
      </c>
    </row>
    <row r="1397" spans="1:11">
      <c r="A1397" s="2" t="s">
        <v>241</v>
      </c>
      <c r="B1397" s="2" t="s">
        <v>242</v>
      </c>
      <c r="C1397" s="2">
        <v>42.360599999999998</v>
      </c>
      <c r="D1397" s="2">
        <v>-71.010599999999997</v>
      </c>
      <c r="E1397" s="2">
        <v>61</v>
      </c>
      <c r="F1397" s="2">
        <v>8</v>
      </c>
      <c r="G1397" s="4" t="str">
        <f t="shared" si="105"/>
        <v>NO</v>
      </c>
      <c r="H1397" s="4" t="str">
        <f t="shared" si="106"/>
        <v>TEMPLADO</v>
      </c>
      <c r="I1397" s="4" t="str">
        <f t="shared" si="107"/>
        <v>LLUVIA</v>
      </c>
      <c r="J1397" s="4" t="str">
        <f t="shared" si="108"/>
        <v>HUMEDO</v>
      </c>
      <c r="K1397" s="95" t="b">
        <f t="shared" si="109"/>
        <v>0</v>
      </c>
    </row>
    <row r="1398" spans="1:11">
      <c r="A1398" s="2" t="s">
        <v>241</v>
      </c>
      <c r="B1398" s="2" t="s">
        <v>242</v>
      </c>
      <c r="C1398" s="2">
        <v>42.360599999999998</v>
      </c>
      <c r="D1398" s="2">
        <v>-71.010599999999997</v>
      </c>
      <c r="E1398" s="2">
        <v>67</v>
      </c>
      <c r="F1398" s="2">
        <v>0</v>
      </c>
      <c r="G1398" s="4" t="str">
        <f t="shared" si="105"/>
        <v>NO</v>
      </c>
      <c r="H1398" s="4" t="str">
        <f t="shared" si="106"/>
        <v>TEMPLADO</v>
      </c>
      <c r="I1398" s="4" t="str">
        <f t="shared" si="107"/>
        <v>NINGUNO</v>
      </c>
      <c r="J1398" s="4" t="str">
        <f t="shared" si="108"/>
        <v>SECO</v>
      </c>
      <c r="K1398" s="95" t="b">
        <f t="shared" si="109"/>
        <v>0</v>
      </c>
    </row>
    <row r="1399" spans="1:11">
      <c r="A1399" s="2" t="s">
        <v>241</v>
      </c>
      <c r="B1399" s="2" t="s">
        <v>242</v>
      </c>
      <c r="C1399" s="2">
        <v>42.360599999999998</v>
      </c>
      <c r="D1399" s="2">
        <v>-71.010599999999997</v>
      </c>
      <c r="E1399" s="2">
        <v>46</v>
      </c>
      <c r="F1399" s="2">
        <v>0</v>
      </c>
      <c r="G1399" s="4" t="str">
        <f t="shared" si="105"/>
        <v>NO</v>
      </c>
      <c r="H1399" s="4" t="str">
        <f t="shared" si="106"/>
        <v>TEMPLADO</v>
      </c>
      <c r="I1399" s="4" t="str">
        <f t="shared" si="107"/>
        <v>NINGUNO</v>
      </c>
      <c r="J1399" s="4" t="str">
        <f t="shared" si="108"/>
        <v>SECO</v>
      </c>
      <c r="K1399" s="95" t="b">
        <f t="shared" si="109"/>
        <v>0</v>
      </c>
    </row>
    <row r="1400" spans="1:11">
      <c r="A1400" s="2" t="s">
        <v>241</v>
      </c>
      <c r="B1400" s="2" t="s">
        <v>242</v>
      </c>
      <c r="C1400" s="2">
        <v>42.360599999999998</v>
      </c>
      <c r="D1400" s="2">
        <v>-71.010599999999997</v>
      </c>
      <c r="E1400" s="2">
        <v>54</v>
      </c>
      <c r="F1400" s="2">
        <v>13</v>
      </c>
      <c r="G1400" s="4" t="str">
        <f t="shared" si="105"/>
        <v>NO</v>
      </c>
      <c r="H1400" s="4" t="str">
        <f t="shared" si="106"/>
        <v>TEMPLADO</v>
      </c>
      <c r="I1400" s="4" t="str">
        <f t="shared" si="107"/>
        <v>LLUVIA</v>
      </c>
      <c r="J1400" s="4" t="str">
        <f t="shared" si="108"/>
        <v>HUMEDO</v>
      </c>
      <c r="K1400" s="95" t="b">
        <f t="shared" si="109"/>
        <v>0</v>
      </c>
    </row>
    <row r="1401" spans="1:11">
      <c r="A1401" s="2" t="s">
        <v>241</v>
      </c>
      <c r="B1401" s="2" t="s">
        <v>242</v>
      </c>
      <c r="C1401" s="2">
        <v>42.360599999999998</v>
      </c>
      <c r="D1401" s="2">
        <v>-71.010599999999997</v>
      </c>
      <c r="E1401" s="2">
        <v>58</v>
      </c>
      <c r="F1401" s="2">
        <v>8</v>
      </c>
      <c r="G1401" s="4" t="str">
        <f t="shared" si="105"/>
        <v>NO</v>
      </c>
      <c r="H1401" s="4" t="str">
        <f t="shared" si="106"/>
        <v>TEMPLADO</v>
      </c>
      <c r="I1401" s="4" t="str">
        <f t="shared" si="107"/>
        <v>LLUVIA</v>
      </c>
      <c r="J1401" s="4" t="str">
        <f t="shared" si="108"/>
        <v>HUMEDO</v>
      </c>
      <c r="K1401" s="95" t="b">
        <f t="shared" si="109"/>
        <v>0</v>
      </c>
    </row>
    <row r="1402" spans="1:11">
      <c r="A1402" s="2" t="s">
        <v>241</v>
      </c>
      <c r="B1402" s="2" t="s">
        <v>242</v>
      </c>
      <c r="C1402" s="2">
        <v>42.360599999999998</v>
      </c>
      <c r="D1402" s="2">
        <v>-71.010599999999997</v>
      </c>
      <c r="E1402" s="2">
        <v>70</v>
      </c>
      <c r="F1402" s="2">
        <v>8</v>
      </c>
      <c r="G1402" s="4" t="str">
        <f t="shared" si="105"/>
        <v>NO</v>
      </c>
      <c r="H1402" s="4" t="str">
        <f t="shared" si="106"/>
        <v>TEMPLADO</v>
      </c>
      <c r="I1402" s="4" t="str">
        <f t="shared" si="107"/>
        <v>LLUVIA</v>
      </c>
      <c r="J1402" s="4" t="str">
        <f t="shared" si="108"/>
        <v>HUMEDO</v>
      </c>
      <c r="K1402" s="95" t="b">
        <f t="shared" si="109"/>
        <v>0</v>
      </c>
    </row>
    <row r="1403" spans="1:11">
      <c r="A1403" s="2" t="s">
        <v>241</v>
      </c>
      <c r="B1403" s="2" t="s">
        <v>242</v>
      </c>
      <c r="C1403" s="2">
        <v>42.360599999999998</v>
      </c>
      <c r="D1403" s="2">
        <v>-71.010599999999997</v>
      </c>
      <c r="E1403" s="2">
        <v>67</v>
      </c>
      <c r="F1403" s="2">
        <v>0</v>
      </c>
      <c r="G1403" s="4" t="str">
        <f t="shared" si="105"/>
        <v>NO</v>
      </c>
      <c r="H1403" s="4" t="str">
        <f t="shared" si="106"/>
        <v>TEMPLADO</v>
      </c>
      <c r="I1403" s="4" t="str">
        <f t="shared" si="107"/>
        <v>NINGUNO</v>
      </c>
      <c r="J1403" s="4" t="str">
        <f t="shared" si="108"/>
        <v>SECO</v>
      </c>
      <c r="K1403" s="95" t="b">
        <f t="shared" si="109"/>
        <v>0</v>
      </c>
    </row>
    <row r="1404" spans="1:11">
      <c r="A1404" s="2" t="s">
        <v>241</v>
      </c>
      <c r="B1404" s="2" t="s">
        <v>242</v>
      </c>
      <c r="C1404" s="2">
        <v>42.360599999999998</v>
      </c>
      <c r="D1404" s="2">
        <v>-71.010599999999997</v>
      </c>
      <c r="E1404" s="2">
        <v>43</v>
      </c>
      <c r="F1404" s="2">
        <v>8</v>
      </c>
      <c r="G1404" s="4" t="str">
        <f t="shared" si="105"/>
        <v>NO</v>
      </c>
      <c r="H1404" s="4" t="str">
        <f t="shared" si="106"/>
        <v>TEMPLADO</v>
      </c>
      <c r="I1404" s="4" t="str">
        <f t="shared" si="107"/>
        <v>LLUVIA</v>
      </c>
      <c r="J1404" s="4" t="str">
        <f t="shared" si="108"/>
        <v>HUMEDO</v>
      </c>
      <c r="K1404" s="95" t="b">
        <f t="shared" si="109"/>
        <v>0</v>
      </c>
    </row>
    <row r="1405" spans="1:11">
      <c r="A1405" s="2" t="s">
        <v>241</v>
      </c>
      <c r="B1405" s="2" t="s">
        <v>242</v>
      </c>
      <c r="C1405" s="2">
        <v>42.360599999999998</v>
      </c>
      <c r="D1405" s="2">
        <v>-71.010599999999997</v>
      </c>
      <c r="E1405" s="2">
        <v>54</v>
      </c>
      <c r="F1405" s="2">
        <v>0</v>
      </c>
      <c r="G1405" s="4" t="str">
        <f t="shared" si="105"/>
        <v>NO</v>
      </c>
      <c r="H1405" s="4" t="str">
        <f t="shared" si="106"/>
        <v>TEMPLADO</v>
      </c>
      <c r="I1405" s="4" t="str">
        <f t="shared" si="107"/>
        <v>NINGUNO</v>
      </c>
      <c r="J1405" s="4" t="str">
        <f t="shared" si="108"/>
        <v>SECO</v>
      </c>
      <c r="K1405" s="95" t="b">
        <f t="shared" si="109"/>
        <v>0</v>
      </c>
    </row>
    <row r="1406" spans="1:11">
      <c r="A1406" s="2" t="s">
        <v>241</v>
      </c>
      <c r="B1406" s="2" t="s">
        <v>242</v>
      </c>
      <c r="C1406" s="2">
        <v>42.360599999999998</v>
      </c>
      <c r="D1406" s="2">
        <v>-71.010599999999997</v>
      </c>
      <c r="E1406" s="2">
        <v>63</v>
      </c>
      <c r="F1406" s="2">
        <v>0</v>
      </c>
      <c r="G1406" s="4" t="str">
        <f t="shared" si="105"/>
        <v>NO</v>
      </c>
      <c r="H1406" s="4" t="str">
        <f t="shared" si="106"/>
        <v>TEMPLADO</v>
      </c>
      <c r="I1406" s="4" t="str">
        <f t="shared" si="107"/>
        <v>NINGUNO</v>
      </c>
      <c r="J1406" s="4" t="str">
        <f t="shared" si="108"/>
        <v>SECO</v>
      </c>
      <c r="K1406" s="95" t="b">
        <f t="shared" si="109"/>
        <v>0</v>
      </c>
    </row>
    <row r="1407" spans="1:11">
      <c r="A1407" s="2" t="s">
        <v>241</v>
      </c>
      <c r="B1407" s="2" t="s">
        <v>242</v>
      </c>
      <c r="C1407" s="2">
        <v>42.360599999999998</v>
      </c>
      <c r="D1407" s="2">
        <v>-71.010599999999997</v>
      </c>
      <c r="E1407" s="2">
        <v>59</v>
      </c>
      <c r="F1407" s="2">
        <v>0</v>
      </c>
      <c r="G1407" s="4" t="str">
        <f t="shared" si="105"/>
        <v>NO</v>
      </c>
      <c r="H1407" s="4" t="str">
        <f t="shared" si="106"/>
        <v>TEMPLADO</v>
      </c>
      <c r="I1407" s="4" t="str">
        <f t="shared" si="107"/>
        <v>NINGUNO</v>
      </c>
      <c r="J1407" s="4" t="str">
        <f t="shared" si="108"/>
        <v>SECO</v>
      </c>
      <c r="K1407" s="95" t="b">
        <f t="shared" si="109"/>
        <v>0</v>
      </c>
    </row>
    <row r="1408" spans="1:11">
      <c r="A1408" s="2" t="s">
        <v>241</v>
      </c>
      <c r="B1408" s="2" t="s">
        <v>242</v>
      </c>
      <c r="C1408" s="2">
        <v>42.360599999999998</v>
      </c>
      <c r="D1408" s="2">
        <v>-71.010599999999997</v>
      </c>
      <c r="E1408" s="2">
        <v>48</v>
      </c>
      <c r="F1408" s="2">
        <v>56</v>
      </c>
      <c r="G1408" s="4" t="str">
        <f t="shared" si="105"/>
        <v>NO</v>
      </c>
      <c r="H1408" s="4" t="str">
        <f t="shared" si="106"/>
        <v>TEMPLADO</v>
      </c>
      <c r="I1408" s="4" t="str">
        <f t="shared" si="107"/>
        <v>LLUVIA</v>
      </c>
      <c r="J1408" s="4" t="str">
        <f t="shared" si="108"/>
        <v>HUMEDO</v>
      </c>
      <c r="K1408" s="95" t="b">
        <f t="shared" si="109"/>
        <v>0</v>
      </c>
    </row>
    <row r="1409" spans="1:11">
      <c r="A1409" s="2" t="s">
        <v>241</v>
      </c>
      <c r="B1409" s="2" t="s">
        <v>242</v>
      </c>
      <c r="C1409" s="2">
        <v>42.360599999999998</v>
      </c>
      <c r="D1409" s="2">
        <v>-71.010599999999997</v>
      </c>
      <c r="E1409" s="2">
        <v>56</v>
      </c>
      <c r="F1409" s="2">
        <v>0</v>
      </c>
      <c r="G1409" s="4" t="str">
        <f t="shared" si="105"/>
        <v>NO</v>
      </c>
      <c r="H1409" s="4" t="str">
        <f t="shared" si="106"/>
        <v>TEMPLADO</v>
      </c>
      <c r="I1409" s="4" t="str">
        <f t="shared" si="107"/>
        <v>NINGUNO</v>
      </c>
      <c r="J1409" s="4" t="str">
        <f t="shared" si="108"/>
        <v>SECO</v>
      </c>
      <c r="K1409" s="95" t="b">
        <f t="shared" si="109"/>
        <v>0</v>
      </c>
    </row>
    <row r="1410" spans="1:11">
      <c r="A1410" s="2" t="s">
        <v>241</v>
      </c>
      <c r="B1410" s="2" t="s">
        <v>242</v>
      </c>
      <c r="C1410" s="2">
        <v>42.360599999999998</v>
      </c>
      <c r="D1410" s="2">
        <v>-71.010599999999997</v>
      </c>
      <c r="E1410" s="2">
        <v>52</v>
      </c>
      <c r="F1410" s="2">
        <v>0</v>
      </c>
      <c r="G1410" s="4" t="str">
        <f t="shared" si="105"/>
        <v>NO</v>
      </c>
      <c r="H1410" s="4" t="str">
        <f t="shared" si="106"/>
        <v>TEMPLADO</v>
      </c>
      <c r="I1410" s="4" t="str">
        <f t="shared" si="107"/>
        <v>NINGUNO</v>
      </c>
      <c r="J1410" s="4" t="str">
        <f t="shared" si="108"/>
        <v>SECO</v>
      </c>
      <c r="K1410" s="95" t="b">
        <f t="shared" si="109"/>
        <v>0</v>
      </c>
    </row>
    <row r="1411" spans="1:11">
      <c r="A1411" s="2" t="s">
        <v>241</v>
      </c>
      <c r="B1411" s="2" t="s">
        <v>242</v>
      </c>
      <c r="C1411" s="2">
        <v>42.360599999999998</v>
      </c>
      <c r="D1411" s="2">
        <v>-71.010599999999997</v>
      </c>
      <c r="E1411" s="2">
        <v>66</v>
      </c>
      <c r="F1411" s="2">
        <v>8</v>
      </c>
      <c r="G1411" s="4" t="str">
        <f t="shared" ref="G1411:G1462" si="110">IFERROR(IF(E1411&lt;32,"SI","NO"),"OTRO")</f>
        <v>NO</v>
      </c>
      <c r="H1411" s="4" t="str">
        <f t="shared" ref="H1411:H1462" si="111">IFERROR(IF(E1411&lt;40,"FRIO",IF(E1411&gt;80,"CALIENTE","TEMPLADO")),"OTRO")</f>
        <v>TEMPLADO</v>
      </c>
      <c r="I1411" s="4" t="str">
        <f t="shared" ref="I1411:I1462" si="112">IF(AND(F1411&gt;0,G1411="SI"),"NIEVE",IF(AND(F1411&gt;0,G1411="NO"),"LLUVIA","NINGUNO"))</f>
        <v>LLUVIA</v>
      </c>
      <c r="J1411" s="4" t="str">
        <f t="shared" ref="J1411:J1462" si="113">IF(F1411&lt;&gt;0,"HUMEDO","SECO")</f>
        <v>HUMEDO</v>
      </c>
      <c r="K1411" s="95" t="b">
        <f t="shared" ref="K1411:K1462" si="114">OR(ISBLANK(E1411),ISERROR(E1411))</f>
        <v>0</v>
      </c>
    </row>
    <row r="1412" spans="1:11">
      <c r="A1412" s="2" t="s">
        <v>241</v>
      </c>
      <c r="B1412" s="2" t="s">
        <v>242</v>
      </c>
      <c r="C1412" s="2">
        <v>42.360599999999998</v>
      </c>
      <c r="D1412" s="2">
        <v>-71.010599999999997</v>
      </c>
      <c r="E1412" s="2">
        <v>46</v>
      </c>
      <c r="F1412" s="2">
        <v>0</v>
      </c>
      <c r="G1412" s="4" t="str">
        <f t="shared" si="110"/>
        <v>NO</v>
      </c>
      <c r="H1412" s="4" t="str">
        <f t="shared" si="111"/>
        <v>TEMPLADO</v>
      </c>
      <c r="I1412" s="4" t="str">
        <f t="shared" si="112"/>
        <v>NINGUNO</v>
      </c>
      <c r="J1412" s="4" t="str">
        <f t="shared" si="113"/>
        <v>SECO</v>
      </c>
      <c r="K1412" s="95" t="b">
        <f t="shared" si="114"/>
        <v>0</v>
      </c>
    </row>
    <row r="1413" spans="1:11">
      <c r="A1413" s="2" t="s">
        <v>241</v>
      </c>
      <c r="B1413" s="2" t="s">
        <v>242</v>
      </c>
      <c r="C1413" s="2">
        <v>42.360599999999998</v>
      </c>
      <c r="D1413" s="2">
        <v>-71.010599999999997</v>
      </c>
      <c r="E1413" s="2">
        <v>53</v>
      </c>
      <c r="F1413" s="2">
        <v>20</v>
      </c>
      <c r="G1413" s="4" t="str">
        <f t="shared" si="110"/>
        <v>NO</v>
      </c>
      <c r="H1413" s="4" t="str">
        <f t="shared" si="111"/>
        <v>TEMPLADO</v>
      </c>
      <c r="I1413" s="4" t="str">
        <f t="shared" si="112"/>
        <v>LLUVIA</v>
      </c>
      <c r="J1413" s="4" t="str">
        <f t="shared" si="113"/>
        <v>HUMEDO</v>
      </c>
      <c r="K1413" s="95" t="b">
        <f t="shared" si="114"/>
        <v>0</v>
      </c>
    </row>
    <row r="1414" spans="1:11">
      <c r="A1414" s="2" t="s">
        <v>241</v>
      </c>
      <c r="B1414" s="2" t="s">
        <v>242</v>
      </c>
      <c r="C1414" s="2">
        <v>42.360599999999998</v>
      </c>
      <c r="D1414" s="2">
        <v>-71.010599999999997</v>
      </c>
      <c r="E1414" s="2">
        <v>42</v>
      </c>
      <c r="F1414" s="2">
        <v>0</v>
      </c>
      <c r="G1414" s="4" t="str">
        <f t="shared" si="110"/>
        <v>NO</v>
      </c>
      <c r="H1414" s="4" t="str">
        <f t="shared" si="111"/>
        <v>TEMPLADO</v>
      </c>
      <c r="I1414" s="4" t="str">
        <f t="shared" si="112"/>
        <v>NINGUNO</v>
      </c>
      <c r="J1414" s="4" t="str">
        <f t="shared" si="113"/>
        <v>SECO</v>
      </c>
      <c r="K1414" s="95" t="b">
        <f t="shared" si="114"/>
        <v>0</v>
      </c>
    </row>
    <row r="1415" spans="1:11">
      <c r="A1415" s="2" t="s">
        <v>241</v>
      </c>
      <c r="B1415" s="2" t="s">
        <v>242</v>
      </c>
      <c r="C1415" s="2">
        <v>42.360599999999998</v>
      </c>
      <c r="D1415" s="2">
        <v>-71.010599999999997</v>
      </c>
      <c r="E1415" s="2">
        <v>70</v>
      </c>
      <c r="F1415" s="2">
        <v>0</v>
      </c>
      <c r="G1415" s="4" t="str">
        <f t="shared" si="110"/>
        <v>NO</v>
      </c>
      <c r="H1415" s="4" t="str">
        <f t="shared" si="111"/>
        <v>TEMPLADO</v>
      </c>
      <c r="I1415" s="4" t="str">
        <f t="shared" si="112"/>
        <v>NINGUNO</v>
      </c>
      <c r="J1415" s="4" t="str">
        <f t="shared" si="113"/>
        <v>SECO</v>
      </c>
      <c r="K1415" s="95" t="b">
        <f t="shared" si="114"/>
        <v>0</v>
      </c>
    </row>
    <row r="1416" spans="1:11">
      <c r="A1416" s="2" t="s">
        <v>241</v>
      </c>
      <c r="B1416" s="2" t="s">
        <v>242</v>
      </c>
      <c r="C1416" s="2">
        <v>42.360599999999998</v>
      </c>
      <c r="D1416" s="2">
        <v>-71.010599999999997</v>
      </c>
      <c r="E1416" s="2">
        <v>49</v>
      </c>
      <c r="F1416" s="2">
        <v>0</v>
      </c>
      <c r="G1416" s="4" t="str">
        <f t="shared" si="110"/>
        <v>NO</v>
      </c>
      <c r="H1416" s="4" t="str">
        <f t="shared" si="111"/>
        <v>TEMPLADO</v>
      </c>
      <c r="I1416" s="4" t="str">
        <f t="shared" si="112"/>
        <v>NINGUNO</v>
      </c>
      <c r="J1416" s="4" t="str">
        <f t="shared" si="113"/>
        <v>SECO</v>
      </c>
      <c r="K1416" s="95" t="b">
        <f t="shared" si="114"/>
        <v>0</v>
      </c>
    </row>
    <row r="1417" spans="1:11">
      <c r="A1417" s="2" t="s">
        <v>241</v>
      </c>
      <c r="B1417" s="2" t="s">
        <v>242</v>
      </c>
      <c r="C1417" s="2">
        <v>42.360599999999998</v>
      </c>
      <c r="D1417" s="2">
        <v>-71.010599999999997</v>
      </c>
      <c r="E1417" s="2">
        <v>43</v>
      </c>
      <c r="F1417" s="2">
        <v>0</v>
      </c>
      <c r="G1417" s="4" t="str">
        <f t="shared" si="110"/>
        <v>NO</v>
      </c>
      <c r="H1417" s="4" t="str">
        <f t="shared" si="111"/>
        <v>TEMPLADO</v>
      </c>
      <c r="I1417" s="4" t="str">
        <f t="shared" si="112"/>
        <v>NINGUNO</v>
      </c>
      <c r="J1417" s="4" t="str">
        <f t="shared" si="113"/>
        <v>SECO</v>
      </c>
      <c r="K1417" s="95" t="b">
        <f t="shared" si="114"/>
        <v>0</v>
      </c>
    </row>
    <row r="1418" spans="1:11">
      <c r="A1418" s="2" t="s">
        <v>241</v>
      </c>
      <c r="B1418" s="2" t="s">
        <v>242</v>
      </c>
      <c r="C1418" s="2">
        <v>42.360599999999998</v>
      </c>
      <c r="D1418" s="2">
        <v>-71.010599999999997</v>
      </c>
      <c r="E1418" s="2">
        <v>63</v>
      </c>
      <c r="F1418" s="2">
        <v>10</v>
      </c>
      <c r="G1418" s="4" t="str">
        <f t="shared" si="110"/>
        <v>NO</v>
      </c>
      <c r="H1418" s="4" t="str">
        <f t="shared" si="111"/>
        <v>TEMPLADO</v>
      </c>
      <c r="I1418" s="4" t="str">
        <f t="shared" si="112"/>
        <v>LLUVIA</v>
      </c>
      <c r="J1418" s="4" t="str">
        <f t="shared" si="113"/>
        <v>HUMEDO</v>
      </c>
      <c r="K1418" s="95" t="b">
        <f t="shared" si="114"/>
        <v>0</v>
      </c>
    </row>
    <row r="1419" spans="1:11">
      <c r="A1419" s="2" t="s">
        <v>241</v>
      </c>
      <c r="B1419" s="2" t="s">
        <v>242</v>
      </c>
      <c r="C1419" s="2">
        <v>42.360599999999998</v>
      </c>
      <c r="D1419" s="2">
        <v>-71.010599999999997</v>
      </c>
      <c r="E1419" s="2">
        <v>70</v>
      </c>
      <c r="F1419" s="2">
        <v>38</v>
      </c>
      <c r="G1419" s="4" t="str">
        <f t="shared" si="110"/>
        <v>NO</v>
      </c>
      <c r="H1419" s="4" t="str">
        <f t="shared" si="111"/>
        <v>TEMPLADO</v>
      </c>
      <c r="I1419" s="4" t="str">
        <f t="shared" si="112"/>
        <v>LLUVIA</v>
      </c>
      <c r="J1419" s="4" t="str">
        <f t="shared" si="113"/>
        <v>HUMEDO</v>
      </c>
      <c r="K1419" s="95" t="b">
        <f t="shared" si="114"/>
        <v>0</v>
      </c>
    </row>
    <row r="1420" spans="1:11">
      <c r="A1420" s="2" t="s">
        <v>241</v>
      </c>
      <c r="B1420" s="2" t="s">
        <v>242</v>
      </c>
      <c r="C1420" s="2">
        <v>42.360599999999998</v>
      </c>
      <c r="D1420" s="2">
        <v>-71.010599999999997</v>
      </c>
      <c r="E1420" s="2">
        <v>46</v>
      </c>
      <c r="F1420" s="2">
        <v>0</v>
      </c>
      <c r="G1420" s="4" t="str">
        <f t="shared" si="110"/>
        <v>NO</v>
      </c>
      <c r="H1420" s="4" t="str">
        <f t="shared" si="111"/>
        <v>TEMPLADO</v>
      </c>
      <c r="I1420" s="4" t="str">
        <f t="shared" si="112"/>
        <v>NINGUNO</v>
      </c>
      <c r="J1420" s="4" t="str">
        <f t="shared" si="113"/>
        <v>SECO</v>
      </c>
      <c r="K1420" s="95" t="b">
        <f t="shared" si="114"/>
        <v>0</v>
      </c>
    </row>
    <row r="1421" spans="1:11">
      <c r="A1421" s="2" t="s">
        <v>241</v>
      </c>
      <c r="B1421" s="2" t="s">
        <v>242</v>
      </c>
      <c r="C1421" s="2">
        <v>42.360599999999998</v>
      </c>
      <c r="D1421" s="2">
        <v>-71.010599999999997</v>
      </c>
      <c r="E1421" s="2">
        <v>63</v>
      </c>
      <c r="F1421" s="2">
        <v>0</v>
      </c>
      <c r="G1421" s="4" t="str">
        <f t="shared" si="110"/>
        <v>NO</v>
      </c>
      <c r="H1421" s="4" t="str">
        <f t="shared" si="111"/>
        <v>TEMPLADO</v>
      </c>
      <c r="I1421" s="4" t="str">
        <f t="shared" si="112"/>
        <v>NINGUNO</v>
      </c>
      <c r="J1421" s="4" t="str">
        <f t="shared" si="113"/>
        <v>SECO</v>
      </c>
      <c r="K1421" s="95" t="b">
        <f t="shared" si="114"/>
        <v>0</v>
      </c>
    </row>
    <row r="1422" spans="1:11">
      <c r="A1422" s="2" t="s">
        <v>241</v>
      </c>
      <c r="B1422" s="2" t="s">
        <v>242</v>
      </c>
      <c r="C1422" s="2">
        <v>42.360599999999998</v>
      </c>
      <c r="D1422" s="2">
        <v>-71.010599999999997</v>
      </c>
      <c r="E1422" s="2">
        <v>48</v>
      </c>
      <c r="F1422" s="2">
        <v>0</v>
      </c>
      <c r="G1422" s="4" t="str">
        <f t="shared" si="110"/>
        <v>NO</v>
      </c>
      <c r="H1422" s="4" t="str">
        <f t="shared" si="111"/>
        <v>TEMPLADO</v>
      </c>
      <c r="I1422" s="4" t="str">
        <f t="shared" si="112"/>
        <v>NINGUNO</v>
      </c>
      <c r="J1422" s="4" t="str">
        <f t="shared" si="113"/>
        <v>SECO</v>
      </c>
      <c r="K1422" s="95" t="b">
        <f t="shared" si="114"/>
        <v>0</v>
      </c>
    </row>
    <row r="1423" spans="1:11">
      <c r="A1423" s="2" t="s">
        <v>241</v>
      </c>
      <c r="B1423" s="2" t="s">
        <v>242</v>
      </c>
      <c r="C1423" s="2">
        <v>42.360599999999998</v>
      </c>
      <c r="D1423" s="2">
        <v>-71.010599999999997</v>
      </c>
      <c r="E1423" s="2">
        <v>54</v>
      </c>
      <c r="F1423" s="2">
        <v>64</v>
      </c>
      <c r="G1423" s="4" t="str">
        <f t="shared" si="110"/>
        <v>NO</v>
      </c>
      <c r="H1423" s="4" t="str">
        <f t="shared" si="111"/>
        <v>TEMPLADO</v>
      </c>
      <c r="I1423" s="4" t="str">
        <f t="shared" si="112"/>
        <v>LLUVIA</v>
      </c>
      <c r="J1423" s="4" t="str">
        <f t="shared" si="113"/>
        <v>HUMEDO</v>
      </c>
      <c r="K1423" s="95" t="b">
        <f t="shared" si="114"/>
        <v>0</v>
      </c>
    </row>
    <row r="1424" spans="1:11">
      <c r="A1424" s="2" t="s">
        <v>241</v>
      </c>
      <c r="B1424" s="2" t="s">
        <v>242</v>
      </c>
      <c r="C1424" s="2">
        <v>42.360599999999998</v>
      </c>
      <c r="D1424" s="2">
        <v>-71.010599999999997</v>
      </c>
      <c r="E1424" s="2">
        <v>41</v>
      </c>
      <c r="F1424" s="2">
        <v>0</v>
      </c>
      <c r="G1424" s="4" t="str">
        <f t="shared" si="110"/>
        <v>NO</v>
      </c>
      <c r="H1424" s="4" t="str">
        <f t="shared" si="111"/>
        <v>TEMPLADO</v>
      </c>
      <c r="I1424" s="4" t="str">
        <f t="shared" si="112"/>
        <v>NINGUNO</v>
      </c>
      <c r="J1424" s="4" t="str">
        <f t="shared" si="113"/>
        <v>SECO</v>
      </c>
      <c r="K1424" s="95" t="b">
        <f t="shared" si="114"/>
        <v>0</v>
      </c>
    </row>
    <row r="1425" spans="1:11">
      <c r="A1425" s="2" t="s">
        <v>241</v>
      </c>
      <c r="B1425" s="2" t="s">
        <v>242</v>
      </c>
      <c r="C1425" s="2">
        <v>42.360599999999998</v>
      </c>
      <c r="D1425" s="2">
        <v>-71.010599999999997</v>
      </c>
      <c r="E1425" s="2">
        <v>44</v>
      </c>
      <c r="F1425" s="2">
        <v>0</v>
      </c>
      <c r="G1425" s="4" t="str">
        <f t="shared" si="110"/>
        <v>NO</v>
      </c>
      <c r="H1425" s="4" t="str">
        <f t="shared" si="111"/>
        <v>TEMPLADO</v>
      </c>
      <c r="I1425" s="4" t="str">
        <f t="shared" si="112"/>
        <v>NINGUNO</v>
      </c>
      <c r="J1425" s="4" t="str">
        <f t="shared" si="113"/>
        <v>SECO</v>
      </c>
      <c r="K1425" s="95" t="b">
        <f t="shared" si="114"/>
        <v>0</v>
      </c>
    </row>
    <row r="1426" spans="1:11">
      <c r="A1426" s="2" t="s">
        <v>241</v>
      </c>
      <c r="B1426" s="2" t="s">
        <v>242</v>
      </c>
      <c r="C1426" s="2">
        <v>42.360599999999998</v>
      </c>
      <c r="D1426" s="2">
        <v>-71.010599999999997</v>
      </c>
      <c r="E1426" s="2">
        <v>50</v>
      </c>
      <c r="F1426" s="2">
        <v>0</v>
      </c>
      <c r="G1426" s="4" t="str">
        <f t="shared" si="110"/>
        <v>NO</v>
      </c>
      <c r="H1426" s="4" t="str">
        <f t="shared" si="111"/>
        <v>TEMPLADO</v>
      </c>
      <c r="I1426" s="4" t="str">
        <f t="shared" si="112"/>
        <v>NINGUNO</v>
      </c>
      <c r="J1426" s="4" t="str">
        <f t="shared" si="113"/>
        <v>SECO</v>
      </c>
      <c r="K1426" s="95" t="b">
        <f t="shared" si="114"/>
        <v>0</v>
      </c>
    </row>
    <row r="1427" spans="1:11">
      <c r="A1427" s="2" t="s">
        <v>241</v>
      </c>
      <c r="B1427" s="2" t="s">
        <v>242</v>
      </c>
      <c r="C1427" s="2">
        <v>42.360599999999998</v>
      </c>
      <c r="D1427" s="2">
        <v>-71.010599999999997</v>
      </c>
      <c r="E1427" s="2">
        <v>50</v>
      </c>
      <c r="F1427" s="2">
        <v>25</v>
      </c>
      <c r="G1427" s="4" t="str">
        <f t="shared" si="110"/>
        <v>NO</v>
      </c>
      <c r="H1427" s="4" t="str">
        <f t="shared" si="111"/>
        <v>TEMPLADO</v>
      </c>
      <c r="I1427" s="4" t="str">
        <f t="shared" si="112"/>
        <v>LLUVIA</v>
      </c>
      <c r="J1427" s="4" t="str">
        <f t="shared" si="113"/>
        <v>HUMEDO</v>
      </c>
      <c r="K1427" s="95" t="b">
        <f t="shared" si="114"/>
        <v>0</v>
      </c>
    </row>
    <row r="1428" spans="1:11">
      <c r="A1428" s="2" t="s">
        <v>241</v>
      </c>
      <c r="B1428" s="2" t="s">
        <v>242</v>
      </c>
      <c r="C1428" s="2">
        <v>42.360599999999998</v>
      </c>
      <c r="D1428" s="2">
        <v>-71.010599999999997</v>
      </c>
      <c r="E1428" s="2">
        <v>54</v>
      </c>
      <c r="F1428" s="2">
        <v>455</v>
      </c>
      <c r="G1428" s="4" t="str">
        <f t="shared" si="110"/>
        <v>NO</v>
      </c>
      <c r="H1428" s="4" t="str">
        <f t="shared" si="111"/>
        <v>TEMPLADO</v>
      </c>
      <c r="I1428" s="4" t="str">
        <f t="shared" si="112"/>
        <v>LLUVIA</v>
      </c>
      <c r="J1428" s="4" t="str">
        <f t="shared" si="113"/>
        <v>HUMEDO</v>
      </c>
      <c r="K1428" s="95" t="b">
        <f t="shared" si="114"/>
        <v>0</v>
      </c>
    </row>
    <row r="1429" spans="1:11">
      <c r="A1429" s="2" t="s">
        <v>241</v>
      </c>
      <c r="B1429" s="2" t="s">
        <v>242</v>
      </c>
      <c r="C1429" s="2">
        <v>42.360599999999998</v>
      </c>
      <c r="D1429" s="2">
        <v>-71.010599999999997</v>
      </c>
      <c r="E1429" s="2">
        <v>70</v>
      </c>
      <c r="F1429" s="2">
        <v>0</v>
      </c>
      <c r="G1429" s="4" t="str">
        <f t="shared" si="110"/>
        <v>NO</v>
      </c>
      <c r="H1429" s="4" t="str">
        <f t="shared" si="111"/>
        <v>TEMPLADO</v>
      </c>
      <c r="I1429" s="4" t="str">
        <f t="shared" si="112"/>
        <v>NINGUNO</v>
      </c>
      <c r="J1429" s="4" t="str">
        <f t="shared" si="113"/>
        <v>SECO</v>
      </c>
      <c r="K1429" s="95" t="b">
        <f t="shared" si="114"/>
        <v>0</v>
      </c>
    </row>
    <row r="1430" spans="1:11">
      <c r="A1430" s="2" t="s">
        <v>241</v>
      </c>
      <c r="B1430" s="2" t="s">
        <v>242</v>
      </c>
      <c r="C1430" s="2">
        <v>42.360599999999998</v>
      </c>
      <c r="D1430" s="2">
        <v>-71.010599999999997</v>
      </c>
      <c r="E1430" s="2">
        <v>63</v>
      </c>
      <c r="F1430" s="2">
        <v>0</v>
      </c>
      <c r="G1430" s="4" t="str">
        <f t="shared" si="110"/>
        <v>NO</v>
      </c>
      <c r="H1430" s="4" t="str">
        <f t="shared" si="111"/>
        <v>TEMPLADO</v>
      </c>
      <c r="I1430" s="4" t="str">
        <f t="shared" si="112"/>
        <v>NINGUNO</v>
      </c>
      <c r="J1430" s="4" t="str">
        <f t="shared" si="113"/>
        <v>SECO</v>
      </c>
      <c r="K1430" s="95" t="b">
        <f t="shared" si="114"/>
        <v>0</v>
      </c>
    </row>
    <row r="1431" spans="1:11">
      <c r="A1431" s="2" t="s">
        <v>241</v>
      </c>
      <c r="B1431" s="2" t="s">
        <v>242</v>
      </c>
      <c r="C1431" s="2">
        <v>42.360599999999998</v>
      </c>
      <c r="D1431" s="2">
        <v>-71.010599999999997</v>
      </c>
      <c r="E1431" s="2">
        <v>53</v>
      </c>
      <c r="F1431" s="2">
        <v>0</v>
      </c>
      <c r="G1431" s="4" t="str">
        <f t="shared" si="110"/>
        <v>NO</v>
      </c>
      <c r="H1431" s="4" t="str">
        <f t="shared" si="111"/>
        <v>TEMPLADO</v>
      </c>
      <c r="I1431" s="4" t="str">
        <f t="shared" si="112"/>
        <v>NINGUNO</v>
      </c>
      <c r="J1431" s="4" t="str">
        <f t="shared" si="113"/>
        <v>SECO</v>
      </c>
      <c r="K1431" s="95" t="b">
        <f t="shared" si="114"/>
        <v>0</v>
      </c>
    </row>
    <row r="1432" spans="1:11">
      <c r="A1432" s="2" t="s">
        <v>241</v>
      </c>
      <c r="B1432" s="2" t="s">
        <v>242</v>
      </c>
      <c r="C1432" s="2">
        <v>42.360599999999998</v>
      </c>
      <c r="D1432" s="2">
        <v>-71.010599999999997</v>
      </c>
      <c r="E1432" s="2">
        <v>22</v>
      </c>
      <c r="F1432" s="2">
        <v>69</v>
      </c>
      <c r="G1432" s="4" t="str">
        <f t="shared" si="110"/>
        <v>SI</v>
      </c>
      <c r="H1432" s="4" t="str">
        <f t="shared" si="111"/>
        <v>FRIO</v>
      </c>
      <c r="I1432" s="4" t="str">
        <f t="shared" si="112"/>
        <v>NIEVE</v>
      </c>
      <c r="J1432" s="4" t="str">
        <f t="shared" si="113"/>
        <v>HUMEDO</v>
      </c>
      <c r="K1432" s="95" t="b">
        <f t="shared" si="114"/>
        <v>0</v>
      </c>
    </row>
    <row r="1433" spans="1:11">
      <c r="A1433" s="2" t="s">
        <v>241</v>
      </c>
      <c r="B1433" s="2" t="s">
        <v>242</v>
      </c>
      <c r="C1433" s="2">
        <v>42.360599999999998</v>
      </c>
      <c r="D1433" s="2">
        <v>-71.010599999999997</v>
      </c>
      <c r="E1433" s="2">
        <v>20</v>
      </c>
      <c r="F1433" s="2">
        <v>0</v>
      </c>
      <c r="G1433" s="4" t="str">
        <f t="shared" si="110"/>
        <v>SI</v>
      </c>
      <c r="H1433" s="4" t="str">
        <f t="shared" si="111"/>
        <v>FRIO</v>
      </c>
      <c r="I1433" s="4" t="str">
        <f t="shared" si="112"/>
        <v>NINGUNO</v>
      </c>
      <c r="J1433" s="4" t="str">
        <f t="shared" si="113"/>
        <v>SECO</v>
      </c>
      <c r="K1433" s="95" t="b">
        <f t="shared" si="114"/>
        <v>0</v>
      </c>
    </row>
    <row r="1434" spans="1:11">
      <c r="A1434" s="2" t="s">
        <v>241</v>
      </c>
      <c r="B1434" s="2" t="s">
        <v>242</v>
      </c>
      <c r="C1434" s="2">
        <v>42.360599999999998</v>
      </c>
      <c r="D1434" s="2">
        <v>-71.010599999999997</v>
      </c>
      <c r="E1434" s="2">
        <v>11</v>
      </c>
      <c r="F1434" s="2">
        <v>0</v>
      </c>
      <c r="G1434" s="4" t="str">
        <f t="shared" si="110"/>
        <v>SI</v>
      </c>
      <c r="H1434" s="4" t="str">
        <f t="shared" si="111"/>
        <v>FRIO</v>
      </c>
      <c r="I1434" s="4" t="str">
        <f t="shared" si="112"/>
        <v>NINGUNO</v>
      </c>
      <c r="J1434" s="4" t="str">
        <f t="shared" si="113"/>
        <v>SECO</v>
      </c>
      <c r="K1434" s="95" t="b">
        <f t="shared" si="114"/>
        <v>0</v>
      </c>
    </row>
    <row r="1435" spans="1:11">
      <c r="A1435" s="2" t="s">
        <v>241</v>
      </c>
      <c r="B1435" s="2" t="s">
        <v>242</v>
      </c>
      <c r="C1435" s="2">
        <v>42.360599999999998</v>
      </c>
      <c r="D1435" s="2">
        <v>-71.010599999999997</v>
      </c>
      <c r="E1435" s="2">
        <v>23</v>
      </c>
      <c r="F1435" s="2">
        <v>0</v>
      </c>
      <c r="G1435" s="4" t="str">
        <f t="shared" si="110"/>
        <v>SI</v>
      </c>
      <c r="H1435" s="4" t="str">
        <f t="shared" si="111"/>
        <v>FRIO</v>
      </c>
      <c r="I1435" s="4" t="str">
        <f t="shared" si="112"/>
        <v>NINGUNO</v>
      </c>
      <c r="J1435" s="4" t="str">
        <f t="shared" si="113"/>
        <v>SECO</v>
      </c>
      <c r="K1435" s="95" t="b">
        <f t="shared" si="114"/>
        <v>0</v>
      </c>
    </row>
    <row r="1436" spans="1:11">
      <c r="A1436" s="2" t="s">
        <v>241</v>
      </c>
      <c r="B1436" s="2" t="s">
        <v>242</v>
      </c>
      <c r="C1436" s="2">
        <v>42.360599999999998</v>
      </c>
      <c r="D1436" s="2">
        <v>-71.010599999999997</v>
      </c>
      <c r="E1436" s="2">
        <v>15</v>
      </c>
      <c r="F1436" s="2">
        <v>3</v>
      </c>
      <c r="G1436" s="4" t="str">
        <f t="shared" si="110"/>
        <v>SI</v>
      </c>
      <c r="H1436" s="4" t="str">
        <f t="shared" si="111"/>
        <v>FRIO</v>
      </c>
      <c r="I1436" s="4" t="str">
        <f t="shared" si="112"/>
        <v>NIEVE</v>
      </c>
      <c r="J1436" s="4" t="str">
        <f t="shared" si="113"/>
        <v>HUMEDO</v>
      </c>
      <c r="K1436" s="95" t="b">
        <f t="shared" si="114"/>
        <v>0</v>
      </c>
    </row>
    <row r="1437" spans="1:11">
      <c r="A1437" s="2" t="s">
        <v>241</v>
      </c>
      <c r="B1437" s="2" t="s">
        <v>242</v>
      </c>
      <c r="C1437" s="2">
        <v>42.360599999999998</v>
      </c>
      <c r="D1437" s="2">
        <v>-71.010599999999997</v>
      </c>
      <c r="E1437" s="2">
        <v>42</v>
      </c>
      <c r="F1437" s="2">
        <v>76</v>
      </c>
      <c r="G1437" s="4" t="str">
        <f t="shared" si="110"/>
        <v>NO</v>
      </c>
      <c r="H1437" s="4" t="str">
        <f t="shared" si="111"/>
        <v>TEMPLADO</v>
      </c>
      <c r="I1437" s="4" t="str">
        <f t="shared" si="112"/>
        <v>LLUVIA</v>
      </c>
      <c r="J1437" s="4" t="str">
        <f t="shared" si="113"/>
        <v>HUMEDO</v>
      </c>
      <c r="K1437" s="95" t="b">
        <f t="shared" si="114"/>
        <v>0</v>
      </c>
    </row>
    <row r="1438" spans="1:11">
      <c r="A1438" s="2" t="s">
        <v>241</v>
      </c>
      <c r="B1438" s="2" t="s">
        <v>242</v>
      </c>
      <c r="C1438" s="2">
        <v>42.360599999999998</v>
      </c>
      <c r="D1438" s="2">
        <v>-71.010599999999997</v>
      </c>
      <c r="E1438" s="2">
        <v>33</v>
      </c>
      <c r="F1438" s="2">
        <v>23</v>
      </c>
      <c r="G1438" s="4" t="str">
        <f t="shared" si="110"/>
        <v>NO</v>
      </c>
      <c r="H1438" s="4" t="str">
        <f t="shared" si="111"/>
        <v>FRIO</v>
      </c>
      <c r="I1438" s="4" t="str">
        <f t="shared" si="112"/>
        <v>LLUVIA</v>
      </c>
      <c r="J1438" s="4" t="str">
        <f t="shared" si="113"/>
        <v>HUMEDO</v>
      </c>
      <c r="K1438" s="95" t="b">
        <f t="shared" si="114"/>
        <v>0</v>
      </c>
    </row>
    <row r="1439" spans="1:11">
      <c r="A1439" s="2" t="s">
        <v>241</v>
      </c>
      <c r="B1439" s="2" t="s">
        <v>242</v>
      </c>
      <c r="C1439" s="2">
        <v>42.360599999999998</v>
      </c>
      <c r="D1439" s="2">
        <v>-71.010599999999997</v>
      </c>
      <c r="E1439" s="2">
        <v>31</v>
      </c>
      <c r="F1439" s="2">
        <v>0</v>
      </c>
      <c r="G1439" s="4" t="str">
        <f t="shared" si="110"/>
        <v>SI</v>
      </c>
      <c r="H1439" s="4" t="str">
        <f t="shared" si="111"/>
        <v>FRIO</v>
      </c>
      <c r="I1439" s="4" t="str">
        <f t="shared" si="112"/>
        <v>NINGUNO</v>
      </c>
      <c r="J1439" s="4" t="str">
        <f t="shared" si="113"/>
        <v>SECO</v>
      </c>
      <c r="K1439" s="95" t="b">
        <f t="shared" si="114"/>
        <v>0</v>
      </c>
    </row>
    <row r="1440" spans="1:11">
      <c r="A1440" s="2" t="s">
        <v>241</v>
      </c>
      <c r="B1440" s="2" t="s">
        <v>242</v>
      </c>
      <c r="C1440" s="2">
        <v>42.360599999999998</v>
      </c>
      <c r="D1440" s="2">
        <v>-71.010599999999997</v>
      </c>
      <c r="E1440" s="2">
        <v>31</v>
      </c>
      <c r="F1440" s="2">
        <v>109</v>
      </c>
      <c r="G1440" s="4" t="str">
        <f t="shared" si="110"/>
        <v>SI</v>
      </c>
      <c r="H1440" s="4" t="str">
        <f t="shared" si="111"/>
        <v>FRIO</v>
      </c>
      <c r="I1440" s="4" t="str">
        <f t="shared" si="112"/>
        <v>NIEVE</v>
      </c>
      <c r="J1440" s="4" t="str">
        <f t="shared" si="113"/>
        <v>HUMEDO</v>
      </c>
      <c r="K1440" s="95" t="b">
        <f t="shared" si="114"/>
        <v>0</v>
      </c>
    </row>
    <row r="1441" spans="1:11">
      <c r="A1441" s="2" t="s">
        <v>241</v>
      </c>
      <c r="B1441" s="2" t="s">
        <v>242</v>
      </c>
      <c r="C1441" s="2">
        <v>42.360599999999998</v>
      </c>
      <c r="D1441" s="2">
        <v>-71.010599999999997</v>
      </c>
      <c r="E1441" s="2">
        <v>22</v>
      </c>
      <c r="F1441" s="2">
        <v>18</v>
      </c>
      <c r="G1441" s="4" t="str">
        <f t="shared" si="110"/>
        <v>SI</v>
      </c>
      <c r="H1441" s="4" t="str">
        <f t="shared" si="111"/>
        <v>FRIO</v>
      </c>
      <c r="I1441" s="4" t="str">
        <f t="shared" si="112"/>
        <v>NIEVE</v>
      </c>
      <c r="J1441" s="4" t="str">
        <f t="shared" si="113"/>
        <v>HUMEDO</v>
      </c>
      <c r="K1441" s="95" t="b">
        <f t="shared" si="114"/>
        <v>0</v>
      </c>
    </row>
    <row r="1442" spans="1:11">
      <c r="A1442" s="2" t="s">
        <v>241</v>
      </c>
      <c r="B1442" s="2" t="s">
        <v>242</v>
      </c>
      <c r="C1442" s="2">
        <v>42.360599999999998</v>
      </c>
      <c r="D1442" s="2">
        <v>-71.010599999999997</v>
      </c>
      <c r="E1442" s="2">
        <v>42</v>
      </c>
      <c r="F1442" s="2">
        <v>0</v>
      </c>
      <c r="G1442" s="4" t="str">
        <f t="shared" si="110"/>
        <v>NO</v>
      </c>
      <c r="H1442" s="4" t="str">
        <f t="shared" si="111"/>
        <v>TEMPLADO</v>
      </c>
      <c r="I1442" s="4" t="str">
        <f t="shared" si="112"/>
        <v>NINGUNO</v>
      </c>
      <c r="J1442" s="4" t="str">
        <f t="shared" si="113"/>
        <v>SECO</v>
      </c>
      <c r="K1442" s="95" t="b">
        <f t="shared" si="114"/>
        <v>0</v>
      </c>
    </row>
    <row r="1443" spans="1:11">
      <c r="A1443" s="2" t="s">
        <v>241</v>
      </c>
      <c r="B1443" s="2" t="s">
        <v>242</v>
      </c>
      <c r="C1443" s="2">
        <v>42.360599999999998</v>
      </c>
      <c r="D1443" s="2">
        <v>-71.010599999999997</v>
      </c>
      <c r="E1443" s="2">
        <v>38</v>
      </c>
      <c r="F1443" s="2">
        <v>0</v>
      </c>
      <c r="G1443" s="4" t="str">
        <f t="shared" si="110"/>
        <v>NO</v>
      </c>
      <c r="H1443" s="4" t="str">
        <f t="shared" si="111"/>
        <v>FRIO</v>
      </c>
      <c r="I1443" s="4" t="str">
        <f t="shared" si="112"/>
        <v>NINGUNO</v>
      </c>
      <c r="J1443" s="4" t="str">
        <f t="shared" si="113"/>
        <v>SECO</v>
      </c>
      <c r="K1443" s="95" t="b">
        <f t="shared" si="114"/>
        <v>0</v>
      </c>
    </row>
    <row r="1444" spans="1:11">
      <c r="A1444" s="2" t="s">
        <v>241</v>
      </c>
      <c r="B1444" s="2" t="s">
        <v>242</v>
      </c>
      <c r="C1444" s="2">
        <v>42.360599999999998</v>
      </c>
      <c r="D1444" s="2">
        <v>-71.010599999999997</v>
      </c>
      <c r="E1444" s="2">
        <v>19</v>
      </c>
      <c r="F1444" s="2">
        <v>0</v>
      </c>
      <c r="G1444" s="4" t="str">
        <f t="shared" si="110"/>
        <v>SI</v>
      </c>
      <c r="H1444" s="4" t="str">
        <f t="shared" si="111"/>
        <v>FRIO</v>
      </c>
      <c r="I1444" s="4" t="str">
        <f t="shared" si="112"/>
        <v>NINGUNO</v>
      </c>
      <c r="J1444" s="4" t="str">
        <f t="shared" si="113"/>
        <v>SECO</v>
      </c>
      <c r="K1444" s="95" t="b">
        <f t="shared" si="114"/>
        <v>0</v>
      </c>
    </row>
    <row r="1445" spans="1:11">
      <c r="A1445" s="2" t="s">
        <v>241</v>
      </c>
      <c r="B1445" s="2" t="s">
        <v>242</v>
      </c>
      <c r="C1445" s="2">
        <v>42.360599999999998</v>
      </c>
      <c r="D1445" s="2">
        <v>-71.010599999999997</v>
      </c>
      <c r="E1445" s="2">
        <v>14</v>
      </c>
      <c r="F1445" s="2">
        <v>56</v>
      </c>
      <c r="G1445" s="4" t="str">
        <f t="shared" si="110"/>
        <v>SI</v>
      </c>
      <c r="H1445" s="4" t="str">
        <f t="shared" si="111"/>
        <v>FRIO</v>
      </c>
      <c r="I1445" s="4" t="str">
        <f t="shared" si="112"/>
        <v>NIEVE</v>
      </c>
      <c r="J1445" s="4" t="str">
        <f t="shared" si="113"/>
        <v>HUMEDO</v>
      </c>
      <c r="K1445" s="95" t="b">
        <f t="shared" si="114"/>
        <v>0</v>
      </c>
    </row>
    <row r="1446" spans="1:11">
      <c r="A1446" s="2" t="s">
        <v>241</v>
      </c>
      <c r="B1446" s="2" t="s">
        <v>242</v>
      </c>
      <c r="C1446" s="2">
        <v>42.360599999999998</v>
      </c>
      <c r="D1446" s="2">
        <v>-71.010599999999997</v>
      </c>
      <c r="E1446" s="2">
        <v>44</v>
      </c>
      <c r="F1446" s="2">
        <v>163</v>
      </c>
      <c r="G1446" s="4" t="str">
        <f t="shared" si="110"/>
        <v>NO</v>
      </c>
      <c r="H1446" s="4" t="str">
        <f t="shared" si="111"/>
        <v>TEMPLADO</v>
      </c>
      <c r="I1446" s="4" t="str">
        <f t="shared" si="112"/>
        <v>LLUVIA</v>
      </c>
      <c r="J1446" s="4" t="str">
        <f t="shared" si="113"/>
        <v>HUMEDO</v>
      </c>
      <c r="K1446" s="95" t="b">
        <f t="shared" si="114"/>
        <v>0</v>
      </c>
    </row>
    <row r="1447" spans="1:11">
      <c r="A1447" s="2" t="s">
        <v>241</v>
      </c>
      <c r="B1447" s="2" t="s">
        <v>242</v>
      </c>
      <c r="C1447" s="2">
        <v>42.360599999999998</v>
      </c>
      <c r="D1447" s="2">
        <v>-71.010599999999997</v>
      </c>
      <c r="E1447" s="2">
        <v>27</v>
      </c>
      <c r="F1447" s="2">
        <v>0</v>
      </c>
      <c r="G1447" s="4" t="str">
        <f t="shared" si="110"/>
        <v>SI</v>
      </c>
      <c r="H1447" s="4" t="str">
        <f t="shared" si="111"/>
        <v>FRIO</v>
      </c>
      <c r="I1447" s="4" t="str">
        <f t="shared" si="112"/>
        <v>NINGUNO</v>
      </c>
      <c r="J1447" s="4" t="str">
        <f t="shared" si="113"/>
        <v>SECO</v>
      </c>
      <c r="K1447" s="95" t="b">
        <f t="shared" si="114"/>
        <v>0</v>
      </c>
    </row>
    <row r="1448" spans="1:11">
      <c r="A1448" s="2" t="s">
        <v>241</v>
      </c>
      <c r="B1448" s="2" t="s">
        <v>242</v>
      </c>
      <c r="C1448" s="2">
        <v>42.360599999999998</v>
      </c>
      <c r="D1448" s="2">
        <v>-71.010599999999997</v>
      </c>
      <c r="E1448" s="2">
        <v>33</v>
      </c>
      <c r="F1448" s="2">
        <v>135</v>
      </c>
      <c r="G1448" s="4" t="str">
        <f t="shared" si="110"/>
        <v>NO</v>
      </c>
      <c r="H1448" s="4" t="str">
        <f t="shared" si="111"/>
        <v>FRIO</v>
      </c>
      <c r="I1448" s="4" t="str">
        <f t="shared" si="112"/>
        <v>LLUVIA</v>
      </c>
      <c r="J1448" s="4" t="str">
        <f t="shared" si="113"/>
        <v>HUMEDO</v>
      </c>
      <c r="K1448" s="95" t="b">
        <f t="shared" si="114"/>
        <v>0</v>
      </c>
    </row>
    <row r="1449" spans="1:11">
      <c r="A1449" s="2" t="s">
        <v>241</v>
      </c>
      <c r="B1449" s="2" t="s">
        <v>242</v>
      </c>
      <c r="C1449" s="2">
        <v>42.360599999999998</v>
      </c>
      <c r="D1449" s="2">
        <v>-71.010599999999997</v>
      </c>
      <c r="E1449" s="2">
        <v>11</v>
      </c>
      <c r="F1449" s="2">
        <v>0</v>
      </c>
      <c r="G1449" s="4" t="str">
        <f t="shared" si="110"/>
        <v>SI</v>
      </c>
      <c r="H1449" s="4" t="str">
        <f t="shared" si="111"/>
        <v>FRIO</v>
      </c>
      <c r="I1449" s="4" t="str">
        <f t="shared" si="112"/>
        <v>NINGUNO</v>
      </c>
      <c r="J1449" s="4" t="str">
        <f t="shared" si="113"/>
        <v>SECO</v>
      </c>
      <c r="K1449" s="95" t="b">
        <f t="shared" si="114"/>
        <v>0</v>
      </c>
    </row>
    <row r="1450" spans="1:11">
      <c r="A1450" s="2" t="s">
        <v>241</v>
      </c>
      <c r="B1450" s="2" t="s">
        <v>242</v>
      </c>
      <c r="C1450" s="2">
        <v>42.360599999999998</v>
      </c>
      <c r="D1450" s="2">
        <v>-71.010599999999997</v>
      </c>
      <c r="E1450" s="2">
        <v>22</v>
      </c>
      <c r="F1450" s="2">
        <v>0</v>
      </c>
      <c r="G1450" s="4" t="str">
        <f t="shared" si="110"/>
        <v>SI</v>
      </c>
      <c r="H1450" s="4" t="str">
        <f t="shared" si="111"/>
        <v>FRIO</v>
      </c>
      <c r="I1450" s="4" t="str">
        <f t="shared" si="112"/>
        <v>NINGUNO</v>
      </c>
      <c r="J1450" s="4" t="str">
        <f t="shared" si="113"/>
        <v>SECO</v>
      </c>
      <c r="K1450" s="95" t="b">
        <f t="shared" si="114"/>
        <v>0</v>
      </c>
    </row>
    <row r="1451" spans="1:11">
      <c r="A1451" s="2" t="s">
        <v>241</v>
      </c>
      <c r="B1451" s="2" t="s">
        <v>242</v>
      </c>
      <c r="C1451" s="2">
        <v>42.360599999999998</v>
      </c>
      <c r="D1451" s="2">
        <v>-71.010599999999997</v>
      </c>
      <c r="E1451" s="2">
        <v>25</v>
      </c>
      <c r="F1451" s="2">
        <v>0</v>
      </c>
      <c r="G1451" s="4" t="str">
        <f t="shared" si="110"/>
        <v>SI</v>
      </c>
      <c r="H1451" s="4" t="str">
        <f t="shared" si="111"/>
        <v>FRIO</v>
      </c>
      <c r="I1451" s="4" t="str">
        <f t="shared" si="112"/>
        <v>NINGUNO</v>
      </c>
      <c r="J1451" s="4" t="str">
        <f t="shared" si="113"/>
        <v>SECO</v>
      </c>
      <c r="K1451" s="95" t="b">
        <f t="shared" si="114"/>
        <v>0</v>
      </c>
    </row>
    <row r="1452" spans="1:11">
      <c r="A1452" s="2" t="s">
        <v>241</v>
      </c>
      <c r="B1452" s="2" t="s">
        <v>242</v>
      </c>
      <c r="C1452" s="2">
        <v>42.360599999999998</v>
      </c>
      <c r="D1452" s="2">
        <v>-71.010599999999997</v>
      </c>
      <c r="E1452" s="2" t="e">
        <v>#N/A</v>
      </c>
      <c r="F1452" s="2">
        <v>0</v>
      </c>
      <c r="G1452" s="4" t="str">
        <f t="shared" si="110"/>
        <v>OTRO</v>
      </c>
      <c r="H1452" s="4" t="str">
        <f t="shared" si="111"/>
        <v>OTRO</v>
      </c>
      <c r="I1452" s="4" t="str">
        <f t="shared" si="112"/>
        <v>NINGUNO</v>
      </c>
      <c r="J1452" s="4" t="str">
        <f t="shared" si="113"/>
        <v>SECO</v>
      </c>
      <c r="K1452" s="95" t="b">
        <f t="shared" si="114"/>
        <v>1</v>
      </c>
    </row>
    <row r="1453" spans="1:11">
      <c r="A1453" s="2" t="s">
        <v>241</v>
      </c>
      <c r="B1453" s="2" t="s">
        <v>242</v>
      </c>
      <c r="C1453" s="2">
        <v>42.360599999999998</v>
      </c>
      <c r="D1453" s="2">
        <v>-71.010599999999997</v>
      </c>
      <c r="E1453" s="2">
        <v>30</v>
      </c>
      <c r="F1453" s="2">
        <v>3</v>
      </c>
      <c r="G1453" s="4" t="str">
        <f t="shared" si="110"/>
        <v>SI</v>
      </c>
      <c r="H1453" s="4" t="str">
        <f t="shared" si="111"/>
        <v>FRIO</v>
      </c>
      <c r="I1453" s="4" t="str">
        <f t="shared" si="112"/>
        <v>NIEVE</v>
      </c>
      <c r="J1453" s="4" t="str">
        <f t="shared" si="113"/>
        <v>HUMEDO</v>
      </c>
      <c r="K1453" s="95" t="b">
        <f t="shared" si="114"/>
        <v>0</v>
      </c>
    </row>
    <row r="1454" spans="1:11">
      <c r="A1454" s="2" t="s">
        <v>241</v>
      </c>
      <c r="B1454" s="2" t="s">
        <v>242</v>
      </c>
      <c r="C1454" s="2">
        <v>42.360599999999998</v>
      </c>
      <c r="D1454" s="2">
        <v>-71.010599999999997</v>
      </c>
      <c r="E1454" s="2">
        <v>36</v>
      </c>
      <c r="F1454" s="2">
        <v>173</v>
      </c>
      <c r="G1454" s="4" t="str">
        <f t="shared" si="110"/>
        <v>NO</v>
      </c>
      <c r="H1454" s="4" t="str">
        <f t="shared" si="111"/>
        <v>FRIO</v>
      </c>
      <c r="I1454" s="4" t="str">
        <f t="shared" si="112"/>
        <v>LLUVIA</v>
      </c>
      <c r="J1454" s="4" t="str">
        <f t="shared" si="113"/>
        <v>HUMEDO</v>
      </c>
      <c r="K1454" s="95" t="b">
        <f t="shared" si="114"/>
        <v>0</v>
      </c>
    </row>
    <row r="1455" spans="1:11">
      <c r="A1455" s="2" t="s">
        <v>241</v>
      </c>
      <c r="B1455" s="2" t="s">
        <v>242</v>
      </c>
      <c r="C1455" s="2">
        <v>42.360599999999998</v>
      </c>
      <c r="D1455" s="2">
        <v>-71.010599999999997</v>
      </c>
      <c r="E1455" s="2">
        <v>30</v>
      </c>
      <c r="F1455" s="2">
        <v>0</v>
      </c>
      <c r="G1455" s="4" t="str">
        <f t="shared" si="110"/>
        <v>SI</v>
      </c>
      <c r="H1455" s="4" t="str">
        <f t="shared" si="111"/>
        <v>FRIO</v>
      </c>
      <c r="I1455" s="4" t="str">
        <f t="shared" si="112"/>
        <v>NINGUNO</v>
      </c>
      <c r="J1455" s="4" t="str">
        <f t="shared" si="113"/>
        <v>SECO</v>
      </c>
      <c r="K1455" s="95" t="b">
        <f t="shared" si="114"/>
        <v>0</v>
      </c>
    </row>
    <row r="1456" spans="1:11">
      <c r="A1456" s="2" t="s">
        <v>241</v>
      </c>
      <c r="B1456" s="2" t="s">
        <v>242</v>
      </c>
      <c r="C1456" s="2">
        <v>42.360599999999998</v>
      </c>
      <c r="D1456" s="2">
        <v>-71.010599999999997</v>
      </c>
      <c r="E1456" s="2">
        <v>15</v>
      </c>
      <c r="F1456" s="2">
        <v>0</v>
      </c>
      <c r="G1456" s="4" t="str">
        <f t="shared" si="110"/>
        <v>SI</v>
      </c>
      <c r="H1456" s="4" t="str">
        <f t="shared" si="111"/>
        <v>FRIO</v>
      </c>
      <c r="I1456" s="4" t="str">
        <f t="shared" si="112"/>
        <v>NINGUNO</v>
      </c>
      <c r="J1456" s="4" t="str">
        <f t="shared" si="113"/>
        <v>SECO</v>
      </c>
      <c r="K1456" s="95" t="b">
        <f t="shared" si="114"/>
        <v>0</v>
      </c>
    </row>
    <row r="1457" spans="1:11">
      <c r="A1457" s="2" t="s">
        <v>241</v>
      </c>
      <c r="B1457" s="2" t="s">
        <v>242</v>
      </c>
      <c r="C1457" s="2">
        <v>42.360599999999998</v>
      </c>
      <c r="D1457" s="2">
        <v>-71.010599999999997</v>
      </c>
      <c r="E1457" s="2">
        <v>43</v>
      </c>
      <c r="F1457" s="2">
        <v>13</v>
      </c>
      <c r="G1457" s="4" t="str">
        <f t="shared" si="110"/>
        <v>NO</v>
      </c>
      <c r="H1457" s="4" t="str">
        <f t="shared" si="111"/>
        <v>TEMPLADO</v>
      </c>
      <c r="I1457" s="4" t="str">
        <f t="shared" si="112"/>
        <v>LLUVIA</v>
      </c>
      <c r="J1457" s="4" t="str">
        <f t="shared" si="113"/>
        <v>HUMEDO</v>
      </c>
      <c r="K1457" s="95" t="b">
        <f t="shared" si="114"/>
        <v>0</v>
      </c>
    </row>
    <row r="1458" spans="1:11">
      <c r="A1458" s="2" t="s">
        <v>241</v>
      </c>
      <c r="B1458" s="2" t="s">
        <v>242</v>
      </c>
      <c r="C1458" s="2">
        <v>42.360599999999998</v>
      </c>
      <c r="D1458" s="2">
        <v>-71.010599999999997</v>
      </c>
      <c r="E1458" s="2"/>
      <c r="F1458" s="2">
        <v>0</v>
      </c>
      <c r="G1458" s="4" t="str">
        <f t="shared" si="110"/>
        <v>SI</v>
      </c>
      <c r="H1458" s="4" t="str">
        <f t="shared" si="111"/>
        <v>FRIO</v>
      </c>
      <c r="I1458" s="4" t="str">
        <f t="shared" si="112"/>
        <v>NINGUNO</v>
      </c>
      <c r="J1458" s="4" t="str">
        <f t="shared" si="113"/>
        <v>SECO</v>
      </c>
      <c r="K1458" s="95" t="b">
        <f t="shared" si="114"/>
        <v>1</v>
      </c>
    </row>
    <row r="1459" spans="1:11">
      <c r="A1459" s="2" t="s">
        <v>241</v>
      </c>
      <c r="B1459" s="2" t="s">
        <v>242</v>
      </c>
      <c r="C1459" s="2">
        <v>42.360599999999998</v>
      </c>
      <c r="D1459" s="2">
        <v>-71.010599999999997</v>
      </c>
      <c r="E1459" s="2">
        <v>45</v>
      </c>
      <c r="F1459" s="2">
        <v>0</v>
      </c>
      <c r="G1459" s="4" t="str">
        <f t="shared" si="110"/>
        <v>NO</v>
      </c>
      <c r="H1459" s="4" t="str">
        <f t="shared" si="111"/>
        <v>TEMPLADO</v>
      </c>
      <c r="I1459" s="4" t="str">
        <f t="shared" si="112"/>
        <v>NINGUNO</v>
      </c>
      <c r="J1459" s="4" t="str">
        <f t="shared" si="113"/>
        <v>SECO</v>
      </c>
      <c r="K1459" s="95" t="b">
        <f t="shared" si="114"/>
        <v>0</v>
      </c>
    </row>
    <row r="1460" spans="1:11">
      <c r="A1460" s="2" t="s">
        <v>241</v>
      </c>
      <c r="B1460" s="2" t="s">
        <v>242</v>
      </c>
      <c r="C1460" s="2">
        <v>42.360599999999998</v>
      </c>
      <c r="D1460" s="2">
        <v>-71.010599999999997</v>
      </c>
      <c r="E1460" s="2">
        <v>34</v>
      </c>
      <c r="F1460" s="2">
        <v>335</v>
      </c>
      <c r="G1460" s="4" t="str">
        <f t="shared" si="110"/>
        <v>NO</v>
      </c>
      <c r="H1460" s="4" t="str">
        <f t="shared" si="111"/>
        <v>FRIO</v>
      </c>
      <c r="I1460" s="4" t="str">
        <f t="shared" si="112"/>
        <v>LLUVIA</v>
      </c>
      <c r="J1460" s="4" t="str">
        <f t="shared" si="113"/>
        <v>HUMEDO</v>
      </c>
      <c r="K1460" s="95" t="b">
        <f t="shared" si="114"/>
        <v>0</v>
      </c>
    </row>
    <row r="1461" spans="1:11">
      <c r="A1461" s="2" t="s">
        <v>241</v>
      </c>
      <c r="B1461" s="2" t="s">
        <v>242</v>
      </c>
      <c r="C1461" s="2">
        <v>42.360599999999998</v>
      </c>
      <c r="D1461" s="2">
        <v>-71.010599999999997</v>
      </c>
      <c r="E1461" s="2">
        <v>29</v>
      </c>
      <c r="F1461" s="2">
        <v>0</v>
      </c>
      <c r="G1461" s="4" t="str">
        <f t="shared" si="110"/>
        <v>SI</v>
      </c>
      <c r="H1461" s="4" t="str">
        <f t="shared" si="111"/>
        <v>FRIO</v>
      </c>
      <c r="I1461" s="4" t="str">
        <f t="shared" si="112"/>
        <v>NINGUNO</v>
      </c>
      <c r="J1461" s="4" t="str">
        <f t="shared" si="113"/>
        <v>SECO</v>
      </c>
      <c r="K1461" s="95" t="b">
        <f t="shared" si="114"/>
        <v>0</v>
      </c>
    </row>
    <row r="1462" spans="1:11">
      <c r="A1462" s="2" t="s">
        <v>241</v>
      </c>
      <c r="B1462" s="2" t="s">
        <v>242</v>
      </c>
      <c r="C1462" s="2">
        <v>42.360599999999998</v>
      </c>
      <c r="D1462" s="2">
        <v>-71.010599999999997</v>
      </c>
      <c r="E1462" s="2">
        <v>19</v>
      </c>
      <c r="F1462" s="2">
        <v>0</v>
      </c>
      <c r="G1462" s="4" t="str">
        <f t="shared" si="110"/>
        <v>SI</v>
      </c>
      <c r="H1462" s="4" t="str">
        <f t="shared" si="111"/>
        <v>FRIO</v>
      </c>
      <c r="I1462" s="4" t="str">
        <f t="shared" si="112"/>
        <v>NINGUNO</v>
      </c>
      <c r="J1462" s="4" t="str">
        <f t="shared" si="113"/>
        <v>SECO</v>
      </c>
      <c r="K1462" s="95" t="b">
        <f t="shared" si="114"/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L70"/>
  <sheetViews>
    <sheetView topLeftCell="F4" workbookViewId="0">
      <selection activeCell="H29" sqref="H29"/>
    </sheetView>
  </sheetViews>
  <sheetFormatPr baseColWidth="10" defaultColWidth="8.6328125" defaultRowHeight="13.8"/>
  <cols>
    <col min="1" max="1" width="23.1796875" style="2" customWidth="1"/>
    <col min="2" max="2" width="18.6328125" style="2" customWidth="1"/>
    <col min="3" max="3" width="18.36328125" style="2" customWidth="1"/>
    <col min="4" max="4" width="13.453125" style="17" customWidth="1"/>
    <col min="5" max="5" width="12.453125" style="17" customWidth="1"/>
    <col min="6" max="6" width="10.453125" style="1" customWidth="1"/>
    <col min="7" max="7" width="11" style="1" customWidth="1"/>
    <col min="8" max="8" width="23.453125" style="1" customWidth="1"/>
    <col min="9" max="9" width="24.36328125" style="1" bestFit="1" customWidth="1"/>
    <col min="10" max="10" width="9.453125" style="1" customWidth="1"/>
    <col min="11" max="11" width="5.6328125" style="1" customWidth="1"/>
    <col min="12" max="12" width="24.1796875" style="1" customWidth="1"/>
    <col min="13" max="16384" width="8.6328125" style="1"/>
  </cols>
  <sheetData>
    <row r="1" spans="1:12" ht="14.4" thickBot="1">
      <c r="A1" s="14" t="s">
        <v>13860</v>
      </c>
      <c r="B1" s="14" t="s">
        <v>104</v>
      </c>
      <c r="C1" s="14" t="s">
        <v>13861</v>
      </c>
      <c r="D1" s="15" t="s">
        <v>13864</v>
      </c>
      <c r="E1" s="15" t="s">
        <v>36</v>
      </c>
      <c r="L1" s="124" t="s">
        <v>190</v>
      </c>
    </row>
    <row r="2" spans="1:12" ht="15" thickBot="1">
      <c r="A2" s="2" t="s">
        <v>190</v>
      </c>
      <c r="B2" s="2">
        <v>402850</v>
      </c>
      <c r="C2" s="2" t="s">
        <v>191</v>
      </c>
      <c r="D2" s="17">
        <v>17</v>
      </c>
      <c r="E2" s="17">
        <v>2499</v>
      </c>
      <c r="G2" s="63" t="s">
        <v>13862</v>
      </c>
      <c r="H2" s="126" t="s">
        <v>192</v>
      </c>
      <c r="L2" s="124" t="s">
        <v>193</v>
      </c>
    </row>
    <row r="3" spans="1:12">
      <c r="A3" s="2" t="s">
        <v>190</v>
      </c>
      <c r="B3" s="2">
        <v>436987</v>
      </c>
      <c r="C3" s="2" t="s">
        <v>191</v>
      </c>
      <c r="D3" s="17">
        <v>98</v>
      </c>
      <c r="E3" s="17">
        <v>784</v>
      </c>
      <c r="G3" s="64"/>
      <c r="H3" s="30"/>
      <c r="L3" s="124" t="s">
        <v>194</v>
      </c>
    </row>
    <row r="4" spans="1:12" ht="15" thickBot="1">
      <c r="A4" s="2" t="s">
        <v>190</v>
      </c>
      <c r="B4" s="2">
        <v>764613</v>
      </c>
      <c r="C4" s="2" t="s">
        <v>191</v>
      </c>
      <c r="D4" s="17">
        <v>51</v>
      </c>
      <c r="E4" s="17">
        <v>6732</v>
      </c>
      <c r="H4" s="3" t="s">
        <v>13863</v>
      </c>
      <c r="L4" s="124" t="s">
        <v>192</v>
      </c>
    </row>
    <row r="5" spans="1:12" ht="14.4" thickBot="1">
      <c r="A5" s="2" t="s">
        <v>190</v>
      </c>
      <c r="B5" s="2">
        <v>243484</v>
      </c>
      <c r="C5" s="2" t="s">
        <v>195</v>
      </c>
      <c r="D5" s="17">
        <v>32</v>
      </c>
      <c r="E5" s="17">
        <v>3072</v>
      </c>
      <c r="H5" s="254">
        <f>SUMIF($A$2:$A$70,$H$2,$D$2:$D$70)</f>
        <v>3325</v>
      </c>
    </row>
    <row r="6" spans="1:12">
      <c r="A6" s="2" t="s">
        <v>190</v>
      </c>
      <c r="B6" s="2">
        <v>522010</v>
      </c>
      <c r="C6" s="2" t="s">
        <v>195</v>
      </c>
      <c r="D6" s="17">
        <v>171</v>
      </c>
      <c r="E6" s="17">
        <v>25650</v>
      </c>
    </row>
    <row r="7" spans="1:12" ht="15" thickBot="1">
      <c r="A7" s="2" t="s">
        <v>190</v>
      </c>
      <c r="B7" s="2">
        <v>346155</v>
      </c>
      <c r="C7" s="2" t="s">
        <v>195</v>
      </c>
      <c r="D7" s="17">
        <v>51</v>
      </c>
      <c r="E7" s="17">
        <v>3876</v>
      </c>
      <c r="H7" s="3" t="s">
        <v>13866</v>
      </c>
      <c r="I7" s="3" t="s">
        <v>13865</v>
      </c>
    </row>
    <row r="8" spans="1:12" ht="14.4" thickBot="1">
      <c r="A8" s="2" t="s">
        <v>190</v>
      </c>
      <c r="B8" s="2">
        <v>181763</v>
      </c>
      <c r="C8" s="2" t="s">
        <v>195</v>
      </c>
      <c r="D8" s="17">
        <v>118</v>
      </c>
      <c r="E8" s="17">
        <v>10030</v>
      </c>
      <c r="G8" s="2" t="s">
        <v>191</v>
      </c>
      <c r="H8" s="65">
        <f>SUMIFS($D$2:$D$70,$A$2:$A$70,$H$2,$C$2:$C$70,G8)</f>
        <v>1080</v>
      </c>
      <c r="I8" s="65">
        <f>SUMIFS($E$2:$E$70,$A$2:$A$70,$H$2,$C$2:$C$70,G8)</f>
        <v>96137</v>
      </c>
    </row>
    <row r="9" spans="1:12" ht="14.4" thickBot="1">
      <c r="A9" s="2" t="s">
        <v>190</v>
      </c>
      <c r="B9" s="2">
        <v>410456</v>
      </c>
      <c r="C9" s="2" t="s">
        <v>73</v>
      </c>
      <c r="D9" s="17">
        <v>52</v>
      </c>
      <c r="E9" s="17">
        <v>2340</v>
      </c>
      <c r="G9" s="2" t="s">
        <v>195</v>
      </c>
      <c r="H9" s="65">
        <f t="shared" ref="H9:H10" si="0">SUMIFS($D$2:$D$70,$A$2:$A$70,$H$2,$C$2:$C$70,G9)</f>
        <v>1568</v>
      </c>
      <c r="I9" s="65">
        <f t="shared" ref="I9:I10" si="1">SUMIFS($E$2:$E$70,$A$2:$A$70,$H$2,$C$2:$C$70,G9)</f>
        <v>97796</v>
      </c>
    </row>
    <row r="10" spans="1:12" ht="14.4" thickBot="1">
      <c r="A10" s="2" t="s">
        <v>190</v>
      </c>
      <c r="B10" s="2">
        <v>454175</v>
      </c>
      <c r="C10" s="2" t="s">
        <v>73</v>
      </c>
      <c r="D10" s="17">
        <v>30</v>
      </c>
      <c r="E10" s="17">
        <v>3960</v>
      </c>
      <c r="G10" s="2" t="s">
        <v>73</v>
      </c>
      <c r="H10" s="65">
        <f t="shared" si="0"/>
        <v>677</v>
      </c>
      <c r="I10" s="65">
        <f t="shared" si="1"/>
        <v>41514</v>
      </c>
    </row>
    <row r="11" spans="1:12">
      <c r="A11" s="2" t="s">
        <v>193</v>
      </c>
      <c r="B11" s="2">
        <v>426853</v>
      </c>
      <c r="C11" s="2" t="s">
        <v>191</v>
      </c>
      <c r="D11" s="17">
        <v>114</v>
      </c>
      <c r="E11" s="17">
        <v>4446</v>
      </c>
    </row>
    <row r="12" spans="1:12">
      <c r="A12" s="2" t="s">
        <v>193</v>
      </c>
      <c r="B12" s="2">
        <v>815098</v>
      </c>
      <c r="C12" s="2" t="s">
        <v>191</v>
      </c>
      <c r="D12" s="17">
        <v>49</v>
      </c>
      <c r="E12" s="17">
        <v>5537</v>
      </c>
    </row>
    <row r="13" spans="1:12">
      <c r="A13" s="2" t="s">
        <v>193</v>
      </c>
      <c r="B13" s="2">
        <v>209537</v>
      </c>
      <c r="C13" s="2" t="s">
        <v>191</v>
      </c>
      <c r="D13" s="17">
        <v>155</v>
      </c>
      <c r="E13" s="17">
        <v>21390</v>
      </c>
    </row>
    <row r="14" spans="1:12">
      <c r="A14" s="2" t="s">
        <v>193</v>
      </c>
      <c r="B14" s="2">
        <v>765870</v>
      </c>
      <c r="C14" s="2" t="s">
        <v>191</v>
      </c>
      <c r="D14" s="17">
        <v>101</v>
      </c>
      <c r="E14" s="17">
        <v>3535</v>
      </c>
    </row>
    <row r="15" spans="1:12">
      <c r="A15" s="2" t="s">
        <v>193</v>
      </c>
      <c r="B15" s="2">
        <v>747542</v>
      </c>
      <c r="C15" s="2" t="s">
        <v>195</v>
      </c>
      <c r="D15" s="17">
        <v>149</v>
      </c>
      <c r="E15" s="17">
        <v>11324</v>
      </c>
    </row>
    <row r="16" spans="1:12">
      <c r="A16" s="2" t="s">
        <v>193</v>
      </c>
      <c r="B16" s="2">
        <v>177975</v>
      </c>
      <c r="C16" s="2" t="s">
        <v>195</v>
      </c>
      <c r="D16" s="17">
        <v>119</v>
      </c>
      <c r="E16" s="17">
        <v>17850</v>
      </c>
    </row>
    <row r="17" spans="1:5">
      <c r="A17" s="2" t="s">
        <v>193</v>
      </c>
      <c r="B17" s="2">
        <v>840614</v>
      </c>
      <c r="C17" s="2" t="s">
        <v>73</v>
      </c>
      <c r="D17" s="17">
        <v>97</v>
      </c>
      <c r="E17" s="17">
        <v>3298</v>
      </c>
    </row>
    <row r="18" spans="1:5">
      <c r="A18" s="2" t="s">
        <v>193</v>
      </c>
      <c r="B18" s="2">
        <v>271572</v>
      </c>
      <c r="C18" s="2" t="s">
        <v>73</v>
      </c>
      <c r="D18" s="17">
        <v>127</v>
      </c>
      <c r="E18" s="17">
        <v>17907</v>
      </c>
    </row>
    <row r="19" spans="1:5">
      <c r="A19" s="2" t="s">
        <v>193</v>
      </c>
      <c r="B19" s="2">
        <v>367240</v>
      </c>
      <c r="C19" s="2" t="s">
        <v>73</v>
      </c>
      <c r="D19" s="17">
        <v>104</v>
      </c>
      <c r="E19" s="17">
        <v>12584</v>
      </c>
    </row>
    <row r="20" spans="1:5">
      <c r="A20" s="2" t="s">
        <v>193</v>
      </c>
      <c r="B20" s="2">
        <v>791819</v>
      </c>
      <c r="C20" s="2" t="s">
        <v>73</v>
      </c>
      <c r="D20" s="17">
        <v>91</v>
      </c>
      <c r="E20" s="17">
        <v>9282</v>
      </c>
    </row>
    <row r="21" spans="1:5">
      <c r="A21" s="253" t="s">
        <v>194</v>
      </c>
      <c r="B21" s="2">
        <v>185858</v>
      </c>
      <c r="C21" s="2" t="s">
        <v>191</v>
      </c>
      <c r="D21" s="17">
        <v>51</v>
      </c>
      <c r="E21" s="17">
        <v>765</v>
      </c>
    </row>
    <row r="22" spans="1:5">
      <c r="A22" s="2" t="s">
        <v>194</v>
      </c>
      <c r="B22" s="2">
        <v>501837</v>
      </c>
      <c r="C22" s="2" t="s">
        <v>191</v>
      </c>
      <c r="D22" s="17">
        <v>142</v>
      </c>
      <c r="E22" s="17">
        <v>14484</v>
      </c>
    </row>
    <row r="23" spans="1:5">
      <c r="A23" s="2" t="s">
        <v>194</v>
      </c>
      <c r="B23" s="2">
        <v>486900</v>
      </c>
      <c r="C23" s="2" t="s">
        <v>191</v>
      </c>
      <c r="D23" s="17">
        <v>161</v>
      </c>
      <c r="E23" s="17">
        <v>11592</v>
      </c>
    </row>
    <row r="24" spans="1:5">
      <c r="A24" s="2" t="s">
        <v>194</v>
      </c>
      <c r="B24" s="2">
        <v>207266</v>
      </c>
      <c r="C24" s="2" t="s">
        <v>191</v>
      </c>
      <c r="D24" s="17">
        <v>100</v>
      </c>
      <c r="E24" s="17">
        <v>1100</v>
      </c>
    </row>
    <row r="25" spans="1:5">
      <c r="A25" s="2" t="s">
        <v>194</v>
      </c>
      <c r="B25" s="2">
        <v>328524</v>
      </c>
      <c r="C25" s="2" t="s">
        <v>191</v>
      </c>
      <c r="D25" s="17">
        <v>187</v>
      </c>
      <c r="E25" s="17">
        <v>16269</v>
      </c>
    </row>
    <row r="26" spans="1:5">
      <c r="A26" s="2" t="s">
        <v>194</v>
      </c>
      <c r="B26" s="2">
        <v>430342</v>
      </c>
      <c r="C26" s="2" t="s">
        <v>195</v>
      </c>
      <c r="D26" s="17">
        <v>147</v>
      </c>
      <c r="E26" s="17">
        <v>13524</v>
      </c>
    </row>
    <row r="27" spans="1:5">
      <c r="A27" s="2" t="s">
        <v>194</v>
      </c>
      <c r="B27" s="2">
        <v>602517</v>
      </c>
      <c r="C27" s="2" t="s">
        <v>195</v>
      </c>
      <c r="D27" s="17">
        <v>107</v>
      </c>
      <c r="E27" s="17">
        <v>3317</v>
      </c>
    </row>
    <row r="28" spans="1:5">
      <c r="A28" s="2" t="s">
        <v>194</v>
      </c>
      <c r="B28" s="2">
        <v>183106</v>
      </c>
      <c r="C28" s="2" t="s">
        <v>195</v>
      </c>
      <c r="D28" s="17">
        <v>170</v>
      </c>
      <c r="E28" s="17">
        <v>22780</v>
      </c>
    </row>
    <row r="29" spans="1:5">
      <c r="A29" s="2" t="s">
        <v>194</v>
      </c>
      <c r="B29" s="2">
        <v>843050</v>
      </c>
      <c r="C29" s="2" t="s">
        <v>195</v>
      </c>
      <c r="D29" s="17">
        <v>192</v>
      </c>
      <c r="E29" s="17">
        <v>20160</v>
      </c>
    </row>
    <row r="30" spans="1:5">
      <c r="A30" s="2" t="s">
        <v>194</v>
      </c>
      <c r="B30" s="2">
        <v>129851</v>
      </c>
      <c r="C30" s="2" t="s">
        <v>195</v>
      </c>
      <c r="D30" s="17">
        <v>134</v>
      </c>
      <c r="E30" s="17">
        <v>14070</v>
      </c>
    </row>
    <row r="31" spans="1:5">
      <c r="A31" s="2" t="s">
        <v>194</v>
      </c>
      <c r="B31" s="2">
        <v>829456</v>
      </c>
      <c r="C31" s="2" t="s">
        <v>195</v>
      </c>
      <c r="D31" s="17">
        <v>98</v>
      </c>
      <c r="E31" s="17">
        <v>490</v>
      </c>
    </row>
    <row r="32" spans="1:5">
      <c r="A32" s="2" t="s">
        <v>194</v>
      </c>
      <c r="B32" s="2">
        <v>832520</v>
      </c>
      <c r="C32" s="2" t="s">
        <v>195</v>
      </c>
      <c r="D32" s="17">
        <v>138</v>
      </c>
      <c r="E32" s="17">
        <v>14076</v>
      </c>
    </row>
    <row r="33" spans="1:5">
      <c r="A33" s="2" t="s">
        <v>194</v>
      </c>
      <c r="B33" s="2">
        <v>142498</v>
      </c>
      <c r="C33" s="2" t="s">
        <v>73</v>
      </c>
      <c r="D33" s="17">
        <v>111</v>
      </c>
      <c r="E33" s="17">
        <v>7548</v>
      </c>
    </row>
    <row r="34" spans="1:5">
      <c r="A34" s="2" t="s">
        <v>194</v>
      </c>
      <c r="B34" s="2">
        <v>690368</v>
      </c>
      <c r="C34" s="2" t="s">
        <v>73</v>
      </c>
      <c r="D34" s="17">
        <v>118</v>
      </c>
      <c r="E34" s="17">
        <v>590</v>
      </c>
    </row>
    <row r="35" spans="1:5">
      <c r="A35" s="2" t="s">
        <v>194</v>
      </c>
      <c r="B35" s="2">
        <v>267419</v>
      </c>
      <c r="C35" s="2" t="s">
        <v>73</v>
      </c>
      <c r="D35" s="17">
        <v>127</v>
      </c>
      <c r="E35" s="17">
        <v>5969</v>
      </c>
    </row>
    <row r="36" spans="1:5">
      <c r="A36" s="2" t="s">
        <v>194</v>
      </c>
      <c r="B36" s="2">
        <v>140721</v>
      </c>
      <c r="C36" s="2" t="s">
        <v>73</v>
      </c>
      <c r="D36" s="17">
        <v>69</v>
      </c>
      <c r="E36" s="17">
        <v>9384</v>
      </c>
    </row>
    <row r="37" spans="1:5">
      <c r="A37" s="2" t="s">
        <v>194</v>
      </c>
      <c r="B37" s="2">
        <v>454504</v>
      </c>
      <c r="C37" s="2" t="s">
        <v>73</v>
      </c>
      <c r="D37" s="17">
        <v>44</v>
      </c>
      <c r="E37" s="17">
        <v>2464</v>
      </c>
    </row>
    <row r="38" spans="1:5">
      <c r="A38" s="2" t="s">
        <v>194</v>
      </c>
      <c r="B38" s="2">
        <v>343862</v>
      </c>
      <c r="C38" s="2" t="s">
        <v>73</v>
      </c>
      <c r="D38" s="17">
        <v>38</v>
      </c>
      <c r="E38" s="17">
        <v>190</v>
      </c>
    </row>
    <row r="39" spans="1:5">
      <c r="A39" s="2" t="s">
        <v>192</v>
      </c>
      <c r="B39" s="2">
        <v>491299</v>
      </c>
      <c r="C39" s="2" t="s">
        <v>191</v>
      </c>
      <c r="D39" s="17">
        <v>35</v>
      </c>
      <c r="E39" s="17">
        <v>4865</v>
      </c>
    </row>
    <row r="40" spans="1:5">
      <c r="A40" s="2" t="s">
        <v>192</v>
      </c>
      <c r="B40" s="2">
        <v>547421</v>
      </c>
      <c r="C40" s="2" t="s">
        <v>191</v>
      </c>
      <c r="D40" s="17">
        <v>71</v>
      </c>
      <c r="E40" s="17">
        <v>3266</v>
      </c>
    </row>
    <row r="41" spans="1:5">
      <c r="A41" s="2" t="s">
        <v>192</v>
      </c>
      <c r="B41" s="2">
        <v>594052</v>
      </c>
      <c r="C41" s="2" t="s">
        <v>191</v>
      </c>
      <c r="D41" s="17">
        <v>180</v>
      </c>
      <c r="E41" s="17">
        <v>22860</v>
      </c>
    </row>
    <row r="42" spans="1:5">
      <c r="A42" s="2" t="s">
        <v>192</v>
      </c>
      <c r="B42" s="2">
        <v>720964</v>
      </c>
      <c r="C42" s="2" t="s">
        <v>191</v>
      </c>
      <c r="D42" s="17">
        <v>189</v>
      </c>
      <c r="E42" s="17">
        <v>25137</v>
      </c>
    </row>
    <row r="43" spans="1:5">
      <c r="A43" s="2" t="s">
        <v>192</v>
      </c>
      <c r="B43" s="2">
        <v>104556</v>
      </c>
      <c r="C43" s="2" t="s">
        <v>191</v>
      </c>
      <c r="D43" s="17">
        <v>92</v>
      </c>
      <c r="E43" s="17">
        <v>9752</v>
      </c>
    </row>
    <row r="44" spans="1:5">
      <c r="A44" s="2" t="s">
        <v>192</v>
      </c>
      <c r="B44" s="2">
        <v>202419</v>
      </c>
      <c r="C44" s="2" t="s">
        <v>191</v>
      </c>
      <c r="D44" s="17">
        <v>152</v>
      </c>
      <c r="E44" s="17">
        <v>14136</v>
      </c>
    </row>
    <row r="45" spans="1:5">
      <c r="A45" s="2" t="s">
        <v>192</v>
      </c>
      <c r="B45" s="2">
        <v>281646</v>
      </c>
      <c r="C45" s="2" t="s">
        <v>191</v>
      </c>
      <c r="D45" s="17">
        <v>102</v>
      </c>
      <c r="E45" s="17">
        <v>10098</v>
      </c>
    </row>
    <row r="46" spans="1:5">
      <c r="A46" s="2" t="s">
        <v>192</v>
      </c>
      <c r="B46" s="2">
        <v>153152</v>
      </c>
      <c r="C46" s="2" t="s">
        <v>191</v>
      </c>
      <c r="D46" s="17">
        <v>199</v>
      </c>
      <c r="E46" s="17">
        <v>3383</v>
      </c>
    </row>
    <row r="47" spans="1:5">
      <c r="A47" s="2" t="s">
        <v>192</v>
      </c>
      <c r="B47" s="2">
        <v>273563</v>
      </c>
      <c r="C47" s="2" t="s">
        <v>191</v>
      </c>
      <c r="D47" s="17">
        <v>60</v>
      </c>
      <c r="E47" s="17">
        <v>2640</v>
      </c>
    </row>
    <row r="48" spans="1:5">
      <c r="A48" s="2" t="s">
        <v>192</v>
      </c>
      <c r="B48" s="2">
        <v>679548</v>
      </c>
      <c r="C48" s="2" t="s">
        <v>195</v>
      </c>
      <c r="D48" s="17">
        <v>72</v>
      </c>
      <c r="E48" s="17">
        <v>10152</v>
      </c>
    </row>
    <row r="49" spans="1:5">
      <c r="A49" s="2" t="s">
        <v>192</v>
      </c>
      <c r="B49" s="2">
        <v>509361</v>
      </c>
      <c r="C49" s="2" t="s">
        <v>195</v>
      </c>
      <c r="D49" s="17">
        <v>136</v>
      </c>
      <c r="E49" s="17">
        <v>3264</v>
      </c>
    </row>
    <row r="50" spans="1:5">
      <c r="A50" s="2" t="s">
        <v>192</v>
      </c>
      <c r="B50" s="2">
        <v>431791</v>
      </c>
      <c r="C50" s="2" t="s">
        <v>195</v>
      </c>
      <c r="D50" s="17">
        <v>114</v>
      </c>
      <c r="E50" s="17">
        <v>16302</v>
      </c>
    </row>
    <row r="51" spans="1:5">
      <c r="A51" s="2" t="s">
        <v>192</v>
      </c>
      <c r="B51" s="2">
        <v>776118</v>
      </c>
      <c r="C51" s="2" t="s">
        <v>195</v>
      </c>
      <c r="D51" s="17">
        <v>66</v>
      </c>
      <c r="E51" s="17">
        <v>3300</v>
      </c>
    </row>
    <row r="52" spans="1:5">
      <c r="A52" s="2" t="s">
        <v>192</v>
      </c>
      <c r="B52" s="2">
        <v>401681</v>
      </c>
      <c r="C52" s="2" t="s">
        <v>195</v>
      </c>
      <c r="D52" s="17">
        <v>102</v>
      </c>
      <c r="E52" s="17">
        <v>7548</v>
      </c>
    </row>
    <row r="53" spans="1:5">
      <c r="A53" s="2" t="s">
        <v>192</v>
      </c>
      <c r="B53" s="2">
        <v>821745</v>
      </c>
      <c r="C53" s="2" t="s">
        <v>195</v>
      </c>
      <c r="D53" s="17">
        <v>79</v>
      </c>
      <c r="E53" s="17">
        <v>1580</v>
      </c>
    </row>
    <row r="54" spans="1:5">
      <c r="A54" s="2" t="s">
        <v>192</v>
      </c>
      <c r="B54" s="2">
        <v>202386</v>
      </c>
      <c r="C54" s="2" t="s">
        <v>195</v>
      </c>
      <c r="D54" s="17">
        <v>132</v>
      </c>
      <c r="E54" s="17">
        <v>12276</v>
      </c>
    </row>
    <row r="55" spans="1:5">
      <c r="A55" s="2" t="s">
        <v>192</v>
      </c>
      <c r="B55" s="2">
        <v>104375</v>
      </c>
      <c r="C55" s="2" t="s">
        <v>195</v>
      </c>
      <c r="D55" s="17">
        <v>39</v>
      </c>
      <c r="E55" s="17">
        <v>312</v>
      </c>
    </row>
    <row r="56" spans="1:5">
      <c r="A56" s="2" t="s">
        <v>192</v>
      </c>
      <c r="B56" s="2">
        <v>235860</v>
      </c>
      <c r="C56" s="2" t="s">
        <v>195</v>
      </c>
      <c r="D56" s="17">
        <v>145</v>
      </c>
      <c r="E56" s="17">
        <v>1160</v>
      </c>
    </row>
    <row r="57" spans="1:5">
      <c r="A57" s="2" t="s">
        <v>192</v>
      </c>
      <c r="B57" s="2">
        <v>477156</v>
      </c>
      <c r="C57" s="2" t="s">
        <v>195</v>
      </c>
      <c r="D57" s="17">
        <v>48</v>
      </c>
      <c r="E57" s="17">
        <v>1680</v>
      </c>
    </row>
    <row r="58" spans="1:5">
      <c r="A58" s="2" t="s">
        <v>192</v>
      </c>
      <c r="B58" s="2">
        <v>320691</v>
      </c>
      <c r="C58" s="2" t="s">
        <v>195</v>
      </c>
      <c r="D58" s="17">
        <v>11</v>
      </c>
      <c r="E58" s="17">
        <v>209</v>
      </c>
    </row>
    <row r="59" spans="1:5">
      <c r="A59" s="2" t="s">
        <v>192</v>
      </c>
      <c r="B59" s="2">
        <v>558332</v>
      </c>
      <c r="C59" s="2" t="s">
        <v>195</v>
      </c>
      <c r="D59" s="17">
        <v>115</v>
      </c>
      <c r="E59" s="17">
        <v>1955</v>
      </c>
    </row>
    <row r="60" spans="1:5">
      <c r="A60" s="2" t="s">
        <v>192</v>
      </c>
      <c r="B60" s="2">
        <v>156812</v>
      </c>
      <c r="C60" s="2" t="s">
        <v>195</v>
      </c>
      <c r="D60" s="17">
        <v>152</v>
      </c>
      <c r="E60" s="17">
        <v>8968</v>
      </c>
    </row>
    <row r="61" spans="1:5">
      <c r="A61" s="2" t="s">
        <v>192</v>
      </c>
      <c r="B61" s="2">
        <v>824637</v>
      </c>
      <c r="C61" s="2" t="s">
        <v>195</v>
      </c>
      <c r="D61" s="17">
        <v>86</v>
      </c>
      <c r="E61" s="17">
        <v>5418</v>
      </c>
    </row>
    <row r="62" spans="1:5">
      <c r="A62" s="2" t="s">
        <v>192</v>
      </c>
      <c r="B62" s="2">
        <v>167040</v>
      </c>
      <c r="C62" s="2" t="s">
        <v>195</v>
      </c>
      <c r="D62" s="17">
        <v>66</v>
      </c>
      <c r="E62" s="17">
        <v>7194</v>
      </c>
    </row>
    <row r="63" spans="1:5">
      <c r="A63" s="2" t="s">
        <v>192</v>
      </c>
      <c r="B63" s="2">
        <v>803330</v>
      </c>
      <c r="C63" s="2" t="s">
        <v>195</v>
      </c>
      <c r="D63" s="17">
        <v>116</v>
      </c>
      <c r="E63" s="17">
        <v>8468</v>
      </c>
    </row>
    <row r="64" spans="1:5">
      <c r="A64" s="2" t="s">
        <v>192</v>
      </c>
      <c r="B64" s="2">
        <v>250827</v>
      </c>
      <c r="C64" s="2" t="s">
        <v>195</v>
      </c>
      <c r="D64" s="17">
        <v>89</v>
      </c>
      <c r="E64" s="17">
        <v>8010</v>
      </c>
    </row>
    <row r="65" spans="1:5">
      <c r="A65" s="2" t="s">
        <v>192</v>
      </c>
      <c r="B65" s="2">
        <v>605290</v>
      </c>
      <c r="C65" s="2" t="s">
        <v>73</v>
      </c>
      <c r="D65" s="17">
        <v>119</v>
      </c>
      <c r="E65" s="17">
        <v>2142</v>
      </c>
    </row>
    <row r="66" spans="1:5">
      <c r="A66" s="2" t="s">
        <v>192</v>
      </c>
      <c r="B66" s="2">
        <v>312187</v>
      </c>
      <c r="C66" s="2" t="s">
        <v>73</v>
      </c>
      <c r="D66" s="17">
        <v>28</v>
      </c>
      <c r="E66" s="17">
        <v>4116</v>
      </c>
    </row>
    <row r="67" spans="1:5">
      <c r="A67" s="2" t="s">
        <v>192</v>
      </c>
      <c r="B67" s="2">
        <v>303581</v>
      </c>
      <c r="C67" s="2" t="s">
        <v>73</v>
      </c>
      <c r="D67" s="17">
        <v>93</v>
      </c>
      <c r="E67" s="17">
        <v>1860</v>
      </c>
    </row>
    <row r="68" spans="1:5">
      <c r="A68" s="2" t="s">
        <v>192</v>
      </c>
      <c r="B68" s="2">
        <v>735076</v>
      </c>
      <c r="C68" s="2" t="s">
        <v>73</v>
      </c>
      <c r="D68" s="17">
        <v>114</v>
      </c>
      <c r="E68" s="17">
        <v>6270</v>
      </c>
    </row>
    <row r="69" spans="1:5">
      <c r="A69" s="2" t="s">
        <v>192</v>
      </c>
      <c r="B69" s="2">
        <v>467396</v>
      </c>
      <c r="C69" s="2" t="s">
        <v>73</v>
      </c>
      <c r="D69" s="17">
        <v>127</v>
      </c>
      <c r="E69" s="17">
        <v>6350</v>
      </c>
    </row>
    <row r="70" spans="1:5">
      <c r="A70" s="2" t="s">
        <v>192</v>
      </c>
      <c r="B70" s="2">
        <v>465336</v>
      </c>
      <c r="C70" s="2" t="s">
        <v>73</v>
      </c>
      <c r="D70" s="17">
        <v>196</v>
      </c>
      <c r="E70" s="17">
        <v>20776</v>
      </c>
    </row>
  </sheetData>
  <dataValidations count="1">
    <dataValidation type="list" allowBlank="1" showInputMessage="1" showErrorMessage="1" sqref="H2">
      <formula1>$L$1:$L$4</formula1>
    </dataValidation>
  </dataValidation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G10"/>
  <sheetViews>
    <sheetView showGridLines="0" topLeftCell="F1" workbookViewId="0">
      <selection activeCell="J22" sqref="J22"/>
    </sheetView>
  </sheetViews>
  <sheetFormatPr baseColWidth="10" defaultColWidth="9.1796875" defaultRowHeight="13.8"/>
  <cols>
    <col min="1" max="1" width="9.1796875" style="44"/>
    <col min="2" max="2" width="11.453125" style="44" customWidth="1"/>
    <col min="3" max="3" width="11.1796875" style="44" customWidth="1"/>
    <col min="4" max="16384" width="9.1796875" style="44"/>
  </cols>
  <sheetData>
    <row r="1" spans="2:7" ht="27" customHeight="1"/>
    <row r="2" spans="2:7" ht="14.4" thickBot="1">
      <c r="C2" s="45" t="s">
        <v>177</v>
      </c>
      <c r="D2" s="46" t="s">
        <v>178</v>
      </c>
      <c r="E2" s="46" t="s">
        <v>179</v>
      </c>
      <c r="F2" s="46" t="s">
        <v>180</v>
      </c>
      <c r="G2" s="47" t="s">
        <v>181</v>
      </c>
    </row>
    <row r="3" spans="2:7" ht="14.4" thickBot="1">
      <c r="B3" s="48" t="s">
        <v>182</v>
      </c>
      <c r="C3" s="49">
        <v>4</v>
      </c>
      <c r="D3" s="50">
        <v>4.25</v>
      </c>
      <c r="E3" s="50">
        <v>4.5</v>
      </c>
      <c r="F3" s="50">
        <v>4.75</v>
      </c>
      <c r="G3" s="51">
        <v>5</v>
      </c>
    </row>
    <row r="4" spans="2:7" ht="14.4" thickBot="1">
      <c r="B4" s="52" t="s">
        <v>183</v>
      </c>
      <c r="C4" s="53">
        <v>12</v>
      </c>
      <c r="D4" s="54">
        <v>12.5</v>
      </c>
      <c r="E4" s="54">
        <v>13</v>
      </c>
      <c r="F4" s="54">
        <v>13.5</v>
      </c>
      <c r="G4" s="55">
        <v>14</v>
      </c>
    </row>
    <row r="5" spans="2:7" ht="14.4" thickBot="1">
      <c r="B5" s="48" t="s">
        <v>184</v>
      </c>
      <c r="C5" s="53">
        <v>24</v>
      </c>
      <c r="D5" s="54">
        <v>25</v>
      </c>
      <c r="E5" s="54">
        <v>26</v>
      </c>
      <c r="F5" s="54">
        <v>27</v>
      </c>
      <c r="G5" s="55">
        <v>28</v>
      </c>
    </row>
    <row r="6" spans="2:7" ht="14.4" thickBot="1">
      <c r="B6" s="52" t="s">
        <v>185</v>
      </c>
      <c r="C6" s="53">
        <v>15</v>
      </c>
      <c r="D6" s="54">
        <v>15.5</v>
      </c>
      <c r="E6" s="54">
        <v>16</v>
      </c>
      <c r="F6" s="54">
        <v>16.5</v>
      </c>
      <c r="G6" s="55">
        <v>17</v>
      </c>
    </row>
    <row r="7" spans="2:7">
      <c r="B7" s="48" t="s">
        <v>186</v>
      </c>
      <c r="C7" s="56">
        <v>30</v>
      </c>
      <c r="D7" s="57">
        <v>31</v>
      </c>
      <c r="E7" s="57">
        <v>32</v>
      </c>
      <c r="F7" s="57">
        <v>33</v>
      </c>
      <c r="G7" s="58">
        <v>34</v>
      </c>
    </row>
    <row r="9" spans="2:7">
      <c r="B9" s="59" t="s">
        <v>187</v>
      </c>
      <c r="C9" s="59" t="s">
        <v>188</v>
      </c>
      <c r="E9" s="292" t="s">
        <v>189</v>
      </c>
      <c r="F9" s="292"/>
    </row>
    <row r="10" spans="2:7" ht="17.25" customHeight="1">
      <c r="B10" s="48" t="s">
        <v>186</v>
      </c>
      <c r="C10" s="60" t="s">
        <v>181</v>
      </c>
      <c r="D10" s="61" t="s">
        <v>150</v>
      </c>
      <c r="E10" s="293">
        <f>INDEX($C$3:$G$7,MATCH(B10,B3:B7,0),MATCH(C10,C2:G2,0))</f>
        <v>34</v>
      </c>
      <c r="F10" s="294"/>
      <c r="G10" s="62"/>
    </row>
  </sheetData>
  <mergeCells count="2">
    <mergeCell ref="E9:F9"/>
    <mergeCell ref="E10:F10"/>
  </mergeCells>
  <dataValidations count="2">
    <dataValidation type="list" allowBlank="1" showInputMessage="1" showErrorMessage="1" sqref="B10">
      <formula1>$B$3:$B$7</formula1>
    </dataValidation>
    <dataValidation type="list" allowBlank="1" showInputMessage="1" showErrorMessage="1" sqref="C10">
      <formula1>$C$2:$G$2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29</vt:i4>
      </vt:variant>
      <vt:variant>
        <vt:lpstr>Rangos con nombre</vt:lpstr>
      </vt:variant>
      <vt:variant>
        <vt:i4>2</vt:i4>
      </vt:variant>
    </vt:vector>
  </HeadingPairs>
  <TitlesOfParts>
    <vt:vector size="31" baseType="lpstr">
      <vt:lpstr>Terminología básica</vt:lpstr>
      <vt:lpstr>Tipos de datos</vt:lpstr>
      <vt:lpstr>Operadores</vt:lpstr>
      <vt:lpstr>Funciones básicas</vt:lpstr>
      <vt:lpstr>Herramientas de auditoria</vt:lpstr>
      <vt:lpstr>Datos Aleatorios</vt:lpstr>
      <vt:lpstr>Teoría Referencias</vt:lpstr>
      <vt:lpstr>Referencias</vt:lpstr>
      <vt:lpstr>Referencias - repaso</vt:lpstr>
      <vt:lpstr>Formato condicional</vt:lpstr>
      <vt:lpstr>BUSCARV</vt:lpstr>
      <vt:lpstr>BuscarV II</vt:lpstr>
      <vt:lpstr>Referencias - BuscarV II</vt:lpstr>
      <vt:lpstr>BUSCARV III</vt:lpstr>
      <vt:lpstr>BUSCARV - repaso</vt:lpstr>
      <vt:lpstr>BUSCARV-Referencia</vt:lpstr>
      <vt:lpstr>Hoja1</vt:lpstr>
      <vt:lpstr>Tabla Dinámica</vt:lpstr>
      <vt:lpstr>Tabla dinámica - repaso</vt:lpstr>
      <vt:lpstr>Hoja2</vt:lpstr>
      <vt:lpstr>Gráficos</vt:lpstr>
      <vt:lpstr>Filtros, Orden y Reemplazos</vt:lpstr>
      <vt:lpstr>Análisis de Eventos</vt:lpstr>
      <vt:lpstr>Funciones de fecha y hora</vt:lpstr>
      <vt:lpstr>Funciones de Texto</vt:lpstr>
      <vt:lpstr>Funciones de Texto - repaso</vt:lpstr>
      <vt:lpstr>Funciones lógicas</vt:lpstr>
      <vt:lpstr>Funciones de agregación</vt:lpstr>
      <vt:lpstr>INDICE Y COINCIDIR</vt:lpstr>
      <vt:lpstr>rango1</vt:lpstr>
      <vt:lpstr>Rango2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Afra Elizondo</dc:creator>
  <cp:lastModifiedBy>cynthia pimentel vazquez</cp:lastModifiedBy>
  <dcterms:created xsi:type="dcterms:W3CDTF">2024-06-24T17:14:46Z</dcterms:created>
  <dcterms:modified xsi:type="dcterms:W3CDTF">2025-03-03T08:15:25Z</dcterms:modified>
</cp:coreProperties>
</file>