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★2020_ML_DL_Project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O16" i="1"/>
  <c r="P16" i="1"/>
  <c r="Q16" i="1"/>
  <c r="N17" i="1"/>
  <c r="O17" i="1"/>
  <c r="P17" i="1"/>
  <c r="P21" i="1" s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Q21" i="1"/>
  <c r="L17" i="1"/>
  <c r="E30" i="1" s="1"/>
  <c r="L18" i="1"/>
  <c r="D31" i="1" s="1"/>
  <c r="L19" i="1"/>
  <c r="E32" i="1" s="1"/>
  <c r="L20" i="1"/>
  <c r="E33" i="1" s="1"/>
  <c r="L16" i="1"/>
  <c r="E29" i="1" s="1"/>
  <c r="Q23" i="1" l="1"/>
  <c r="D29" i="1"/>
  <c r="D30" i="1"/>
  <c r="H30" i="1" s="1"/>
  <c r="C42" i="1" s="1"/>
  <c r="P23" i="1"/>
  <c r="O21" i="1"/>
  <c r="N21" i="1"/>
  <c r="D33" i="1"/>
  <c r="H33" i="1" s="1"/>
  <c r="D32" i="1"/>
  <c r="E31" i="1"/>
  <c r="I31" i="1" s="1"/>
  <c r="G17" i="1"/>
  <c r="H17" i="1"/>
  <c r="G18" i="1"/>
  <c r="H18" i="1"/>
  <c r="G19" i="1"/>
  <c r="H19" i="1"/>
  <c r="G20" i="1"/>
  <c r="H20" i="1"/>
  <c r="H16" i="1"/>
  <c r="G16" i="1"/>
  <c r="I29" i="1" l="1"/>
  <c r="H29" i="1"/>
  <c r="D42" i="1"/>
  <c r="I30" i="1"/>
  <c r="N23" i="1"/>
  <c r="O23" i="1"/>
  <c r="I33" i="1"/>
  <c r="F45" i="1" s="1"/>
  <c r="E45" i="1"/>
  <c r="E43" i="1"/>
  <c r="F43" i="1"/>
  <c r="H32" i="1"/>
  <c r="I32" i="1"/>
  <c r="C45" i="1"/>
  <c r="D45" i="1"/>
  <c r="H31" i="1"/>
  <c r="D41" i="1" l="1"/>
  <c r="C41" i="1"/>
  <c r="E41" i="1"/>
  <c r="F41" i="1"/>
  <c r="E42" i="1"/>
  <c r="F42" i="1"/>
  <c r="C43" i="1"/>
  <c r="D43" i="1"/>
  <c r="C44" i="1"/>
  <c r="D44" i="1"/>
  <c r="E44" i="1"/>
  <c r="E46" i="1" s="1"/>
  <c r="F44" i="1"/>
  <c r="G45" i="1"/>
  <c r="F46" i="1" l="1"/>
  <c r="G41" i="1"/>
  <c r="G42" i="1"/>
  <c r="G44" i="1"/>
  <c r="D46" i="1"/>
  <c r="G43" i="1"/>
  <c r="C46" i="1"/>
</calcChain>
</file>

<file path=xl/sharedStrings.xml><?xml version="1.0" encoding="utf-8"?>
<sst xmlns="http://schemas.openxmlformats.org/spreadsheetml/2006/main" count="79" uniqueCount="55">
  <si>
    <t>round1</t>
    <phoneticPr fontId="1" type="noConversion"/>
  </si>
  <si>
    <t>round2</t>
  </si>
  <si>
    <t>round3</t>
  </si>
  <si>
    <t>round4</t>
  </si>
  <si>
    <t>round5</t>
  </si>
  <si>
    <t>H</t>
    <phoneticPr fontId="1" type="noConversion"/>
  </si>
  <si>
    <t>T</t>
    <phoneticPr fontId="1" type="noConversion"/>
  </si>
  <si>
    <t>Result</t>
    <phoneticPr fontId="1" type="noConversion"/>
  </si>
  <si>
    <t>A (abnormal coin)</t>
    <phoneticPr fontId="1" type="noConversion"/>
  </si>
  <si>
    <t>B (normal coin)</t>
    <phoneticPr fontId="1" type="noConversion"/>
  </si>
  <si>
    <t>■ Result</t>
    <phoneticPr fontId="1" type="noConversion"/>
  </si>
  <si>
    <t>■ 사전확률을 고려하여, round별로 어떤 동전인지를 계산한다.</t>
    <phoneticPr fontId="1" type="noConversion"/>
  </si>
  <si>
    <t>결과는 있으나, 각 round별로 어떤 동전이었는지는 알지 못한다.</t>
    <phoneticPr fontId="1" type="noConversion"/>
  </si>
  <si>
    <t>Choice_B</t>
    <phoneticPr fontId="1" type="noConversion"/>
  </si>
  <si>
    <t>동전2개가 있다고 가정한다.</t>
    <phoneticPr fontId="1" type="noConversion"/>
  </si>
  <si>
    <t>Choice_A</t>
    <phoneticPr fontId="1" type="noConversion"/>
  </si>
  <si>
    <t>P(HTTTHHTHTH|A)</t>
    <phoneticPr fontId="1" type="noConversion"/>
  </si>
  <si>
    <t>P(HTTTHHTHTH|B)</t>
    <phoneticPr fontId="1" type="noConversion"/>
  </si>
  <si>
    <t>■ 베이즈 정리를 우리가 알고자하는 사후 확률을 구한다.</t>
    <phoneticPr fontId="1" type="noConversion"/>
  </si>
  <si>
    <t>P(A|HTTTHHTHTH)</t>
    <phoneticPr fontId="1" type="noConversion"/>
  </si>
  <si>
    <t>P(B|HTTTHHTHTH)</t>
    <phoneticPr fontId="1" type="noConversion"/>
  </si>
  <si>
    <t>1)</t>
    <phoneticPr fontId="1" type="noConversion"/>
  </si>
  <si>
    <t>2)</t>
    <phoneticPr fontId="1" type="noConversion"/>
  </si>
  <si>
    <t>다음 단계에서 이용한다.</t>
    <phoneticPr fontId="1" type="noConversion"/>
  </si>
  <si>
    <t>P(A)</t>
    <phoneticPr fontId="1" type="noConversion"/>
  </si>
  <si>
    <t>P(B)</t>
    <phoneticPr fontId="1" type="noConversion"/>
  </si>
  <si>
    <t>HTTTHHTHTH</t>
    <phoneticPr fontId="1" type="noConversion"/>
  </si>
  <si>
    <t>상세케이스</t>
    <phoneticPr fontId="1" type="noConversion"/>
  </si>
  <si>
    <t>HHHTHHTHHH</t>
    <phoneticPr fontId="1" type="noConversion"/>
  </si>
  <si>
    <t>HHHHHTHHHH</t>
    <phoneticPr fontId="1" type="noConversion"/>
  </si>
  <si>
    <t>HHTTHTTHTT</t>
    <phoneticPr fontId="1" type="noConversion"/>
  </si>
  <si>
    <t>HHHHTTTHHH</t>
    <phoneticPr fontId="1" type="noConversion"/>
  </si>
  <si>
    <t>P(상세케이스)</t>
    <phoneticPr fontId="1" type="noConversion"/>
  </si>
  <si>
    <t>P(A|상세케이스)</t>
    <phoneticPr fontId="1" type="noConversion"/>
  </si>
  <si>
    <t>P(B|상세케이스)</t>
    <phoneticPr fontId="1" type="noConversion"/>
  </si>
  <si>
    <t>H가 나올 사전확률</t>
    <phoneticPr fontId="1" type="noConversion"/>
  </si>
  <si>
    <t>동전A사용확률</t>
    <phoneticPr fontId="1" type="noConversion"/>
  </si>
  <si>
    <t>동전B사용확률</t>
    <phoneticPr fontId="1" type="noConversion"/>
  </si>
  <si>
    <t>1 iterial</t>
    <phoneticPr fontId="1" type="noConversion"/>
  </si>
  <si>
    <t>▶ 실험결과 전, A,B 코인 사용확률을 2개의 확률변수이기 때문에, 각각, 0.5,0.5 이다.</t>
    <phoneticPr fontId="1" type="noConversion"/>
  </si>
  <si>
    <t>▶ Normalization 하면, 상기 오른쪽과 같이 변한다.</t>
    <phoneticPr fontId="1" type="noConversion"/>
  </si>
  <si>
    <t>■ 이제 1 iterial를 지나서, 동전A, 동전B 사용확률을 0.5에서 각각 값을, update 한다.</t>
    <phoneticPr fontId="1" type="noConversion"/>
  </si>
  <si>
    <t>원래 round 1에서, A코인을 던졌을 확률은 0.5*5 + 0.5*5 이다.</t>
    <phoneticPr fontId="1" type="noConversion"/>
  </si>
  <si>
    <t>A동전으로 Test했을 확률</t>
    <phoneticPr fontId="1" type="noConversion"/>
  </si>
  <si>
    <t>B동전으로 Test했을 확률</t>
    <phoneticPr fontId="1" type="noConversion"/>
  </si>
  <si>
    <t>expected_A_H</t>
    <phoneticPr fontId="1" type="noConversion"/>
  </si>
  <si>
    <t>expected_A_T</t>
    <phoneticPr fontId="1" type="noConversion"/>
  </si>
  <si>
    <t>expected_B_H</t>
    <phoneticPr fontId="1" type="noConversion"/>
  </si>
  <si>
    <t>expected_B_T</t>
    <phoneticPr fontId="1" type="noConversion"/>
  </si>
  <si>
    <t>expected_Count 구하기</t>
    <phoneticPr fontId="1" type="noConversion"/>
  </si>
  <si>
    <t>A를 던져서, Head가 나올 확률이 0.6 -&gt; 0.71 로 증가했다.</t>
    <phoneticPr fontId="1" type="noConversion"/>
  </si>
  <si>
    <t>??</t>
    <phoneticPr fontId="1" type="noConversion"/>
  </si>
  <si>
    <r>
      <t xml:space="preserve">▶ Evidence에 근거한, A,B 중 Coin사용확률을 구한다.  </t>
    </r>
    <r>
      <rPr>
        <b/>
        <sz val="11"/>
        <color theme="1"/>
        <rFont val="맑은 고딕"/>
        <family val="2"/>
        <scheme val="minor"/>
      </rPr>
      <t>(Bayes정리사용)</t>
    </r>
    <phoneticPr fontId="1" type="noConversion"/>
  </si>
  <si>
    <t>여기까지의 작업을 Expectation Step 이라고 한다.</t>
    <phoneticPr fontId="1" type="noConversion"/>
  </si>
  <si>
    <t>하기의 단계가 M-Step 이며, MLE방법이다. 그리고, 이를 수렴할때까지 반복한다.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</si>
</sst>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3" fillId="0" borderId="0" xfId="1">
      <alignment vertical="center"/>
    </xf>
    <xf numFmtId="0" fontId="0" fillId="0" borderId="0" xfId="0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176" fontId="4" fillId="2" borderId="1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gif"/><Relationship Id="rId1" Type="http://schemas.openxmlformats.org/officeDocument/2006/relationships/hyperlink" Target="https://mail.google.com/mail/u/0?ui=2&amp;ik=bde12f28f6&amp;attid=0.1&amp;permmsgid=msg-f:1678864578511409072&amp;th=174c86706c288fb0&amp;view=att&amp;disp=safe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304800</xdr:colOff>
      <xdr:row>8</xdr:row>
      <xdr:rowOff>95250</xdr:rowOff>
    </xdr:to>
    <xdr:sp macro="" textlink="">
      <xdr:nvSpPr>
        <xdr:cNvPr id="1025" name=":mx" descr="https://mail.google.com/mail/u/0?ui=2&amp;ik=bde12f28f6&amp;attid=0.1&amp;permmsgid=msg-f%3A1678864578511409072&amp;th=174c86706c288fb0&amp;view=fimg&amp;disp=thd&amp;attbid=ANGjdJ_R9jPfDwFqik-eIrihReWFM37fzLCwQXZwBKSchcGV5A_QTxVQ3FABeZ_6N8rVVwHCtXxp7yTSluhF3UhqvgrfgofboY7gtmbG51h7p2J_spUKaEQTmxtb-vA&amp;ats=2524608000000&amp;sz=w180-h120-df-p-nu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1193482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3" name="그림 2" descr="https://ssl.gstatic.com/ui/v1/icons/mail/images/cleardot.gif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67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47625</xdr:colOff>
      <xdr:row>3</xdr:row>
      <xdr:rowOff>142875</xdr:rowOff>
    </xdr:from>
    <xdr:to>
      <xdr:col>31</xdr:col>
      <xdr:colOff>581025</xdr:colOff>
      <xdr:row>29</xdr:row>
      <xdr:rowOff>35318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/>
        <a:stretch/>
      </xdr:blipFill>
      <xdr:spPr>
        <a:xfrm>
          <a:off x="15963900" y="771525"/>
          <a:ext cx="9448800" cy="5340743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32</xdr:row>
      <xdr:rowOff>114300</xdr:rowOff>
    </xdr:from>
    <xdr:to>
      <xdr:col>25</xdr:col>
      <xdr:colOff>75380</xdr:colOff>
      <xdr:row>38</xdr:row>
      <xdr:rowOff>199844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7237"/>
        <a:stretch/>
      </xdr:blipFill>
      <xdr:spPr>
        <a:xfrm>
          <a:off x="11439525" y="6400800"/>
          <a:ext cx="6561905" cy="134284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24</xdr:row>
      <xdr:rowOff>47625</xdr:rowOff>
    </xdr:from>
    <xdr:to>
      <xdr:col>15</xdr:col>
      <xdr:colOff>466079</xdr:colOff>
      <xdr:row>30</xdr:row>
      <xdr:rowOff>133182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48675" y="5076825"/>
          <a:ext cx="5171429" cy="1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32</xdr:row>
      <xdr:rowOff>47625</xdr:rowOff>
    </xdr:from>
    <xdr:to>
      <xdr:col>15</xdr:col>
      <xdr:colOff>304174</xdr:colOff>
      <xdr:row>38</xdr:row>
      <xdr:rowOff>209373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6753225"/>
          <a:ext cx="5009524" cy="1419048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28</xdr:row>
      <xdr:rowOff>171450</xdr:rowOff>
    </xdr:from>
    <xdr:to>
      <xdr:col>5</xdr:col>
      <xdr:colOff>561975</xdr:colOff>
      <xdr:row>31</xdr:row>
      <xdr:rowOff>190500</xdr:rowOff>
    </xdr:to>
    <xdr:sp macro="" textlink="">
      <xdr:nvSpPr>
        <xdr:cNvPr id="8" name="오른쪽 화살표 7"/>
        <xdr:cNvSpPr/>
      </xdr:nvSpPr>
      <xdr:spPr>
        <a:xfrm>
          <a:off x="4162425" y="6038850"/>
          <a:ext cx="333375" cy="647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50</xdr:row>
      <xdr:rowOff>85725</xdr:rowOff>
    </xdr:from>
    <xdr:to>
      <xdr:col>4</xdr:col>
      <xdr:colOff>656881</xdr:colOff>
      <xdr:row>56</xdr:row>
      <xdr:rowOff>66520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0" y="10563225"/>
          <a:ext cx="2752381" cy="1238095"/>
        </a:xfrm>
        <a:prstGeom prst="rect">
          <a:avLst/>
        </a:prstGeom>
      </xdr:spPr>
    </xdr:pic>
    <xdr:clientData/>
  </xdr:twoCellAnchor>
  <xdr:twoCellAnchor>
    <xdr:from>
      <xdr:col>7</xdr:col>
      <xdr:colOff>28575</xdr:colOff>
      <xdr:row>39</xdr:row>
      <xdr:rowOff>200024</xdr:rowOff>
    </xdr:from>
    <xdr:to>
      <xdr:col>12</xdr:col>
      <xdr:colOff>561976</xdr:colOff>
      <xdr:row>47</xdr:row>
      <xdr:rowOff>85725</xdr:rowOff>
    </xdr:to>
    <xdr:sp macro="" textlink="">
      <xdr:nvSpPr>
        <xdr:cNvPr id="10" name="TextBox 9"/>
        <xdr:cNvSpPr txBox="1"/>
      </xdr:nvSpPr>
      <xdr:spPr>
        <a:xfrm>
          <a:off x="5867400" y="8372474"/>
          <a:ext cx="5153026" cy="1562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t"/>
        <a:lstStyle/>
        <a:p>
          <a:r>
            <a:rPr lang="ko-KR" altLang="en-US" sz="1100"/>
            <a:t>각 </a:t>
          </a:r>
          <a:r>
            <a:rPr lang="en-US" altLang="ko-KR" sz="1100"/>
            <a:t>row</a:t>
          </a:r>
          <a:r>
            <a:rPr lang="ko-KR" altLang="en-US" sz="1100"/>
            <a:t>별로 합치면</a:t>
          </a:r>
          <a:r>
            <a:rPr lang="en-US" altLang="ko-KR" sz="1100"/>
            <a:t>, 10</a:t>
          </a:r>
          <a:r>
            <a:rPr lang="ko-KR" altLang="en-US" sz="1100"/>
            <a:t>이 된다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ko-KR" altLang="en-US" sz="1100"/>
            <a:t>이를 해석하면 </a:t>
          </a:r>
          <a:r>
            <a:rPr lang="en-US" altLang="ko-KR" sz="1100"/>
            <a:t>10</a:t>
          </a:r>
          <a:r>
            <a:rPr lang="ko-KR" altLang="en-US" sz="1100"/>
            <a:t>회를 던졌을때</a:t>
          </a:r>
          <a:r>
            <a:rPr lang="en-US" altLang="ko-KR" sz="1100"/>
            <a:t>, </a:t>
          </a:r>
          <a:r>
            <a:rPr lang="ko-KR" altLang="en-US" sz="1100"/>
            <a:t>주어진 </a:t>
          </a:r>
          <a:r>
            <a:rPr lang="en-US" altLang="ko-KR" sz="1100"/>
            <a:t>A,B </a:t>
          </a:r>
          <a:r>
            <a:rPr lang="ko-KR" altLang="en-US" sz="1100"/>
            <a:t>사용동전확률 하에서 각각의 동전으로 나오리라 기대되는 값을 의미한다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2.24574</a:t>
          </a:r>
          <a:r>
            <a:rPr lang="ko-KR" altLang="en-US"/>
            <a:t> </a:t>
          </a:r>
          <a:r>
            <a:rPr lang="en-US" altLang="ko-KR"/>
            <a:t>: A</a:t>
          </a:r>
          <a:r>
            <a:rPr lang="ko-KR" altLang="en-US"/>
            <a:t>동전으로</a:t>
          </a:r>
          <a:r>
            <a:rPr lang="en-US" altLang="ko-KR"/>
            <a:t>,</a:t>
          </a:r>
          <a:r>
            <a:rPr lang="en-US" altLang="ko-KR" baseline="0"/>
            <a:t> H</a:t>
          </a:r>
          <a:r>
            <a:rPr lang="ko-KR" altLang="en-US" baseline="0"/>
            <a:t>가 나올 </a:t>
          </a:r>
          <a:r>
            <a:rPr lang="en-US" altLang="ko-KR" baseline="0"/>
            <a:t>10</a:t>
          </a:r>
          <a:r>
            <a:rPr lang="ko-KR" altLang="en-US" baseline="0"/>
            <a:t>번 중의 기대횟수</a:t>
          </a:r>
          <a:endParaRPr lang="en-US" altLang="ko-KR" baseline="0"/>
        </a:p>
        <a:p>
          <a:r>
            <a:rPr lang="en-US" altLang="ko-KR" sz="1100" baseline="0"/>
            <a:t>7,24487 : A</a:t>
          </a:r>
          <a:r>
            <a:rPr lang="ko-KR" altLang="en-US" sz="1100" baseline="0"/>
            <a:t>동전으로</a:t>
          </a:r>
          <a:r>
            <a:rPr lang="en-US" altLang="ko-KR" sz="1100" baseline="0"/>
            <a:t>, H</a:t>
          </a:r>
          <a:r>
            <a:rPr lang="ko-KR" altLang="en-US" sz="1100" baseline="0"/>
            <a:t>가 나올 </a:t>
          </a:r>
          <a:r>
            <a:rPr lang="en-US" altLang="ko-KR" sz="1100" baseline="0"/>
            <a:t>10</a:t>
          </a:r>
          <a:r>
            <a:rPr lang="ko-KR" altLang="en-US" sz="1100" baseline="0"/>
            <a:t>번 던진다고 할때</a:t>
          </a:r>
          <a:r>
            <a:rPr lang="en-US" altLang="ko-KR" sz="1100" baseline="0"/>
            <a:t>, </a:t>
          </a:r>
          <a:r>
            <a:rPr lang="ko-KR" altLang="en-US" sz="1100" baseline="0"/>
            <a:t>차지할 기대횟수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3"/>
  <sheetViews>
    <sheetView tabSelected="1" topLeftCell="A33" workbookViewId="0">
      <selection activeCell="G56" sqref="G56"/>
    </sheetView>
  </sheetViews>
  <sheetFormatPr defaultRowHeight="16.5" x14ac:dyDescent="0.3"/>
  <cols>
    <col min="1" max="1" width="9" customWidth="1"/>
    <col min="2" max="2" width="3.625" customWidth="1"/>
    <col min="3" max="3" width="13.625" customWidth="1"/>
    <col min="4" max="4" width="14" customWidth="1"/>
    <col min="5" max="5" width="11.375" customWidth="1"/>
    <col min="6" max="6" width="15.125" customWidth="1"/>
    <col min="7" max="7" width="9.875" bestFit="1" customWidth="1"/>
    <col min="10" max="10" width="14.625" bestFit="1" customWidth="1"/>
    <col min="11" max="11" width="14.375" bestFit="1" customWidth="1"/>
    <col min="12" max="12" width="13.625" bestFit="1" customWidth="1"/>
    <col min="14" max="17" width="13.625" bestFit="1" customWidth="1"/>
  </cols>
  <sheetData>
    <row r="2" spans="2:19" x14ac:dyDescent="0.3">
      <c r="B2" t="s">
        <v>14</v>
      </c>
      <c r="F2" t="s">
        <v>35</v>
      </c>
    </row>
    <row r="3" spans="2:19" x14ac:dyDescent="0.3">
      <c r="B3" t="s">
        <v>8</v>
      </c>
      <c r="F3">
        <v>0.6</v>
      </c>
      <c r="H3" t="s">
        <v>7</v>
      </c>
    </row>
    <row r="4" spans="2:19" x14ac:dyDescent="0.3">
      <c r="B4" t="s">
        <v>9</v>
      </c>
      <c r="F4">
        <v>0.5</v>
      </c>
    </row>
    <row r="6" spans="2:19" x14ac:dyDescent="0.3">
      <c r="B6" t="s">
        <v>10</v>
      </c>
    </row>
    <row r="7" spans="2:19" x14ac:dyDescent="0.3">
      <c r="C7" s="1"/>
      <c r="D7" s="2" t="s">
        <v>5</v>
      </c>
      <c r="E7" s="2" t="s">
        <v>6</v>
      </c>
      <c r="F7" s="2" t="s">
        <v>27</v>
      </c>
      <c r="G7" t="s">
        <v>12</v>
      </c>
      <c r="S7" s="5"/>
    </row>
    <row r="8" spans="2:19" x14ac:dyDescent="0.3">
      <c r="C8" s="1" t="s">
        <v>0</v>
      </c>
      <c r="D8" s="3">
        <v>5</v>
      </c>
      <c r="E8" s="3">
        <v>5</v>
      </c>
      <c r="F8" s="3" t="s">
        <v>26</v>
      </c>
      <c r="S8" s="5"/>
    </row>
    <row r="9" spans="2:19" x14ac:dyDescent="0.3">
      <c r="C9" s="1" t="s">
        <v>1</v>
      </c>
      <c r="D9" s="3">
        <v>9</v>
      </c>
      <c r="E9" s="3">
        <v>1</v>
      </c>
      <c r="F9" s="3" t="s">
        <v>29</v>
      </c>
      <c r="S9" s="5"/>
    </row>
    <row r="10" spans="2:19" x14ac:dyDescent="0.3">
      <c r="C10" s="1" t="s">
        <v>2</v>
      </c>
      <c r="D10" s="3">
        <v>8</v>
      </c>
      <c r="E10" s="3">
        <v>2</v>
      </c>
      <c r="F10" s="3" t="s">
        <v>28</v>
      </c>
      <c r="S10" s="5"/>
    </row>
    <row r="11" spans="2:19" x14ac:dyDescent="0.3">
      <c r="C11" s="1" t="s">
        <v>3</v>
      </c>
      <c r="D11" s="3">
        <v>4</v>
      </c>
      <c r="E11" s="3">
        <v>6</v>
      </c>
      <c r="F11" s="3" t="s">
        <v>30</v>
      </c>
      <c r="N11" t="s">
        <v>51</v>
      </c>
      <c r="S11" s="5"/>
    </row>
    <row r="12" spans="2:19" x14ac:dyDescent="0.3">
      <c r="C12" s="1" t="s">
        <v>4</v>
      </c>
      <c r="D12" s="3">
        <v>7</v>
      </c>
      <c r="E12" s="3">
        <v>3</v>
      </c>
      <c r="F12" s="3" t="s">
        <v>31</v>
      </c>
      <c r="N12" t="s">
        <v>43</v>
      </c>
      <c r="P12" t="s">
        <v>44</v>
      </c>
      <c r="S12" s="5"/>
    </row>
    <row r="13" spans="2:19" x14ac:dyDescent="0.3">
      <c r="N13">
        <v>0.5</v>
      </c>
      <c r="P13">
        <v>0.5</v>
      </c>
    </row>
    <row r="14" spans="2:19" x14ac:dyDescent="0.3">
      <c r="B14" t="s">
        <v>11</v>
      </c>
      <c r="J14" t="s">
        <v>23</v>
      </c>
      <c r="N14" s="18" t="s">
        <v>49</v>
      </c>
    </row>
    <row r="15" spans="2:19" x14ac:dyDescent="0.3">
      <c r="C15" s="1"/>
      <c r="D15" s="2" t="s">
        <v>5</v>
      </c>
      <c r="E15" s="2" t="s">
        <v>6</v>
      </c>
      <c r="G15" s="1" t="s">
        <v>15</v>
      </c>
      <c r="H15" s="2" t="s">
        <v>13</v>
      </c>
      <c r="J15" s="7" t="s">
        <v>16</v>
      </c>
      <c r="K15" s="8" t="s">
        <v>17</v>
      </c>
      <c r="L15" s="8" t="s">
        <v>32</v>
      </c>
      <c r="N15" s="7" t="s">
        <v>45</v>
      </c>
      <c r="O15" s="8" t="s">
        <v>46</v>
      </c>
      <c r="P15" s="8" t="s">
        <v>47</v>
      </c>
      <c r="Q15" s="7" t="s">
        <v>48</v>
      </c>
    </row>
    <row r="16" spans="2:19" x14ac:dyDescent="0.3">
      <c r="C16" s="1" t="s">
        <v>0</v>
      </c>
      <c r="D16" s="3">
        <v>5</v>
      </c>
      <c r="E16" s="3">
        <v>5</v>
      </c>
      <c r="G16" s="4">
        <f>POWER($F$3,D16)*POWER((1-$F$3),$E16)</f>
        <v>7.9626240000000041E-4</v>
      </c>
      <c r="H16" s="4">
        <f>POWER($F$4,D16)*POWER((1-$F$4),$E16)</f>
        <v>9.765625E-4</v>
      </c>
      <c r="J16" s="4">
        <v>7.9626240000000041E-4</v>
      </c>
      <c r="K16" s="4">
        <v>9.765625E-4</v>
      </c>
      <c r="L16" s="4">
        <f>SUM(J16,K16)</f>
        <v>1.7728249000000004E-3</v>
      </c>
      <c r="N16" s="4">
        <f>$N$13*D16</f>
        <v>2.5</v>
      </c>
      <c r="O16" s="4">
        <f>$N$13*E16</f>
        <v>2.5</v>
      </c>
      <c r="P16" s="4">
        <f>$P$13*D16</f>
        <v>2.5</v>
      </c>
      <c r="Q16" s="4">
        <f>$P$13*E16</f>
        <v>2.5</v>
      </c>
    </row>
    <row r="17" spans="2:17" x14ac:dyDescent="0.3">
      <c r="C17" s="1" t="s">
        <v>1</v>
      </c>
      <c r="D17" s="3">
        <v>9</v>
      </c>
      <c r="E17" s="3">
        <v>1</v>
      </c>
      <c r="G17" s="4">
        <f t="shared" ref="G17:G20" si="0">POWER($F$3,D17)*POWER((1-$F$3),$E17)</f>
        <v>4.0310783999999997E-3</v>
      </c>
      <c r="H17" s="4">
        <f t="shared" ref="H17:H20" si="1">POWER($F$4,D17)*POWER((1-$F$4),$E17)</f>
        <v>9.765625E-4</v>
      </c>
      <c r="J17" s="4">
        <v>4.0310783999999997E-3</v>
      </c>
      <c r="K17" s="4">
        <v>9.765625E-4</v>
      </c>
      <c r="L17" s="4">
        <f t="shared" ref="L17:L20" si="2">SUM(J17,K17)</f>
        <v>5.0076408999999997E-3</v>
      </c>
      <c r="N17" s="4">
        <f t="shared" ref="N17:N20" si="3">$N$13*D17</f>
        <v>4.5</v>
      </c>
      <c r="O17" s="4">
        <f t="shared" ref="O17:O20" si="4">$N$13*E17</f>
        <v>0.5</v>
      </c>
      <c r="P17" s="4">
        <f t="shared" ref="P17:P20" si="5">$P$13*D17</f>
        <v>4.5</v>
      </c>
      <c r="Q17" s="4">
        <f t="shared" ref="Q17:Q20" si="6">$P$13*E17</f>
        <v>0.5</v>
      </c>
    </row>
    <row r="18" spans="2:17" x14ac:dyDescent="0.3">
      <c r="C18" s="1" t="s">
        <v>2</v>
      </c>
      <c r="D18" s="3">
        <v>8</v>
      </c>
      <c r="E18" s="3">
        <v>2</v>
      </c>
      <c r="G18" s="4">
        <f t="shared" si="0"/>
        <v>2.6873856000000002E-3</v>
      </c>
      <c r="H18" s="4">
        <f t="shared" si="1"/>
        <v>9.765625E-4</v>
      </c>
      <c r="J18" s="4">
        <v>2.6873856000000002E-3</v>
      </c>
      <c r="K18" s="4">
        <v>9.765625E-4</v>
      </c>
      <c r="L18" s="4">
        <f t="shared" si="2"/>
        <v>3.6639481000000002E-3</v>
      </c>
      <c r="N18" s="4">
        <f t="shared" si="3"/>
        <v>4</v>
      </c>
      <c r="O18" s="4">
        <f t="shared" si="4"/>
        <v>1</v>
      </c>
      <c r="P18" s="4">
        <f t="shared" si="5"/>
        <v>4</v>
      </c>
      <c r="Q18" s="4">
        <f t="shared" si="6"/>
        <v>1</v>
      </c>
    </row>
    <row r="19" spans="2:17" x14ac:dyDescent="0.3">
      <c r="C19" s="1" t="s">
        <v>3</v>
      </c>
      <c r="D19" s="3">
        <v>4</v>
      </c>
      <c r="E19" s="3">
        <v>6</v>
      </c>
      <c r="G19" s="4">
        <f t="shared" si="0"/>
        <v>5.3084160000000031E-4</v>
      </c>
      <c r="H19" s="4">
        <f t="shared" si="1"/>
        <v>9.765625E-4</v>
      </c>
      <c r="J19" s="4">
        <v>5.3084160000000031E-4</v>
      </c>
      <c r="K19" s="4">
        <v>9.765625E-4</v>
      </c>
      <c r="L19" s="4">
        <f t="shared" si="2"/>
        <v>1.5074041000000004E-3</v>
      </c>
      <c r="N19" s="4">
        <f t="shared" si="3"/>
        <v>2</v>
      </c>
      <c r="O19" s="4">
        <f t="shared" si="4"/>
        <v>3</v>
      </c>
      <c r="P19" s="4">
        <f t="shared" si="5"/>
        <v>2</v>
      </c>
      <c r="Q19" s="4">
        <f t="shared" si="6"/>
        <v>3</v>
      </c>
    </row>
    <row r="20" spans="2:17" x14ac:dyDescent="0.3">
      <c r="C20" s="1" t="s">
        <v>4</v>
      </c>
      <c r="D20" s="3">
        <v>7</v>
      </c>
      <c r="E20" s="3">
        <v>3</v>
      </c>
      <c r="G20" s="4">
        <f t="shared" si="0"/>
        <v>1.7915904000000002E-3</v>
      </c>
      <c r="H20" s="4">
        <f t="shared" si="1"/>
        <v>9.765625E-4</v>
      </c>
      <c r="J20" s="4">
        <v>1.7915904000000002E-3</v>
      </c>
      <c r="K20" s="4">
        <v>9.765625E-4</v>
      </c>
      <c r="L20" s="4">
        <f t="shared" si="2"/>
        <v>2.7681529000000002E-3</v>
      </c>
      <c r="N20" s="4">
        <f t="shared" si="3"/>
        <v>3.5</v>
      </c>
      <c r="O20" s="4">
        <f t="shared" si="4"/>
        <v>1.5</v>
      </c>
      <c r="P20" s="4">
        <f t="shared" si="5"/>
        <v>3.5</v>
      </c>
      <c r="Q20" s="4">
        <f t="shared" si="6"/>
        <v>1.5</v>
      </c>
    </row>
    <row r="21" spans="2:17" x14ac:dyDescent="0.3">
      <c r="N21" s="7">
        <f>SUM(N16:N20)</f>
        <v>16.5</v>
      </c>
      <c r="O21" s="8">
        <f t="shared" ref="O21:Q21" si="7">SUM(O16:O20)</f>
        <v>8.5</v>
      </c>
      <c r="P21" s="8">
        <f t="shared" si="7"/>
        <v>16.5</v>
      </c>
      <c r="Q21" s="7">
        <f t="shared" si="7"/>
        <v>8.5</v>
      </c>
    </row>
    <row r="22" spans="2:17" x14ac:dyDescent="0.3">
      <c r="B22" t="s">
        <v>18</v>
      </c>
    </row>
    <row r="23" spans="2:17" x14ac:dyDescent="0.3">
      <c r="G23" t="s">
        <v>38</v>
      </c>
      <c r="N23">
        <f>N21/($N$21+$O$21)</f>
        <v>0.66</v>
      </c>
      <c r="O23">
        <f>O21/($N$21+$O$21)</f>
        <v>0.34</v>
      </c>
      <c r="P23">
        <f>P21/($P$21+$Q$21)</f>
        <v>0.66</v>
      </c>
      <c r="Q23">
        <f>Q21/($P$21+$Q$21)</f>
        <v>0.34</v>
      </c>
    </row>
    <row r="24" spans="2:17" x14ac:dyDescent="0.3">
      <c r="B24" s="11" t="s">
        <v>21</v>
      </c>
      <c r="C24" s="6" t="s">
        <v>19</v>
      </c>
      <c r="E24" s="9" t="s">
        <v>36</v>
      </c>
      <c r="F24" s="3" t="s">
        <v>24</v>
      </c>
      <c r="G24" s="13">
        <v>0.5</v>
      </c>
    </row>
    <row r="25" spans="2:17" x14ac:dyDescent="0.3">
      <c r="B25" s="12" t="s">
        <v>22</v>
      </c>
      <c r="C25" s="6" t="s">
        <v>20</v>
      </c>
      <c r="E25" s="10" t="s">
        <v>37</v>
      </c>
      <c r="F25" s="3" t="s">
        <v>25</v>
      </c>
      <c r="G25" s="13">
        <v>0.5</v>
      </c>
    </row>
    <row r="26" spans="2:17" x14ac:dyDescent="0.3">
      <c r="B26" s="12"/>
      <c r="C26" s="6" t="s">
        <v>39</v>
      </c>
      <c r="E26" s="10"/>
      <c r="F26" s="14"/>
      <c r="G26" s="15"/>
    </row>
    <row r="27" spans="2:17" x14ac:dyDescent="0.3">
      <c r="C27" t="s">
        <v>52</v>
      </c>
    </row>
    <row r="28" spans="2:17" x14ac:dyDescent="0.3">
      <c r="C28" s="1"/>
      <c r="D28" s="7" t="s">
        <v>33</v>
      </c>
      <c r="E28" s="8" t="s">
        <v>34</v>
      </c>
      <c r="G28" s="1"/>
      <c r="H28" s="7" t="s">
        <v>33</v>
      </c>
      <c r="I28" s="8" t="s">
        <v>34</v>
      </c>
    </row>
    <row r="29" spans="2:17" x14ac:dyDescent="0.3">
      <c r="C29" s="1" t="s">
        <v>0</v>
      </c>
      <c r="D29" s="13">
        <f>J16*$G$24/($L16)</f>
        <v>0.22457446305046827</v>
      </c>
      <c r="E29" s="13">
        <f>K16*$G$24/($L16)</f>
        <v>0.2754255369495317</v>
      </c>
      <c r="G29" s="1" t="s">
        <v>0</v>
      </c>
      <c r="H29" s="13">
        <f>D29/($D29+$E29)</f>
        <v>0.44914892610093654</v>
      </c>
      <c r="I29" s="13">
        <f>E29/($D29+$E29)</f>
        <v>0.5508510738990634</v>
      </c>
    </row>
    <row r="30" spans="2:17" x14ac:dyDescent="0.3">
      <c r="C30" s="1" t="s">
        <v>1</v>
      </c>
      <c r="D30" s="13">
        <f t="shared" ref="D30:E30" si="8">J17*$G$24/($L17)</f>
        <v>0.40249275861613798</v>
      </c>
      <c r="E30" s="13">
        <f t="shared" si="8"/>
        <v>9.750724138386202E-2</v>
      </c>
      <c r="G30" s="1" t="s">
        <v>1</v>
      </c>
      <c r="H30" s="13">
        <f t="shared" ref="H30:H33" si="9">D30/($D30+$E30)</f>
        <v>0.80498551723227596</v>
      </c>
      <c r="I30" s="13">
        <f t="shared" ref="I30:I33" si="10">E30/($D30+$E30)</f>
        <v>0.19501448276772404</v>
      </c>
    </row>
    <row r="31" spans="2:17" x14ac:dyDescent="0.3">
      <c r="C31" s="1" t="s">
        <v>2</v>
      </c>
      <c r="D31" s="13">
        <f t="shared" ref="D31:E31" si="11">J18*$G$24/($L18)</f>
        <v>0.3667335790045716</v>
      </c>
      <c r="E31" s="13">
        <f t="shared" si="11"/>
        <v>0.1332664209954284</v>
      </c>
      <c r="G31" s="1" t="s">
        <v>2</v>
      </c>
      <c r="H31" s="13">
        <f t="shared" si="9"/>
        <v>0.73346715800914319</v>
      </c>
      <c r="I31" s="13">
        <f t="shared" si="10"/>
        <v>0.26653284199085681</v>
      </c>
    </row>
    <row r="32" spans="2:17" x14ac:dyDescent="0.3">
      <c r="C32" s="1" t="s">
        <v>3</v>
      </c>
      <c r="D32" s="13">
        <f t="shared" ref="D32:E32" si="12">J19*$G$24/($L19)</f>
        <v>0.17607806692312969</v>
      </c>
      <c r="E32" s="13">
        <f t="shared" si="12"/>
        <v>0.32392193307687028</v>
      </c>
      <c r="G32" s="1" t="s">
        <v>3</v>
      </c>
      <c r="H32" s="13">
        <f t="shared" si="9"/>
        <v>0.35215613384625938</v>
      </c>
      <c r="I32" s="13">
        <f t="shared" si="10"/>
        <v>0.64784386615374057</v>
      </c>
    </row>
    <row r="33" spans="2:9" x14ac:dyDescent="0.3">
      <c r="C33" s="1" t="s">
        <v>4</v>
      </c>
      <c r="D33" s="13">
        <f t="shared" ref="D33:E33" si="13">J20*$G$24/($L20)</f>
        <v>0.3236075579495627</v>
      </c>
      <c r="E33" s="13">
        <f t="shared" si="13"/>
        <v>0.1763924420504373</v>
      </c>
      <c r="G33" s="1" t="s">
        <v>4</v>
      </c>
      <c r="H33" s="13">
        <f t="shared" si="9"/>
        <v>0.64721511589912539</v>
      </c>
      <c r="I33" s="13">
        <f t="shared" si="10"/>
        <v>0.35278488410087461</v>
      </c>
    </row>
    <row r="34" spans="2:9" x14ac:dyDescent="0.3">
      <c r="C34" t="s">
        <v>40</v>
      </c>
    </row>
    <row r="35" spans="2:9" x14ac:dyDescent="0.3">
      <c r="C35" s="6" t="s">
        <v>42</v>
      </c>
    </row>
    <row r="37" spans="2:9" x14ac:dyDescent="0.3">
      <c r="C37" s="16"/>
    </row>
    <row r="38" spans="2:9" x14ac:dyDescent="0.3">
      <c r="B38" t="s">
        <v>41</v>
      </c>
      <c r="C38" s="16"/>
    </row>
    <row r="39" spans="2:9" x14ac:dyDescent="0.3">
      <c r="C39" s="18" t="s">
        <v>49</v>
      </c>
    </row>
    <row r="40" spans="2:9" x14ac:dyDescent="0.3">
      <c r="C40" s="7" t="s">
        <v>45</v>
      </c>
      <c r="D40" s="8" t="s">
        <v>46</v>
      </c>
      <c r="E40" s="8" t="s">
        <v>47</v>
      </c>
      <c r="F40" s="7" t="s">
        <v>48</v>
      </c>
    </row>
    <row r="41" spans="2:9" x14ac:dyDescent="0.3">
      <c r="C41" s="4">
        <f>$H29*D16</f>
        <v>2.2457446305046829</v>
      </c>
      <c r="D41" s="4">
        <f>$H29*E16</f>
        <v>2.2457446305046829</v>
      </c>
      <c r="E41" s="4">
        <f>$I29*D16</f>
        <v>2.7542553694953171</v>
      </c>
      <c r="F41" s="4">
        <f>$I29*E16</f>
        <v>2.7542553694953171</v>
      </c>
      <c r="G41" s="19">
        <f>SUM(C41:F41)</f>
        <v>10</v>
      </c>
    </row>
    <row r="42" spans="2:9" x14ac:dyDescent="0.3">
      <c r="C42" s="4">
        <f t="shared" ref="C42:D42" si="14">$H30*D17</f>
        <v>7.2448696550904836</v>
      </c>
      <c r="D42" s="4">
        <f t="shared" si="14"/>
        <v>0.80498551723227596</v>
      </c>
      <c r="E42" s="4">
        <f t="shared" ref="E42:F42" si="15">$I30*D17</f>
        <v>1.7551303449095164</v>
      </c>
      <c r="F42" s="4">
        <f t="shared" si="15"/>
        <v>0.19501448276772404</v>
      </c>
      <c r="G42" s="19">
        <f t="shared" ref="G42:G45" si="16">SUM(C42:F42)</f>
        <v>10</v>
      </c>
    </row>
    <row r="43" spans="2:9" x14ac:dyDescent="0.3">
      <c r="C43" s="4">
        <f t="shared" ref="C43:D43" si="17">$H31*D18</f>
        <v>5.8677372640731456</v>
      </c>
      <c r="D43" s="4">
        <f t="shared" si="17"/>
        <v>1.4669343160182864</v>
      </c>
      <c r="E43" s="4">
        <f t="shared" ref="E43:F43" si="18">$I31*D18</f>
        <v>2.1322627359268544</v>
      </c>
      <c r="F43" s="4">
        <f t="shared" si="18"/>
        <v>0.53306568398171361</v>
      </c>
      <c r="G43" s="19">
        <f t="shared" si="16"/>
        <v>10</v>
      </c>
    </row>
    <row r="44" spans="2:9" x14ac:dyDescent="0.3">
      <c r="C44" s="4">
        <f t="shared" ref="C44:D44" si="19">$H32*D19</f>
        <v>1.4086245353850375</v>
      </c>
      <c r="D44" s="4">
        <f t="shared" si="19"/>
        <v>2.1129368030775564</v>
      </c>
      <c r="E44" s="4">
        <f t="shared" ref="E44:F44" si="20">$I32*D19</f>
        <v>2.5913754646149623</v>
      </c>
      <c r="F44" s="4">
        <f t="shared" si="20"/>
        <v>3.8870631969224432</v>
      </c>
      <c r="G44" s="19">
        <f t="shared" si="16"/>
        <v>10</v>
      </c>
    </row>
    <row r="45" spans="2:9" x14ac:dyDescent="0.3">
      <c r="C45" s="4">
        <f t="shared" ref="C45:D45" si="21">$H33*D20</f>
        <v>4.5305058112938781</v>
      </c>
      <c r="D45" s="4">
        <f t="shared" si="21"/>
        <v>1.9416453476973761</v>
      </c>
      <c r="E45" s="4">
        <f t="shared" ref="E45:F45" si="22">$I33*D20</f>
        <v>2.4694941887061224</v>
      </c>
      <c r="F45" s="4">
        <f t="shared" si="22"/>
        <v>1.0583546523026239</v>
      </c>
      <c r="G45" s="19">
        <f t="shared" si="16"/>
        <v>10</v>
      </c>
    </row>
    <row r="46" spans="2:9" x14ac:dyDescent="0.3">
      <c r="C46" s="17">
        <f>SUM(C41:C45)</f>
        <v>21.297481896347229</v>
      </c>
      <c r="D46" s="17">
        <f>SUM(D41:D45)</f>
        <v>8.5722466145301777</v>
      </c>
      <c r="E46" s="17">
        <f t="shared" ref="E46:F46" si="23">SUM(E41:E45)</f>
        <v>11.702518103652773</v>
      </c>
      <c r="F46" s="17">
        <f t="shared" si="23"/>
        <v>8.4277533854698223</v>
      </c>
    </row>
    <row r="47" spans="2:9" x14ac:dyDescent="0.3">
      <c r="C47" s="20" t="s">
        <v>53</v>
      </c>
    </row>
    <row r="50" spans="3:6" x14ac:dyDescent="0.3">
      <c r="C50" s="20" t="s">
        <v>54</v>
      </c>
    </row>
    <row r="53" spans="3:6" x14ac:dyDescent="0.3">
      <c r="F5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정진환</dc:creator>
  <cp:lastModifiedBy>정진환</cp:lastModifiedBy>
  <dcterms:created xsi:type="dcterms:W3CDTF">2020-09-26T02:44:34Z</dcterms:created>
  <dcterms:modified xsi:type="dcterms:W3CDTF">2020-09-27T11:23:01Z</dcterms:modified>
</cp:coreProperties>
</file>