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cypoo\Website\"/>
    </mc:Choice>
  </mc:AlternateContent>
  <xr:revisionPtr revIDLastSave="0" documentId="13_ncr:1_{6B91E69F-51D9-4483-A6A2-802A160F27CB}" xr6:coauthVersionLast="47" xr6:coauthVersionMax="47" xr10:uidLastSave="{00000000-0000-0000-0000-000000000000}"/>
  <bookViews>
    <workbookView xWindow="-108" yWindow="-108" windowWidth="23256" windowHeight="12576" xr2:uid="{60BA45DA-04AF-4DD8-9CFE-F0F8685C6139}"/>
  </bookViews>
  <sheets>
    <sheet name="Stat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H13" i="1"/>
  <c r="H12" i="1"/>
  <c r="H11" i="1"/>
  <c r="H5" i="1"/>
  <c r="H7" i="1"/>
  <c r="H6" i="1"/>
  <c r="E23" i="1"/>
  <c r="E22" i="1"/>
  <c r="H19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H17" i="1" l="1"/>
  <c r="H18" i="1" s="1"/>
  <c r="H8" i="1"/>
  <c r="H14" i="1"/>
</calcChain>
</file>

<file path=xl/sharedStrings.xml><?xml version="1.0" encoding="utf-8"?>
<sst xmlns="http://schemas.openxmlformats.org/spreadsheetml/2006/main" count="22" uniqueCount="13">
  <si>
    <t>Date</t>
  </si>
  <si>
    <t>HTML</t>
  </si>
  <si>
    <t>CSS</t>
  </si>
  <si>
    <t>JS</t>
  </si>
  <si>
    <t>Total</t>
  </si>
  <si>
    <t>Daily Average</t>
  </si>
  <si>
    <t>Total time spent</t>
  </si>
  <si>
    <t>Days spent</t>
  </si>
  <si>
    <t>www.cypo.repl.co</t>
  </si>
  <si>
    <t>Website coding stats</t>
  </si>
  <si>
    <r>
      <t xml:space="preserve">Data provided by </t>
    </r>
    <r>
      <rPr>
        <b/>
        <sz val="11"/>
        <rFont val="Calibri"/>
        <family val="2"/>
        <scheme val="minor"/>
      </rPr>
      <t>Wakatime</t>
    </r>
  </si>
  <si>
    <t>Coding</t>
  </si>
  <si>
    <t>Not coding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</si>
</sst>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d/mm/yy;@"/>
    <numFmt numFmtId="165" formatCode="h:mm;@"/>
    <numFmt numFmtId="166" formatCode="[h]:mm;@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vertical="center" wrapText="1"/>
    </xf>
    <xf numFmtId="165" fontId="0" fillId="0" borderId="0" xfId="0" applyNumberFormat="1" applyAlignment="1">
      <alignment vertical="center" wrapText="1"/>
    </xf>
    <xf numFmtId="165" fontId="0" fillId="0" borderId="4" xfId="0" applyNumberFormat="1" applyBorder="1" applyAlignment="1">
      <alignment vertical="center" wrapText="1"/>
    </xf>
    <xf numFmtId="165" fontId="0" fillId="0" borderId="0" xfId="0" applyNumberFormat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165" fontId="0" fillId="2" borderId="4" xfId="0" applyNumberFormat="1" applyFill="1" applyBorder="1" applyAlignment="1">
      <alignment vertical="center" wrapText="1"/>
    </xf>
    <xf numFmtId="0" fontId="3" fillId="2" borderId="4" xfId="0" applyNumberFormat="1" applyFont="1" applyFill="1" applyBorder="1" applyAlignment="1">
      <alignment vertical="center" wrapText="1"/>
    </xf>
    <xf numFmtId="0" fontId="0" fillId="0" borderId="4" xfId="0" applyNumberFormat="1" applyFont="1" applyBorder="1" applyAlignment="1">
      <alignment vertical="center" wrapText="1"/>
    </xf>
    <xf numFmtId="0" fontId="0" fillId="2" borderId="4" xfId="0" applyNumberFormat="1" applyFont="1" applyFill="1" applyBorder="1" applyAlignment="1">
      <alignment vertical="center" wrapText="1"/>
    </xf>
    <xf numFmtId="166" fontId="0" fillId="0" borderId="4" xfId="0" applyNumberFormat="1" applyFont="1" applyBorder="1" applyAlignment="1">
      <alignment vertical="center" wrapText="1"/>
    </xf>
    <xf numFmtId="166" fontId="0" fillId="2" borderId="4" xfId="0" applyNumberFormat="1" applyFont="1" applyFill="1" applyBorder="1" applyAlignment="1">
      <alignment vertical="center" wrapText="1"/>
    </xf>
    <xf numFmtId="166" fontId="3" fillId="2" borderId="4" xfId="0" applyNumberFormat="1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165" fontId="3" fillId="0" borderId="1" xfId="0" applyNumberFormat="1" applyFont="1" applyBorder="1" applyAlignment="1">
      <alignment vertical="center" wrapText="1"/>
    </xf>
    <xf numFmtId="165" fontId="4" fillId="0" borderId="1" xfId="0" applyNumberFormat="1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NumberFormat="1" applyBorder="1" applyAlignment="1">
      <alignment vertical="center" wrapText="1"/>
    </xf>
    <xf numFmtId="0" fontId="0" fillId="2" borderId="4" xfId="0" applyNumberFormat="1" applyFill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4" xfId="0" applyNumberFormat="1" applyFont="1" applyBorder="1" applyAlignment="1">
      <alignment vertical="center" wrapText="1"/>
    </xf>
    <xf numFmtId="164" fontId="0" fillId="0" borderId="0" xfId="0" applyNumberForma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164" fontId="0" fillId="0" borderId="2" xfId="0" applyNumberFormat="1" applyBorder="1" applyAlignment="1">
      <alignment horizontal="left" vertical="center" wrapText="1"/>
    </xf>
    <xf numFmtId="165" fontId="0" fillId="0" borderId="0" xfId="0" applyNumberFormat="1" applyBorder="1" applyAlignment="1">
      <alignment horizontal="left" vertical="center" wrapText="1"/>
    </xf>
    <xf numFmtId="0" fontId="6" fillId="2" borderId="4" xfId="0" applyFont="1" applyFill="1" applyBorder="1" applyAlignment="1">
      <alignment vertical="center" wrapText="1"/>
    </xf>
    <xf numFmtId="165" fontId="0" fillId="2" borderId="4" xfId="0" applyNumberFormat="1" applyFont="1" applyFill="1" applyBorder="1" applyAlignment="1">
      <alignment vertical="center" wrapText="1"/>
    </xf>
    <xf numFmtId="0" fontId="5" fillId="3" borderId="0" xfId="1" applyNumberFormat="1" applyFont="1" applyFill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64" fontId="2" fillId="0" borderId="0" xfId="1" applyNumberFormat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6">
    <dxf>
      <alignment horizontal="general" vertical="center" textRotation="0" wrapText="1" indent="0" justifyLastLine="0" shrinkToFit="0" readingOrder="0"/>
    </dxf>
    <dxf>
      <numFmt numFmtId="165" formatCode="h:mm;@"/>
      <alignment horizontal="lef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5" formatCode="h:mm;@"/>
      <alignment horizontal="lef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5" formatCode="h:mm;@"/>
      <alignment horizontal="lef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5" formatCode="h:mm;@"/>
      <alignment horizontal="lef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numFmt numFmtId="164" formatCode="dd/mm/yy;@"/>
      <alignment horizontal="lef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</font>
      <alignment horizontal="general" vertical="center" textRotation="0" wrapText="1" indent="0" justifyLastLine="0" shrinkToFit="0" readingOrder="0"/>
    </dxf>
    <dxf>
      <font>
        <color theme="0"/>
      </font>
    </dxf>
    <dxf>
      <fill>
        <patternFill>
          <bgColor theme="0" tint="-4.9989318521683403E-2"/>
        </patternFill>
      </fill>
    </dxf>
  </dxfs>
  <tableStyles count="1" defaultTableStyle="TableStyleMedium2" defaultPivotStyle="PivotStyleLight16">
    <tableStyle name="Table Style 1" pivot="0" count="1" xr9:uid="{123D4FE4-B81D-46E7-87F5-2AB911600C24}">
      <tableStyleElement type="secondRowStripe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 sz="1200"/>
              <a:t>Daily Average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spPr>
            <a:effectLst/>
          </c:spPr>
          <c:explosion val="2"/>
          <c:dPt>
            <c:idx val="0"/>
            <c:bubble3D val="0"/>
            <c:spPr>
              <a:solidFill>
                <a:schemeClr val="accent2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10-56D2-4BC5-B9C9-55F094D46E66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11-56D2-4BC5-B9C9-55F094D46E66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12-56D2-4BC5-B9C9-55F094D46E66}"/>
              </c:ext>
            </c:extLst>
          </c:dPt>
          <c:dPt>
            <c:idx val="3"/>
            <c:bubble3D val="0"/>
            <c:spPr>
              <a:solidFill>
                <a:schemeClr val="bg1">
                  <a:lumMod val="85000"/>
                </a:schemeClr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13-56D2-4BC5-B9C9-55F094D46E66}"/>
              </c:ext>
            </c:extLst>
          </c:dPt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6D2-4BC5-B9C9-55F094D46E66}"/>
                </c:ext>
              </c:extLst>
            </c:dLbl>
            <c:dLbl>
              <c:idx val="1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6D2-4BC5-B9C9-55F094D46E66}"/>
                </c:ext>
              </c:extLst>
            </c:dLbl>
            <c:dLbl>
              <c:idx val="2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6D2-4BC5-B9C9-55F094D46E66}"/>
                </c:ext>
              </c:extLst>
            </c:dLbl>
            <c:dLbl>
              <c:idx val="3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6D2-4BC5-B9C9-55F094D46E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/>
                </a:pPr>
                <a:endParaRPr lang="sk-SK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Stats!$G$5:$G$8</c:f>
              <c:strCache>
                <c:ptCount val="4"/>
                <c:pt idx="0">
                  <c:v>HTML</c:v>
                </c:pt>
                <c:pt idx="1">
                  <c:v>CSS</c:v>
                </c:pt>
                <c:pt idx="2">
                  <c:v>JS</c:v>
                </c:pt>
                <c:pt idx="3">
                  <c:v>Total</c:v>
                </c:pt>
              </c:strCache>
            </c:strRef>
          </c:cat>
          <c:val>
            <c:numRef>
              <c:f>Stats!$H$5:$H$8</c:f>
              <c:numCache>
                <c:formatCode>h:mm;@</c:formatCode>
                <c:ptCount val="4"/>
                <c:pt idx="0">
                  <c:v>7.1979166666666664E-2</c:v>
                </c:pt>
                <c:pt idx="1">
                  <c:v>4.6180555555555558E-2</c:v>
                </c:pt>
                <c:pt idx="2">
                  <c:v>5.7916666666666672E-2</c:v>
                </c:pt>
                <c:pt idx="3">
                  <c:v>0.17607638888888891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6D2-4BC5-B9C9-55F094D46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 sz="1200"/>
              <a:t>Total</a:t>
            </a:r>
            <a:r>
              <a:rPr lang="sk-SK" sz="1200" baseline="0"/>
              <a:t> time spent</a:t>
            </a:r>
            <a:endParaRPr lang="sk-SK" sz="12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explosion val="2"/>
          <c:dPt>
            <c:idx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1-3580-42B3-A807-C613BBAE8269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3-3580-42B3-A807-C613BBAE826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5-3580-42B3-A807-C613BBAE8269}"/>
              </c:ext>
            </c:extLst>
          </c:dPt>
          <c:dPt>
            <c:idx val="3"/>
            <c:bubble3D val="0"/>
            <c:spPr>
              <a:solidFill>
                <a:schemeClr val="bg1">
                  <a:lumMod val="8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F-3580-42B3-A807-C613BBAE82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/>
                </a:pPr>
                <a:endParaRPr lang="sk-SK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Stats!$G$11:$G$14</c:f>
              <c:strCache>
                <c:ptCount val="4"/>
                <c:pt idx="0">
                  <c:v>HTML</c:v>
                </c:pt>
                <c:pt idx="1">
                  <c:v>CSS</c:v>
                </c:pt>
                <c:pt idx="2">
                  <c:v>JS</c:v>
                </c:pt>
                <c:pt idx="3">
                  <c:v>Total</c:v>
                </c:pt>
              </c:strCache>
            </c:strRef>
          </c:cat>
          <c:val>
            <c:numRef>
              <c:f>Stats!$H$11:$H$14</c:f>
              <c:numCache>
                <c:formatCode>[h]:mm;@</c:formatCode>
                <c:ptCount val="4"/>
                <c:pt idx="0">
                  <c:v>1.4395833333333332</c:v>
                </c:pt>
                <c:pt idx="1">
                  <c:v>0.92361111111111116</c:v>
                </c:pt>
                <c:pt idx="2">
                  <c:v>1.1583333333333334</c:v>
                </c:pt>
                <c:pt idx="3">
                  <c:v>3.521527777777778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80-42B3-A807-C613BBAE8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Days 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0F5-4315-BF61-A51FF4BF09B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F5-4315-BF61-A51FF4BF09BF}"/>
              </c:ext>
            </c:extLst>
          </c:dPt>
          <c:dPt>
            <c:idx val="2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0F5-4315-BF61-A51FF4BF09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Stats!$G$17:$G$19</c:f>
              <c:strCache>
                <c:ptCount val="3"/>
                <c:pt idx="0">
                  <c:v>Coding</c:v>
                </c:pt>
                <c:pt idx="1">
                  <c:v>Not coding</c:v>
                </c:pt>
                <c:pt idx="2">
                  <c:v>Total</c:v>
                </c:pt>
              </c:strCache>
            </c:strRef>
          </c:cat>
          <c:val>
            <c:numRef>
              <c:f>Stats!$H$17:$H$19</c:f>
              <c:numCache>
                <c:formatCode>General</c:formatCode>
                <c:ptCount val="3"/>
                <c:pt idx="0">
                  <c:v>20</c:v>
                </c:pt>
                <c:pt idx="1">
                  <c:v>23</c:v>
                </c:pt>
                <c:pt idx="2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F5-4315-BF61-A51FF4BF0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00"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</xdr:colOff>
      <xdr:row>1</xdr:row>
      <xdr:rowOff>0</xdr:rowOff>
    </xdr:from>
    <xdr:to>
      <xdr:col>11</xdr:col>
      <xdr:colOff>651240</xdr:colOff>
      <xdr:row>13</xdr:row>
      <xdr:rowOff>16091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C4E73A-D20A-4D42-BA1D-E5D808309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</xdr:colOff>
      <xdr:row>14</xdr:row>
      <xdr:rowOff>3183</xdr:rowOff>
    </xdr:from>
    <xdr:to>
      <xdr:col>11</xdr:col>
      <xdr:colOff>643620</xdr:colOff>
      <xdr:row>26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05FADC-4C3A-4FF4-BA86-E1203886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14</xdr:col>
      <xdr:colOff>639586</xdr:colOff>
      <xdr:row>13</xdr:row>
      <xdr:rowOff>16091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DDF140A-1B37-4DEE-AE30-484D2F646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0.26458</cdr:x>
      <cdr:y>0.90188</cdr:y>
    </cdr:from>
    <cdr:to>
      <cdr:x>0.79375</cdr:x>
      <cdr:y>0.9663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E3A7DF3-5727-447E-BCB0-3759BF5A2FE6}"/>
            </a:ext>
          </a:extLst>
        </cdr:cNvPr>
        <cdr:cNvSpPr txBox="1"/>
      </cdr:nvSpPr>
      <cdr:spPr>
        <a:xfrm xmlns:a="http://schemas.openxmlformats.org/drawingml/2006/main">
          <a:off x="762000" y="2597427"/>
          <a:ext cx="1524000" cy="185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sk-SK" sz="1100"/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20B1DA-1EC3-4347-8328-FD0C0AE4DF0C}" name="Table1" displayName="Table1" ref="A4:E24" headerRowDxfId="13" dataDxfId="11" headerRowBorderDxfId="12" tableBorderDxfId="10">
  <autoFilter ref="A4:E24" xr:uid="{6020B1DA-1EC3-4347-8328-FD0C0AE4DF0C}"/>
  <sortState xmlns:xlrd2="http://schemas.microsoft.com/office/spreadsheetml/2017/richdata2" ref="A5:E23">
    <sortCondition ref="A4:A23"/>
  </sortState>
  <tableColumns count="5">
    <tableColumn id="1" xr3:uid="{417EF49C-801F-4D83-86C8-3F89B1DCFBF5}" name="Date" totalsRowLabel="Total" dataDxfId="9" totalsRowDxfId="8"/>
    <tableColumn id="2" xr3:uid="{A818B7F8-0306-4FE1-ACC7-EA93D3473B79}" name="HTML" dataDxfId="7" totalsRowDxfId="6"/>
    <tableColumn id="3" xr3:uid="{E36F0734-B75F-42EA-8B6A-30D2C867766D}" name="CSS" dataDxfId="5" totalsRowDxfId="4"/>
    <tableColumn id="4" xr3:uid="{854C3542-D24F-4042-9AE0-E066EB06DE43}" name="JS" dataDxfId="3" totalsRowDxfId="2"/>
    <tableColumn id="5" xr3:uid="{B3868164-4A8C-4DED-92C9-2E34067CD701}" name="Total" totalsRowFunction="count" dataDxfId="1" totalsRow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ypo.repl.co/" TargetMode="External"/><Relationship Id="rId2" Type="http://schemas.openxmlformats.org/officeDocument/2006/relationships/hyperlink" Target="http://www.cypo.repl.co/" TargetMode="External"/><Relationship Id="rId1" Type="http://schemas.openxmlformats.org/officeDocument/2006/relationships/hyperlink" Target="https://wakatime.com/dashboard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927EC-BC97-4DC3-9498-E2183903979F}">
  <dimension ref="A1:H24"/>
  <sheetViews>
    <sheetView tabSelected="1" zoomScaleNormal="100" workbookViewId="0">
      <selection sqref="A1:H1"/>
    </sheetView>
  </sheetViews>
  <sheetFormatPr defaultColWidth="11.109375" defaultRowHeight="14.4" x14ac:dyDescent="0.3"/>
  <cols>
    <col min="1" max="1" width="11.109375" style="22"/>
    <col min="2" max="5" width="11.109375" style="4"/>
    <col min="6" max="6" width="2.6640625" style="23" customWidth="1"/>
    <col min="7" max="7" width="13.33203125" style="23" customWidth="1"/>
    <col min="8" max="8" width="13.33203125" style="4" customWidth="1"/>
    <col min="9" max="9" width="11.109375" style="23"/>
    <col min="10" max="10" width="11.109375" style="23" customWidth="1"/>
    <col min="11" max="16384" width="11.109375" style="23"/>
  </cols>
  <sheetData>
    <row r="1" spans="1:8" s="1" customFormat="1" ht="28.8" customHeight="1" x14ac:dyDescent="0.3">
      <c r="A1" s="28" t="s">
        <v>9</v>
      </c>
      <c r="B1" s="28"/>
      <c r="C1" s="28"/>
      <c r="D1" s="28"/>
      <c r="E1" s="28"/>
      <c r="F1" s="28"/>
      <c r="G1" s="28"/>
      <c r="H1" s="28"/>
    </row>
    <row r="2" spans="1:8" s="1" customFormat="1" ht="13.8" customHeight="1" x14ac:dyDescent="0.3">
      <c r="A2" s="36" t="s">
        <v>8</v>
      </c>
      <c r="B2" s="36"/>
      <c r="C2" s="36"/>
      <c r="D2" s="36"/>
      <c r="E2" s="36"/>
      <c r="F2" s="36"/>
      <c r="G2" s="36"/>
      <c r="H2" s="36"/>
    </row>
    <row r="3" spans="1:8" s="1" customFormat="1" x14ac:dyDescent="0.3">
      <c r="A3" s="22"/>
      <c r="B3" s="4"/>
      <c r="C3" s="4"/>
      <c r="D3" s="4"/>
      <c r="E3" s="4"/>
      <c r="H3" s="2"/>
    </row>
    <row r="4" spans="1:8" s="1" customFormat="1" ht="14.4" customHeight="1" x14ac:dyDescent="0.3">
      <c r="A4" s="14" t="s">
        <v>0</v>
      </c>
      <c r="B4" s="15" t="s">
        <v>1</v>
      </c>
      <c r="C4" s="15" t="s">
        <v>2</v>
      </c>
      <c r="D4" s="15" t="s">
        <v>3</v>
      </c>
      <c r="E4" s="16" t="s">
        <v>4</v>
      </c>
      <c r="G4" s="33" t="s">
        <v>5</v>
      </c>
      <c r="H4" s="34"/>
    </row>
    <row r="5" spans="1:8" s="1" customFormat="1" x14ac:dyDescent="0.3">
      <c r="A5" s="24">
        <v>44850</v>
      </c>
      <c r="B5" s="25">
        <v>7.5694444444444439E-2</v>
      </c>
      <c r="C5" s="25">
        <v>8.2638888888888887E-2</v>
      </c>
      <c r="D5" s="25">
        <v>0</v>
      </c>
      <c r="E5" s="25">
        <f t="shared" ref="E5:E24" si="0">B5+C5+D5</f>
        <v>0.15833333333333333</v>
      </c>
      <c r="G5" s="5" t="s">
        <v>1</v>
      </c>
      <c r="H5" s="3">
        <f>AVERAGE(B$4:B$24)</f>
        <v>7.1979166666666664E-2</v>
      </c>
    </row>
    <row r="6" spans="1:8" s="1" customFormat="1" x14ac:dyDescent="0.3">
      <c r="A6" s="24">
        <v>44851</v>
      </c>
      <c r="B6" s="25">
        <v>9.8611111111111108E-2</v>
      </c>
      <c r="C6" s="25">
        <v>0.12847222222222224</v>
      </c>
      <c r="D6" s="25">
        <v>0</v>
      </c>
      <c r="E6" s="25">
        <f t="shared" si="0"/>
        <v>0.22708333333333336</v>
      </c>
      <c r="G6" s="6" t="s">
        <v>2</v>
      </c>
      <c r="H6" s="7">
        <f>AVERAGE(C$4:C$24)</f>
        <v>4.6180555555555558E-2</v>
      </c>
    </row>
    <row r="7" spans="1:8" s="1" customFormat="1" x14ac:dyDescent="0.3">
      <c r="A7" s="24">
        <v>44852</v>
      </c>
      <c r="B7" s="25">
        <v>6.8749999999999992E-2</v>
      </c>
      <c r="C7" s="25">
        <v>2.4999999999999998E-2</v>
      </c>
      <c r="D7" s="25">
        <v>9.375E-2</v>
      </c>
      <c r="E7" s="25">
        <f t="shared" si="0"/>
        <v>0.1875</v>
      </c>
      <c r="G7" s="5" t="s">
        <v>3</v>
      </c>
      <c r="H7" s="3">
        <f>AVERAGE(D$4:D$24)</f>
        <v>5.7916666666666672E-2</v>
      </c>
    </row>
    <row r="8" spans="1:8" s="1" customFormat="1" x14ac:dyDescent="0.3">
      <c r="A8" s="24">
        <v>44853</v>
      </c>
      <c r="B8" s="25">
        <v>5.6250000000000001E-2</v>
      </c>
      <c r="C8" s="25">
        <v>1.3194444444444444E-2</v>
      </c>
      <c r="D8" s="25">
        <v>6.6666666666666666E-2</v>
      </c>
      <c r="E8" s="25">
        <f t="shared" si="0"/>
        <v>0.13611111111111113</v>
      </c>
      <c r="G8" s="26" t="s">
        <v>4</v>
      </c>
      <c r="H8" s="27">
        <f>AVERAGE(E$4:E$24)</f>
        <v>0.17607638888888891</v>
      </c>
    </row>
    <row r="9" spans="1:8" s="1" customFormat="1" x14ac:dyDescent="0.3">
      <c r="A9" s="24">
        <v>44854</v>
      </c>
      <c r="B9" s="25">
        <v>0.1125</v>
      </c>
      <c r="C9" s="25">
        <v>2.8472222222222222E-2</v>
      </c>
      <c r="D9" s="25">
        <v>1.0416666666666666E-2</v>
      </c>
      <c r="E9" s="25">
        <f t="shared" si="0"/>
        <v>0.15138888888888888</v>
      </c>
      <c r="H9" s="2"/>
    </row>
    <row r="10" spans="1:8" s="1" customFormat="1" x14ac:dyDescent="0.3">
      <c r="A10" s="24">
        <v>44855</v>
      </c>
      <c r="B10" s="25">
        <v>0.22013888888888888</v>
      </c>
      <c r="C10" s="25">
        <v>0.11597222222222221</v>
      </c>
      <c r="D10" s="25">
        <v>3.9583333333333331E-2</v>
      </c>
      <c r="E10" s="25">
        <f t="shared" si="0"/>
        <v>0.37569444444444444</v>
      </c>
      <c r="G10" s="35" t="s">
        <v>6</v>
      </c>
      <c r="H10" s="35"/>
    </row>
    <row r="11" spans="1:8" s="1" customFormat="1" x14ac:dyDescent="0.3">
      <c r="A11" s="24">
        <v>44856</v>
      </c>
      <c r="B11" s="25">
        <v>7.2916666666666671E-2</v>
      </c>
      <c r="C11" s="25">
        <v>0.12013888888888889</v>
      </c>
      <c r="D11" s="25">
        <v>4.8611111111111112E-3</v>
      </c>
      <c r="E11" s="25">
        <f t="shared" si="0"/>
        <v>0.19791666666666669</v>
      </c>
      <c r="G11" s="9" t="s">
        <v>1</v>
      </c>
      <c r="H11" s="11">
        <f>SUM(B$4:B$24)</f>
        <v>1.4395833333333332</v>
      </c>
    </row>
    <row r="12" spans="1:8" s="1" customFormat="1" x14ac:dyDescent="0.3">
      <c r="A12" s="24">
        <v>44857</v>
      </c>
      <c r="B12" s="25">
        <v>0.17777777777777778</v>
      </c>
      <c r="C12" s="25">
        <v>8.6111111111111124E-2</v>
      </c>
      <c r="D12" s="25">
        <v>3.8194444444444441E-2</v>
      </c>
      <c r="E12" s="25">
        <f t="shared" si="0"/>
        <v>0.30208333333333331</v>
      </c>
      <c r="G12" s="10" t="s">
        <v>2</v>
      </c>
      <c r="H12" s="12">
        <f>SUM(C$4:C$24)</f>
        <v>0.92361111111111116</v>
      </c>
    </row>
    <row r="13" spans="1:8" s="1" customFormat="1" x14ac:dyDescent="0.3">
      <c r="A13" s="24">
        <v>44859</v>
      </c>
      <c r="B13" s="25">
        <v>7.3611111111111113E-2</v>
      </c>
      <c r="C13" s="25">
        <v>4.8611111111111112E-2</v>
      </c>
      <c r="D13" s="25">
        <v>3.4722222222222224E-2</v>
      </c>
      <c r="E13" s="25">
        <f t="shared" si="0"/>
        <v>0.15694444444444444</v>
      </c>
      <c r="G13" s="9" t="s">
        <v>3</v>
      </c>
      <c r="H13" s="11">
        <f>SUM(D$4:D$24)</f>
        <v>1.1583333333333334</v>
      </c>
    </row>
    <row r="14" spans="1:8" s="1" customFormat="1" x14ac:dyDescent="0.3">
      <c r="A14" s="24">
        <v>44861</v>
      </c>
      <c r="B14" s="25">
        <v>6.5277777777777782E-2</v>
      </c>
      <c r="C14" s="25">
        <v>3.125E-2</v>
      </c>
      <c r="D14" s="25">
        <v>9.3055555555555558E-2</v>
      </c>
      <c r="E14" s="25">
        <f t="shared" si="0"/>
        <v>0.18958333333333333</v>
      </c>
      <c r="G14" s="8" t="s">
        <v>4</v>
      </c>
      <c r="H14" s="13">
        <f>SUM(H11+H12+H13)</f>
        <v>3.521527777777778</v>
      </c>
    </row>
    <row r="15" spans="1:8" s="1" customFormat="1" x14ac:dyDescent="0.3">
      <c r="A15" s="24">
        <v>44862</v>
      </c>
      <c r="B15" s="25">
        <v>5.2083333333333336E-2</v>
      </c>
      <c r="C15" s="25">
        <v>6.9444444444444441E-3</v>
      </c>
      <c r="D15" s="25">
        <v>1.8749999999999999E-2</v>
      </c>
      <c r="E15" s="25">
        <f t="shared" si="0"/>
        <v>7.7777777777777779E-2</v>
      </c>
      <c r="H15" s="2"/>
    </row>
    <row r="16" spans="1:8" s="1" customFormat="1" x14ac:dyDescent="0.3">
      <c r="A16" s="24">
        <v>44863</v>
      </c>
      <c r="B16" s="25">
        <v>0.12916666666666668</v>
      </c>
      <c r="C16" s="25">
        <v>4.7222222222222221E-2</v>
      </c>
      <c r="D16" s="25">
        <v>0.12708333333333333</v>
      </c>
      <c r="E16" s="25">
        <f t="shared" si="0"/>
        <v>0.30347222222222225</v>
      </c>
      <c r="G16" s="35" t="s">
        <v>7</v>
      </c>
      <c r="H16" s="35"/>
    </row>
    <row r="17" spans="1:8" s="1" customFormat="1" x14ac:dyDescent="0.3">
      <c r="A17" s="24">
        <v>44864</v>
      </c>
      <c r="B17" s="25">
        <v>7.4305555555555555E-2</v>
      </c>
      <c r="C17" s="25">
        <v>7.3611111111111113E-2</v>
      </c>
      <c r="D17" s="25">
        <v>0.17847222222222223</v>
      </c>
      <c r="E17" s="25">
        <f t="shared" si="0"/>
        <v>0.3263888888888889</v>
      </c>
      <c r="G17" s="17" t="s">
        <v>11</v>
      </c>
      <c r="H17" s="18">
        <f>COUNTA(E5:E24)</f>
        <v>20</v>
      </c>
    </row>
    <row r="18" spans="1:8" s="1" customFormat="1" x14ac:dyDescent="0.3">
      <c r="A18" s="24">
        <v>44874</v>
      </c>
      <c r="B18" s="25">
        <v>5.5555555555555558E-3</v>
      </c>
      <c r="C18" s="25">
        <v>0</v>
      </c>
      <c r="D18" s="25">
        <v>4.9999999999999996E-2</v>
      </c>
      <c r="E18" s="25">
        <f t="shared" si="0"/>
        <v>5.5555555555555552E-2</v>
      </c>
      <c r="G18" s="6" t="s">
        <v>12</v>
      </c>
      <c r="H18" s="19">
        <f ca="1">H19-H17</f>
        <v>23</v>
      </c>
    </row>
    <row r="19" spans="1:8" s="1" customFormat="1" x14ac:dyDescent="0.3">
      <c r="A19" s="24">
        <v>44879</v>
      </c>
      <c r="B19" s="25">
        <v>1.4583333333333332E-2</v>
      </c>
      <c r="C19" s="25">
        <v>2.013888888888889E-2</v>
      </c>
      <c r="D19" s="25">
        <v>0</v>
      </c>
      <c r="E19" s="25">
        <f t="shared" si="0"/>
        <v>3.4722222222222224E-2</v>
      </c>
      <c r="G19" s="20" t="s">
        <v>4</v>
      </c>
      <c r="H19" s="21">
        <f ca="1">TODAY()-A5</f>
        <v>43</v>
      </c>
    </row>
    <row r="20" spans="1:8" s="1" customFormat="1" x14ac:dyDescent="0.3">
      <c r="A20" s="24">
        <v>44880</v>
      </c>
      <c r="B20" s="25">
        <v>8.3333333333333332E-3</v>
      </c>
      <c r="C20" s="25">
        <v>2.8472222222222222E-2</v>
      </c>
      <c r="D20" s="25">
        <v>3.8194444444444441E-2</v>
      </c>
      <c r="E20" s="25">
        <f t="shared" si="0"/>
        <v>7.4999999999999997E-2</v>
      </c>
      <c r="H20" s="2"/>
    </row>
    <row r="21" spans="1:8" s="1" customFormat="1" x14ac:dyDescent="0.3">
      <c r="A21" s="24">
        <v>44881</v>
      </c>
      <c r="B21" s="25">
        <v>3.4027777777777775E-2</v>
      </c>
      <c r="C21" s="25">
        <v>1.5972222222222224E-2</v>
      </c>
      <c r="D21" s="25">
        <v>0.1125</v>
      </c>
      <c r="E21" s="25">
        <f t="shared" si="0"/>
        <v>0.16250000000000001</v>
      </c>
      <c r="G21" s="29" t="s">
        <v>10</v>
      </c>
      <c r="H21" s="30"/>
    </row>
    <row r="22" spans="1:8" s="1" customFormat="1" x14ac:dyDescent="0.3">
      <c r="A22" s="24">
        <v>44882</v>
      </c>
      <c r="B22" s="25">
        <v>3.4027777777777775E-2</v>
      </c>
      <c r="C22" s="25">
        <v>1.7361111111111112E-2</v>
      </c>
      <c r="D22" s="25">
        <v>3.1944444444444449E-2</v>
      </c>
      <c r="E22" s="25">
        <f t="shared" si="0"/>
        <v>8.3333333333333343E-2</v>
      </c>
      <c r="G22" s="31"/>
      <c r="H22" s="32"/>
    </row>
    <row r="23" spans="1:8" s="1" customFormat="1" x14ac:dyDescent="0.3">
      <c r="A23" s="24">
        <v>44887</v>
      </c>
      <c r="B23" s="25">
        <v>4.5138888888888888E-2</v>
      </c>
      <c r="C23" s="25">
        <v>3.4027777777777775E-2</v>
      </c>
      <c r="D23" s="25">
        <v>0.21875</v>
      </c>
      <c r="E23" s="25">
        <f t="shared" si="0"/>
        <v>0.29791666666666666</v>
      </c>
    </row>
    <row r="24" spans="1:8" s="1" customFormat="1" x14ac:dyDescent="0.3">
      <c r="A24" s="24">
        <v>44888</v>
      </c>
      <c r="B24" s="25">
        <v>2.0833333333333332E-2</v>
      </c>
      <c r="C24" s="25">
        <v>0</v>
      </c>
      <c r="D24" s="25">
        <v>1.3888888888888889E-3</v>
      </c>
      <c r="E24" s="25">
        <f t="shared" si="0"/>
        <v>2.222222222222222E-2</v>
      </c>
      <c r="H24" s="2"/>
    </row>
  </sheetData>
  <mergeCells count="6">
    <mergeCell ref="A1:H1"/>
    <mergeCell ref="G21:H22"/>
    <mergeCell ref="G4:H4"/>
    <mergeCell ref="G10:H10"/>
    <mergeCell ref="G16:H16"/>
    <mergeCell ref="A2:H2"/>
  </mergeCells>
  <conditionalFormatting sqref="B4:B24">
    <cfRule type="colorScale" priority="39">
      <colorScale>
        <cfvo type="min"/>
        <cfvo type="max"/>
        <color theme="0"/>
        <color theme="5"/>
      </colorScale>
    </cfRule>
  </conditionalFormatting>
  <conditionalFormatting sqref="C4:C24">
    <cfRule type="colorScale" priority="40">
      <colorScale>
        <cfvo type="min"/>
        <cfvo type="max"/>
        <color theme="0"/>
        <color theme="4"/>
      </colorScale>
    </cfRule>
  </conditionalFormatting>
  <conditionalFormatting sqref="D4:D24">
    <cfRule type="colorScale" priority="41">
      <colorScale>
        <cfvo type="min"/>
        <cfvo type="max"/>
        <color theme="0"/>
        <color theme="7"/>
      </colorScale>
    </cfRule>
  </conditionalFormatting>
  <conditionalFormatting sqref="E4:E24">
    <cfRule type="colorScale" priority="42">
      <colorScale>
        <cfvo type="min"/>
        <cfvo type="max"/>
        <color theme="0"/>
        <color theme="1"/>
      </colorScale>
    </cfRule>
  </conditionalFormatting>
  <conditionalFormatting sqref="E5:E24">
    <cfRule type="aboveAverage" dxfId="14" priority="43"/>
  </conditionalFormatting>
  <hyperlinks>
    <hyperlink ref="G21" r:id="rId1" display="Wakatime" xr:uid="{3D343FDD-423F-4C9B-9351-F003B55B9401}"/>
    <hyperlink ref="A2:H2" r:id="rId2" display="www.cypo.repl.co" xr:uid="{88E05A3D-B8DF-47B5-823B-0D110D974CC4}"/>
    <hyperlink ref="A2" r:id="rId3" xr:uid="{A53B4B44-7C9F-4D4D-BE65-FE5F8F00261A}"/>
  </hyperlinks>
  <pageMargins left="0.7" right="0.7" top="0.75" bottom="0.75" header="0.3" footer="0.3"/>
  <pageSetup paperSize="9" orientation="portrait" r:id="rId4"/>
  <drawing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Cyprich</dc:creator>
  <cp:lastModifiedBy>Peter Cyprich</cp:lastModifiedBy>
  <cp:lastPrinted>2022-11-23T19:42:50Z</cp:lastPrinted>
  <dcterms:created xsi:type="dcterms:W3CDTF">2022-10-25T20:47:29Z</dcterms:created>
  <dcterms:modified xsi:type="dcterms:W3CDTF">2022-11-28T16:46:10Z</dcterms:modified>
</cp:coreProperties>
</file>